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1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8.xml" ContentType="application/vnd.openxmlformats-officedocument.drawingml.chartshapes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090" yWindow="1050" windowWidth="7140" windowHeight="5460" tabRatio="252" firstSheet="15" activeTab="16"/>
  </bookViews>
  <sheets>
    <sheet name="312-2" sheetId="18" r:id="rId1"/>
    <sheet name="301" sheetId="15" r:id="rId2"/>
    <sheet name="303" sheetId="3" r:id="rId3"/>
    <sheet name="315" sheetId="4" r:id="rId4"/>
    <sheet name="Chart2" sheetId="7" r:id="rId5"/>
    <sheet name="Sheet1" sheetId="6" r:id="rId6"/>
    <sheet name="311" sheetId="9" r:id="rId7"/>
    <sheet name="311-98" sheetId="10" r:id="rId8"/>
    <sheet name="301A-98" sheetId="11" r:id="rId9"/>
    <sheet name="315-98" sheetId="12" r:id="rId10"/>
    <sheet name="303-98" sheetId="13" r:id="rId11"/>
    <sheet name="308" sheetId="16" r:id="rId12"/>
    <sheet name="310 (2)" sheetId="21" r:id="rId13"/>
    <sheet name="310" sheetId="17" r:id="rId14"/>
    <sheet name="313" sheetId="19" r:id="rId15"/>
    <sheet name="307(2)" sheetId="20" r:id="rId16"/>
    <sheet name="&quot;300&quot; wells' water levels" sheetId="1" r:id="rId17"/>
    <sheet name="GWSI" sheetId="22" r:id="rId18"/>
    <sheet name="ForDatabase" sheetId="23" r:id="rId19"/>
  </sheets>
  <calcPr calcId="145621"/>
</workbook>
</file>

<file path=xl/calcChain.xml><?xml version="1.0" encoding="utf-8"?>
<calcChain xmlns="http://schemas.openxmlformats.org/spreadsheetml/2006/main">
  <c r="P3369" i="1" l="1"/>
  <c r="P141" i="1"/>
  <c r="P143" i="1"/>
  <c r="P134" i="1" l="1"/>
  <c r="P133" i="1"/>
  <c r="P136" i="1"/>
  <c r="P2636" i="1" l="1"/>
  <c r="P2593" i="1" l="1"/>
  <c r="P3371" i="1" l="1"/>
  <c r="P3370" i="1"/>
  <c r="P3368" i="1" l="1"/>
  <c r="P139" i="1" l="1"/>
  <c r="P172" i="1"/>
  <c r="P2657" i="1"/>
  <c r="P3364" i="1" l="1"/>
  <c r="H2675" i="1"/>
  <c r="H2672" i="1"/>
  <c r="H2671" i="1"/>
  <c r="H2670" i="1"/>
  <c r="M3957" i="1" l="1"/>
  <c r="O3957" i="1" s="1"/>
  <c r="L3957" i="1"/>
  <c r="N3957" i="1" s="1"/>
  <c r="H3957" i="1"/>
  <c r="F3957" i="1"/>
  <c r="M3567" i="1"/>
  <c r="P3567" i="1" s="1"/>
  <c r="L3567" i="1"/>
  <c r="N3567" i="1" s="1"/>
  <c r="H3567" i="1"/>
  <c r="F3567" i="1"/>
  <c r="M2839" i="1"/>
  <c r="P2839" i="1" s="1"/>
  <c r="L2839" i="1"/>
  <c r="N2839" i="1" s="1"/>
  <c r="H2839" i="1"/>
  <c r="F2839" i="1"/>
  <c r="M902" i="1"/>
  <c r="O902" i="1" s="1"/>
  <c r="L902" i="1"/>
  <c r="N902" i="1" s="1"/>
  <c r="H902" i="1"/>
  <c r="F902" i="1"/>
  <c r="M350" i="1"/>
  <c r="O350" i="1" s="1"/>
  <c r="H350" i="1"/>
  <c r="P3957" i="1" l="1"/>
  <c r="O3567" i="1"/>
  <c r="O2839" i="1"/>
  <c r="P902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M3956" i="1" l="1"/>
  <c r="L3956" i="1"/>
  <c r="N3956" i="1" s="1"/>
  <c r="H3956" i="1"/>
  <c r="F3956" i="1"/>
  <c r="F3565" i="1"/>
  <c r="H3565" i="1"/>
  <c r="L3565" i="1"/>
  <c r="M3565" i="1"/>
  <c r="O3565" i="1" s="1"/>
  <c r="N3565" i="1"/>
  <c r="M3566" i="1"/>
  <c r="O3566" i="1"/>
  <c r="L3566" i="1"/>
  <c r="P3566" i="1" s="1"/>
  <c r="H3566" i="1"/>
  <c r="F3566" i="1"/>
  <c r="M2838" i="1"/>
  <c r="L2838" i="1"/>
  <c r="N2838" i="1" s="1"/>
  <c r="H2838" i="1"/>
  <c r="F2838" i="1"/>
  <c r="M901" i="1"/>
  <c r="L901" i="1"/>
  <c r="H901" i="1"/>
  <c r="F901" i="1"/>
  <c r="M349" i="1"/>
  <c r="O349" i="1" s="1"/>
  <c r="H349" i="1"/>
  <c r="M2837" i="1"/>
  <c r="L2837" i="1"/>
  <c r="N2837" i="1" s="1"/>
  <c r="H2837" i="1"/>
  <c r="F2837" i="1"/>
  <c r="M3955" i="1"/>
  <c r="O3955" i="1" s="1"/>
  <c r="L3955" i="1"/>
  <c r="H3955" i="1"/>
  <c r="F3955" i="1"/>
  <c r="M900" i="1"/>
  <c r="L900" i="1"/>
  <c r="N900" i="1" s="1"/>
  <c r="H900" i="1"/>
  <c r="F900" i="1"/>
  <c r="M348" i="1"/>
  <c r="O348" i="1" s="1"/>
  <c r="H348" i="1"/>
  <c r="M3954" i="1"/>
  <c r="L3954" i="1"/>
  <c r="N3954" i="1" s="1"/>
  <c r="M3953" i="1"/>
  <c r="L3953" i="1"/>
  <c r="N3953" i="1" s="1"/>
  <c r="H3954" i="1"/>
  <c r="H3953" i="1"/>
  <c r="F3954" i="1"/>
  <c r="F3953" i="1"/>
  <c r="M899" i="1"/>
  <c r="L899" i="1"/>
  <c r="N899" i="1" s="1"/>
  <c r="M898" i="1"/>
  <c r="O898" i="1" s="1"/>
  <c r="L898" i="1"/>
  <c r="N898" i="1" s="1"/>
  <c r="F899" i="1"/>
  <c r="F898" i="1"/>
  <c r="H899" i="1"/>
  <c r="H898" i="1"/>
  <c r="M3564" i="1"/>
  <c r="L3564" i="1"/>
  <c r="N3564" i="1"/>
  <c r="M3563" i="1"/>
  <c r="O3563" i="1" s="1"/>
  <c r="L3563" i="1"/>
  <c r="N3563" i="1" s="1"/>
  <c r="H3564" i="1"/>
  <c r="H3563" i="1"/>
  <c r="F3564" i="1"/>
  <c r="F3563" i="1"/>
  <c r="M2836" i="1"/>
  <c r="L2836" i="1"/>
  <c r="N2836" i="1"/>
  <c r="M2835" i="1"/>
  <c r="O2835" i="1" s="1"/>
  <c r="L2835" i="1"/>
  <c r="H2836" i="1"/>
  <c r="H2835" i="1"/>
  <c r="F2836" i="1"/>
  <c r="F2835" i="1"/>
  <c r="M347" i="1"/>
  <c r="O347" i="1" s="1"/>
  <c r="M346" i="1"/>
  <c r="O346" i="1" s="1"/>
  <c r="L346" i="1"/>
  <c r="N346" i="1" s="1"/>
  <c r="H347" i="1"/>
  <c r="H346" i="1"/>
  <c r="F346" i="1"/>
  <c r="M3952" i="1"/>
  <c r="P3952" i="1" s="1"/>
  <c r="L3952" i="1"/>
  <c r="N3952" i="1" s="1"/>
  <c r="H3952" i="1"/>
  <c r="F3952" i="1"/>
  <c r="M897" i="1"/>
  <c r="L897" i="1"/>
  <c r="N897" i="1" s="1"/>
  <c r="H897" i="1"/>
  <c r="F897" i="1"/>
  <c r="M3562" i="1"/>
  <c r="L3562" i="1"/>
  <c r="N3562" i="1" s="1"/>
  <c r="H3562" i="1"/>
  <c r="F3562" i="1"/>
  <c r="M2834" i="1"/>
  <c r="L2834" i="1"/>
  <c r="N2834" i="1"/>
  <c r="H2834" i="1"/>
  <c r="F2834" i="1"/>
  <c r="M345" i="1"/>
  <c r="O345" i="1" s="1"/>
  <c r="L345" i="1"/>
  <c r="N345" i="1" s="1"/>
  <c r="H345" i="1"/>
  <c r="F345" i="1"/>
  <c r="L3259" i="1"/>
  <c r="N3259" i="1" s="1"/>
  <c r="F3259" i="1"/>
  <c r="L3141" i="1"/>
  <c r="N3141" i="1"/>
  <c r="F3141" i="1"/>
  <c r="M2831" i="1"/>
  <c r="P2831" i="1" s="1"/>
  <c r="L2831" i="1"/>
  <c r="N2831" i="1" s="1"/>
  <c r="H2831" i="1"/>
  <c r="F2831" i="1"/>
  <c r="M3949" i="1"/>
  <c r="O3949" i="1" s="1"/>
  <c r="L3949" i="1"/>
  <c r="N3949" i="1" s="1"/>
  <c r="H3949" i="1"/>
  <c r="F3949" i="1"/>
  <c r="M3678" i="1"/>
  <c r="O3678" i="1" s="1"/>
  <c r="L3678" i="1"/>
  <c r="N3678" i="1" s="1"/>
  <c r="H3678" i="1"/>
  <c r="H3677" i="1"/>
  <c r="H3676" i="1"/>
  <c r="H3675" i="1"/>
  <c r="H3674" i="1"/>
  <c r="H3673" i="1"/>
  <c r="F3678" i="1"/>
  <c r="M3559" i="1"/>
  <c r="L3559" i="1"/>
  <c r="N3559" i="1" s="1"/>
  <c r="F3559" i="1"/>
  <c r="H3559" i="1"/>
  <c r="F1504" i="1"/>
  <c r="L1504" i="1"/>
  <c r="N1504" i="1"/>
  <c r="G894" i="1"/>
  <c r="L894" i="1"/>
  <c r="N894" i="1" s="1"/>
  <c r="G369" i="1"/>
  <c r="G342" i="1"/>
  <c r="L342" i="1" s="1"/>
  <c r="N342" i="1" s="1"/>
  <c r="M3951" i="1"/>
  <c r="P3951" i="1" s="1"/>
  <c r="L3951" i="1"/>
  <c r="N3951" i="1" s="1"/>
  <c r="M3950" i="1"/>
  <c r="O3950" i="1" s="1"/>
  <c r="F3951" i="1"/>
  <c r="H3951" i="1"/>
  <c r="H3950" i="1"/>
  <c r="M895" i="1"/>
  <c r="O895" i="1" s="1"/>
  <c r="M896" i="1"/>
  <c r="O896" i="1" s="1"/>
  <c r="L896" i="1"/>
  <c r="F896" i="1"/>
  <c r="F893" i="1"/>
  <c r="F892" i="1"/>
  <c r="F891" i="1"/>
  <c r="F890" i="1"/>
  <c r="H896" i="1"/>
  <c r="H895" i="1"/>
  <c r="M3561" i="1"/>
  <c r="L3561" i="1"/>
  <c r="N3561" i="1" s="1"/>
  <c r="M3560" i="1"/>
  <c r="O3560" i="1" s="1"/>
  <c r="L3560" i="1"/>
  <c r="F3561" i="1"/>
  <c r="F3560" i="1"/>
  <c r="H3561" i="1"/>
  <c r="H3560" i="1"/>
  <c r="M2833" i="1"/>
  <c r="L2833" i="1"/>
  <c r="N2833" i="1" s="1"/>
  <c r="M2832" i="1"/>
  <c r="O2832" i="1" s="1"/>
  <c r="L2832" i="1"/>
  <c r="H2833" i="1"/>
  <c r="H2832" i="1"/>
  <c r="F2833" i="1"/>
  <c r="F2832" i="1"/>
  <c r="M344" i="1"/>
  <c r="O344" i="1" s="1"/>
  <c r="L344" i="1"/>
  <c r="N344" i="1" s="1"/>
  <c r="M343" i="1"/>
  <c r="O343" i="1" s="1"/>
  <c r="L343" i="1"/>
  <c r="N343" i="1" s="1"/>
  <c r="H344" i="1"/>
  <c r="H343" i="1"/>
  <c r="F344" i="1"/>
  <c r="F343" i="1"/>
  <c r="M3948" i="1"/>
  <c r="P3948" i="1"/>
  <c r="L3948" i="1"/>
  <c r="N3948" i="1" s="1"/>
  <c r="H3948" i="1"/>
  <c r="F3948" i="1"/>
  <c r="L893" i="1"/>
  <c r="N893" i="1" s="1"/>
  <c r="M3558" i="1"/>
  <c r="L3558" i="1"/>
  <c r="N3558" i="1"/>
  <c r="F3558" i="1"/>
  <c r="F3557" i="1"/>
  <c r="H3558" i="1"/>
  <c r="M2830" i="1"/>
  <c r="L2830" i="1"/>
  <c r="N2830" i="1" s="1"/>
  <c r="F2830" i="1"/>
  <c r="H2830" i="1"/>
  <c r="L341" i="1"/>
  <c r="N341" i="1" s="1"/>
  <c r="F341" i="1"/>
  <c r="H3947" i="1"/>
  <c r="H3946" i="1"/>
  <c r="H3945" i="1"/>
  <c r="F3947" i="1"/>
  <c r="F3946" i="1"/>
  <c r="F3945" i="1"/>
  <c r="M3947" i="1"/>
  <c r="L3947" i="1"/>
  <c r="M2829" i="1"/>
  <c r="L2829" i="1"/>
  <c r="N2829" i="1" s="1"/>
  <c r="F2829" i="1"/>
  <c r="H2829" i="1"/>
  <c r="H892" i="1"/>
  <c r="H891" i="1"/>
  <c r="H890" i="1"/>
  <c r="M892" i="1"/>
  <c r="L892" i="1"/>
  <c r="M340" i="1"/>
  <c r="O340" i="1" s="1"/>
  <c r="L340" i="1"/>
  <c r="N340" i="1" s="1"/>
  <c r="F340" i="1"/>
  <c r="H340" i="1"/>
  <c r="M3557" i="1"/>
  <c r="L3557" i="1"/>
  <c r="H3557" i="1"/>
  <c r="M2828" i="1"/>
  <c r="P2828" i="1" s="1"/>
  <c r="L2828" i="1"/>
  <c r="N2828" i="1" s="1"/>
  <c r="F2828" i="1"/>
  <c r="H2828" i="1"/>
  <c r="M3946" i="1"/>
  <c r="L3946" i="1"/>
  <c r="N3946" i="1" s="1"/>
  <c r="M891" i="1"/>
  <c r="O891" i="1"/>
  <c r="L891" i="1"/>
  <c r="N891" i="1" s="1"/>
  <c r="M339" i="1"/>
  <c r="O339" i="1" s="1"/>
  <c r="L339" i="1"/>
  <c r="N339" i="1" s="1"/>
  <c r="F339" i="1"/>
  <c r="H339" i="1"/>
  <c r="M3556" i="1"/>
  <c r="O3556" i="1" s="1"/>
  <c r="H3556" i="1"/>
  <c r="M2827" i="1"/>
  <c r="O2827" i="1" s="1"/>
  <c r="H2827" i="1"/>
  <c r="M338" i="1"/>
  <c r="O338" i="1" s="1"/>
  <c r="H338" i="1"/>
  <c r="M3555" i="1"/>
  <c r="O3555" i="1" s="1"/>
  <c r="L3555" i="1"/>
  <c r="N3555" i="1"/>
  <c r="F3555" i="1"/>
  <c r="H3555" i="1"/>
  <c r="M2826" i="1"/>
  <c r="O2826" i="1" s="1"/>
  <c r="L2826" i="1"/>
  <c r="F2826" i="1"/>
  <c r="H2826" i="1"/>
  <c r="M337" i="1"/>
  <c r="O337" i="1" s="1"/>
  <c r="L337" i="1"/>
  <c r="N337" i="1" s="1"/>
  <c r="P337" i="1" s="1"/>
  <c r="H337" i="1"/>
  <c r="F337" i="1"/>
  <c r="AC3882" i="23"/>
  <c r="AB3882" i="23"/>
  <c r="AD3882" i="23" s="1"/>
  <c r="J3882" i="23"/>
  <c r="AC3881" i="23"/>
  <c r="AE3881" i="23" s="1"/>
  <c r="AB3881" i="23"/>
  <c r="AD3881" i="23"/>
  <c r="X3881" i="23"/>
  <c r="U3881" i="23"/>
  <c r="J3881" i="23"/>
  <c r="AC3880" i="23"/>
  <c r="AE3880" i="23" s="1"/>
  <c r="AB3880" i="23"/>
  <c r="AD3880" i="23" s="1"/>
  <c r="X3880" i="23"/>
  <c r="U3880" i="23"/>
  <c r="J3880" i="23"/>
  <c r="AC3879" i="23"/>
  <c r="AE3879" i="23"/>
  <c r="AB3879" i="23"/>
  <c r="X3879" i="23"/>
  <c r="U3879" i="23"/>
  <c r="J3879" i="23"/>
  <c r="AC3878" i="23"/>
  <c r="AB3878" i="23"/>
  <c r="AD3878" i="23"/>
  <c r="X3878" i="23"/>
  <c r="U3878" i="23"/>
  <c r="J3878" i="23"/>
  <c r="AC3877" i="23"/>
  <c r="AE3877" i="23" s="1"/>
  <c r="AB3877" i="23"/>
  <c r="AD3877" i="23"/>
  <c r="X3877" i="23"/>
  <c r="U3877" i="23"/>
  <c r="J3877" i="23"/>
  <c r="AC3876" i="23"/>
  <c r="AE3876" i="23"/>
  <c r="AB3876" i="23"/>
  <c r="AD3876" i="23" s="1"/>
  <c r="J3876" i="23"/>
  <c r="AC3875" i="23"/>
  <c r="AE3875" i="23"/>
  <c r="AB3875" i="23"/>
  <c r="AD3875" i="23" s="1"/>
  <c r="J3875" i="23"/>
  <c r="AC3874" i="23"/>
  <c r="AE3874" i="23"/>
  <c r="AB3874" i="23"/>
  <c r="AD3874" i="23" s="1"/>
  <c r="J3874" i="23"/>
  <c r="AC3873" i="23"/>
  <c r="AE3873" i="23"/>
  <c r="AB3873" i="23"/>
  <c r="AD3873" i="23" s="1"/>
  <c r="J3873" i="23"/>
  <c r="AC3872" i="23"/>
  <c r="AE3872" i="23"/>
  <c r="AB3872" i="23"/>
  <c r="J3872" i="23"/>
  <c r="AC3871" i="23"/>
  <c r="AE3871" i="23"/>
  <c r="AB3871" i="23"/>
  <c r="AD3871" i="23"/>
  <c r="J3871" i="23"/>
  <c r="AC3870" i="23"/>
  <c r="AB3870" i="23"/>
  <c r="AD3870" i="23"/>
  <c r="J3870" i="23"/>
  <c r="AC3869" i="23"/>
  <c r="AB3869" i="23"/>
  <c r="AD3869" i="23"/>
  <c r="J3869" i="23"/>
  <c r="AC3868" i="23"/>
  <c r="AE3868" i="23" s="1"/>
  <c r="AB3868" i="23"/>
  <c r="AD3868" i="23" s="1"/>
  <c r="J3868" i="23"/>
  <c r="AC3867" i="23"/>
  <c r="AE3867" i="23" s="1"/>
  <c r="AB3867" i="23"/>
  <c r="J3867" i="23"/>
  <c r="AC3866" i="23"/>
  <c r="AE3866" i="23"/>
  <c r="AB3866" i="23"/>
  <c r="AD3866" i="23" s="1"/>
  <c r="AF3866" i="23"/>
  <c r="J3866" i="23"/>
  <c r="AC3865" i="23"/>
  <c r="AE3865" i="23"/>
  <c r="AB3865" i="23"/>
  <c r="AF3865" i="23"/>
  <c r="AD3865" i="23"/>
  <c r="J3865" i="23"/>
  <c r="AC3864" i="23"/>
  <c r="AE3864" i="23"/>
  <c r="AB3864" i="23"/>
  <c r="AD3864" i="23" s="1"/>
  <c r="J3864" i="23"/>
  <c r="AC3863" i="23"/>
  <c r="AE3863" i="23" s="1"/>
  <c r="AB3863" i="23"/>
  <c r="AD3863" i="23" s="1"/>
  <c r="J3863" i="23"/>
  <c r="AC3862" i="23"/>
  <c r="AE3862" i="23" s="1"/>
  <c r="AB3862" i="23"/>
  <c r="AD3862" i="23" s="1"/>
  <c r="J3862" i="23"/>
  <c r="AC3861" i="23"/>
  <c r="AE3861" i="23"/>
  <c r="AB3861" i="23"/>
  <c r="J3861" i="23"/>
  <c r="AC3860" i="23"/>
  <c r="AE3860" i="23"/>
  <c r="AB3860" i="23"/>
  <c r="AD3860" i="23"/>
  <c r="J3860" i="23"/>
  <c r="AC3859" i="23"/>
  <c r="AE3859" i="23" s="1"/>
  <c r="AB3859" i="23"/>
  <c r="AD3859" i="23" s="1"/>
  <c r="J3859" i="23"/>
  <c r="AC3858" i="23"/>
  <c r="AE3858" i="23"/>
  <c r="AB3858" i="23"/>
  <c r="AD3858" i="23" s="1"/>
  <c r="J3858" i="23"/>
  <c r="AC3857" i="23"/>
  <c r="AB3857" i="23"/>
  <c r="AD3857" i="23" s="1"/>
  <c r="J3857" i="23"/>
  <c r="AC3856" i="23"/>
  <c r="AF3856" i="23" s="1"/>
  <c r="AB3856" i="23"/>
  <c r="AD3856" i="23" s="1"/>
  <c r="J3856" i="23"/>
  <c r="AC3855" i="23"/>
  <c r="AE3855" i="23" s="1"/>
  <c r="AB3855" i="23"/>
  <c r="AD3855" i="23" s="1"/>
  <c r="J3855" i="23"/>
  <c r="AF3854" i="23"/>
  <c r="J3854" i="23"/>
  <c r="AF3853" i="23"/>
  <c r="J3853" i="23"/>
  <c r="AF3852" i="23"/>
  <c r="J3852" i="23"/>
  <c r="AF3851" i="23"/>
  <c r="J3851" i="23"/>
  <c r="AF3850" i="23"/>
  <c r="J3850" i="23"/>
  <c r="AF3849" i="23"/>
  <c r="J3849" i="23"/>
  <c r="AF3848" i="23"/>
  <c r="J3848" i="23"/>
  <c r="AF3847" i="23"/>
  <c r="J3847" i="23"/>
  <c r="AF3846" i="23"/>
  <c r="J3846" i="23"/>
  <c r="AF3845" i="23"/>
  <c r="J3845" i="23"/>
  <c r="AF3844" i="23"/>
  <c r="J3844" i="23"/>
  <c r="AF3843" i="23"/>
  <c r="J3843" i="23"/>
  <c r="AF3842" i="23"/>
  <c r="J3842" i="23"/>
  <c r="AF3841" i="23"/>
  <c r="J3841" i="23"/>
  <c r="AF3840" i="23"/>
  <c r="J3840" i="23"/>
  <c r="AF3839" i="23"/>
  <c r="J3839" i="23"/>
  <c r="AF3838" i="23"/>
  <c r="J3838" i="23"/>
  <c r="AF3837" i="23"/>
  <c r="J3837" i="23"/>
  <c r="AF3836" i="23"/>
  <c r="J3836" i="23"/>
  <c r="AF3835" i="23"/>
  <c r="J3835" i="23"/>
  <c r="AF3834" i="23"/>
  <c r="J3834" i="23"/>
  <c r="AF3833" i="23"/>
  <c r="J3833" i="23"/>
  <c r="AF3832" i="23"/>
  <c r="J3832" i="23"/>
  <c r="AF3831" i="23"/>
  <c r="J3831" i="23"/>
  <c r="AF3830" i="23"/>
  <c r="J3830" i="23"/>
  <c r="AF3829" i="23"/>
  <c r="J3829" i="23"/>
  <c r="AF3828" i="23"/>
  <c r="J3828" i="23"/>
  <c r="AF3827" i="23"/>
  <c r="J3827" i="23"/>
  <c r="AF3826" i="23"/>
  <c r="J3826" i="23"/>
  <c r="AF3825" i="23"/>
  <c r="J3825" i="23"/>
  <c r="AF3824" i="23"/>
  <c r="J3824" i="23"/>
  <c r="AF3823" i="23"/>
  <c r="J3823" i="23"/>
  <c r="AF3822" i="23"/>
  <c r="J3822" i="23"/>
  <c r="AF3821" i="23"/>
  <c r="J3821" i="23"/>
  <c r="AF3820" i="23"/>
  <c r="J3820" i="23"/>
  <c r="AF3819" i="23"/>
  <c r="J3819" i="23"/>
  <c r="AF3818" i="23"/>
  <c r="J3818" i="23"/>
  <c r="AF3817" i="23"/>
  <c r="J3817" i="23"/>
  <c r="AF3816" i="23"/>
  <c r="J3816" i="23"/>
  <c r="AF3815" i="23"/>
  <c r="J3815" i="23"/>
  <c r="AF3814" i="23"/>
  <c r="J3814" i="23"/>
  <c r="AF3813" i="23"/>
  <c r="J3813" i="23"/>
  <c r="AF3812" i="23"/>
  <c r="J3812" i="23"/>
  <c r="AF3811" i="23"/>
  <c r="J3811" i="23"/>
  <c r="AF3810" i="23"/>
  <c r="J3810" i="23"/>
  <c r="AF3809" i="23"/>
  <c r="J3809" i="23"/>
  <c r="AF3808" i="23"/>
  <c r="J3808" i="23"/>
  <c r="AF3807" i="23"/>
  <c r="J3807" i="23"/>
  <c r="AF3806" i="23"/>
  <c r="J3806" i="23"/>
  <c r="AF3805" i="23"/>
  <c r="J3805" i="23"/>
  <c r="AF3804" i="23"/>
  <c r="J3804" i="23"/>
  <c r="AF3803" i="23"/>
  <c r="J3803" i="23"/>
  <c r="AF3802" i="23"/>
  <c r="J3802" i="23"/>
  <c r="AF3801" i="23"/>
  <c r="J3801" i="23"/>
  <c r="AF3800" i="23"/>
  <c r="J3800" i="23"/>
  <c r="AF3799" i="23"/>
  <c r="J3799" i="23"/>
  <c r="AF3798" i="23"/>
  <c r="J3798" i="23"/>
  <c r="AF3797" i="23"/>
  <c r="J3797" i="23"/>
  <c r="AF3796" i="23"/>
  <c r="J3796" i="23"/>
  <c r="AF3795" i="23"/>
  <c r="J3795" i="23"/>
  <c r="AF3794" i="23"/>
  <c r="J3794" i="23"/>
  <c r="AF3793" i="23"/>
  <c r="J3793" i="23"/>
  <c r="AF3792" i="23"/>
  <c r="J3792" i="23"/>
  <c r="AF3791" i="23"/>
  <c r="J3791" i="23"/>
  <c r="AF3790" i="23"/>
  <c r="J3790" i="23"/>
  <c r="AF3789" i="23"/>
  <c r="J3789" i="23"/>
  <c r="AF3788" i="23"/>
  <c r="J3788" i="23"/>
  <c r="AF3787" i="23"/>
  <c r="J3787" i="23"/>
  <c r="AF3786" i="23"/>
  <c r="J3786" i="23"/>
  <c r="AF3785" i="23"/>
  <c r="J3785" i="23"/>
  <c r="AF3784" i="23"/>
  <c r="J3784" i="23"/>
  <c r="J3783" i="23"/>
  <c r="AF3782" i="23"/>
  <c r="J3782" i="23"/>
  <c r="J3781" i="23"/>
  <c r="J3780" i="23"/>
  <c r="J3779" i="23"/>
  <c r="J3778" i="23"/>
  <c r="AF3777" i="23"/>
  <c r="J3777" i="23"/>
  <c r="J3776" i="23"/>
  <c r="J3775" i="23"/>
  <c r="AB3773" i="23"/>
  <c r="AD3773" i="23" s="1"/>
  <c r="U3773" i="23"/>
  <c r="J3773" i="23"/>
  <c r="AB3772" i="23"/>
  <c r="AD3772" i="23" s="1"/>
  <c r="U3772" i="23"/>
  <c r="J3772" i="23"/>
  <c r="AB3771" i="23"/>
  <c r="AD3771" i="23" s="1"/>
  <c r="U3771" i="23"/>
  <c r="J3771" i="23"/>
  <c r="AB3770" i="23"/>
  <c r="AD3770" i="23"/>
  <c r="J3770" i="23"/>
  <c r="AB3769" i="23"/>
  <c r="AD3769" i="23" s="1"/>
  <c r="U3769" i="23"/>
  <c r="J3769" i="23"/>
  <c r="AB3768" i="23"/>
  <c r="AD3768" i="23" s="1"/>
  <c r="U3768" i="23"/>
  <c r="J3768" i="23"/>
  <c r="AB3767" i="23"/>
  <c r="AD3767" i="23"/>
  <c r="U3767" i="23"/>
  <c r="J3767" i="23"/>
  <c r="AB3766" i="23"/>
  <c r="AD3766" i="23" s="1"/>
  <c r="U3766" i="23"/>
  <c r="J3766" i="23"/>
  <c r="AB3765" i="23"/>
  <c r="AD3765" i="23" s="1"/>
  <c r="U3765" i="23"/>
  <c r="J3765" i="23"/>
  <c r="AB3764" i="23"/>
  <c r="AD3764" i="23" s="1"/>
  <c r="U3764" i="23"/>
  <c r="J3764" i="23"/>
  <c r="AB3763" i="23"/>
  <c r="AD3763" i="23" s="1"/>
  <c r="U3763" i="23"/>
  <c r="J3763" i="23"/>
  <c r="AB3762" i="23"/>
  <c r="AD3762" i="23" s="1"/>
  <c r="U3762" i="23"/>
  <c r="J3762" i="23"/>
  <c r="AB3761" i="23"/>
  <c r="AD3761" i="23" s="1"/>
  <c r="U3761" i="23"/>
  <c r="J3761" i="23"/>
  <c r="AB3760" i="23"/>
  <c r="AD3760" i="23" s="1"/>
  <c r="J3760" i="23"/>
  <c r="AB3759" i="23"/>
  <c r="AD3759" i="23" s="1"/>
  <c r="J3759" i="23"/>
  <c r="AB3758" i="23"/>
  <c r="AD3758" i="23"/>
  <c r="J3758" i="23"/>
  <c r="AB3757" i="23"/>
  <c r="AD3757" i="23" s="1"/>
  <c r="J3757" i="23"/>
  <c r="AB3756" i="23"/>
  <c r="AD3756" i="23"/>
  <c r="J3756" i="23"/>
  <c r="AB3754" i="23"/>
  <c r="AD3754" i="23" s="1"/>
  <c r="U3754" i="23"/>
  <c r="J3754" i="23"/>
  <c r="AB3753" i="23"/>
  <c r="AD3753" i="23" s="1"/>
  <c r="U3753" i="23"/>
  <c r="J3753" i="23"/>
  <c r="AB3752" i="23"/>
  <c r="AD3752" i="23"/>
  <c r="U3752" i="23"/>
  <c r="J3752" i="23"/>
  <c r="AB3751" i="23"/>
  <c r="AD3751" i="23"/>
  <c r="U3751" i="23"/>
  <c r="J3751" i="23"/>
  <c r="AB3750" i="23"/>
  <c r="AD3750" i="23"/>
  <c r="U3750" i="23"/>
  <c r="J3750" i="23"/>
  <c r="AB3749" i="23"/>
  <c r="AD3749" i="23" s="1"/>
  <c r="U3749" i="23"/>
  <c r="J3749" i="23"/>
  <c r="AB3748" i="23"/>
  <c r="AD3748" i="23" s="1"/>
  <c r="U3748" i="23"/>
  <c r="J3748" i="23"/>
  <c r="AB3747" i="23"/>
  <c r="AD3747" i="23" s="1"/>
  <c r="U3747" i="23"/>
  <c r="J3747" i="23"/>
  <c r="AB3746" i="23"/>
  <c r="AD3746" i="23" s="1"/>
  <c r="U3746" i="23"/>
  <c r="J3746" i="23"/>
  <c r="AB3745" i="23"/>
  <c r="AD3745" i="23" s="1"/>
  <c r="U3745" i="23"/>
  <c r="J3745" i="23"/>
  <c r="AB3744" i="23"/>
  <c r="AD3744" i="23"/>
  <c r="U3744" i="23"/>
  <c r="J3744" i="23"/>
  <c r="AB3743" i="23"/>
  <c r="AD3743" i="23"/>
  <c r="U3743" i="23"/>
  <c r="J3743" i="23"/>
  <c r="AB3742" i="23"/>
  <c r="AD3742" i="23"/>
  <c r="U3742" i="23"/>
  <c r="J3742" i="23"/>
  <c r="AB3741" i="23"/>
  <c r="AD3741" i="23" s="1"/>
  <c r="U3741" i="23"/>
  <c r="J3741" i="23"/>
  <c r="AB3740" i="23"/>
  <c r="AD3740" i="23" s="1"/>
  <c r="U3740" i="23"/>
  <c r="J3740" i="23"/>
  <c r="AB3739" i="23"/>
  <c r="AD3739" i="23" s="1"/>
  <c r="U3739" i="23"/>
  <c r="J3739" i="23"/>
  <c r="AB3738" i="23"/>
  <c r="AD3738" i="23" s="1"/>
  <c r="J3738" i="23"/>
  <c r="AB3737" i="23"/>
  <c r="AD3737" i="23"/>
  <c r="U3737" i="23"/>
  <c r="J3737" i="23"/>
  <c r="AB3736" i="23"/>
  <c r="AD3736" i="23"/>
  <c r="U3736" i="23"/>
  <c r="J3736" i="23"/>
  <c r="AB3735" i="23"/>
  <c r="AD3735" i="23" s="1"/>
  <c r="U3735" i="23"/>
  <c r="J3735" i="23"/>
  <c r="AB3734" i="23"/>
  <c r="AD3734" i="23" s="1"/>
  <c r="U3734" i="23"/>
  <c r="J3734" i="23"/>
  <c r="AB3733" i="23"/>
  <c r="AD3733" i="23" s="1"/>
  <c r="U3733" i="23"/>
  <c r="J3733" i="23"/>
  <c r="AB3732" i="23"/>
  <c r="AD3732" i="23" s="1"/>
  <c r="U3732" i="23"/>
  <c r="J3732" i="23"/>
  <c r="AB3731" i="23"/>
  <c r="AD3731" i="23" s="1"/>
  <c r="U3731" i="23"/>
  <c r="J3731" i="23"/>
  <c r="AB3730" i="23"/>
  <c r="AD3730" i="23"/>
  <c r="U3730" i="23"/>
  <c r="J3730" i="23"/>
  <c r="AB3729" i="23"/>
  <c r="AD3729" i="23"/>
  <c r="U3729" i="23"/>
  <c r="J3729" i="23"/>
  <c r="AB3728" i="23"/>
  <c r="AD3728" i="23"/>
  <c r="J3728" i="23"/>
  <c r="AB3727" i="23"/>
  <c r="AD3727" i="23" s="1"/>
  <c r="J3727" i="23"/>
  <c r="AB3726" i="23"/>
  <c r="AD3726" i="23"/>
  <c r="J3726" i="23"/>
  <c r="AB3725" i="23"/>
  <c r="J3725" i="23"/>
  <c r="J3724" i="23"/>
  <c r="J3723" i="23"/>
  <c r="J3722" i="23"/>
  <c r="J3721" i="23"/>
  <c r="J3720" i="23"/>
  <c r="J3719" i="23"/>
  <c r="J3718" i="23"/>
  <c r="J3717" i="23"/>
  <c r="J3716" i="23"/>
  <c r="J3715" i="23"/>
  <c r="J3714" i="23"/>
  <c r="J3713" i="23"/>
  <c r="J3712" i="23"/>
  <c r="J3711" i="23"/>
  <c r="J3710" i="23"/>
  <c r="J3709" i="23"/>
  <c r="J3708" i="23"/>
  <c r="J3707" i="23"/>
  <c r="J3706" i="23"/>
  <c r="J3705" i="23"/>
  <c r="J3704" i="23"/>
  <c r="J3703" i="23"/>
  <c r="J3702" i="23"/>
  <c r="J3701" i="23"/>
  <c r="J3700" i="23"/>
  <c r="J3699" i="23"/>
  <c r="J3698" i="23"/>
  <c r="J3697" i="23"/>
  <c r="J3696" i="23"/>
  <c r="J3695" i="23"/>
  <c r="J3694" i="23"/>
  <c r="J3693" i="23"/>
  <c r="J3692" i="23"/>
  <c r="J3691" i="23"/>
  <c r="J3690" i="23"/>
  <c r="J3689" i="23"/>
  <c r="J3688" i="23"/>
  <c r="J3687" i="23"/>
  <c r="J3686" i="23"/>
  <c r="J3685" i="23"/>
  <c r="J3684" i="23"/>
  <c r="J3683" i="23"/>
  <c r="J3682" i="23"/>
  <c r="J3681" i="23"/>
  <c r="J3680" i="23"/>
  <c r="J3679" i="23"/>
  <c r="J3678" i="23"/>
  <c r="J3677" i="23"/>
  <c r="J3676" i="23"/>
  <c r="J3675" i="23"/>
  <c r="J3674" i="23"/>
  <c r="J3673" i="23"/>
  <c r="J3672" i="23"/>
  <c r="J3671" i="23"/>
  <c r="J3670" i="23"/>
  <c r="J3669" i="23"/>
  <c r="J3668" i="23"/>
  <c r="J3667" i="23"/>
  <c r="J3666" i="23"/>
  <c r="J3665" i="23"/>
  <c r="J3664" i="23"/>
  <c r="J3663" i="23"/>
  <c r="J3662" i="23"/>
  <c r="J3661" i="23"/>
  <c r="J3660" i="23"/>
  <c r="J3659" i="23"/>
  <c r="J3658" i="23"/>
  <c r="J3657" i="23"/>
  <c r="J3656" i="23"/>
  <c r="J3655" i="23"/>
  <c r="J3654" i="23"/>
  <c r="J3653" i="23"/>
  <c r="J3652" i="23"/>
  <c r="J3651" i="23"/>
  <c r="J3650" i="23"/>
  <c r="J3649" i="23"/>
  <c r="J3648" i="23"/>
  <c r="J3647" i="23"/>
  <c r="J3646" i="23"/>
  <c r="J3645" i="23"/>
  <c r="J3644" i="23"/>
  <c r="J3643" i="23"/>
  <c r="J3642" i="23"/>
  <c r="J3641" i="23"/>
  <c r="J3640" i="23"/>
  <c r="J3639" i="23"/>
  <c r="J3638" i="23"/>
  <c r="J3637" i="23"/>
  <c r="J3636" i="23"/>
  <c r="J3635" i="23"/>
  <c r="J3634" i="23"/>
  <c r="J3633" i="23"/>
  <c r="J3632" i="23"/>
  <c r="J3631" i="23"/>
  <c r="J3630" i="23"/>
  <c r="J3629" i="23"/>
  <c r="J3628" i="23"/>
  <c r="J3627" i="23"/>
  <c r="J3626" i="23"/>
  <c r="J3625" i="23"/>
  <c r="J3624" i="23"/>
  <c r="J3623" i="23"/>
  <c r="J3622" i="23"/>
  <c r="J3621" i="23"/>
  <c r="J3620" i="23"/>
  <c r="J3619" i="23"/>
  <c r="J3618" i="23"/>
  <c r="J3617" i="23"/>
  <c r="AB3615" i="23"/>
  <c r="AD3615" i="23" s="1"/>
  <c r="AC3615" i="23"/>
  <c r="AE3615" i="23" s="1"/>
  <c r="U3615" i="23"/>
  <c r="AB3614" i="23"/>
  <c r="AD3614" i="23" s="1"/>
  <c r="AC3614" i="23"/>
  <c r="AE3614" i="23" s="1"/>
  <c r="U3614" i="23"/>
  <c r="AB3613" i="23"/>
  <c r="AD3613" i="23" s="1"/>
  <c r="AF3613" i="23" s="1"/>
  <c r="AC3613" i="23"/>
  <c r="AE3613" i="23"/>
  <c r="AB3612" i="23"/>
  <c r="AD3612" i="23"/>
  <c r="AF3612" i="23" s="1"/>
  <c r="AC3612" i="23"/>
  <c r="AE3612" i="23"/>
  <c r="AB3611" i="23"/>
  <c r="AD3611" i="23"/>
  <c r="AF3611" i="23" s="1"/>
  <c r="AC3611" i="23"/>
  <c r="AE3611" i="23" s="1"/>
  <c r="AB3610" i="23"/>
  <c r="AD3610" i="23" s="1"/>
  <c r="J3610" i="23"/>
  <c r="AB3609" i="23"/>
  <c r="AD3609" i="23" s="1"/>
  <c r="J3609" i="23"/>
  <c r="AB3608" i="23"/>
  <c r="AD3608" i="23"/>
  <c r="J3608" i="23"/>
  <c r="AB3607" i="23"/>
  <c r="AD3607" i="23" s="1"/>
  <c r="J3607" i="23"/>
  <c r="AB3606" i="23"/>
  <c r="AD3606" i="23"/>
  <c r="J3606" i="23"/>
  <c r="AB3605" i="23"/>
  <c r="AD3605" i="23" s="1"/>
  <c r="J3605" i="23"/>
  <c r="AB3604" i="23"/>
  <c r="AD3604" i="23"/>
  <c r="J3604" i="23"/>
  <c r="AB3603" i="23"/>
  <c r="AD3603" i="23" s="1"/>
  <c r="J3603" i="23"/>
  <c r="AB3602" i="23"/>
  <c r="AD3602" i="23" s="1"/>
  <c r="J3602" i="23"/>
  <c r="AB3601" i="23"/>
  <c r="AD3601" i="23" s="1"/>
  <c r="J3601" i="23"/>
  <c r="AB3600" i="23"/>
  <c r="AD3600" i="23" s="1"/>
  <c r="J3600" i="23"/>
  <c r="AB3599" i="23"/>
  <c r="AD3599" i="23" s="1"/>
  <c r="J3599" i="23"/>
  <c r="AB3598" i="23"/>
  <c r="AD3598" i="23"/>
  <c r="J3598" i="23"/>
  <c r="AB3597" i="23"/>
  <c r="AD3597" i="23" s="1"/>
  <c r="J3597" i="23"/>
  <c r="AB3596" i="23"/>
  <c r="AD3596" i="23" s="1"/>
  <c r="J3596" i="23"/>
  <c r="AB3595" i="23"/>
  <c r="AD3595" i="23"/>
  <c r="J3595" i="23"/>
  <c r="AB3594" i="23"/>
  <c r="AD3594" i="23" s="1"/>
  <c r="J3594" i="23"/>
  <c r="AB3593" i="23"/>
  <c r="AD3593" i="23" s="1"/>
  <c r="J3593" i="23"/>
  <c r="AB3592" i="23"/>
  <c r="AD3592" i="23"/>
  <c r="J3592" i="23"/>
  <c r="AB3591" i="23"/>
  <c r="AD3591" i="23" s="1"/>
  <c r="J3591" i="23"/>
  <c r="AB3590" i="23"/>
  <c r="AD3590" i="23"/>
  <c r="J3590" i="23"/>
  <c r="AB3589" i="23"/>
  <c r="AD3589" i="23" s="1"/>
  <c r="J3589" i="23"/>
  <c r="AB3588" i="23"/>
  <c r="AD3588" i="23"/>
  <c r="J3588" i="23"/>
  <c r="AB3587" i="23"/>
  <c r="AD3587" i="23" s="1"/>
  <c r="J3587" i="23"/>
  <c r="AB3586" i="23"/>
  <c r="AD3586" i="23" s="1"/>
  <c r="J3586" i="23"/>
  <c r="AB3585" i="23"/>
  <c r="AD3585" i="23" s="1"/>
  <c r="J3585" i="23"/>
  <c r="J3584" i="23"/>
  <c r="J3583" i="23"/>
  <c r="J3582" i="23"/>
  <c r="J3581" i="23"/>
  <c r="J3580" i="23"/>
  <c r="J3579" i="23"/>
  <c r="J3578" i="23"/>
  <c r="J3577" i="23"/>
  <c r="J3576" i="23"/>
  <c r="J3575" i="23"/>
  <c r="J3574" i="23"/>
  <c r="J3573" i="23"/>
  <c r="J3572" i="23"/>
  <c r="J3571" i="23"/>
  <c r="J3570" i="23"/>
  <c r="J3569" i="23"/>
  <c r="J3568" i="23"/>
  <c r="J3567" i="23"/>
  <c r="J3566" i="23"/>
  <c r="J3565" i="23"/>
  <c r="J3564" i="23"/>
  <c r="J3563" i="23"/>
  <c r="J3562" i="23"/>
  <c r="J3561" i="23"/>
  <c r="J3560" i="23"/>
  <c r="J3559" i="23"/>
  <c r="J3558" i="23"/>
  <c r="J3557" i="23"/>
  <c r="J3556" i="23"/>
  <c r="J3555" i="23"/>
  <c r="J3554" i="23"/>
  <c r="J3553" i="23"/>
  <c r="J3552" i="23"/>
  <c r="J3551" i="23"/>
  <c r="J3550" i="23"/>
  <c r="J3549" i="23"/>
  <c r="J3548" i="23"/>
  <c r="J3547" i="23"/>
  <c r="J3546" i="23"/>
  <c r="J3545" i="23"/>
  <c r="J3544" i="23"/>
  <c r="J3543" i="23"/>
  <c r="J3542" i="23"/>
  <c r="J3541" i="23"/>
  <c r="J3540" i="23"/>
  <c r="J3539" i="23"/>
  <c r="J3538" i="23"/>
  <c r="J3537" i="23"/>
  <c r="J3536" i="23"/>
  <c r="J3535" i="23"/>
  <c r="J3534" i="23"/>
  <c r="J3533" i="23"/>
  <c r="J3532" i="23"/>
  <c r="J3531" i="23"/>
  <c r="J3530" i="23"/>
  <c r="J3529" i="23"/>
  <c r="J3528" i="23"/>
  <c r="J3527" i="23"/>
  <c r="J3526" i="23"/>
  <c r="J3525" i="23"/>
  <c r="J3524" i="23"/>
  <c r="J3523" i="23"/>
  <c r="J3522" i="23"/>
  <c r="J3521" i="23"/>
  <c r="J3520" i="23"/>
  <c r="J3519" i="23"/>
  <c r="J3518" i="23"/>
  <c r="J3517" i="23"/>
  <c r="J3516" i="23"/>
  <c r="J3515" i="23"/>
  <c r="J3514" i="23"/>
  <c r="J3513" i="23"/>
  <c r="J3512" i="23"/>
  <c r="J3511" i="23"/>
  <c r="J3510" i="23"/>
  <c r="J3509" i="23"/>
  <c r="J3508" i="23"/>
  <c r="J3507" i="23"/>
  <c r="AC3505" i="23"/>
  <c r="AE3505" i="23" s="1"/>
  <c r="X3505" i="23"/>
  <c r="AC3504" i="23"/>
  <c r="AF3504" i="23"/>
  <c r="AB3504" i="23"/>
  <c r="AD3504" i="23"/>
  <c r="AE3504" i="23"/>
  <c r="X3504" i="23"/>
  <c r="U3504" i="23"/>
  <c r="AC3503" i="23"/>
  <c r="AE3503" i="23" s="1"/>
  <c r="AB3503" i="23"/>
  <c r="AD3503" i="23" s="1"/>
  <c r="X3503" i="23"/>
  <c r="U3503" i="23"/>
  <c r="AC3502" i="23"/>
  <c r="AB3502" i="23"/>
  <c r="AE3502" i="23"/>
  <c r="X3502" i="23"/>
  <c r="U3502" i="23"/>
  <c r="AC3501" i="23"/>
  <c r="AE3501" i="23" s="1"/>
  <c r="AB3501" i="23"/>
  <c r="X3501" i="23"/>
  <c r="U3501" i="23"/>
  <c r="AC3500" i="23"/>
  <c r="AE3500" i="23" s="1"/>
  <c r="AB3500" i="23"/>
  <c r="X3500" i="23"/>
  <c r="U3500" i="23"/>
  <c r="AC3499" i="23"/>
  <c r="AE3499" i="23" s="1"/>
  <c r="AB3499" i="23"/>
  <c r="AD3499" i="23"/>
  <c r="X3499" i="23"/>
  <c r="U3499" i="23"/>
  <c r="AC3498" i="23"/>
  <c r="AB3498" i="23"/>
  <c r="AF3498" i="23" s="1"/>
  <c r="AE3498" i="23"/>
  <c r="X3498" i="23"/>
  <c r="U3498" i="23"/>
  <c r="AC3497" i="23"/>
  <c r="AE3497" i="23" s="1"/>
  <c r="AB3497" i="23"/>
  <c r="AD3497" i="23"/>
  <c r="X3497" i="23"/>
  <c r="U3497" i="23"/>
  <c r="AC3496" i="23"/>
  <c r="AB3496" i="23"/>
  <c r="AF3496" i="23" s="1"/>
  <c r="AE3496" i="23"/>
  <c r="X3496" i="23"/>
  <c r="U3496" i="23"/>
  <c r="AC3495" i="23"/>
  <c r="AE3495" i="23" s="1"/>
  <c r="AB3495" i="23"/>
  <c r="X3495" i="23"/>
  <c r="U3495" i="23"/>
  <c r="AC3494" i="23"/>
  <c r="AE3494" i="23" s="1"/>
  <c r="AB3494" i="23"/>
  <c r="X3494" i="23"/>
  <c r="U3494" i="23"/>
  <c r="AC3493" i="23"/>
  <c r="AB3493" i="23"/>
  <c r="AD3493" i="23" s="1"/>
  <c r="X3493" i="23"/>
  <c r="U3493" i="23"/>
  <c r="AC3492" i="23"/>
  <c r="AB3492" i="23"/>
  <c r="AD3492" i="23" s="1"/>
  <c r="X3492" i="23"/>
  <c r="U3492" i="23"/>
  <c r="AC3491" i="23"/>
  <c r="AE3491" i="23" s="1"/>
  <c r="AB3491" i="23"/>
  <c r="AD3491" i="23" s="1"/>
  <c r="X3491" i="23"/>
  <c r="U3491" i="23"/>
  <c r="AG3490" i="23"/>
  <c r="AC3490" i="23"/>
  <c r="AE3490" i="23" s="1"/>
  <c r="AB3490" i="23"/>
  <c r="X3490" i="23"/>
  <c r="U3490" i="23"/>
  <c r="AC3489" i="23"/>
  <c r="AE3489" i="23" s="1"/>
  <c r="AB3489" i="23"/>
  <c r="X3489" i="23"/>
  <c r="U3489" i="23"/>
  <c r="AC3488" i="23"/>
  <c r="AE3488" i="23"/>
  <c r="X3488" i="23"/>
  <c r="AC3487" i="23"/>
  <c r="AE3487" i="23" s="1"/>
  <c r="X3487" i="23"/>
  <c r="AC3486" i="23"/>
  <c r="AE3486" i="23" s="1"/>
  <c r="AB3486" i="23"/>
  <c r="AF3486" i="23"/>
  <c r="AD3486" i="23"/>
  <c r="X3486" i="23"/>
  <c r="U3486" i="23"/>
  <c r="AC3485" i="23"/>
  <c r="AE3485" i="23" s="1"/>
  <c r="AB3485" i="23"/>
  <c r="X3485" i="23"/>
  <c r="U3485" i="23"/>
  <c r="AC3484" i="23"/>
  <c r="AF3484" i="23" s="1"/>
  <c r="AE3484" i="23"/>
  <c r="AB3484" i="23"/>
  <c r="AD3484" i="23"/>
  <c r="X3484" i="23"/>
  <c r="U3484" i="23"/>
  <c r="AC3483" i="23"/>
  <c r="AE3483" i="23" s="1"/>
  <c r="AB3483" i="23"/>
  <c r="AD3483" i="23" s="1"/>
  <c r="X3483" i="23"/>
  <c r="U3483" i="23"/>
  <c r="AC3482" i="23"/>
  <c r="AB3482" i="23"/>
  <c r="AD3482" i="23" s="1"/>
  <c r="X3482" i="23"/>
  <c r="U3482" i="23"/>
  <c r="AC3481" i="23"/>
  <c r="AB3481" i="23"/>
  <c r="AE3481" i="23"/>
  <c r="X3481" i="23"/>
  <c r="U3481" i="23"/>
  <c r="AC3480" i="23"/>
  <c r="AE3480" i="23"/>
  <c r="AB3480" i="23"/>
  <c r="AD3480" i="23"/>
  <c r="X3480" i="23"/>
  <c r="U3480" i="23"/>
  <c r="AC3479" i="23"/>
  <c r="AE3479" i="23"/>
  <c r="X3479" i="23"/>
  <c r="AC3478" i="23"/>
  <c r="AE3478" i="23" s="1"/>
  <c r="X3478" i="23"/>
  <c r="AC3477" i="23"/>
  <c r="AE3477" i="23" s="1"/>
  <c r="AB3477" i="23"/>
  <c r="X3477" i="23"/>
  <c r="U3477" i="23"/>
  <c r="AC3476" i="23"/>
  <c r="AE3476" i="23" s="1"/>
  <c r="AB3476" i="23"/>
  <c r="AD3476" i="23"/>
  <c r="X3476" i="23"/>
  <c r="U3476" i="23"/>
  <c r="AC3475" i="23"/>
  <c r="AE3475" i="23" s="1"/>
  <c r="AB3475" i="23"/>
  <c r="AD3475" i="23" s="1"/>
  <c r="X3475" i="23"/>
  <c r="U3475" i="23"/>
  <c r="AC3474" i="23"/>
  <c r="AE3474" i="23" s="1"/>
  <c r="AB3474" i="23"/>
  <c r="AD3474" i="23" s="1"/>
  <c r="X3474" i="23"/>
  <c r="U3474" i="23"/>
  <c r="AC3473" i="23"/>
  <c r="AE3473" i="23" s="1"/>
  <c r="AB3473" i="23"/>
  <c r="X3473" i="23"/>
  <c r="U3473" i="23"/>
  <c r="AC3472" i="23"/>
  <c r="AE3472" i="23" s="1"/>
  <c r="AB3472" i="23"/>
  <c r="AD3472" i="23" s="1"/>
  <c r="X3472" i="23"/>
  <c r="U3472" i="23"/>
  <c r="AC3471" i="23"/>
  <c r="AE3471" i="23" s="1"/>
  <c r="AB3471" i="23"/>
  <c r="AD3471" i="23"/>
  <c r="X3471" i="23"/>
  <c r="U3471" i="23"/>
  <c r="AC3470" i="23"/>
  <c r="AE3470" i="23"/>
  <c r="AB3470" i="23"/>
  <c r="AF3470" i="23"/>
  <c r="AD3470" i="23"/>
  <c r="X3470" i="23"/>
  <c r="U3470" i="23"/>
  <c r="AC3469" i="23"/>
  <c r="AE3469" i="23" s="1"/>
  <c r="AB3469" i="23"/>
  <c r="AC3468" i="23"/>
  <c r="AB3468" i="23"/>
  <c r="AD3468" i="23" s="1"/>
  <c r="X3468" i="23"/>
  <c r="U3468" i="23"/>
  <c r="AC3467" i="23"/>
  <c r="AE3467" i="23" s="1"/>
  <c r="AB3467" i="23"/>
  <c r="X3467" i="23"/>
  <c r="U3467" i="23"/>
  <c r="AC3466" i="23"/>
  <c r="AB3466" i="23"/>
  <c r="AD3466" i="23" s="1"/>
  <c r="X3466" i="23"/>
  <c r="U3466" i="23"/>
  <c r="AC3465" i="23"/>
  <c r="AB3465" i="23"/>
  <c r="AF3465" i="23" s="1"/>
  <c r="AE3465" i="23"/>
  <c r="X3465" i="23"/>
  <c r="U3465" i="23"/>
  <c r="AC3464" i="23"/>
  <c r="AE3464" i="23" s="1"/>
  <c r="AB3464" i="23"/>
  <c r="AD3464" i="23" s="1"/>
  <c r="X3464" i="23"/>
  <c r="U3464" i="23"/>
  <c r="AC3463" i="23"/>
  <c r="AE3463" i="23" s="1"/>
  <c r="AB3463" i="23"/>
  <c r="X3463" i="23"/>
  <c r="U3463" i="23"/>
  <c r="AC3462" i="23"/>
  <c r="AE3462" i="23" s="1"/>
  <c r="AB3462" i="23"/>
  <c r="AD3462" i="23" s="1"/>
  <c r="X3462" i="23"/>
  <c r="U3462" i="23"/>
  <c r="AC3461" i="23"/>
  <c r="AB3461" i="23"/>
  <c r="AE3461" i="23"/>
  <c r="X3461" i="23"/>
  <c r="U3461" i="23"/>
  <c r="AC3460" i="23"/>
  <c r="AE3460" i="23" s="1"/>
  <c r="AB3460" i="23"/>
  <c r="X3460" i="23"/>
  <c r="U3460" i="23"/>
  <c r="AC3459" i="23"/>
  <c r="AE3459" i="23" s="1"/>
  <c r="AB3459" i="23"/>
  <c r="X3459" i="23"/>
  <c r="U3459" i="23"/>
  <c r="AC3458" i="23"/>
  <c r="AE3458" i="23"/>
  <c r="AB3458" i="23"/>
  <c r="X3458" i="23"/>
  <c r="U3458" i="23"/>
  <c r="AC3457" i="23"/>
  <c r="AB3457" i="23"/>
  <c r="AE3457" i="23"/>
  <c r="X3457" i="23"/>
  <c r="U3457" i="23"/>
  <c r="AC3456" i="23"/>
  <c r="AE3456" i="23"/>
  <c r="AB3456" i="23"/>
  <c r="AD3456" i="23"/>
  <c r="X3456" i="23"/>
  <c r="U3456" i="23"/>
  <c r="AC3455" i="23"/>
  <c r="AE3455" i="23" s="1"/>
  <c r="AB3455" i="23"/>
  <c r="X3455" i="23"/>
  <c r="U3455" i="23"/>
  <c r="AC3454" i="23"/>
  <c r="AE3454" i="23"/>
  <c r="AB3454" i="23"/>
  <c r="AD3454" i="23" s="1"/>
  <c r="AF3454" i="23"/>
  <c r="X3454" i="23"/>
  <c r="U3454" i="23"/>
  <c r="AC3453" i="23"/>
  <c r="AB3453" i="23"/>
  <c r="AE3453" i="23"/>
  <c r="X3453" i="23"/>
  <c r="U3453" i="23"/>
  <c r="AC3452" i="23"/>
  <c r="AB3452" i="23"/>
  <c r="AD3452" i="23"/>
  <c r="X3452" i="23"/>
  <c r="U3452" i="23"/>
  <c r="AC3451" i="23"/>
  <c r="AE3451" i="23" s="1"/>
  <c r="AB3451" i="23"/>
  <c r="X3451" i="23"/>
  <c r="U3451" i="23"/>
  <c r="AC3450" i="23"/>
  <c r="AB3450" i="23"/>
  <c r="AE3450" i="23"/>
  <c r="AD3450" i="23"/>
  <c r="X3450" i="23"/>
  <c r="U3450" i="23"/>
  <c r="AC3449" i="23"/>
  <c r="AB3449" i="23"/>
  <c r="AD3449" i="23" s="1"/>
  <c r="X3449" i="23"/>
  <c r="U3449" i="23"/>
  <c r="AC3448" i="23"/>
  <c r="AE3448" i="23" s="1"/>
  <c r="AB3448" i="23"/>
  <c r="X3448" i="23"/>
  <c r="U3448" i="23"/>
  <c r="AC3447" i="23"/>
  <c r="AB3447" i="23"/>
  <c r="AD3447" i="23" s="1"/>
  <c r="AE3447" i="23"/>
  <c r="AC3446" i="23"/>
  <c r="AE3446" i="23" s="1"/>
  <c r="AB3446" i="23"/>
  <c r="AD3446" i="23" s="1"/>
  <c r="AC3445" i="23"/>
  <c r="AE3445" i="23" s="1"/>
  <c r="AB3445" i="23"/>
  <c r="AC3444" i="23"/>
  <c r="AE3444" i="23" s="1"/>
  <c r="AB3444" i="23"/>
  <c r="AD3444" i="23"/>
  <c r="AC3443" i="23"/>
  <c r="AE3443" i="23" s="1"/>
  <c r="AB3443" i="23"/>
  <c r="AC3442" i="23"/>
  <c r="AE3442" i="23" s="1"/>
  <c r="AB3442" i="23"/>
  <c r="AC3441" i="23"/>
  <c r="AB3441" i="23"/>
  <c r="AD3441" i="23" s="1"/>
  <c r="AE3441" i="23"/>
  <c r="AC3440" i="23"/>
  <c r="AB3440" i="23"/>
  <c r="AD3440" i="23"/>
  <c r="X3440" i="23"/>
  <c r="U3440" i="23"/>
  <c r="AC3439" i="23"/>
  <c r="AF3439" i="23"/>
  <c r="AB3439" i="23"/>
  <c r="AD3439" i="23"/>
  <c r="X3439" i="23"/>
  <c r="U3439" i="23"/>
  <c r="AC3438" i="23"/>
  <c r="AB3438" i="23"/>
  <c r="AD3438" i="23" s="1"/>
  <c r="AC3437" i="23"/>
  <c r="AE3437" i="23" s="1"/>
  <c r="AB3437" i="23"/>
  <c r="AD3437" i="23" s="1"/>
  <c r="AC3436" i="23"/>
  <c r="AB3436" i="23"/>
  <c r="AE3436" i="23"/>
  <c r="AC3435" i="23"/>
  <c r="AE3435" i="23"/>
  <c r="AB3435" i="23"/>
  <c r="AD3435" i="23" s="1"/>
  <c r="AC3434" i="23"/>
  <c r="AB3434" i="23"/>
  <c r="AE3434" i="23"/>
  <c r="AC3433" i="23"/>
  <c r="AE3433" i="23" s="1"/>
  <c r="AB3433" i="23"/>
  <c r="AD3433" i="23"/>
  <c r="X3433" i="23"/>
  <c r="U3433" i="23"/>
  <c r="AC3432" i="23"/>
  <c r="AE3432" i="23" s="1"/>
  <c r="AB3432" i="23"/>
  <c r="X3432" i="23"/>
  <c r="U3432" i="23"/>
  <c r="AC3431" i="23"/>
  <c r="AE3431" i="23"/>
  <c r="AB3431" i="23"/>
  <c r="X3431" i="23"/>
  <c r="U3431" i="23"/>
  <c r="AC3430" i="23"/>
  <c r="AE3430" i="23" s="1"/>
  <c r="AB3430" i="23"/>
  <c r="AD3430" i="23" s="1"/>
  <c r="X3430" i="23"/>
  <c r="U3430" i="23"/>
  <c r="AC3429" i="23"/>
  <c r="AE3429" i="23" s="1"/>
  <c r="AB3429" i="23"/>
  <c r="AD3429" i="23" s="1"/>
  <c r="X3429" i="23"/>
  <c r="U3429" i="23"/>
  <c r="AC3428" i="23"/>
  <c r="AE3428" i="23" s="1"/>
  <c r="AB3428" i="23"/>
  <c r="X3428" i="23"/>
  <c r="U3428" i="23"/>
  <c r="AC3427" i="23"/>
  <c r="AE3427" i="23" s="1"/>
  <c r="AB3427" i="23"/>
  <c r="AD3427" i="23" s="1"/>
  <c r="X3427" i="23"/>
  <c r="U3427" i="23"/>
  <c r="AC3426" i="23"/>
  <c r="AB3426" i="23"/>
  <c r="AD3426" i="23" s="1"/>
  <c r="AE3426" i="23"/>
  <c r="X3426" i="23"/>
  <c r="U3426" i="23"/>
  <c r="AC3425" i="23"/>
  <c r="AE3425" i="23" s="1"/>
  <c r="AB3425" i="23"/>
  <c r="AD3425" i="23" s="1"/>
  <c r="X3425" i="23"/>
  <c r="U3425" i="23"/>
  <c r="AC3424" i="23"/>
  <c r="AE3424" i="23" s="1"/>
  <c r="AB3424" i="23"/>
  <c r="X3424" i="23"/>
  <c r="U3424" i="23"/>
  <c r="AC3423" i="23"/>
  <c r="AE3423" i="23" s="1"/>
  <c r="AB3423" i="23"/>
  <c r="AF3423" i="23"/>
  <c r="AD3423" i="23"/>
  <c r="X3423" i="23"/>
  <c r="U3423" i="23"/>
  <c r="AC3422" i="23"/>
  <c r="AE3422" i="23" s="1"/>
  <c r="AB3422" i="23"/>
  <c r="AD3422" i="23" s="1"/>
  <c r="X3422" i="23"/>
  <c r="U3422" i="23"/>
  <c r="AC3421" i="23"/>
  <c r="AB3421" i="23"/>
  <c r="AD3421" i="23" s="1"/>
  <c r="X3421" i="23"/>
  <c r="U3421" i="23"/>
  <c r="AC3420" i="23"/>
  <c r="AB3420" i="23"/>
  <c r="AE3420" i="23"/>
  <c r="X3420" i="23"/>
  <c r="U3420" i="23"/>
  <c r="AC3419" i="23"/>
  <c r="AE3419" i="23" s="1"/>
  <c r="AB3419" i="23"/>
  <c r="AD3419" i="23" s="1"/>
  <c r="X3419" i="23"/>
  <c r="U3419" i="23"/>
  <c r="AC3418" i="23"/>
  <c r="AE3418" i="23" s="1"/>
  <c r="AB3418" i="23"/>
  <c r="AD3418" i="23" s="1"/>
  <c r="X3418" i="23"/>
  <c r="U3418" i="23"/>
  <c r="AC3417" i="23"/>
  <c r="AE3417" i="23" s="1"/>
  <c r="AB3417" i="23"/>
  <c r="AD3417" i="23"/>
  <c r="X3417" i="23"/>
  <c r="U3417" i="23"/>
  <c r="AC3416" i="23"/>
  <c r="AE3416" i="23" s="1"/>
  <c r="AB3416" i="23"/>
  <c r="X3416" i="23"/>
  <c r="U3416" i="23"/>
  <c r="AC3415" i="23"/>
  <c r="AE3415" i="23"/>
  <c r="AB3415" i="23"/>
  <c r="X3415" i="23"/>
  <c r="U3415" i="23"/>
  <c r="AC3414" i="23"/>
  <c r="AE3414" i="23" s="1"/>
  <c r="AB3414" i="23"/>
  <c r="AD3414" i="23" s="1"/>
  <c r="X3414" i="23"/>
  <c r="U3414" i="23"/>
  <c r="AC3413" i="23"/>
  <c r="AE3413" i="23" s="1"/>
  <c r="AB3413" i="23"/>
  <c r="AD3413" i="23" s="1"/>
  <c r="X3413" i="23"/>
  <c r="U3413" i="23"/>
  <c r="AC3412" i="23"/>
  <c r="AB3412" i="23"/>
  <c r="AE3412" i="23"/>
  <c r="X3412" i="23"/>
  <c r="U3412" i="23"/>
  <c r="AC3411" i="23"/>
  <c r="AE3411" i="23" s="1"/>
  <c r="AB3411" i="23"/>
  <c r="AD3411" i="23" s="1"/>
  <c r="X3411" i="23"/>
  <c r="U3411" i="23"/>
  <c r="AC3410" i="23"/>
  <c r="AB3410" i="23"/>
  <c r="AD3410" i="23" s="1"/>
  <c r="AE3410" i="23"/>
  <c r="AC3409" i="23"/>
  <c r="AE3409" i="23" s="1"/>
  <c r="AB3409" i="23"/>
  <c r="AD3409" i="23" s="1"/>
  <c r="AC3408" i="23"/>
  <c r="AB3408" i="23"/>
  <c r="AE3408" i="23"/>
  <c r="AC3407" i="23"/>
  <c r="AE3407" i="23" s="1"/>
  <c r="AB3407" i="23"/>
  <c r="AD3407" i="23"/>
  <c r="X3407" i="23"/>
  <c r="U3407" i="23"/>
  <c r="AC3406" i="23"/>
  <c r="AE3406" i="23" s="1"/>
  <c r="AB3406" i="23"/>
  <c r="X3406" i="23"/>
  <c r="U3406" i="23"/>
  <c r="AC3405" i="23"/>
  <c r="AE3405" i="23" s="1"/>
  <c r="AB3405" i="23"/>
  <c r="AD3405" i="23" s="1"/>
  <c r="X3405" i="23"/>
  <c r="U3405" i="23"/>
  <c r="AC3404" i="23"/>
  <c r="AB3404" i="23"/>
  <c r="AD3404" i="23" s="1"/>
  <c r="X3404" i="23"/>
  <c r="U3404" i="23"/>
  <c r="AC3403" i="23"/>
  <c r="AE3403" i="23"/>
  <c r="AB3403" i="23"/>
  <c r="AF3403" i="23"/>
  <c r="AD3403" i="23"/>
  <c r="X3403" i="23"/>
  <c r="U3403" i="23"/>
  <c r="AC3402" i="23"/>
  <c r="AE3402" i="23" s="1"/>
  <c r="AB3402" i="23"/>
  <c r="X3402" i="23"/>
  <c r="U3402" i="23"/>
  <c r="AC3401" i="23"/>
  <c r="AE3401" i="23"/>
  <c r="AB3401" i="23"/>
  <c r="X3401" i="23"/>
  <c r="U3401" i="23"/>
  <c r="AC3400" i="23"/>
  <c r="AF3400" i="23" s="1"/>
  <c r="AB3400" i="23"/>
  <c r="AD3400" i="23"/>
  <c r="X3400" i="23"/>
  <c r="U3400" i="23"/>
  <c r="AC3399" i="23"/>
  <c r="AE3399" i="23" s="1"/>
  <c r="AB3399" i="23"/>
  <c r="AD3399" i="23" s="1"/>
  <c r="X3399" i="23"/>
  <c r="U3399" i="23"/>
  <c r="AC3398" i="23"/>
  <c r="AB3398" i="23"/>
  <c r="AE3398" i="23"/>
  <c r="X3398" i="23"/>
  <c r="U3398" i="23"/>
  <c r="AC3397" i="23"/>
  <c r="AE3397" i="23"/>
  <c r="AB3397" i="23"/>
  <c r="AD3397" i="23" s="1"/>
  <c r="X3397" i="23"/>
  <c r="U3397" i="23"/>
  <c r="AC3396" i="23"/>
  <c r="AB3396" i="23"/>
  <c r="AD3396" i="23" s="1"/>
  <c r="X3396" i="23"/>
  <c r="U3396" i="23"/>
  <c r="AC3395" i="23"/>
  <c r="AE3395" i="23" s="1"/>
  <c r="AB3395" i="23"/>
  <c r="AF3395" i="23"/>
  <c r="AD3395" i="23"/>
  <c r="X3395" i="23"/>
  <c r="U3395" i="23"/>
  <c r="AC3394" i="23"/>
  <c r="AE3394" i="23" s="1"/>
  <c r="AB3394" i="23"/>
  <c r="X3394" i="23"/>
  <c r="U3394" i="23"/>
  <c r="AC3393" i="23"/>
  <c r="AB3393" i="23"/>
  <c r="AD3393" i="23" s="1"/>
  <c r="X3393" i="23"/>
  <c r="U3393" i="23"/>
  <c r="AC3392" i="23"/>
  <c r="AB3392" i="23"/>
  <c r="AD3392" i="23"/>
  <c r="AE3392" i="23"/>
  <c r="X3392" i="23"/>
  <c r="U3392" i="23"/>
  <c r="AC3391" i="23"/>
  <c r="AE3391" i="23" s="1"/>
  <c r="AB3391" i="23"/>
  <c r="AD3391" i="23" s="1"/>
  <c r="X3391" i="23"/>
  <c r="U3391" i="23"/>
  <c r="AC3390" i="23"/>
  <c r="AE3390" i="23" s="1"/>
  <c r="AB3390" i="23"/>
  <c r="X3390" i="23"/>
  <c r="U3390" i="23"/>
  <c r="AC3389" i="23"/>
  <c r="AB3389" i="23"/>
  <c r="AD3389" i="23" s="1"/>
  <c r="X3389" i="23"/>
  <c r="U3389" i="23"/>
  <c r="AC3388" i="23"/>
  <c r="AB3388" i="23"/>
  <c r="AE3388" i="23"/>
  <c r="X3388" i="23"/>
  <c r="U3388" i="23"/>
  <c r="AC3387" i="23"/>
  <c r="AE3387" i="23" s="1"/>
  <c r="AB3387" i="23"/>
  <c r="X3387" i="23"/>
  <c r="U3387" i="23"/>
  <c r="AC3386" i="23"/>
  <c r="AE3386" i="23" s="1"/>
  <c r="AB3386" i="23"/>
  <c r="X3386" i="23"/>
  <c r="U3386" i="23"/>
  <c r="AC3385" i="23"/>
  <c r="AE3385" i="23" s="1"/>
  <c r="AB3385" i="23"/>
  <c r="X3385" i="23"/>
  <c r="U3385" i="23"/>
  <c r="AC3384" i="23"/>
  <c r="AB3384" i="23"/>
  <c r="AD3384" i="23" s="1"/>
  <c r="AE3384" i="23"/>
  <c r="X3384" i="23"/>
  <c r="U3384" i="23"/>
  <c r="AC3383" i="23"/>
  <c r="AE3383" i="23" s="1"/>
  <c r="AB3383" i="23"/>
  <c r="AD3383" i="23"/>
  <c r="X3383" i="23"/>
  <c r="U3383" i="23"/>
  <c r="AC3382" i="23"/>
  <c r="AE3382" i="23" s="1"/>
  <c r="AB3382" i="23"/>
  <c r="X3382" i="23"/>
  <c r="U3382" i="23"/>
  <c r="AC3381" i="23"/>
  <c r="AE3381" i="23" s="1"/>
  <c r="AB3381" i="23"/>
  <c r="X3381" i="23"/>
  <c r="U3381" i="23"/>
  <c r="AC3380" i="23"/>
  <c r="AE3380" i="23" s="1"/>
  <c r="AB3380" i="23"/>
  <c r="X3380" i="23"/>
  <c r="U3380" i="23"/>
  <c r="AC3379" i="23"/>
  <c r="AE3379" i="23" s="1"/>
  <c r="AB3379" i="23"/>
  <c r="AD3379" i="23"/>
  <c r="X3379" i="23"/>
  <c r="U3379" i="23"/>
  <c r="AC3378" i="23"/>
  <c r="AB3378" i="23"/>
  <c r="AE3378" i="23"/>
  <c r="X3378" i="23"/>
  <c r="U3378" i="23"/>
  <c r="AC3377" i="23"/>
  <c r="AE3377" i="23" s="1"/>
  <c r="AB3377" i="23"/>
  <c r="AD3377" i="23" s="1"/>
  <c r="X3377" i="23"/>
  <c r="U3377" i="23"/>
  <c r="AC3376" i="23"/>
  <c r="AE3376" i="23" s="1"/>
  <c r="AB3376" i="23"/>
  <c r="AD3376" i="23"/>
  <c r="X3376" i="23"/>
  <c r="U3376" i="23"/>
  <c r="AC3375" i="23"/>
  <c r="AE3375" i="23"/>
  <c r="AB3375" i="23"/>
  <c r="AD3375" i="23" s="1"/>
  <c r="X3375" i="23"/>
  <c r="U3375" i="23"/>
  <c r="AC3374" i="23"/>
  <c r="AE3374" i="23" s="1"/>
  <c r="AB3374" i="23"/>
  <c r="X3374" i="23"/>
  <c r="U3374" i="23"/>
  <c r="AC3373" i="23"/>
  <c r="AF3373" i="23" s="1"/>
  <c r="AB3373" i="23"/>
  <c r="AD3373" i="23"/>
  <c r="X3373" i="23"/>
  <c r="U3373" i="23"/>
  <c r="AC3372" i="23"/>
  <c r="AB3372" i="23"/>
  <c r="AD3372" i="23" s="1"/>
  <c r="X3372" i="23"/>
  <c r="U3372" i="23"/>
  <c r="AC3371" i="23"/>
  <c r="AE3371" i="23"/>
  <c r="AB3371" i="23"/>
  <c r="AD3371" i="23" s="1"/>
  <c r="X3371" i="23"/>
  <c r="U3371" i="23"/>
  <c r="AC3370" i="23"/>
  <c r="AE3370" i="23" s="1"/>
  <c r="AB3370" i="23"/>
  <c r="X3370" i="23"/>
  <c r="U3370" i="23"/>
  <c r="AC3369" i="23"/>
  <c r="AE3369" i="23" s="1"/>
  <c r="AB3369" i="23"/>
  <c r="AD3369" i="23" s="1"/>
  <c r="X3369" i="23"/>
  <c r="U3369" i="23"/>
  <c r="AC3368" i="23"/>
  <c r="AB3368" i="23"/>
  <c r="AD3368" i="23" s="1"/>
  <c r="AE3368" i="23"/>
  <c r="X3368" i="23"/>
  <c r="U3368" i="23"/>
  <c r="AC3367" i="23"/>
  <c r="AE3367" i="23" s="1"/>
  <c r="AB3367" i="23"/>
  <c r="AD3367" i="23" s="1"/>
  <c r="X3367" i="23"/>
  <c r="U3367" i="23"/>
  <c r="AC3366" i="23"/>
  <c r="AB3366" i="23"/>
  <c r="X3366" i="23"/>
  <c r="U3366" i="23"/>
  <c r="AC3365" i="23"/>
  <c r="AE3365" i="23" s="1"/>
  <c r="AB3365" i="23"/>
  <c r="AD3365" i="23" s="1"/>
  <c r="X3365" i="23"/>
  <c r="U3365" i="23"/>
  <c r="AC3364" i="23"/>
  <c r="AB3364" i="23"/>
  <c r="AD3364" i="23" s="1"/>
  <c r="AE3364" i="23"/>
  <c r="X3364" i="23"/>
  <c r="U3364" i="23"/>
  <c r="AC3363" i="23"/>
  <c r="AE3363" i="23" s="1"/>
  <c r="AB3363" i="23"/>
  <c r="AD3363" i="23" s="1"/>
  <c r="X3363" i="23"/>
  <c r="U3363" i="23"/>
  <c r="AC3362" i="23"/>
  <c r="AE3362" i="23" s="1"/>
  <c r="AB3362" i="23"/>
  <c r="X3362" i="23"/>
  <c r="U3362" i="23"/>
  <c r="AC3361" i="23"/>
  <c r="AE3361" i="23" s="1"/>
  <c r="AB3361" i="23"/>
  <c r="X3361" i="23"/>
  <c r="U3361" i="23"/>
  <c r="AC3360" i="23"/>
  <c r="AE3360" i="23" s="1"/>
  <c r="AB3360" i="23"/>
  <c r="X3360" i="23"/>
  <c r="U3360" i="23"/>
  <c r="AC3359" i="23"/>
  <c r="AE3359" i="23" s="1"/>
  <c r="AB3359" i="23"/>
  <c r="AD3359" i="23"/>
  <c r="X3359" i="23"/>
  <c r="U3359" i="23"/>
  <c r="AC3358" i="23"/>
  <c r="AB3358" i="23"/>
  <c r="AE3358" i="23"/>
  <c r="X3358" i="23"/>
  <c r="U3358" i="23"/>
  <c r="AC3357" i="23"/>
  <c r="AE3357" i="23" s="1"/>
  <c r="AB3357" i="23"/>
  <c r="AD3357" i="23" s="1"/>
  <c r="X3357" i="23"/>
  <c r="U3357" i="23"/>
  <c r="AC3356" i="23"/>
  <c r="AB3356" i="23"/>
  <c r="AF3356" i="23" s="1"/>
  <c r="AE3356" i="23"/>
  <c r="X3356" i="23"/>
  <c r="U3356" i="23"/>
  <c r="AC3355" i="23"/>
  <c r="AE3355" i="23" s="1"/>
  <c r="AB3355" i="23"/>
  <c r="X3355" i="23"/>
  <c r="U3355" i="23"/>
  <c r="AC3354" i="23"/>
  <c r="AE3354" i="23" s="1"/>
  <c r="AB3354" i="23"/>
  <c r="X3354" i="23"/>
  <c r="U3354" i="23"/>
  <c r="AC3353" i="23"/>
  <c r="AE3353" i="23" s="1"/>
  <c r="AB3353" i="23"/>
  <c r="X3353" i="23"/>
  <c r="U3353" i="23"/>
  <c r="AC3352" i="23"/>
  <c r="AB3352" i="23"/>
  <c r="AD3352" i="23" s="1"/>
  <c r="X3352" i="23"/>
  <c r="U3352" i="23"/>
  <c r="AC3351" i="23"/>
  <c r="AE3351" i="23" s="1"/>
  <c r="AB3351" i="23"/>
  <c r="X3351" i="23"/>
  <c r="U3351" i="23"/>
  <c r="AC3350" i="23"/>
  <c r="AE3350" i="23" s="1"/>
  <c r="AB3350" i="23"/>
  <c r="X3350" i="23"/>
  <c r="U3350" i="23"/>
  <c r="AC3349" i="23"/>
  <c r="AB3349" i="23"/>
  <c r="AD3349" i="23"/>
  <c r="X3349" i="23"/>
  <c r="U3349" i="23"/>
  <c r="AC3348" i="23"/>
  <c r="AE3348" i="23"/>
  <c r="AB3348" i="23"/>
  <c r="AD3348" i="23" s="1"/>
  <c r="U3348" i="23"/>
  <c r="AC3347" i="23"/>
  <c r="AE3347" i="23"/>
  <c r="AB3347" i="23"/>
  <c r="X3347" i="23"/>
  <c r="U3347" i="23"/>
  <c r="AC3346" i="23"/>
  <c r="AE3346" i="23" s="1"/>
  <c r="AB3346" i="23"/>
  <c r="AD3346" i="23" s="1"/>
  <c r="X3346" i="23"/>
  <c r="U3346" i="23"/>
  <c r="AC3345" i="23"/>
  <c r="AE3345" i="23" s="1"/>
  <c r="X3345" i="23"/>
  <c r="AC3344" i="23"/>
  <c r="AE3344" i="23" s="1"/>
  <c r="AB3344" i="23"/>
  <c r="X3344" i="23"/>
  <c r="U3344" i="23"/>
  <c r="AC3343" i="23"/>
  <c r="AE3343" i="23" s="1"/>
  <c r="AB3343" i="23"/>
  <c r="AD3343" i="23" s="1"/>
  <c r="X3343" i="23"/>
  <c r="U3343" i="23"/>
  <c r="AC3342" i="23"/>
  <c r="AE3342" i="23" s="1"/>
  <c r="AB3342" i="23"/>
  <c r="AD3342" i="23" s="1"/>
  <c r="X3342" i="23"/>
  <c r="U3342" i="23"/>
  <c r="AF3341" i="23"/>
  <c r="X3341" i="23"/>
  <c r="U3341" i="23"/>
  <c r="AF3340" i="23"/>
  <c r="X3340" i="23"/>
  <c r="U3340" i="23"/>
  <c r="AF3339" i="23"/>
  <c r="X3339" i="23"/>
  <c r="U3339" i="23"/>
  <c r="AF3338" i="23"/>
  <c r="X3338" i="23"/>
  <c r="U3338" i="23"/>
  <c r="U3337" i="23"/>
  <c r="AF3336" i="23"/>
  <c r="X3336" i="23"/>
  <c r="U3336" i="23"/>
  <c r="X3335" i="23"/>
  <c r="AF3334" i="23"/>
  <c r="X3334" i="23"/>
  <c r="U3334" i="23"/>
  <c r="AF3333" i="23"/>
  <c r="X3333" i="23"/>
  <c r="U3333" i="23"/>
  <c r="AF3332" i="23"/>
  <c r="X3332" i="23"/>
  <c r="U3332" i="23"/>
  <c r="AF3331" i="23"/>
  <c r="X3331" i="23"/>
  <c r="U3331" i="23"/>
  <c r="AF3330" i="23"/>
  <c r="X3330" i="23"/>
  <c r="U3330" i="23"/>
  <c r="AF3329" i="23"/>
  <c r="X3329" i="23"/>
  <c r="U3329" i="23"/>
  <c r="AF3328" i="23"/>
  <c r="X3328" i="23"/>
  <c r="U3328" i="23"/>
  <c r="U3326" i="23"/>
  <c r="U3325" i="23"/>
  <c r="U3324" i="23"/>
  <c r="AF3323" i="23"/>
  <c r="X3323" i="23"/>
  <c r="U3323" i="23"/>
  <c r="AF3322" i="23"/>
  <c r="X3322" i="23"/>
  <c r="U3322" i="23"/>
  <c r="AF3321" i="23"/>
  <c r="X3321" i="23"/>
  <c r="U3321" i="23"/>
  <c r="AF3320" i="23"/>
  <c r="X3320" i="23"/>
  <c r="U3320" i="23"/>
  <c r="AF3319" i="23"/>
  <c r="X3319" i="23"/>
  <c r="U3319" i="23"/>
  <c r="AF3318" i="23"/>
  <c r="X3318" i="23"/>
  <c r="U3318" i="23"/>
  <c r="AF3317" i="23"/>
  <c r="X3317" i="23"/>
  <c r="U3317" i="23"/>
  <c r="AF3316" i="23"/>
  <c r="X3316" i="23"/>
  <c r="U3316" i="23"/>
  <c r="X3315" i="23"/>
  <c r="U3315" i="23"/>
  <c r="X3314" i="23"/>
  <c r="U3314" i="23"/>
  <c r="AF3313" i="23"/>
  <c r="X3313" i="23"/>
  <c r="U3313" i="23"/>
  <c r="AF3312" i="23"/>
  <c r="U3312" i="23"/>
  <c r="AF3311" i="23"/>
  <c r="U3311" i="23"/>
  <c r="AF3310" i="23"/>
  <c r="U3310" i="23"/>
  <c r="AF3309" i="23"/>
  <c r="U3309" i="23"/>
  <c r="AF3308" i="23"/>
  <c r="U3308" i="23"/>
  <c r="AF3307" i="23"/>
  <c r="U3307" i="23"/>
  <c r="AF3306" i="23"/>
  <c r="U3306" i="23"/>
  <c r="AF3305" i="23"/>
  <c r="U3305" i="23"/>
  <c r="AF3304" i="23"/>
  <c r="U3304" i="23"/>
  <c r="AF3303" i="23"/>
  <c r="U3303" i="23"/>
  <c r="AF3302" i="23"/>
  <c r="U3302" i="23"/>
  <c r="AF3301" i="23"/>
  <c r="U3301" i="23"/>
  <c r="AF3300" i="23"/>
  <c r="U3300" i="23"/>
  <c r="AF3299" i="23"/>
  <c r="U3299" i="23"/>
  <c r="AF3298" i="23"/>
  <c r="U3298" i="23"/>
  <c r="AF3297" i="23"/>
  <c r="U3297" i="23"/>
  <c r="AF3296" i="23"/>
  <c r="U3296" i="23"/>
  <c r="AF3295" i="23"/>
  <c r="U3295" i="23"/>
  <c r="AF3294" i="23"/>
  <c r="U3294" i="23"/>
  <c r="AF3293" i="23"/>
  <c r="U3293" i="23"/>
  <c r="AF3292" i="23"/>
  <c r="U3292" i="23"/>
  <c r="AF3291" i="23"/>
  <c r="U3291" i="23"/>
  <c r="AF3290" i="23"/>
  <c r="U3290" i="23"/>
  <c r="AF3289" i="23"/>
  <c r="U3289" i="23"/>
  <c r="AF3288" i="23"/>
  <c r="U3288" i="23"/>
  <c r="AF3287" i="23"/>
  <c r="U3287" i="23"/>
  <c r="AF3286" i="23"/>
  <c r="U3286" i="23"/>
  <c r="AF3285" i="23"/>
  <c r="U3285" i="23"/>
  <c r="AF3284" i="23"/>
  <c r="U3284" i="23"/>
  <c r="AF3283" i="23"/>
  <c r="U3283" i="23"/>
  <c r="AF3282" i="23"/>
  <c r="U3282" i="23"/>
  <c r="AF3281" i="23"/>
  <c r="U3281" i="23"/>
  <c r="AF3280" i="23"/>
  <c r="U3280" i="23"/>
  <c r="AF3279" i="23"/>
  <c r="U3279" i="23"/>
  <c r="AF3278" i="23"/>
  <c r="U3278" i="23"/>
  <c r="AF3277" i="23"/>
  <c r="U3277" i="23"/>
  <c r="AF3276" i="23"/>
  <c r="U3276" i="23"/>
  <c r="AF3275" i="23"/>
  <c r="U3275" i="23"/>
  <c r="AF3274" i="23"/>
  <c r="U3274" i="23"/>
  <c r="AF3273" i="23"/>
  <c r="U3273" i="23"/>
  <c r="AF3272" i="23"/>
  <c r="U3272" i="23"/>
  <c r="AF3271" i="23"/>
  <c r="U3271" i="23"/>
  <c r="AF3270" i="23"/>
  <c r="U3270" i="23"/>
  <c r="AF3269" i="23"/>
  <c r="U3269" i="23"/>
  <c r="AF3268" i="23"/>
  <c r="U3268" i="23"/>
  <c r="AF3267" i="23"/>
  <c r="U3267" i="23"/>
  <c r="AF3266" i="23"/>
  <c r="U3266" i="23"/>
  <c r="AF3265" i="23"/>
  <c r="U3265" i="23"/>
  <c r="AF3264" i="23"/>
  <c r="U3264" i="23"/>
  <c r="AF3263" i="23"/>
  <c r="U3263" i="23"/>
  <c r="AF3262" i="23"/>
  <c r="U3262" i="23"/>
  <c r="AF3261" i="23"/>
  <c r="U3261" i="23"/>
  <c r="AF3260" i="23"/>
  <c r="U3260" i="23"/>
  <c r="AF3259" i="23"/>
  <c r="U3259" i="23"/>
  <c r="AF3258" i="23"/>
  <c r="U3258" i="23"/>
  <c r="AF3257" i="23"/>
  <c r="U3257" i="23"/>
  <c r="AF3256" i="23"/>
  <c r="U3256" i="23"/>
  <c r="AF3255" i="23"/>
  <c r="U3255" i="23"/>
  <c r="AF3254" i="23"/>
  <c r="U3254" i="23"/>
  <c r="AF3253" i="23"/>
  <c r="U3253" i="23"/>
  <c r="AF3252" i="23"/>
  <c r="U3252" i="23"/>
  <c r="AF3251" i="23"/>
  <c r="U3251" i="23"/>
  <c r="AF3250" i="23"/>
  <c r="U3250" i="23"/>
  <c r="AF3249" i="23"/>
  <c r="U3249" i="23"/>
  <c r="AF3248" i="23"/>
  <c r="U3248" i="23"/>
  <c r="AF3247" i="23"/>
  <c r="U3247" i="23"/>
  <c r="AF3246" i="23"/>
  <c r="U3246" i="23"/>
  <c r="AF3245" i="23"/>
  <c r="U3245" i="23"/>
  <c r="AF3244" i="23"/>
  <c r="U3244" i="23"/>
  <c r="AF3243" i="23"/>
  <c r="U3243" i="23"/>
  <c r="AF3242" i="23"/>
  <c r="U3242" i="23"/>
  <c r="AF3241" i="23"/>
  <c r="U3241" i="23"/>
  <c r="AF3240" i="23"/>
  <c r="U3240" i="23"/>
  <c r="AF3239" i="23"/>
  <c r="U3239" i="23"/>
  <c r="AF3238" i="23"/>
  <c r="U3238" i="23"/>
  <c r="AF3237" i="23"/>
  <c r="U3237" i="23"/>
  <c r="AF3236" i="23"/>
  <c r="U3236" i="23"/>
  <c r="AF3235" i="23"/>
  <c r="U3235" i="23"/>
  <c r="AF3234" i="23"/>
  <c r="U3234" i="23"/>
  <c r="AF3233" i="23"/>
  <c r="U3233" i="23"/>
  <c r="AF3232" i="23"/>
  <c r="U3232" i="23"/>
  <c r="AF3231" i="23"/>
  <c r="U3231" i="23"/>
  <c r="AF3230" i="23"/>
  <c r="U3230" i="23"/>
  <c r="AF3229" i="23"/>
  <c r="U3229" i="23"/>
  <c r="AF3228" i="23"/>
  <c r="U3228" i="23"/>
  <c r="AF3227" i="23"/>
  <c r="U3227" i="23"/>
  <c r="AF3226" i="23"/>
  <c r="U3226" i="23"/>
  <c r="AF3225" i="23"/>
  <c r="U3225" i="23"/>
  <c r="AF3224" i="23"/>
  <c r="U3224" i="23"/>
  <c r="AF3223" i="23"/>
  <c r="U3223" i="23"/>
  <c r="AF3222" i="23"/>
  <c r="U3222" i="23"/>
  <c r="AF3221" i="23"/>
  <c r="U3221" i="23"/>
  <c r="AF3220" i="23"/>
  <c r="U3220" i="23"/>
  <c r="AF3218" i="23"/>
  <c r="U3218" i="23"/>
  <c r="J3217" i="23"/>
  <c r="J3216" i="23"/>
  <c r="J3215" i="23"/>
  <c r="J3213" i="23"/>
  <c r="J3212" i="23"/>
  <c r="AC3210" i="23"/>
  <c r="AE3210" i="23" s="1"/>
  <c r="AB3210" i="23"/>
  <c r="AD3210" i="23" s="1"/>
  <c r="X3210" i="23"/>
  <c r="U3210" i="23"/>
  <c r="AC3209" i="23"/>
  <c r="AE3209" i="23"/>
  <c r="AB3209" i="23"/>
  <c r="AD3209" i="23" s="1"/>
  <c r="X3209" i="23"/>
  <c r="U3209" i="23"/>
  <c r="AC3208" i="23"/>
  <c r="AB3208" i="23"/>
  <c r="AE3208" i="23"/>
  <c r="X3208" i="23"/>
  <c r="U3208" i="23"/>
  <c r="AC3207" i="23"/>
  <c r="AE3207" i="23" s="1"/>
  <c r="AB3207" i="23"/>
  <c r="AD3207" i="23" s="1"/>
  <c r="X3207" i="23"/>
  <c r="U3207" i="23"/>
  <c r="AC3206" i="23"/>
  <c r="AE3206" i="23" s="1"/>
  <c r="AB3206" i="23"/>
  <c r="AD3206" i="23" s="1"/>
  <c r="X3206" i="23"/>
  <c r="U3206" i="23"/>
  <c r="AC3205" i="23"/>
  <c r="AE3205" i="23" s="1"/>
  <c r="AB3205" i="23"/>
  <c r="AD3205" i="23"/>
  <c r="U3205" i="23"/>
  <c r="AC3204" i="23"/>
  <c r="AE3204" i="23" s="1"/>
  <c r="AB3204" i="23"/>
  <c r="AD3204" i="23" s="1"/>
  <c r="U3204" i="23"/>
  <c r="AC3203" i="23"/>
  <c r="AE3203" i="23" s="1"/>
  <c r="AB3203" i="23"/>
  <c r="AD3203" i="23"/>
  <c r="U3203" i="23"/>
  <c r="AC3202" i="23"/>
  <c r="AE3202" i="23"/>
  <c r="AB3202" i="23"/>
  <c r="AD3202" i="23" s="1"/>
  <c r="AF3202" i="23"/>
  <c r="U3202" i="23"/>
  <c r="AC3201" i="23"/>
  <c r="AE3201" i="23"/>
  <c r="AB3201" i="23"/>
  <c r="AD3201" i="23" s="1"/>
  <c r="U3201" i="23"/>
  <c r="AC3200" i="23"/>
  <c r="AB3200" i="23"/>
  <c r="AD3200" i="23"/>
  <c r="U3200" i="23"/>
  <c r="J3198" i="23"/>
  <c r="AC3197" i="23"/>
  <c r="AB3197" i="23"/>
  <c r="U3197" i="23"/>
  <c r="AC3196" i="23"/>
  <c r="AE3196" i="23" s="1"/>
  <c r="AB3196" i="23"/>
  <c r="U3196" i="23"/>
  <c r="AC3195" i="23"/>
  <c r="AF3195" i="23" s="1"/>
  <c r="AB3195" i="23"/>
  <c r="AD3195" i="23"/>
  <c r="U3195" i="23"/>
  <c r="AC3194" i="23"/>
  <c r="AE3194" i="23" s="1"/>
  <c r="AB3194" i="23"/>
  <c r="U3194" i="23"/>
  <c r="AC3191" i="23"/>
  <c r="AB3191" i="23"/>
  <c r="AD3191" i="23" s="1"/>
  <c r="AE3191" i="23"/>
  <c r="U3191" i="23"/>
  <c r="AC3190" i="23"/>
  <c r="AE3190" i="23" s="1"/>
  <c r="AB3190" i="23"/>
  <c r="U3190" i="23"/>
  <c r="AC3189" i="23"/>
  <c r="AB3189" i="23"/>
  <c r="AD3189" i="23" s="1"/>
  <c r="U3189" i="23"/>
  <c r="AC3188" i="23"/>
  <c r="AE3188" i="23" s="1"/>
  <c r="AB3188" i="23"/>
  <c r="U3188" i="23"/>
  <c r="AC3187" i="23"/>
  <c r="AB3187" i="23"/>
  <c r="AD3187" i="23" s="1"/>
  <c r="U3187" i="23"/>
  <c r="AC3186" i="23"/>
  <c r="AE3186" i="23" s="1"/>
  <c r="AB3186" i="23"/>
  <c r="U3186" i="23"/>
  <c r="AC3185" i="23"/>
  <c r="AE3185" i="23" s="1"/>
  <c r="AB3185" i="23"/>
  <c r="U3185" i="23"/>
  <c r="AC3184" i="23"/>
  <c r="AE3184" i="23" s="1"/>
  <c r="AB3184" i="23"/>
  <c r="U3184" i="23"/>
  <c r="AC3183" i="23"/>
  <c r="AB3183" i="23"/>
  <c r="U3183" i="23"/>
  <c r="AC3182" i="23"/>
  <c r="AB3182" i="23"/>
  <c r="AE3182" i="23"/>
  <c r="U3182" i="23"/>
  <c r="AC3181" i="23"/>
  <c r="AD3181" i="23"/>
  <c r="U3181" i="23"/>
  <c r="AC3180" i="23"/>
  <c r="U3180" i="23"/>
  <c r="AF3179" i="23"/>
  <c r="U3179" i="23"/>
  <c r="AF3178" i="23"/>
  <c r="U3178" i="23"/>
  <c r="AF3177" i="23"/>
  <c r="U3177" i="23"/>
  <c r="AF3176" i="23"/>
  <c r="U3176" i="23"/>
  <c r="AF3175" i="23"/>
  <c r="U3175" i="23"/>
  <c r="AF3174" i="23"/>
  <c r="U3174" i="23"/>
  <c r="AF3173" i="23"/>
  <c r="U3173" i="23"/>
  <c r="AF3172" i="23"/>
  <c r="U3172" i="23"/>
  <c r="AF3171" i="23"/>
  <c r="U3171" i="23"/>
  <c r="AF3170" i="23"/>
  <c r="U3170" i="23"/>
  <c r="AF3169" i="23"/>
  <c r="U3169" i="23"/>
  <c r="AF3168" i="23"/>
  <c r="U3168" i="23"/>
  <c r="AF3167" i="23"/>
  <c r="U3167" i="23"/>
  <c r="AF3166" i="23"/>
  <c r="U3166" i="23"/>
  <c r="AF3165" i="23"/>
  <c r="U3165" i="23"/>
  <c r="AF3164" i="23"/>
  <c r="U3164" i="23"/>
  <c r="AF3163" i="23"/>
  <c r="U3163" i="23"/>
  <c r="AF3162" i="23"/>
  <c r="U3162" i="23"/>
  <c r="AF3161" i="23"/>
  <c r="U3161" i="23"/>
  <c r="AF3160" i="23"/>
  <c r="U3160" i="23"/>
  <c r="AF3159" i="23"/>
  <c r="U3159" i="23"/>
  <c r="AF3158" i="23"/>
  <c r="U3158" i="23"/>
  <c r="AF3157" i="23"/>
  <c r="U3157" i="23"/>
  <c r="AF3156" i="23"/>
  <c r="U3156" i="23"/>
  <c r="AF3155" i="23"/>
  <c r="U3155" i="23"/>
  <c r="AF3154" i="23"/>
  <c r="U3154" i="23"/>
  <c r="AF3153" i="23"/>
  <c r="U3153" i="23"/>
  <c r="AF3152" i="23"/>
  <c r="U3152" i="23"/>
  <c r="AF3151" i="23"/>
  <c r="U3151" i="23"/>
  <c r="AF3150" i="23"/>
  <c r="U3150" i="23"/>
  <c r="AF3149" i="23"/>
  <c r="U3149" i="23"/>
  <c r="AF3148" i="23"/>
  <c r="U3148" i="23"/>
  <c r="AF3147" i="23"/>
  <c r="U3147" i="23"/>
  <c r="AF3146" i="23"/>
  <c r="U3146" i="23"/>
  <c r="AF3145" i="23"/>
  <c r="U3145" i="23"/>
  <c r="AF3144" i="23"/>
  <c r="U3144" i="23"/>
  <c r="AF3143" i="23"/>
  <c r="U3143" i="23"/>
  <c r="AF3142" i="23"/>
  <c r="U3142" i="23"/>
  <c r="AF3141" i="23"/>
  <c r="U3141" i="23"/>
  <c r="AF3140" i="23"/>
  <c r="U3140" i="23"/>
  <c r="AF3139" i="23"/>
  <c r="U3139" i="23"/>
  <c r="AF3138" i="23"/>
  <c r="U3138" i="23"/>
  <c r="AF3137" i="23"/>
  <c r="U3137" i="23"/>
  <c r="AF3136" i="23"/>
  <c r="U3136" i="23"/>
  <c r="AF3135" i="23"/>
  <c r="U3135" i="23"/>
  <c r="AF3134" i="23"/>
  <c r="U3134" i="23"/>
  <c r="AF3133" i="23"/>
  <c r="U3133" i="23"/>
  <c r="AF3132" i="23"/>
  <c r="U3132" i="23"/>
  <c r="AF3131" i="23"/>
  <c r="U3131" i="23"/>
  <c r="AF3130" i="23"/>
  <c r="U3130" i="23"/>
  <c r="AF3129" i="23"/>
  <c r="U3129" i="23"/>
  <c r="AF3128" i="23"/>
  <c r="U3128" i="23"/>
  <c r="AF3127" i="23"/>
  <c r="U3127" i="23"/>
  <c r="AF3126" i="23"/>
  <c r="U3126" i="23"/>
  <c r="AF3125" i="23"/>
  <c r="U3125" i="23"/>
  <c r="AF3124" i="23"/>
  <c r="U3124" i="23"/>
  <c r="AF3123" i="23"/>
  <c r="U3123" i="23"/>
  <c r="AF3122" i="23"/>
  <c r="U3122" i="23"/>
  <c r="AF3121" i="23"/>
  <c r="U3121" i="23"/>
  <c r="U3120" i="23"/>
  <c r="AF3119" i="23"/>
  <c r="U3119" i="23"/>
  <c r="AF3118" i="23"/>
  <c r="U3118" i="23"/>
  <c r="AF3117" i="23"/>
  <c r="U3117" i="23"/>
  <c r="AF3116" i="23"/>
  <c r="U3116" i="23"/>
  <c r="AF3115" i="23"/>
  <c r="U3115" i="23"/>
  <c r="AF3114" i="23"/>
  <c r="U3114" i="23"/>
  <c r="AF3113" i="23"/>
  <c r="U3113" i="23"/>
  <c r="AF3112" i="23"/>
  <c r="U3112" i="23"/>
  <c r="AF3111" i="23"/>
  <c r="U3111" i="23"/>
  <c r="AF3110" i="23"/>
  <c r="U3110" i="23"/>
  <c r="AF3109" i="23"/>
  <c r="U3109" i="23"/>
  <c r="AF3108" i="23"/>
  <c r="U3108" i="23"/>
  <c r="AF3106" i="23"/>
  <c r="U3106" i="23"/>
  <c r="J3105" i="23"/>
  <c r="J3104" i="23"/>
  <c r="J3103" i="23"/>
  <c r="U3102" i="23"/>
  <c r="J3102" i="23"/>
  <c r="U3100" i="23"/>
  <c r="U3095" i="23"/>
  <c r="J3095" i="23"/>
  <c r="V3093" i="23"/>
  <c r="AB3093" i="23" s="1"/>
  <c r="AD3093" i="23" s="1"/>
  <c r="V3092" i="23"/>
  <c r="AB3092" i="23" s="1"/>
  <c r="AD3092" i="23" s="1"/>
  <c r="V3091" i="23"/>
  <c r="AB3091" i="23" s="1"/>
  <c r="AD3091" i="23" s="1"/>
  <c r="V3090" i="23"/>
  <c r="AB3090" i="23"/>
  <c r="AD3090" i="23" s="1"/>
  <c r="V3089" i="23"/>
  <c r="AB3089" i="23"/>
  <c r="AD3089" i="23" s="1"/>
  <c r="V3088" i="23"/>
  <c r="AB3088" i="23" s="1"/>
  <c r="AD3088" i="23" s="1"/>
  <c r="V3087" i="23"/>
  <c r="AB3087" i="23" s="1"/>
  <c r="AD3087" i="23" s="1"/>
  <c r="V3083" i="23"/>
  <c r="AB3083" i="23" s="1"/>
  <c r="AD3083" i="23" s="1"/>
  <c r="J3083" i="23"/>
  <c r="V3082" i="23"/>
  <c r="AB3082" i="23"/>
  <c r="AD3082" i="23"/>
  <c r="J3082" i="23"/>
  <c r="V3081" i="23"/>
  <c r="AB3081" i="23" s="1"/>
  <c r="AD3081" i="23" s="1"/>
  <c r="J3081" i="23"/>
  <c r="V3080" i="23"/>
  <c r="AB3080" i="23" s="1"/>
  <c r="AD3080" i="23" s="1"/>
  <c r="J3080" i="23"/>
  <c r="V3079" i="23"/>
  <c r="AB3079" i="23" s="1"/>
  <c r="AD3079" i="23" s="1"/>
  <c r="J3079" i="23"/>
  <c r="V3078" i="23"/>
  <c r="AB3078" i="23"/>
  <c r="AD3078" i="23"/>
  <c r="J3078" i="23"/>
  <c r="V3077" i="23"/>
  <c r="AB3077" i="23" s="1"/>
  <c r="AD3077" i="23" s="1"/>
  <c r="J3077" i="23"/>
  <c r="V3076" i="23"/>
  <c r="AB3076" i="23" s="1"/>
  <c r="AD3076" i="23" s="1"/>
  <c r="J3076" i="23"/>
  <c r="J3075" i="23"/>
  <c r="J3074" i="23"/>
  <c r="J3073" i="23"/>
  <c r="V3072" i="23"/>
  <c r="AB3072" i="23" s="1"/>
  <c r="AD3072" i="23" s="1"/>
  <c r="J3072" i="23"/>
  <c r="V3071" i="23"/>
  <c r="AB3071" i="23" s="1"/>
  <c r="AD3071" i="23" s="1"/>
  <c r="J3071" i="23"/>
  <c r="V3070" i="23"/>
  <c r="AB3070" i="23" s="1"/>
  <c r="AD3070" i="23" s="1"/>
  <c r="J3070" i="23"/>
  <c r="V3069" i="23"/>
  <c r="AB3069" i="23"/>
  <c r="AD3069" i="23" s="1"/>
  <c r="J3069" i="23"/>
  <c r="V3068" i="23"/>
  <c r="AB3068" i="23" s="1"/>
  <c r="AD3068" i="23" s="1"/>
  <c r="J3068" i="23"/>
  <c r="V3067" i="23"/>
  <c r="AB3067" i="23"/>
  <c r="AD3067" i="23" s="1"/>
  <c r="J3067" i="23"/>
  <c r="V3066" i="23"/>
  <c r="AB3066" i="23"/>
  <c r="AD3066" i="23"/>
  <c r="J3066" i="23"/>
  <c r="V3065" i="23"/>
  <c r="AB3065" i="23" s="1"/>
  <c r="AD3065" i="23" s="1"/>
  <c r="J3065" i="23"/>
  <c r="V3064" i="23"/>
  <c r="AB3064" i="23" s="1"/>
  <c r="AD3064" i="23" s="1"/>
  <c r="J3064" i="23"/>
  <c r="V3063" i="23"/>
  <c r="AB3063" i="23"/>
  <c r="AD3063" i="23" s="1"/>
  <c r="J3063" i="23"/>
  <c r="V3062" i="23"/>
  <c r="AB3062" i="23" s="1"/>
  <c r="AD3062" i="23" s="1"/>
  <c r="V3061" i="23"/>
  <c r="AB3061" i="23"/>
  <c r="AD3061" i="23" s="1"/>
  <c r="J3061" i="23"/>
  <c r="V3060" i="23"/>
  <c r="AB3060" i="23"/>
  <c r="AD3060" i="23" s="1"/>
  <c r="V3059" i="23"/>
  <c r="AB3059" i="23"/>
  <c r="AD3059" i="23" s="1"/>
  <c r="V3058" i="23"/>
  <c r="AB3058" i="23" s="1"/>
  <c r="AD3058" i="23" s="1"/>
  <c r="V3057" i="23"/>
  <c r="AB3057" i="23" s="1"/>
  <c r="AD3057" i="23" s="1"/>
  <c r="V3056" i="23"/>
  <c r="AB3056" i="23" s="1"/>
  <c r="AD3056" i="23" s="1"/>
  <c r="V3055" i="23"/>
  <c r="AB3055" i="23"/>
  <c r="AD3055" i="23" s="1"/>
  <c r="V3054" i="23"/>
  <c r="AB3054" i="23"/>
  <c r="AD3054" i="23"/>
  <c r="J3054" i="23"/>
  <c r="V3053" i="23"/>
  <c r="AB3053" i="23" s="1"/>
  <c r="AD3053" i="23" s="1"/>
  <c r="J3053" i="23"/>
  <c r="V3052" i="23"/>
  <c r="AB3052" i="23" s="1"/>
  <c r="AD3052" i="23" s="1"/>
  <c r="V3051" i="23"/>
  <c r="AB3051" i="23"/>
  <c r="AD3051" i="23" s="1"/>
  <c r="J3051" i="23"/>
  <c r="V3050" i="23"/>
  <c r="AB3050" i="23" s="1"/>
  <c r="AD3050" i="23" s="1"/>
  <c r="J3050" i="23"/>
  <c r="V3049" i="23"/>
  <c r="AB3049" i="23" s="1"/>
  <c r="AD3049" i="23" s="1"/>
  <c r="V3048" i="23"/>
  <c r="AB3048" i="23"/>
  <c r="AD3048" i="23"/>
  <c r="V3047" i="23"/>
  <c r="AB3047" i="23" s="1"/>
  <c r="AD3047" i="23" s="1"/>
  <c r="V3046" i="23"/>
  <c r="AB3046" i="23" s="1"/>
  <c r="AD3046" i="23" s="1"/>
  <c r="V3045" i="23"/>
  <c r="AB3045" i="23" s="1"/>
  <c r="AD3045" i="23" s="1"/>
  <c r="V3044" i="23"/>
  <c r="AB3044" i="23" s="1"/>
  <c r="AD3044" i="23" s="1"/>
  <c r="V3043" i="23"/>
  <c r="AB3043" i="23"/>
  <c r="AD3043" i="23"/>
  <c r="V3042" i="23"/>
  <c r="AB3042" i="23" s="1"/>
  <c r="AD3042" i="23" s="1"/>
  <c r="V3041" i="23"/>
  <c r="AB3041" i="23"/>
  <c r="AD3041" i="23" s="1"/>
  <c r="V3040" i="23"/>
  <c r="AB3040" i="23"/>
  <c r="AD3040" i="23" s="1"/>
  <c r="J3040" i="23"/>
  <c r="V3039" i="23"/>
  <c r="AB3039" i="23" s="1"/>
  <c r="AD3039" i="23" s="1"/>
  <c r="V3038" i="23"/>
  <c r="AB3038" i="23"/>
  <c r="AD3038" i="23"/>
  <c r="V3037" i="23"/>
  <c r="AB3037" i="23" s="1"/>
  <c r="AD3037" i="23" s="1"/>
  <c r="V3036" i="23"/>
  <c r="AB3036" i="23"/>
  <c r="AD3036" i="23" s="1"/>
  <c r="V3035" i="23"/>
  <c r="AB3035" i="23"/>
  <c r="AD3035" i="23" s="1"/>
  <c r="J3035" i="23"/>
  <c r="V3034" i="23"/>
  <c r="AB3034" i="23" s="1"/>
  <c r="AD3034" i="23" s="1"/>
  <c r="V3033" i="23"/>
  <c r="AB3033" i="23"/>
  <c r="AD3033" i="23" s="1"/>
  <c r="V3032" i="23"/>
  <c r="AB3032" i="23"/>
  <c r="AD3032" i="23"/>
  <c r="V3031" i="23"/>
  <c r="AB3031" i="23"/>
  <c r="AD3031" i="23" s="1"/>
  <c r="V3030" i="23"/>
  <c r="AB3030" i="23"/>
  <c r="AD3030" i="23" s="1"/>
  <c r="V3028" i="23"/>
  <c r="AB3028" i="23"/>
  <c r="AD3028" i="23" s="1"/>
  <c r="V3027" i="23"/>
  <c r="AB3027" i="23" s="1"/>
  <c r="AD3027" i="23" s="1"/>
  <c r="V3026" i="23"/>
  <c r="AB3026" i="23" s="1"/>
  <c r="AD3026" i="23" s="1"/>
  <c r="V3025" i="23"/>
  <c r="AB3025" i="23"/>
  <c r="AD3025" i="23" s="1"/>
  <c r="V3024" i="23"/>
  <c r="AB3024" i="23" s="1"/>
  <c r="AD3024" i="23" s="1"/>
  <c r="V3023" i="23"/>
  <c r="AB3023" i="23"/>
  <c r="AD3023" i="23" s="1"/>
  <c r="V3022" i="23"/>
  <c r="AB3022" i="23"/>
  <c r="AD3022" i="23" s="1"/>
  <c r="V3021" i="23"/>
  <c r="AB3021" i="23" s="1"/>
  <c r="AD3021" i="23" s="1"/>
  <c r="V3020" i="23"/>
  <c r="AB3020" i="23" s="1"/>
  <c r="AD3020" i="23" s="1"/>
  <c r="J3020" i="23"/>
  <c r="V3019" i="23"/>
  <c r="AB3019" i="23"/>
  <c r="AD3019" i="23"/>
  <c r="J3019" i="23"/>
  <c r="V3018" i="23"/>
  <c r="AB3018" i="23"/>
  <c r="AD3018" i="23" s="1"/>
  <c r="J3018" i="23"/>
  <c r="V3017" i="23"/>
  <c r="AB3017" i="23" s="1"/>
  <c r="AD3017" i="23" s="1"/>
  <c r="J3017" i="23"/>
  <c r="V3016" i="23"/>
  <c r="AB3016" i="23" s="1"/>
  <c r="AD3016" i="23" s="1"/>
  <c r="J3016" i="23"/>
  <c r="V3015" i="23"/>
  <c r="AB3015" i="23"/>
  <c r="AD3015" i="23" s="1"/>
  <c r="J3015" i="23"/>
  <c r="V3014" i="23"/>
  <c r="AB3014" i="23"/>
  <c r="AD3014" i="23" s="1"/>
  <c r="J3014" i="23"/>
  <c r="V3013" i="23"/>
  <c r="AB3013" i="23"/>
  <c r="AD3013" i="23"/>
  <c r="J3013" i="23"/>
  <c r="V3012" i="23"/>
  <c r="AB3012" i="23"/>
  <c r="AD3012" i="23"/>
  <c r="J3012" i="23"/>
  <c r="V3011" i="23"/>
  <c r="AB3011" i="23"/>
  <c r="AD3011" i="23"/>
  <c r="J3011" i="23"/>
  <c r="V3010" i="23"/>
  <c r="AB3010" i="23"/>
  <c r="AD3010" i="23" s="1"/>
  <c r="J3010" i="23"/>
  <c r="V3009" i="23"/>
  <c r="AB3009" i="23"/>
  <c r="AD3009" i="23"/>
  <c r="J3009" i="23"/>
  <c r="J3008" i="23"/>
  <c r="J3007" i="23"/>
  <c r="J3006" i="23"/>
  <c r="J3005" i="23"/>
  <c r="V3004" i="23"/>
  <c r="AB3004" i="23"/>
  <c r="AD3004" i="23"/>
  <c r="J3004" i="23"/>
  <c r="V3003" i="23"/>
  <c r="AB3003" i="23"/>
  <c r="AD3003" i="23" s="1"/>
  <c r="J3003" i="23"/>
  <c r="V3002" i="23"/>
  <c r="AB3002" i="23" s="1"/>
  <c r="AD3002" i="23" s="1"/>
  <c r="J3002" i="23"/>
  <c r="V3001" i="23"/>
  <c r="AB3001" i="23" s="1"/>
  <c r="AD3001" i="23" s="1"/>
  <c r="J3001" i="23"/>
  <c r="AB3000" i="23"/>
  <c r="AD3000" i="23" s="1"/>
  <c r="J3000" i="23"/>
  <c r="AB2999" i="23"/>
  <c r="AD2999" i="23" s="1"/>
  <c r="J2999" i="23"/>
  <c r="AB2998" i="23"/>
  <c r="AD2998" i="23"/>
  <c r="J2998" i="23"/>
  <c r="AB2997" i="23"/>
  <c r="AD2997" i="23" s="1"/>
  <c r="J2997" i="23"/>
  <c r="AB2996" i="23"/>
  <c r="AD2996" i="23" s="1"/>
  <c r="J2996" i="23"/>
  <c r="J2995" i="23"/>
  <c r="J2994" i="23"/>
  <c r="AB2993" i="23"/>
  <c r="AD2993" i="23"/>
  <c r="J2993" i="23"/>
  <c r="AB2992" i="23"/>
  <c r="AD2992" i="23"/>
  <c r="J2992" i="23"/>
  <c r="AB2991" i="23"/>
  <c r="AD2991" i="23" s="1"/>
  <c r="J2991" i="23"/>
  <c r="AB2990" i="23"/>
  <c r="AD2990" i="23"/>
  <c r="J2990" i="23"/>
  <c r="AB2989" i="23"/>
  <c r="AD2989" i="23" s="1"/>
  <c r="J2989" i="23"/>
  <c r="AB2988" i="23"/>
  <c r="AD2988" i="23" s="1"/>
  <c r="J2988" i="23"/>
  <c r="AB2987" i="23"/>
  <c r="AD2987" i="23" s="1"/>
  <c r="J2987" i="23"/>
  <c r="AB2986" i="23"/>
  <c r="AD2986" i="23"/>
  <c r="J2986" i="23"/>
  <c r="AB2985" i="23"/>
  <c r="AD2985" i="23" s="1"/>
  <c r="J2985" i="23"/>
  <c r="AB2984" i="23"/>
  <c r="AD2984" i="23" s="1"/>
  <c r="J2984" i="23"/>
  <c r="J2983" i="23"/>
  <c r="J2982" i="23"/>
  <c r="J2981" i="23"/>
  <c r="J2980" i="23"/>
  <c r="AB2979" i="23"/>
  <c r="AD2979" i="23" s="1"/>
  <c r="J2979" i="23"/>
  <c r="AB2978" i="23"/>
  <c r="AD2978" i="23"/>
  <c r="J2978" i="23"/>
  <c r="AB2977" i="23"/>
  <c r="AD2977" i="23"/>
  <c r="AB2958" i="23"/>
  <c r="AB2959" i="23"/>
  <c r="AB2960" i="23"/>
  <c r="AB2961" i="23"/>
  <c r="AD2961" i="23" s="1"/>
  <c r="AB2962" i="23"/>
  <c r="AD2962" i="23" s="1"/>
  <c r="AB2963" i="23"/>
  <c r="AD2963" i="23"/>
  <c r="AB2964" i="23"/>
  <c r="AB2965" i="23"/>
  <c r="AD2965" i="23" s="1"/>
  <c r="AB2966" i="23"/>
  <c r="AD2966" i="23" s="1"/>
  <c r="AB2967" i="23"/>
  <c r="AD2967" i="23"/>
  <c r="AB2972" i="23"/>
  <c r="AD2972" i="23" s="1"/>
  <c r="AB2973" i="23"/>
  <c r="AD2973" i="23" s="1"/>
  <c r="AB2974" i="23"/>
  <c r="AD2974" i="23" s="1"/>
  <c r="AB2975" i="23"/>
  <c r="AD2975" i="23"/>
  <c r="AB2976" i="23"/>
  <c r="AD2976" i="23" s="1"/>
  <c r="J2977" i="23"/>
  <c r="J2976" i="23"/>
  <c r="J2975" i="23"/>
  <c r="J2974" i="23"/>
  <c r="J2973" i="23"/>
  <c r="J2972" i="23"/>
  <c r="J2971" i="23"/>
  <c r="J2970" i="23"/>
  <c r="J2969" i="23"/>
  <c r="J2968" i="23"/>
  <c r="U2967" i="23"/>
  <c r="J2967" i="23"/>
  <c r="U2966" i="23"/>
  <c r="J2966" i="23"/>
  <c r="U2965" i="23"/>
  <c r="J2965" i="23"/>
  <c r="AD2964" i="23"/>
  <c r="U2964" i="23"/>
  <c r="J2964" i="23"/>
  <c r="U2963" i="23"/>
  <c r="J2963" i="23"/>
  <c r="U2962" i="23"/>
  <c r="J2962" i="23"/>
  <c r="U2961" i="23"/>
  <c r="J2961" i="23"/>
  <c r="U2960" i="23"/>
  <c r="J2960" i="23"/>
  <c r="U2959" i="23"/>
  <c r="J2959" i="23"/>
  <c r="U2958" i="23"/>
  <c r="J2958" i="23"/>
  <c r="AB2957" i="23"/>
  <c r="U2957" i="23"/>
  <c r="J2957" i="23"/>
  <c r="AB2956" i="23"/>
  <c r="U2956" i="23"/>
  <c r="J2956" i="23"/>
  <c r="AB2955" i="23"/>
  <c r="AD2955" i="23"/>
  <c r="U2955" i="23"/>
  <c r="J2955" i="23"/>
  <c r="J2954" i="23"/>
  <c r="J2953" i="23"/>
  <c r="J2952" i="23"/>
  <c r="AB2951" i="23"/>
  <c r="AD2951" i="23" s="1"/>
  <c r="U2951" i="23"/>
  <c r="J2951" i="23"/>
  <c r="AB2950" i="23"/>
  <c r="AD2950" i="23" s="1"/>
  <c r="U2950" i="23"/>
  <c r="J2950" i="23"/>
  <c r="AB2949" i="23"/>
  <c r="AD2949" i="23" s="1"/>
  <c r="U2949" i="23"/>
  <c r="J2949" i="23"/>
  <c r="AB2948" i="23"/>
  <c r="AD2948" i="23"/>
  <c r="U2948" i="23"/>
  <c r="J2948" i="23"/>
  <c r="AB2947" i="23"/>
  <c r="AD2947" i="23" s="1"/>
  <c r="U2947" i="23"/>
  <c r="J2947" i="23"/>
  <c r="AB2946" i="23"/>
  <c r="AD2946" i="23"/>
  <c r="U2946" i="23"/>
  <c r="J2946" i="23"/>
  <c r="AB2945" i="23"/>
  <c r="AD2945" i="23"/>
  <c r="U2945" i="23"/>
  <c r="J2945" i="23"/>
  <c r="J2944" i="23"/>
  <c r="J2943" i="23"/>
  <c r="AB2942" i="23"/>
  <c r="AD2942" i="23" s="1"/>
  <c r="U2942" i="23"/>
  <c r="J2942" i="23"/>
  <c r="AB2941" i="23"/>
  <c r="AD2941" i="23" s="1"/>
  <c r="U2941" i="23"/>
  <c r="J2941" i="23"/>
  <c r="AB2940" i="23"/>
  <c r="AD2940" i="23" s="1"/>
  <c r="U2940" i="23"/>
  <c r="J2940" i="23"/>
  <c r="AB2939" i="23"/>
  <c r="AD2939" i="23" s="1"/>
  <c r="U2939" i="23"/>
  <c r="J2939" i="23"/>
  <c r="AB2938" i="23"/>
  <c r="AD2938" i="23"/>
  <c r="U2938" i="23"/>
  <c r="J2938" i="23"/>
  <c r="AB2937" i="23"/>
  <c r="AD2937" i="23"/>
  <c r="U2937" i="23"/>
  <c r="J2937" i="23"/>
  <c r="AB2936" i="23"/>
  <c r="AD2936" i="23"/>
  <c r="U2936" i="23"/>
  <c r="J2936" i="23"/>
  <c r="AB2935" i="23"/>
  <c r="AD2935" i="23" s="1"/>
  <c r="U2935" i="23"/>
  <c r="J2935" i="23"/>
  <c r="AB2934" i="23"/>
  <c r="U2934" i="23"/>
  <c r="J2934" i="23"/>
  <c r="J2933" i="23"/>
  <c r="J2932" i="23"/>
  <c r="J2931" i="23"/>
  <c r="AB2930" i="23"/>
  <c r="U2930" i="23"/>
  <c r="J2930" i="23"/>
  <c r="AB2929" i="23"/>
  <c r="U2929" i="23"/>
  <c r="J2929" i="23"/>
  <c r="AB2928" i="23"/>
  <c r="U2928" i="23"/>
  <c r="J2928" i="23"/>
  <c r="AB2927" i="23"/>
  <c r="U2927" i="23"/>
  <c r="J2927" i="23"/>
  <c r="AB2926" i="23"/>
  <c r="U2926" i="23"/>
  <c r="J2926" i="23"/>
  <c r="AB2925" i="23"/>
  <c r="U2925" i="23"/>
  <c r="J2925" i="23"/>
  <c r="AB2924" i="23"/>
  <c r="U2924" i="23"/>
  <c r="J2924" i="23"/>
  <c r="J2923" i="23"/>
  <c r="AB2922" i="23"/>
  <c r="U2922" i="23"/>
  <c r="J2922" i="23"/>
  <c r="AB2921" i="23"/>
  <c r="U2921" i="23"/>
  <c r="J2921" i="23"/>
  <c r="AB2920" i="23"/>
  <c r="U2920" i="23"/>
  <c r="J2920" i="23"/>
  <c r="AB2919" i="23"/>
  <c r="U2919" i="23"/>
  <c r="J2919" i="23"/>
  <c r="AB2918" i="23"/>
  <c r="U2918" i="23"/>
  <c r="J2918" i="23"/>
  <c r="AB2917" i="23"/>
  <c r="U2917" i="23"/>
  <c r="J2917" i="23"/>
  <c r="AB2916" i="23"/>
  <c r="X2916" i="23"/>
  <c r="U2916" i="23"/>
  <c r="AB2915" i="23"/>
  <c r="U2915" i="23"/>
  <c r="J2915" i="23"/>
  <c r="AB2914" i="23"/>
  <c r="U2914" i="23"/>
  <c r="J2914" i="23"/>
  <c r="U2913" i="23"/>
  <c r="J2913" i="23"/>
  <c r="U2912" i="23"/>
  <c r="J2912" i="23"/>
  <c r="U2911" i="23"/>
  <c r="J2911" i="23"/>
  <c r="U2910" i="23"/>
  <c r="J2910" i="23"/>
  <c r="U2909" i="23"/>
  <c r="J2909" i="23"/>
  <c r="U2908" i="23"/>
  <c r="J2908" i="23"/>
  <c r="U2907" i="23"/>
  <c r="J2907" i="23"/>
  <c r="U2906" i="23"/>
  <c r="J2906" i="23"/>
  <c r="U2905" i="23"/>
  <c r="J2905" i="23"/>
  <c r="U2904" i="23"/>
  <c r="J2904" i="23"/>
  <c r="U2903" i="23"/>
  <c r="J2903" i="23"/>
  <c r="U2902" i="23"/>
  <c r="J2902" i="23"/>
  <c r="U2901" i="23"/>
  <c r="J2901" i="23"/>
  <c r="U2900" i="23"/>
  <c r="J2900" i="23"/>
  <c r="U2899" i="23"/>
  <c r="J2899" i="23"/>
  <c r="U2898" i="23"/>
  <c r="U2897" i="23"/>
  <c r="J2897" i="23"/>
  <c r="U2896" i="23"/>
  <c r="J2896" i="23"/>
  <c r="U2895" i="23"/>
  <c r="J2895" i="23"/>
  <c r="U2894" i="23"/>
  <c r="J2894" i="23"/>
  <c r="U2893" i="23"/>
  <c r="J2893" i="23"/>
  <c r="U2892" i="23"/>
  <c r="J2892" i="23"/>
  <c r="U2891" i="23"/>
  <c r="J2891" i="23"/>
  <c r="U2890" i="23"/>
  <c r="J2890" i="23"/>
  <c r="U2889" i="23"/>
  <c r="J2889" i="23"/>
  <c r="U2888" i="23"/>
  <c r="J2888" i="23"/>
  <c r="U2887" i="23"/>
  <c r="J2887" i="23"/>
  <c r="U2886" i="23"/>
  <c r="J2886" i="23"/>
  <c r="U2885" i="23"/>
  <c r="J2885" i="23"/>
  <c r="U2884" i="23"/>
  <c r="J2884" i="23"/>
  <c r="U2883" i="23"/>
  <c r="J2883" i="23"/>
  <c r="U2882" i="23"/>
  <c r="J2882" i="23"/>
  <c r="U2881" i="23"/>
  <c r="J2881" i="23"/>
  <c r="U2880" i="23"/>
  <c r="J2880" i="23"/>
  <c r="U2879" i="23"/>
  <c r="J2879" i="23"/>
  <c r="U2878" i="23"/>
  <c r="J2878" i="23"/>
  <c r="U2877" i="23"/>
  <c r="J2877" i="23"/>
  <c r="U2876" i="23"/>
  <c r="J2876" i="23"/>
  <c r="U2875" i="23"/>
  <c r="J2875" i="23"/>
  <c r="U2874" i="23"/>
  <c r="J2874" i="23"/>
  <c r="U2873" i="23"/>
  <c r="J2873" i="23"/>
  <c r="U2872" i="23"/>
  <c r="J2872" i="23"/>
  <c r="U2871" i="23"/>
  <c r="J2871" i="23"/>
  <c r="U2870" i="23"/>
  <c r="J2870" i="23"/>
  <c r="U2869" i="23"/>
  <c r="J2869" i="23"/>
  <c r="U2868" i="23"/>
  <c r="J2868" i="23"/>
  <c r="U2867" i="23"/>
  <c r="J2867" i="23"/>
  <c r="U2866" i="23"/>
  <c r="J2866" i="23"/>
  <c r="U2865" i="23"/>
  <c r="J2865" i="23"/>
  <c r="U2864" i="23"/>
  <c r="J2864" i="23"/>
  <c r="U2863" i="23"/>
  <c r="J2863" i="23"/>
  <c r="U2862" i="23"/>
  <c r="J2862" i="23"/>
  <c r="U2861" i="23"/>
  <c r="J2861" i="23"/>
  <c r="U2860" i="23"/>
  <c r="J2860" i="23"/>
  <c r="U2859" i="23"/>
  <c r="J2859" i="23"/>
  <c r="U2858" i="23"/>
  <c r="J2858" i="23"/>
  <c r="U2857" i="23"/>
  <c r="J2857" i="23"/>
  <c r="U2856" i="23"/>
  <c r="J2856" i="23"/>
  <c r="U2855" i="23"/>
  <c r="J2855" i="23"/>
  <c r="U2854" i="23"/>
  <c r="J2854" i="23"/>
  <c r="U2853" i="23"/>
  <c r="J2853" i="23"/>
  <c r="U2852" i="23"/>
  <c r="J2852" i="23"/>
  <c r="U2851" i="23"/>
  <c r="J2851" i="23"/>
  <c r="U2850" i="23"/>
  <c r="J2850" i="23"/>
  <c r="U2849" i="23"/>
  <c r="J2849" i="23"/>
  <c r="U2848" i="23"/>
  <c r="J2848" i="23"/>
  <c r="U2847" i="23"/>
  <c r="J2847" i="23"/>
  <c r="U2846" i="23"/>
  <c r="J2846" i="23"/>
  <c r="U2845" i="23"/>
  <c r="J2845" i="23"/>
  <c r="U2844" i="23"/>
  <c r="J2844" i="23"/>
  <c r="U2843" i="23"/>
  <c r="J2843" i="23"/>
  <c r="U2842" i="23"/>
  <c r="J2842" i="23"/>
  <c r="U2841" i="23"/>
  <c r="J2841" i="23"/>
  <c r="J2840" i="23"/>
  <c r="J2839" i="23"/>
  <c r="J2838" i="23"/>
  <c r="J2837" i="23"/>
  <c r="J2836" i="23"/>
  <c r="J2835" i="23"/>
  <c r="J2834" i="23"/>
  <c r="J2833" i="23"/>
  <c r="J2832" i="23"/>
  <c r="J2831" i="23"/>
  <c r="J2830" i="23"/>
  <c r="J2829" i="23"/>
  <c r="U2828" i="23"/>
  <c r="J2828" i="23"/>
  <c r="U2827" i="23"/>
  <c r="J2827" i="23"/>
  <c r="U2826" i="23"/>
  <c r="J2826" i="23"/>
  <c r="U2825" i="23"/>
  <c r="J2825" i="23"/>
  <c r="U2824" i="23"/>
  <c r="J2824" i="23"/>
  <c r="U2823" i="23"/>
  <c r="J2823" i="23"/>
  <c r="U2822" i="23"/>
  <c r="J2822" i="23"/>
  <c r="U2821" i="23"/>
  <c r="J2821" i="23"/>
  <c r="U2820" i="23"/>
  <c r="J2820" i="23"/>
  <c r="U2819" i="23"/>
  <c r="J2819" i="23"/>
  <c r="U2818" i="23"/>
  <c r="J2818" i="23"/>
  <c r="U2817" i="23"/>
  <c r="J2817" i="23"/>
  <c r="U2816" i="23"/>
  <c r="J2816" i="23"/>
  <c r="U2815" i="23"/>
  <c r="J2815" i="23"/>
  <c r="U2814" i="23"/>
  <c r="J2814" i="23"/>
  <c r="U2813" i="23"/>
  <c r="J2813" i="23"/>
  <c r="U2812" i="23"/>
  <c r="J2812" i="23"/>
  <c r="U2811" i="23"/>
  <c r="J2811" i="23"/>
  <c r="U2810" i="23"/>
  <c r="J2810" i="23"/>
  <c r="U2809" i="23"/>
  <c r="J2809" i="23"/>
  <c r="U2808" i="23"/>
  <c r="J2808" i="23"/>
  <c r="U2807" i="23"/>
  <c r="J2807" i="23"/>
  <c r="U2806" i="23"/>
  <c r="J2806" i="23"/>
  <c r="U2805" i="23"/>
  <c r="J2805" i="23"/>
  <c r="U2804" i="23"/>
  <c r="J2804" i="23"/>
  <c r="U2803" i="23"/>
  <c r="J2803" i="23"/>
  <c r="U2802" i="23"/>
  <c r="J2802" i="23"/>
  <c r="U2801" i="23"/>
  <c r="J2801" i="23"/>
  <c r="U2800" i="23"/>
  <c r="J2800" i="23"/>
  <c r="U2799" i="23"/>
  <c r="J2799" i="23"/>
  <c r="U2798" i="23"/>
  <c r="J2798" i="23"/>
  <c r="U2797" i="23"/>
  <c r="J2797" i="23"/>
  <c r="U2796" i="23"/>
  <c r="J2796" i="23"/>
  <c r="U2795" i="23"/>
  <c r="J2795" i="23"/>
  <c r="U2794" i="23"/>
  <c r="J2794" i="23"/>
  <c r="AC2792" i="23"/>
  <c r="AE2792" i="23" s="1"/>
  <c r="X2792" i="23"/>
  <c r="AC2791" i="23"/>
  <c r="AE2791" i="23" s="1"/>
  <c r="AB2791" i="23"/>
  <c r="AD2791" i="23" s="1"/>
  <c r="X2791" i="23"/>
  <c r="U2791" i="23"/>
  <c r="AC2790" i="23"/>
  <c r="AE2790" i="23" s="1"/>
  <c r="AB2790" i="23"/>
  <c r="AD2790" i="23" s="1"/>
  <c r="X2790" i="23"/>
  <c r="U2790" i="23"/>
  <c r="AC2789" i="23"/>
  <c r="AE2789" i="23" s="1"/>
  <c r="AB2789" i="23"/>
  <c r="X2789" i="23"/>
  <c r="U2789" i="23"/>
  <c r="AC2788" i="23"/>
  <c r="AE2788" i="23" s="1"/>
  <c r="AB2788" i="23"/>
  <c r="AD2788" i="23"/>
  <c r="X2788" i="23"/>
  <c r="U2788" i="23"/>
  <c r="AC2787" i="23"/>
  <c r="AE2787" i="23" s="1"/>
  <c r="AB2787" i="23"/>
  <c r="X2787" i="23"/>
  <c r="U2787" i="23"/>
  <c r="AC2786" i="23"/>
  <c r="AB2786" i="23"/>
  <c r="AD2786" i="23"/>
  <c r="X2786" i="23"/>
  <c r="U2786" i="23"/>
  <c r="AC2785" i="23"/>
  <c r="AB2785" i="23"/>
  <c r="AD2785" i="23" s="1"/>
  <c r="X2785" i="23"/>
  <c r="U2785" i="23"/>
  <c r="AC2784" i="23"/>
  <c r="AE2784" i="23" s="1"/>
  <c r="AB2784" i="23"/>
  <c r="AD2784" i="23"/>
  <c r="X2784" i="23"/>
  <c r="U2784" i="23"/>
  <c r="AC2783" i="23"/>
  <c r="AE2783" i="23" s="1"/>
  <c r="AB2783" i="23"/>
  <c r="AD2783" i="23" s="1"/>
  <c r="X2783" i="23"/>
  <c r="U2783" i="23"/>
  <c r="AC2782" i="23"/>
  <c r="AE2782" i="23" s="1"/>
  <c r="AB2782" i="23"/>
  <c r="AD2782" i="23"/>
  <c r="X2782" i="23"/>
  <c r="U2782" i="23"/>
  <c r="AC2781" i="23"/>
  <c r="AB2781" i="23"/>
  <c r="AD2781" i="23" s="1"/>
  <c r="X2781" i="23"/>
  <c r="U2781" i="23"/>
  <c r="AC2780" i="23"/>
  <c r="AE2780" i="23"/>
  <c r="AB2780" i="23"/>
  <c r="AD2780" i="23" s="1"/>
  <c r="X2780" i="23"/>
  <c r="U2780" i="23"/>
  <c r="AC2779" i="23"/>
  <c r="AB2779" i="23"/>
  <c r="AE2779" i="23"/>
  <c r="X2779" i="23"/>
  <c r="U2779" i="23"/>
  <c r="AC2778" i="23"/>
  <c r="AB2778" i="23"/>
  <c r="AD2778" i="23" s="1"/>
  <c r="X2778" i="23"/>
  <c r="U2778" i="23"/>
  <c r="AC2777" i="23"/>
  <c r="AB2777" i="23"/>
  <c r="AE2777" i="23"/>
  <c r="X2777" i="23"/>
  <c r="U2777" i="23"/>
  <c r="AC2776" i="23"/>
  <c r="AE2776" i="23"/>
  <c r="AB2776" i="23"/>
  <c r="X2776" i="23"/>
  <c r="U2776" i="23"/>
  <c r="AC2775" i="23"/>
  <c r="AE2775" i="23" s="1"/>
  <c r="X2775" i="23"/>
  <c r="AC2774" i="23"/>
  <c r="AE2774" i="23" s="1"/>
  <c r="X2774" i="23"/>
  <c r="AC2773" i="23"/>
  <c r="AE2773" i="23" s="1"/>
  <c r="AB2773" i="23"/>
  <c r="X2773" i="23"/>
  <c r="U2773" i="23"/>
  <c r="AC2772" i="23"/>
  <c r="AE2772" i="23" s="1"/>
  <c r="AB2772" i="23"/>
  <c r="AD2772" i="23"/>
  <c r="X2772" i="23"/>
  <c r="U2772" i="23"/>
  <c r="AC2771" i="23"/>
  <c r="AE2771" i="23" s="1"/>
  <c r="AB2771" i="23"/>
  <c r="AD2771" i="23" s="1"/>
  <c r="X2771" i="23"/>
  <c r="U2771" i="23"/>
  <c r="AC2770" i="23"/>
  <c r="AE2770" i="23" s="1"/>
  <c r="AB2770" i="23"/>
  <c r="AD2770" i="23" s="1"/>
  <c r="X2770" i="23"/>
  <c r="U2770" i="23"/>
  <c r="AC2769" i="23"/>
  <c r="AB2769" i="23"/>
  <c r="AE2769" i="23"/>
  <c r="X2769" i="23"/>
  <c r="U2769" i="23"/>
  <c r="AC2768" i="23"/>
  <c r="AE2768" i="23" s="1"/>
  <c r="AB2768" i="23"/>
  <c r="AD2768" i="23" s="1"/>
  <c r="X2768" i="23"/>
  <c r="U2768" i="23"/>
  <c r="AC2767" i="23"/>
  <c r="AB2767" i="23"/>
  <c r="AD2767" i="23"/>
  <c r="AE2767" i="23"/>
  <c r="X2767" i="23"/>
  <c r="U2767" i="23"/>
  <c r="AC2766" i="23"/>
  <c r="AE2766" i="23"/>
  <c r="X2766" i="23"/>
  <c r="AC2765" i="23"/>
  <c r="AE2765" i="23"/>
  <c r="X2765" i="23"/>
  <c r="AC2764" i="23"/>
  <c r="AE2764" i="23" s="1"/>
  <c r="X2764" i="23"/>
  <c r="AC2763" i="23"/>
  <c r="AE2763" i="23" s="1"/>
  <c r="AB2763" i="23"/>
  <c r="X2763" i="23"/>
  <c r="U2763" i="23"/>
  <c r="AC2762" i="23"/>
  <c r="AB2762" i="23"/>
  <c r="AD2762" i="23" s="1"/>
  <c r="X2762" i="23"/>
  <c r="U2762" i="23"/>
  <c r="AC2761" i="23"/>
  <c r="AB2761" i="23"/>
  <c r="AD2761" i="23" s="1"/>
  <c r="X2761" i="23"/>
  <c r="U2761" i="23"/>
  <c r="AC2760" i="23"/>
  <c r="AE2760" i="23" s="1"/>
  <c r="AB2760" i="23"/>
  <c r="AD2760" i="23" s="1"/>
  <c r="X2760" i="23"/>
  <c r="U2760" i="23"/>
  <c r="AC2759" i="23"/>
  <c r="AE2759" i="23" s="1"/>
  <c r="AB2759" i="23"/>
  <c r="X2759" i="23"/>
  <c r="U2759" i="23"/>
  <c r="AC2758" i="23"/>
  <c r="AE2758" i="23" s="1"/>
  <c r="AB2758" i="23"/>
  <c r="AD2758" i="23"/>
  <c r="X2758" i="23"/>
  <c r="U2758" i="23"/>
  <c r="AC2757" i="23"/>
  <c r="AE2757" i="23" s="1"/>
  <c r="AB2757" i="23"/>
  <c r="X2757" i="23"/>
  <c r="U2757" i="23"/>
  <c r="AC2756" i="23"/>
  <c r="AE2756" i="23" s="1"/>
  <c r="AB2756" i="23"/>
  <c r="AD2756" i="23" s="1"/>
  <c r="AC2755" i="23"/>
  <c r="AE2755" i="23" s="1"/>
  <c r="AB2755" i="23"/>
  <c r="AD2755" i="23"/>
  <c r="X2755" i="23"/>
  <c r="U2755" i="23"/>
  <c r="AC2754" i="23"/>
  <c r="AE2754" i="23" s="1"/>
  <c r="AB2754" i="23"/>
  <c r="AD2754" i="23" s="1"/>
  <c r="X2754" i="23"/>
  <c r="U2754" i="23"/>
  <c r="AC2753" i="23"/>
  <c r="AB2753" i="23"/>
  <c r="AE2753" i="23"/>
  <c r="X2753" i="23"/>
  <c r="U2753" i="23"/>
  <c r="AC2752" i="23"/>
  <c r="AE2752" i="23" s="1"/>
  <c r="AB2752" i="23"/>
  <c r="AD2752" i="23"/>
  <c r="X2752" i="23"/>
  <c r="U2752" i="23"/>
  <c r="AC2751" i="23"/>
  <c r="AB2751" i="23"/>
  <c r="AE2751" i="23"/>
  <c r="X2751" i="23"/>
  <c r="U2751" i="23"/>
  <c r="AC2750" i="23"/>
  <c r="AE2750" i="23"/>
  <c r="AB2750" i="23"/>
  <c r="AD2750" i="23"/>
  <c r="X2750" i="23"/>
  <c r="U2750" i="23"/>
  <c r="AC2749" i="23"/>
  <c r="AE2749" i="23" s="1"/>
  <c r="AB2749" i="23"/>
  <c r="AD2749" i="23"/>
  <c r="X2749" i="23"/>
  <c r="U2749" i="23"/>
  <c r="AC2748" i="23"/>
  <c r="AB2748" i="23"/>
  <c r="AD2748" i="23" s="1"/>
  <c r="X2748" i="23"/>
  <c r="U2748" i="23"/>
  <c r="AC2747" i="23"/>
  <c r="AB2747" i="23"/>
  <c r="AE2747" i="23"/>
  <c r="X2747" i="23"/>
  <c r="U2747" i="23"/>
  <c r="AC2746" i="23"/>
  <c r="AE2746" i="23" s="1"/>
  <c r="AB2746" i="23"/>
  <c r="AD2746" i="23" s="1"/>
  <c r="X2746" i="23"/>
  <c r="U2746" i="23"/>
  <c r="AC2745" i="23"/>
  <c r="AB2745" i="23"/>
  <c r="AD2745" i="23" s="1"/>
  <c r="X2745" i="23"/>
  <c r="U2745" i="23"/>
  <c r="AC2744" i="23"/>
  <c r="AE2744" i="23"/>
  <c r="AB2744" i="23"/>
  <c r="AD2744" i="23" s="1"/>
  <c r="X2744" i="23"/>
  <c r="U2744" i="23"/>
  <c r="AC2743" i="23"/>
  <c r="AB2743" i="23"/>
  <c r="AE2743" i="23"/>
  <c r="X2743" i="23"/>
  <c r="U2743" i="23"/>
  <c r="AC2742" i="23"/>
  <c r="AE2742" i="23"/>
  <c r="AB2742" i="23"/>
  <c r="AF2742" i="23" s="1"/>
  <c r="AD2742" i="23"/>
  <c r="X2742" i="23"/>
  <c r="U2742" i="23"/>
  <c r="AC2741" i="23"/>
  <c r="AE2741" i="23" s="1"/>
  <c r="AB2741" i="23"/>
  <c r="X2741" i="23"/>
  <c r="U2741" i="23"/>
  <c r="AC2740" i="23"/>
  <c r="AE2740" i="23"/>
  <c r="AB2740" i="23"/>
  <c r="AF2740" i="23"/>
  <c r="AD2740" i="23"/>
  <c r="X2740" i="23"/>
  <c r="U2740" i="23"/>
  <c r="AC2739" i="23"/>
  <c r="AE2739" i="23" s="1"/>
  <c r="AB2739" i="23"/>
  <c r="AD2739" i="23"/>
  <c r="X2739" i="23"/>
  <c r="U2739" i="23"/>
  <c r="AC2738" i="23"/>
  <c r="AE2738" i="23" s="1"/>
  <c r="AB2738" i="23"/>
  <c r="AD2738" i="23" s="1"/>
  <c r="X2738" i="23"/>
  <c r="U2738" i="23"/>
  <c r="AC2737" i="23"/>
  <c r="AB2737" i="23"/>
  <c r="AE2737" i="23"/>
  <c r="X2737" i="23"/>
  <c r="U2737" i="23"/>
  <c r="AC2736" i="23"/>
  <c r="AE2736" i="23" s="1"/>
  <c r="AB2736" i="23"/>
  <c r="AD2736" i="23"/>
  <c r="X2736" i="23"/>
  <c r="U2736" i="23"/>
  <c r="AC2735" i="23"/>
  <c r="AE2735" i="23" s="1"/>
  <c r="AB2735" i="23"/>
  <c r="AD2735" i="23" s="1"/>
  <c r="X2735" i="23"/>
  <c r="U2735" i="23"/>
  <c r="AC2734" i="23"/>
  <c r="AE2734" i="23" s="1"/>
  <c r="AB2734" i="23"/>
  <c r="AD2734" i="23" s="1"/>
  <c r="X2734" i="23"/>
  <c r="U2734" i="23"/>
  <c r="AC2733" i="23"/>
  <c r="AE2733" i="23" s="1"/>
  <c r="AB2733" i="23"/>
  <c r="X2733" i="23"/>
  <c r="U2733" i="23"/>
  <c r="AC2732" i="23"/>
  <c r="AE2732" i="23"/>
  <c r="AB2732" i="23"/>
  <c r="AF2732" i="23"/>
  <c r="AD2732" i="23"/>
  <c r="X2732" i="23"/>
  <c r="U2732" i="23"/>
  <c r="AC2731" i="23"/>
  <c r="AE2731" i="23" s="1"/>
  <c r="AB2731" i="23"/>
  <c r="X2731" i="23"/>
  <c r="U2731" i="23"/>
  <c r="AC2730" i="23"/>
  <c r="AB2730" i="23"/>
  <c r="AD2730" i="23" s="1"/>
  <c r="X2730" i="23"/>
  <c r="U2730" i="23"/>
  <c r="AC2729" i="23"/>
  <c r="AF2729" i="23" s="1"/>
  <c r="AB2729" i="23"/>
  <c r="AD2729" i="23" s="1"/>
  <c r="X2729" i="23"/>
  <c r="U2729" i="23"/>
  <c r="AC2728" i="23"/>
  <c r="AE2728" i="23" s="1"/>
  <c r="AB2728" i="23"/>
  <c r="AD2728" i="23" s="1"/>
  <c r="X2728" i="23"/>
  <c r="U2728" i="23"/>
  <c r="AC2727" i="23"/>
  <c r="AB2727" i="23"/>
  <c r="AD2727" i="23" s="1"/>
  <c r="AE2727" i="23"/>
  <c r="X2727" i="23"/>
  <c r="U2727" i="23"/>
  <c r="AC2726" i="23"/>
  <c r="AE2726" i="23"/>
  <c r="AB2726" i="23"/>
  <c r="AD2726" i="23"/>
  <c r="X2726" i="23"/>
  <c r="U2726" i="23"/>
  <c r="AC2725" i="23"/>
  <c r="AE2725" i="23" s="1"/>
  <c r="AF2725" i="23"/>
  <c r="AB2725" i="23"/>
  <c r="AD2725" i="23"/>
  <c r="X2725" i="23"/>
  <c r="U2725" i="23"/>
  <c r="AC2724" i="23"/>
  <c r="AB2724" i="23"/>
  <c r="AD2724" i="23" s="1"/>
  <c r="X2724" i="23"/>
  <c r="U2724" i="23"/>
  <c r="AC2723" i="23"/>
  <c r="AE2723" i="23" s="1"/>
  <c r="AB2723" i="23"/>
  <c r="AD2723" i="23" s="1"/>
  <c r="X2723" i="23"/>
  <c r="U2723" i="23"/>
  <c r="AC2722" i="23"/>
  <c r="AB2722" i="23"/>
  <c r="AD2722" i="23" s="1"/>
  <c r="X2722" i="23"/>
  <c r="U2722" i="23"/>
  <c r="AC2721" i="23"/>
  <c r="AB2721" i="23"/>
  <c r="AD2721" i="23" s="1"/>
  <c r="X2721" i="23"/>
  <c r="U2721" i="23"/>
  <c r="AC2720" i="23"/>
  <c r="AE2720" i="23"/>
  <c r="AB2720" i="23"/>
  <c r="AD2720" i="23" s="1"/>
  <c r="X2720" i="23"/>
  <c r="U2720" i="23"/>
  <c r="AC2719" i="23"/>
  <c r="AB2719" i="23"/>
  <c r="AD2719" i="23" s="1"/>
  <c r="AE2719" i="23"/>
  <c r="X2719" i="23"/>
  <c r="U2719" i="23"/>
  <c r="AC2718" i="23"/>
  <c r="AB2718" i="23"/>
  <c r="AD2718" i="23" s="1"/>
  <c r="X2718" i="23"/>
  <c r="U2718" i="23"/>
  <c r="AC2717" i="23"/>
  <c r="AE2717" i="23" s="1"/>
  <c r="AB2717" i="23"/>
  <c r="X2717" i="23"/>
  <c r="U2717" i="23"/>
  <c r="AC2716" i="23"/>
  <c r="AE2716" i="23" s="1"/>
  <c r="AB2716" i="23"/>
  <c r="AD2716" i="23" s="1"/>
  <c r="AF2716" i="23"/>
  <c r="X2716" i="23"/>
  <c r="U2716" i="23"/>
  <c r="AC2715" i="23"/>
  <c r="AE2715" i="23" s="1"/>
  <c r="AB2715" i="23"/>
  <c r="AD2715" i="23" s="1"/>
  <c r="X2715" i="23"/>
  <c r="U2715" i="23"/>
  <c r="AC2714" i="23"/>
  <c r="AE2714" i="23" s="1"/>
  <c r="AB2714" i="23"/>
  <c r="AD2714" i="23" s="1"/>
  <c r="X2714" i="23"/>
  <c r="U2714" i="23"/>
  <c r="AC2713" i="23"/>
  <c r="AB2713" i="23"/>
  <c r="AD2713" i="23" s="1"/>
  <c r="AE2713" i="23"/>
  <c r="X2713" i="23"/>
  <c r="U2713" i="23"/>
  <c r="AC2712" i="23"/>
  <c r="AE2712" i="23" s="1"/>
  <c r="AB2712" i="23"/>
  <c r="AD2712" i="23" s="1"/>
  <c r="X2712" i="23"/>
  <c r="U2712" i="23"/>
  <c r="AC2711" i="23"/>
  <c r="AE2711" i="23" s="1"/>
  <c r="AB2711" i="23"/>
  <c r="X2711" i="23"/>
  <c r="U2711" i="23"/>
  <c r="AC2710" i="23"/>
  <c r="AB2710" i="23"/>
  <c r="AD2710" i="23" s="1"/>
  <c r="X2710" i="23"/>
  <c r="U2710" i="23"/>
  <c r="AC2709" i="23"/>
  <c r="AE2709" i="23" s="1"/>
  <c r="AB2709" i="23"/>
  <c r="AF2709" i="23" s="1"/>
  <c r="X2709" i="23"/>
  <c r="U2709" i="23"/>
  <c r="AC2708" i="23"/>
  <c r="AF2708" i="23" s="1"/>
  <c r="AB2708" i="23"/>
  <c r="AD2708" i="23"/>
  <c r="X2708" i="23"/>
  <c r="U2708" i="23"/>
  <c r="AC2707" i="23"/>
  <c r="AE2707" i="23" s="1"/>
  <c r="AB2707" i="23"/>
  <c r="X2707" i="23"/>
  <c r="U2707" i="23"/>
  <c r="AC2706" i="23"/>
  <c r="AE2706" i="23" s="1"/>
  <c r="AB2706" i="23"/>
  <c r="AD2706" i="23" s="1"/>
  <c r="X2706" i="23"/>
  <c r="U2706" i="23"/>
  <c r="AC2705" i="23"/>
  <c r="AE2705" i="23" s="1"/>
  <c r="AB2705" i="23"/>
  <c r="AD2705" i="23" s="1"/>
  <c r="X2705" i="23"/>
  <c r="U2705" i="23"/>
  <c r="AC2704" i="23"/>
  <c r="AE2704" i="23" s="1"/>
  <c r="AB2704" i="23"/>
  <c r="AD2704" i="23"/>
  <c r="X2704" i="23"/>
  <c r="U2704" i="23"/>
  <c r="AC2703" i="23"/>
  <c r="AB2703" i="23"/>
  <c r="AD2703" i="23"/>
  <c r="AE2703" i="23"/>
  <c r="X2703" i="23"/>
  <c r="U2703" i="23"/>
  <c r="AC2702" i="23"/>
  <c r="AE2702" i="23" s="1"/>
  <c r="AB2702" i="23"/>
  <c r="AD2702" i="23" s="1"/>
  <c r="X2702" i="23"/>
  <c r="U2702" i="23"/>
  <c r="AC2701" i="23"/>
  <c r="AB2701" i="23"/>
  <c r="AD2701" i="23" s="1"/>
  <c r="AE2701" i="23"/>
  <c r="X2701" i="23"/>
  <c r="U2701" i="23"/>
  <c r="AC2700" i="23"/>
  <c r="AF2700" i="23" s="1"/>
  <c r="AE2700" i="23"/>
  <c r="AB2700" i="23"/>
  <c r="AD2700" i="23" s="1"/>
  <c r="X2700" i="23"/>
  <c r="U2700" i="23"/>
  <c r="AC2699" i="23"/>
  <c r="AB2699" i="23"/>
  <c r="AD2699" i="23" s="1"/>
  <c r="AE2699" i="23"/>
  <c r="X2699" i="23"/>
  <c r="U2699" i="23"/>
  <c r="AC2698" i="23"/>
  <c r="AE2698" i="23"/>
  <c r="AB2698" i="23"/>
  <c r="AD2698" i="23" s="1"/>
  <c r="AF2698" i="23"/>
  <c r="X2698" i="23"/>
  <c r="U2698" i="23"/>
  <c r="AC2697" i="23"/>
  <c r="AB2697" i="23"/>
  <c r="AD2697" i="23" s="1"/>
  <c r="AE2697" i="23"/>
  <c r="AC2696" i="23"/>
  <c r="AB2696" i="23"/>
  <c r="AD2696" i="23"/>
  <c r="AC2695" i="23"/>
  <c r="AB2695" i="23"/>
  <c r="AD2695" i="23"/>
  <c r="AE2695" i="23"/>
  <c r="AC2694" i="23"/>
  <c r="AE2694" i="23" s="1"/>
  <c r="AB2694" i="23"/>
  <c r="AF2694" i="23"/>
  <c r="AD2694" i="23"/>
  <c r="X2694" i="23"/>
  <c r="U2694" i="23"/>
  <c r="AC2693" i="23"/>
  <c r="AF2693" i="23"/>
  <c r="AB2693" i="23"/>
  <c r="AD2693" i="23" s="1"/>
  <c r="AE2693" i="23"/>
  <c r="X2693" i="23"/>
  <c r="U2693" i="23"/>
  <c r="AC2692" i="23"/>
  <c r="AE2692" i="23"/>
  <c r="AB2692" i="23"/>
  <c r="AD2692" i="23" s="1"/>
  <c r="X2692" i="23"/>
  <c r="U2692" i="23"/>
  <c r="AC2691" i="23"/>
  <c r="AE2691" i="23" s="1"/>
  <c r="AB2691" i="23"/>
  <c r="AD2691" i="23"/>
  <c r="X2691" i="23"/>
  <c r="U2691" i="23"/>
  <c r="AC2690" i="23"/>
  <c r="AE2690" i="23" s="1"/>
  <c r="AB2690" i="23"/>
  <c r="AD2690" i="23" s="1"/>
  <c r="X2690" i="23"/>
  <c r="U2690" i="23"/>
  <c r="AC2689" i="23"/>
  <c r="AB2689" i="23"/>
  <c r="AD2689" i="23" s="1"/>
  <c r="X2689" i="23"/>
  <c r="U2689" i="23"/>
  <c r="AC2688" i="23"/>
  <c r="AE2688" i="23"/>
  <c r="AB2688" i="23"/>
  <c r="AD2688" i="23" s="1"/>
  <c r="X2688" i="23"/>
  <c r="U2688" i="23"/>
  <c r="AC2687" i="23"/>
  <c r="AE2687" i="23" s="1"/>
  <c r="AB2687" i="23"/>
  <c r="AD2687" i="23" s="1"/>
  <c r="X2687" i="23"/>
  <c r="U2687" i="23"/>
  <c r="AC2686" i="23"/>
  <c r="AB2686" i="23"/>
  <c r="AD2686" i="23"/>
  <c r="X2686" i="23"/>
  <c r="U2686" i="23"/>
  <c r="AC2685" i="23"/>
  <c r="AB2685" i="23"/>
  <c r="AE2685" i="23"/>
  <c r="X2685" i="23"/>
  <c r="U2685" i="23"/>
  <c r="AC2684" i="23"/>
  <c r="AE2684" i="23" s="1"/>
  <c r="AB2684" i="23"/>
  <c r="AD2684" i="23"/>
  <c r="X2684" i="23"/>
  <c r="U2684" i="23"/>
  <c r="AC2683" i="23"/>
  <c r="AE2683" i="23" s="1"/>
  <c r="AB2683" i="23"/>
  <c r="AD2683" i="23" s="1"/>
  <c r="X2683" i="23"/>
  <c r="U2683" i="23"/>
  <c r="AC2682" i="23"/>
  <c r="AE2682" i="23" s="1"/>
  <c r="AB2682" i="23"/>
  <c r="AD2682" i="23"/>
  <c r="X2682" i="23"/>
  <c r="U2682" i="23"/>
  <c r="AC2681" i="23"/>
  <c r="AB2681" i="23"/>
  <c r="AD2681" i="23" s="1"/>
  <c r="AE2681" i="23"/>
  <c r="X2681" i="23"/>
  <c r="U2681" i="23"/>
  <c r="AC2680" i="23"/>
  <c r="AE2680" i="23"/>
  <c r="AB2680" i="23"/>
  <c r="X2680" i="23"/>
  <c r="U2680" i="23"/>
  <c r="AC2679" i="23"/>
  <c r="AE2679" i="23" s="1"/>
  <c r="AB2679" i="23"/>
  <c r="AD2679" i="23" s="1"/>
  <c r="X2679" i="23"/>
  <c r="U2679" i="23"/>
  <c r="AC2678" i="23"/>
  <c r="AB2678" i="23"/>
  <c r="AD2678" i="23" s="1"/>
  <c r="X2678" i="23"/>
  <c r="U2678" i="23"/>
  <c r="AC2677" i="23"/>
  <c r="AE2677" i="23" s="1"/>
  <c r="AB2677" i="23"/>
  <c r="AD2677" i="23" s="1"/>
  <c r="X2677" i="23"/>
  <c r="U2677" i="23"/>
  <c r="AC2676" i="23"/>
  <c r="AE2676" i="23" s="1"/>
  <c r="AB2676" i="23"/>
  <c r="X2676" i="23"/>
  <c r="U2676" i="23"/>
  <c r="AC2675" i="23"/>
  <c r="AE2675" i="23" s="1"/>
  <c r="AB2675" i="23"/>
  <c r="AD2675" i="23"/>
  <c r="X2675" i="23"/>
  <c r="U2675" i="23"/>
  <c r="AC2674" i="23"/>
  <c r="AE2674" i="23" s="1"/>
  <c r="AB2674" i="23"/>
  <c r="X2674" i="23"/>
  <c r="U2674" i="23"/>
  <c r="AC2673" i="23"/>
  <c r="AE2673" i="23"/>
  <c r="AB2673" i="23"/>
  <c r="AF2673" i="23"/>
  <c r="AD2673" i="23"/>
  <c r="X2673" i="23"/>
  <c r="U2673" i="23"/>
  <c r="AC2672" i="23"/>
  <c r="AB2672" i="23"/>
  <c r="AE2672" i="23"/>
  <c r="X2672" i="23"/>
  <c r="U2672" i="23"/>
  <c r="AC2671" i="23"/>
  <c r="AE2671" i="23"/>
  <c r="AB2671" i="23"/>
  <c r="AD2671" i="23" s="1"/>
  <c r="X2671" i="23"/>
  <c r="U2671" i="23"/>
  <c r="AC2670" i="23"/>
  <c r="AE2670" i="23" s="1"/>
  <c r="AB2670" i="23"/>
  <c r="AD2670" i="23" s="1"/>
  <c r="X2670" i="23"/>
  <c r="U2670" i="23"/>
  <c r="AC2669" i="23"/>
  <c r="AE2669" i="23"/>
  <c r="AB2669" i="23"/>
  <c r="AD2669" i="23" s="1"/>
  <c r="AF2669" i="23"/>
  <c r="X2669" i="23"/>
  <c r="U2669" i="23"/>
  <c r="AC2668" i="23"/>
  <c r="AE2668" i="23" s="1"/>
  <c r="AB2668" i="23"/>
  <c r="X2668" i="23"/>
  <c r="U2668" i="23"/>
  <c r="AC2667" i="23"/>
  <c r="AF2667" i="23" s="1"/>
  <c r="AE2667" i="23"/>
  <c r="AB2667" i="23"/>
  <c r="AD2667" i="23"/>
  <c r="X2667" i="23"/>
  <c r="U2667" i="23"/>
  <c r="AC2666" i="23"/>
  <c r="AE2666" i="23" s="1"/>
  <c r="AB2666" i="23"/>
  <c r="AD2666" i="23"/>
  <c r="X2666" i="23"/>
  <c r="U2666" i="23"/>
  <c r="AC2665" i="23"/>
  <c r="AE2665" i="23" s="1"/>
  <c r="AB2665" i="23"/>
  <c r="AD2665" i="23" s="1"/>
  <c r="X2665" i="23"/>
  <c r="U2665" i="23"/>
  <c r="AC2664" i="23"/>
  <c r="AE2664" i="23" s="1"/>
  <c r="AB2664" i="23"/>
  <c r="X2664" i="23"/>
  <c r="U2664" i="23"/>
  <c r="AC2663" i="23"/>
  <c r="AE2663" i="23" s="1"/>
  <c r="AB2663" i="23"/>
  <c r="AD2663" i="23" s="1"/>
  <c r="X2663" i="23"/>
  <c r="U2663" i="23"/>
  <c r="AC2662" i="23"/>
  <c r="AE2662" i="23" s="1"/>
  <c r="AB2662" i="23"/>
  <c r="AD2662" i="23" s="1"/>
  <c r="X2662" i="23"/>
  <c r="U2662" i="23"/>
  <c r="AC2661" i="23"/>
  <c r="AB2661" i="23"/>
  <c r="AD2661" i="23" s="1"/>
  <c r="X2661" i="23"/>
  <c r="U2661" i="23"/>
  <c r="AC2660" i="23"/>
  <c r="AE2660" i="23" s="1"/>
  <c r="AB2660" i="23"/>
  <c r="X2660" i="23"/>
  <c r="U2660" i="23"/>
  <c r="AC2659" i="23"/>
  <c r="AE2659" i="23" s="1"/>
  <c r="AB2659" i="23"/>
  <c r="AF2659" i="23" s="1"/>
  <c r="AD2659" i="23"/>
  <c r="X2659" i="23"/>
  <c r="U2659" i="23"/>
  <c r="AB2658" i="23"/>
  <c r="X2658" i="23"/>
  <c r="U2658" i="23"/>
  <c r="AB2657" i="23"/>
  <c r="X2657" i="23"/>
  <c r="U2657" i="23"/>
  <c r="AC2656" i="23"/>
  <c r="AB2656" i="23"/>
  <c r="AE2656" i="23"/>
  <c r="X2656" i="23"/>
  <c r="U2656" i="23"/>
  <c r="AC2655" i="23"/>
  <c r="AE2655" i="23" s="1"/>
  <c r="AB2655" i="23"/>
  <c r="AD2655" i="23" s="1"/>
  <c r="X2655" i="23"/>
  <c r="U2655" i="23"/>
  <c r="AC2654" i="23"/>
  <c r="AB2654" i="23"/>
  <c r="AD2654" i="23" s="1"/>
  <c r="AE2654" i="23"/>
  <c r="X2654" i="23"/>
  <c r="U2654" i="23"/>
  <c r="AC2653" i="23"/>
  <c r="AE2653" i="23"/>
  <c r="AB2653" i="23"/>
  <c r="AD2653" i="23"/>
  <c r="X2653" i="23"/>
  <c r="U2653" i="23"/>
  <c r="AC2652" i="23"/>
  <c r="AB2652" i="23"/>
  <c r="AE2652" i="23"/>
  <c r="X2652" i="23"/>
  <c r="U2652" i="23"/>
  <c r="AC2651" i="23"/>
  <c r="AE2651" i="23" s="1"/>
  <c r="AB2651" i="23"/>
  <c r="AD2651" i="23" s="1"/>
  <c r="X2651" i="23"/>
  <c r="U2651" i="23"/>
  <c r="AC2650" i="23"/>
  <c r="AB2650" i="23"/>
  <c r="AF2650" i="23" s="1"/>
  <c r="AE2650" i="23"/>
  <c r="X2650" i="23"/>
  <c r="U2650" i="23"/>
  <c r="AC2649" i="23"/>
  <c r="AE2649" i="23" s="1"/>
  <c r="AB2649" i="23"/>
  <c r="AD2649" i="23" s="1"/>
  <c r="X2649" i="23"/>
  <c r="U2649" i="23"/>
  <c r="AC2648" i="23"/>
  <c r="AE2648" i="23" s="1"/>
  <c r="AB2648" i="23"/>
  <c r="X2648" i="23"/>
  <c r="U2648" i="23"/>
  <c r="AC2647" i="23"/>
  <c r="AB2647" i="23"/>
  <c r="AD2647" i="23" s="1"/>
  <c r="X2647" i="23"/>
  <c r="U2647" i="23"/>
  <c r="AC2646" i="23"/>
  <c r="AB2646" i="23"/>
  <c r="AD2646" i="23" s="1"/>
  <c r="AE2646" i="23"/>
  <c r="X2646" i="23"/>
  <c r="U2646" i="23"/>
  <c r="AC2645" i="23"/>
  <c r="AE2645" i="23"/>
  <c r="AB2645" i="23"/>
  <c r="AD2645" i="23" s="1"/>
  <c r="X2645" i="23"/>
  <c r="U2645" i="23"/>
  <c r="AC2644" i="23"/>
  <c r="AE2644" i="23" s="1"/>
  <c r="AB2644" i="23"/>
  <c r="X2644" i="23"/>
  <c r="U2644" i="23"/>
  <c r="AC2643" i="23"/>
  <c r="AB2643" i="23"/>
  <c r="AD2643" i="23" s="1"/>
  <c r="X2643" i="23"/>
  <c r="U2643" i="23"/>
  <c r="AB2642" i="23"/>
  <c r="AD2642" i="23"/>
  <c r="AC2642" i="23"/>
  <c r="U2642" i="23"/>
  <c r="AC2641" i="23"/>
  <c r="AB2641" i="23"/>
  <c r="AD2641" i="23" s="1"/>
  <c r="AE2641" i="23"/>
  <c r="X2641" i="23"/>
  <c r="U2641" i="23"/>
  <c r="AC2640" i="23"/>
  <c r="AE2640" i="23"/>
  <c r="AB2640" i="23"/>
  <c r="AD2640" i="23"/>
  <c r="X2640" i="23"/>
  <c r="U2640" i="23"/>
  <c r="AC2639" i="23"/>
  <c r="AB2639" i="23"/>
  <c r="U2639" i="23"/>
  <c r="AC2638" i="23"/>
  <c r="AF2638" i="23" s="1"/>
  <c r="AB2638" i="23"/>
  <c r="AD2638" i="23"/>
  <c r="U2638" i="23"/>
  <c r="AC2637" i="23"/>
  <c r="AB2637" i="23"/>
  <c r="AD2637" i="23" s="1"/>
  <c r="U2637" i="23"/>
  <c r="AB2636" i="23"/>
  <c r="AD2636" i="23" s="1"/>
  <c r="U2636" i="23"/>
  <c r="AB2635" i="23"/>
  <c r="AD2635" i="23"/>
  <c r="U2635" i="23"/>
  <c r="AB2634" i="23"/>
  <c r="AD2634" i="23" s="1"/>
  <c r="U2634" i="23"/>
  <c r="AC2633" i="23"/>
  <c r="AB2633" i="23"/>
  <c r="AE2633" i="23"/>
  <c r="X2633" i="23"/>
  <c r="U2633" i="23"/>
  <c r="AC2632" i="23"/>
  <c r="AB2632" i="23"/>
  <c r="AD2632" i="23" s="1"/>
  <c r="X2632" i="23"/>
  <c r="U2632" i="23"/>
  <c r="AB2631" i="23"/>
  <c r="AD2631" i="23"/>
  <c r="U2631" i="23"/>
  <c r="AC2630" i="23"/>
  <c r="AB2630" i="23"/>
  <c r="AD2630" i="23" s="1"/>
  <c r="X2630" i="23"/>
  <c r="U2630" i="23"/>
  <c r="AC2629" i="23"/>
  <c r="AE2629" i="23" s="1"/>
  <c r="X2629" i="23"/>
  <c r="AC2628" i="23"/>
  <c r="AE2628" i="23" s="1"/>
  <c r="AB2628" i="23"/>
  <c r="AD2628" i="23" s="1"/>
  <c r="X2628" i="23"/>
  <c r="U2628" i="23"/>
  <c r="AC2627" i="23"/>
  <c r="AB2627" i="23"/>
  <c r="AD2627" i="23" s="1"/>
  <c r="AE2627" i="23"/>
  <c r="X2627" i="23"/>
  <c r="U2627" i="23"/>
  <c r="AC2626" i="23"/>
  <c r="AE2626" i="23"/>
  <c r="AB2626" i="23"/>
  <c r="AF2626" i="23"/>
  <c r="AD2626" i="23"/>
  <c r="X2626" i="23"/>
  <c r="U2626" i="23"/>
  <c r="AF2625" i="23"/>
  <c r="X2625" i="23"/>
  <c r="U2625" i="23"/>
  <c r="AF2624" i="23"/>
  <c r="X2624" i="23"/>
  <c r="U2624" i="23"/>
  <c r="AF2623" i="23"/>
  <c r="X2623" i="23"/>
  <c r="U2623" i="23"/>
  <c r="AF2622" i="23"/>
  <c r="X2622" i="23"/>
  <c r="U2622" i="23"/>
  <c r="AF2621" i="23"/>
  <c r="X2621" i="23"/>
  <c r="U2621" i="23"/>
  <c r="AF2620" i="23"/>
  <c r="X2620" i="23"/>
  <c r="U2620" i="23"/>
  <c r="X2619" i="23"/>
  <c r="AF2618" i="23"/>
  <c r="X2618" i="23"/>
  <c r="U2618" i="23"/>
  <c r="AF2617" i="23"/>
  <c r="X2617" i="23"/>
  <c r="U2617" i="23"/>
  <c r="AF2616" i="23"/>
  <c r="X2616" i="23"/>
  <c r="U2616" i="23"/>
  <c r="AF2615" i="23"/>
  <c r="X2615" i="23"/>
  <c r="U2615" i="23"/>
  <c r="AF2614" i="23"/>
  <c r="X2614" i="23"/>
  <c r="U2614" i="23"/>
  <c r="AF2613" i="23"/>
  <c r="X2613" i="23"/>
  <c r="U2613" i="23"/>
  <c r="AF2612" i="23"/>
  <c r="X2612" i="23"/>
  <c r="U2612" i="23"/>
  <c r="AF2611" i="23"/>
  <c r="X2611" i="23"/>
  <c r="U2611" i="23"/>
  <c r="AF2610" i="23"/>
  <c r="X2610" i="23"/>
  <c r="U2610" i="23"/>
  <c r="AF2609" i="23"/>
  <c r="X2609" i="23"/>
  <c r="U2609" i="23"/>
  <c r="AF2608" i="23"/>
  <c r="X2608" i="23"/>
  <c r="U2608" i="23"/>
  <c r="AF2607" i="23"/>
  <c r="X2607" i="23"/>
  <c r="U2607" i="23"/>
  <c r="AF2606" i="23"/>
  <c r="X2606" i="23"/>
  <c r="U2606" i="23"/>
  <c r="AF2605" i="23"/>
  <c r="X2605" i="23"/>
  <c r="U2605" i="23"/>
  <c r="AF2604" i="23"/>
  <c r="X2604" i="23"/>
  <c r="U2604" i="23"/>
  <c r="AF2603" i="23"/>
  <c r="X2603" i="23"/>
  <c r="U2603" i="23"/>
  <c r="AF2602" i="23"/>
  <c r="X2602" i="23"/>
  <c r="U2602" i="23"/>
  <c r="AF2601" i="23"/>
  <c r="X2601" i="23"/>
  <c r="U2601" i="23"/>
  <c r="X2600" i="23"/>
  <c r="U2600" i="23"/>
  <c r="AF2599" i="23"/>
  <c r="X2599" i="23"/>
  <c r="U2599" i="23"/>
  <c r="AF2598" i="23"/>
  <c r="X2598" i="23"/>
  <c r="U2598" i="23"/>
  <c r="AF2597" i="23"/>
  <c r="X2597" i="23"/>
  <c r="U2597" i="23"/>
  <c r="AF2596" i="23"/>
  <c r="U2596" i="23"/>
  <c r="AF2595" i="23"/>
  <c r="U2595" i="23"/>
  <c r="AF2594" i="23"/>
  <c r="U2594" i="23"/>
  <c r="AF2593" i="23"/>
  <c r="U2593" i="23"/>
  <c r="AF2592" i="23"/>
  <c r="U2592" i="23"/>
  <c r="AF2591" i="23"/>
  <c r="U2591" i="23"/>
  <c r="AF2590" i="23"/>
  <c r="U2590" i="23"/>
  <c r="AF2589" i="23"/>
  <c r="U2589" i="23"/>
  <c r="AF2587" i="23"/>
  <c r="U2587" i="23"/>
  <c r="AF2586" i="23"/>
  <c r="U2586" i="23"/>
  <c r="AF2584" i="23"/>
  <c r="U2584" i="23"/>
  <c r="AF2583" i="23"/>
  <c r="U2583" i="23"/>
  <c r="AF2582" i="23"/>
  <c r="U2582" i="23"/>
  <c r="AF2581" i="23"/>
  <c r="U2581" i="23"/>
  <c r="AF2580" i="23"/>
  <c r="U2580" i="23"/>
  <c r="AF2579" i="23"/>
  <c r="U2579" i="23"/>
  <c r="AF2578" i="23"/>
  <c r="U2578" i="23"/>
  <c r="AF2577" i="23"/>
  <c r="U2577" i="23"/>
  <c r="AF2576" i="23"/>
  <c r="U2576" i="23"/>
  <c r="AF2575" i="23"/>
  <c r="U2575" i="23"/>
  <c r="AF2574" i="23"/>
  <c r="U2574" i="23"/>
  <c r="AF2573" i="23"/>
  <c r="U2573" i="23"/>
  <c r="AF2572" i="23"/>
  <c r="U2572" i="23"/>
  <c r="AF2571" i="23"/>
  <c r="U2571" i="23"/>
  <c r="AF2570" i="23"/>
  <c r="U2570" i="23"/>
  <c r="AF2569" i="23"/>
  <c r="U2569" i="23"/>
  <c r="AF2568" i="23"/>
  <c r="U2568" i="23"/>
  <c r="AF2567" i="23"/>
  <c r="U2567" i="23"/>
  <c r="AF2566" i="23"/>
  <c r="U2566" i="23"/>
  <c r="AF2565" i="23"/>
  <c r="U2565" i="23"/>
  <c r="AF2564" i="23"/>
  <c r="U2564" i="23"/>
  <c r="AF2563" i="23"/>
  <c r="U2563" i="23"/>
  <c r="AF2562" i="23"/>
  <c r="U2562" i="23"/>
  <c r="AF2561" i="23"/>
  <c r="U2561" i="23"/>
  <c r="U2560" i="23"/>
  <c r="AF2559" i="23"/>
  <c r="U2559" i="23"/>
  <c r="AF2558" i="23"/>
  <c r="U2558" i="23"/>
  <c r="AF2557" i="23"/>
  <c r="U2557" i="23"/>
  <c r="AF2556" i="23"/>
  <c r="U2556" i="23"/>
  <c r="AF2555" i="23"/>
  <c r="U2555" i="23"/>
  <c r="AF2554" i="23"/>
  <c r="U2554" i="23"/>
  <c r="AF2553" i="23"/>
  <c r="U2553" i="23"/>
  <c r="AF2552" i="23"/>
  <c r="U2552" i="23"/>
  <c r="AF2551" i="23"/>
  <c r="U2551" i="23"/>
  <c r="AF2550" i="23"/>
  <c r="U2550" i="23"/>
  <c r="AF2549" i="23"/>
  <c r="U2549" i="23"/>
  <c r="AF2548" i="23"/>
  <c r="U2548" i="23"/>
  <c r="AF2547" i="23"/>
  <c r="U2547" i="23"/>
  <c r="AF2546" i="23"/>
  <c r="U2546" i="23"/>
  <c r="AF2545" i="23"/>
  <c r="U2545" i="23"/>
  <c r="AF2544" i="23"/>
  <c r="U2544" i="23"/>
  <c r="AF2543" i="23"/>
  <c r="U2543" i="23"/>
  <c r="AF2542" i="23"/>
  <c r="U2542" i="23"/>
  <c r="AF2541" i="23"/>
  <c r="U2541" i="23"/>
  <c r="AF2540" i="23"/>
  <c r="U2540" i="23"/>
  <c r="AF2539" i="23"/>
  <c r="U2539" i="23"/>
  <c r="AF2538" i="23"/>
  <c r="U2538" i="23"/>
  <c r="AF2537" i="23"/>
  <c r="U2537" i="23"/>
  <c r="AF2536" i="23"/>
  <c r="U2536" i="23"/>
  <c r="AF2535" i="23"/>
  <c r="U2535" i="23"/>
  <c r="AF2534" i="23"/>
  <c r="U2534" i="23"/>
  <c r="AF2533" i="23"/>
  <c r="U2533" i="23"/>
  <c r="AF2532" i="23"/>
  <c r="U2532" i="23"/>
  <c r="AF2531" i="23"/>
  <c r="U2531" i="23"/>
  <c r="AF2530" i="23"/>
  <c r="U2530" i="23"/>
  <c r="AF2529" i="23"/>
  <c r="U2529" i="23"/>
  <c r="AF2528" i="23"/>
  <c r="U2528" i="23"/>
  <c r="AF2527" i="23"/>
  <c r="U2527" i="23"/>
  <c r="AF2526" i="23"/>
  <c r="U2526" i="23"/>
  <c r="AF2525" i="23"/>
  <c r="U2525" i="23"/>
  <c r="AF2524" i="23"/>
  <c r="U2524" i="23"/>
  <c r="AF2523" i="23"/>
  <c r="U2523" i="23"/>
  <c r="AF2522" i="23"/>
  <c r="U2522" i="23"/>
  <c r="AF2521" i="23"/>
  <c r="U2521" i="23"/>
  <c r="AF2520" i="23"/>
  <c r="U2520" i="23"/>
  <c r="AF2519" i="23"/>
  <c r="U2519" i="23"/>
  <c r="AF2518" i="23"/>
  <c r="U2518" i="23"/>
  <c r="AF2517" i="23"/>
  <c r="U2517" i="23"/>
  <c r="AF2516" i="23"/>
  <c r="U2516" i="23"/>
  <c r="AF2515" i="23"/>
  <c r="U2515" i="23"/>
  <c r="AF2514" i="23"/>
  <c r="U2514" i="23"/>
  <c r="AF2513" i="23"/>
  <c r="U2513" i="23"/>
  <c r="AF2512" i="23"/>
  <c r="U2512" i="23"/>
  <c r="AF2511" i="23"/>
  <c r="U2511" i="23"/>
  <c r="AF2510" i="23"/>
  <c r="U2510" i="23"/>
  <c r="AF2509" i="23"/>
  <c r="U2509" i="23"/>
  <c r="AF2508" i="23"/>
  <c r="U2508" i="23"/>
  <c r="AF2507" i="23"/>
  <c r="U2507" i="23"/>
  <c r="AF2506" i="23"/>
  <c r="U2506" i="23"/>
  <c r="AF2505" i="23"/>
  <c r="U2505" i="23"/>
  <c r="AF2504" i="23"/>
  <c r="U2504" i="23"/>
  <c r="AF2503" i="23"/>
  <c r="U2503" i="23"/>
  <c r="AF2502" i="23"/>
  <c r="U2502" i="23"/>
  <c r="AF2501" i="23"/>
  <c r="U2501" i="23"/>
  <c r="AF2500" i="23"/>
  <c r="U2500" i="23"/>
  <c r="AF2499" i="23"/>
  <c r="U2499" i="23"/>
  <c r="AF2498" i="23"/>
  <c r="U2498" i="23"/>
  <c r="AF2497" i="23"/>
  <c r="U2497" i="23"/>
  <c r="AF2496" i="23"/>
  <c r="U2496" i="23"/>
  <c r="J2495" i="23"/>
  <c r="AF2494" i="23"/>
  <c r="U2494" i="23"/>
  <c r="J2493" i="23"/>
  <c r="J2492" i="23"/>
  <c r="J2491" i="23"/>
  <c r="J2490" i="23"/>
  <c r="AF2489" i="23"/>
  <c r="U2489" i="23"/>
  <c r="J2488" i="23"/>
  <c r="J2487" i="23"/>
  <c r="J2486" i="23"/>
  <c r="J2485" i="23"/>
  <c r="U2484" i="23"/>
  <c r="J2484" i="23"/>
  <c r="V2481" i="23"/>
  <c r="AD2481" i="23" s="1"/>
  <c r="V2480" i="23"/>
  <c r="AB2480" i="23" s="1"/>
  <c r="AD2480" i="23"/>
  <c r="V2479" i="23"/>
  <c r="AB2479" i="23"/>
  <c r="AD2479" i="23"/>
  <c r="V2478" i="23"/>
  <c r="AB2478" i="23" s="1"/>
  <c r="AD2478" i="23"/>
  <c r="V2477" i="23"/>
  <c r="AB2477" i="23" s="1"/>
  <c r="AD2477" i="23"/>
  <c r="V2476" i="23"/>
  <c r="V2475" i="23"/>
  <c r="AB2475" i="23" s="1"/>
  <c r="AD2475" i="23"/>
  <c r="J2475" i="23"/>
  <c r="V2474" i="23"/>
  <c r="AB2474" i="23"/>
  <c r="AD2474" i="23"/>
  <c r="J2474" i="23"/>
  <c r="V2473" i="23"/>
  <c r="AB2473" i="23"/>
  <c r="AD2473" i="23"/>
  <c r="J2473" i="23"/>
  <c r="V2472" i="23"/>
  <c r="AB2472" i="23"/>
  <c r="AD2472" i="23"/>
  <c r="J2472" i="23"/>
  <c r="V2471" i="23"/>
  <c r="AB2471" i="23" s="1"/>
  <c r="AD2471" i="23"/>
  <c r="J2471" i="23"/>
  <c r="V2470" i="23"/>
  <c r="AB2470" i="23" s="1"/>
  <c r="AD2470" i="23"/>
  <c r="J2470" i="23"/>
  <c r="V2469" i="23"/>
  <c r="AB2469" i="23" s="1"/>
  <c r="J2469" i="23"/>
  <c r="V2468" i="23"/>
  <c r="AB2468" i="23"/>
  <c r="AD2468" i="23"/>
  <c r="J2468" i="23"/>
  <c r="V2467" i="23"/>
  <c r="J2467" i="23"/>
  <c r="V2466" i="23"/>
  <c r="J2466" i="23"/>
  <c r="V2465" i="23"/>
  <c r="V2464" i="23"/>
  <c r="J2464" i="23"/>
  <c r="V2463" i="23"/>
  <c r="AD2463" i="23"/>
  <c r="AB2463" i="23"/>
  <c r="J2463" i="23"/>
  <c r="V2462" i="23"/>
  <c r="J2462" i="23"/>
  <c r="V2461" i="23"/>
  <c r="AB2461" i="23" s="1"/>
  <c r="AD2461" i="23"/>
  <c r="J2461" i="23"/>
  <c r="V2460" i="23"/>
  <c r="J2460" i="23"/>
  <c r="V2459" i="23"/>
  <c r="AB2459" i="23" s="1"/>
  <c r="J2459" i="23"/>
  <c r="V2458" i="23"/>
  <c r="J2458" i="23"/>
  <c r="V2457" i="23"/>
  <c r="AB2457" i="23" s="1"/>
  <c r="AD2457" i="23"/>
  <c r="J2457" i="23"/>
  <c r="V2456" i="23"/>
  <c r="J2456" i="23"/>
  <c r="V2455" i="23"/>
  <c r="AD2455" i="23"/>
  <c r="AB2455" i="23"/>
  <c r="J2455" i="23"/>
  <c r="V2454" i="23"/>
  <c r="J2454" i="23"/>
  <c r="V2453" i="23"/>
  <c r="J2453" i="23"/>
  <c r="V2452" i="23"/>
  <c r="V2451" i="23"/>
  <c r="AD2451" i="23" s="1"/>
  <c r="AB2451" i="23"/>
  <c r="V2450" i="23"/>
  <c r="V2449" i="23"/>
  <c r="V2448" i="23"/>
  <c r="AB2448" i="23" s="1"/>
  <c r="AD2448" i="23"/>
  <c r="V2447" i="23"/>
  <c r="AD2447" i="23"/>
  <c r="AB2447" i="23"/>
  <c r="V2446" i="23"/>
  <c r="J2446" i="23"/>
  <c r="V2445" i="23"/>
  <c r="AD2445" i="23"/>
  <c r="AB2445" i="23"/>
  <c r="J2445" i="23"/>
  <c r="V2444" i="23"/>
  <c r="V2443" i="23"/>
  <c r="AD2443" i="23" s="1"/>
  <c r="AB2443" i="23"/>
  <c r="J2443" i="23"/>
  <c r="V2442" i="23"/>
  <c r="AB2442" i="23" s="1"/>
  <c r="AD2442" i="23"/>
  <c r="J2442" i="23"/>
  <c r="V2441" i="23"/>
  <c r="AB2441" i="23" s="1"/>
  <c r="V2440" i="23"/>
  <c r="V2439" i="23"/>
  <c r="V2438" i="23"/>
  <c r="AB2438" i="23" s="1"/>
  <c r="AD2438" i="23"/>
  <c r="V2437" i="23"/>
  <c r="AB2437" i="23"/>
  <c r="AD2437" i="23"/>
  <c r="V2436" i="23"/>
  <c r="V2435" i="23"/>
  <c r="AD2435" i="23" s="1"/>
  <c r="V2434" i="23"/>
  <c r="AD2434" i="23" s="1"/>
  <c r="V2433" i="23"/>
  <c r="AB2433" i="23"/>
  <c r="AD2433" i="23"/>
  <c r="V2432" i="23"/>
  <c r="AD2432" i="23" s="1"/>
  <c r="J2432" i="23"/>
  <c r="V2431" i="23"/>
  <c r="AD2431" i="23"/>
  <c r="AB2431" i="23"/>
  <c r="V2430" i="23"/>
  <c r="AD2430" i="23" s="1"/>
  <c r="V2429" i="23"/>
  <c r="V2428" i="23"/>
  <c r="AD2428" i="23" s="1"/>
  <c r="AB2428" i="23"/>
  <c r="V2427" i="23"/>
  <c r="V2426" i="23"/>
  <c r="AB2426" i="23" s="1"/>
  <c r="AD2426" i="23"/>
  <c r="V2425" i="23"/>
  <c r="AD2425" i="23"/>
  <c r="AB2425" i="23"/>
  <c r="J2425" i="23"/>
  <c r="V2424" i="23"/>
  <c r="V2423" i="23"/>
  <c r="AB2423" i="23" s="1"/>
  <c r="AD2423" i="23"/>
  <c r="V2422" i="23"/>
  <c r="V2421" i="23"/>
  <c r="V2420" i="23"/>
  <c r="AB2420" i="23" s="1"/>
  <c r="AD2420" i="23"/>
  <c r="V2419" i="23"/>
  <c r="AB2419" i="23"/>
  <c r="AD2419" i="23"/>
  <c r="V2418" i="23"/>
  <c r="AB2418" i="23" s="1"/>
  <c r="AD2418" i="23"/>
  <c r="V2417" i="23"/>
  <c r="AD2417" i="23" s="1"/>
  <c r="AB2417" i="23"/>
  <c r="V2416" i="23"/>
  <c r="V2415" i="23"/>
  <c r="AB2415" i="23"/>
  <c r="AD2415" i="23"/>
  <c r="V2414" i="23"/>
  <c r="V2413" i="23"/>
  <c r="AD2413" i="23"/>
  <c r="AB2413" i="23"/>
  <c r="V2412" i="23"/>
  <c r="AD2412" i="23"/>
  <c r="AB2412" i="23"/>
  <c r="J2412" i="23"/>
  <c r="V2411" i="23"/>
  <c r="J2411" i="23"/>
  <c r="V2410" i="23"/>
  <c r="AB2410" i="23" s="1"/>
  <c r="AD2410" i="23"/>
  <c r="J2410" i="23"/>
  <c r="V2409" i="23"/>
  <c r="J2409" i="23"/>
  <c r="V2408" i="23"/>
  <c r="AD2408" i="23"/>
  <c r="AB2408" i="23"/>
  <c r="J2408" i="23"/>
  <c r="V2407" i="23"/>
  <c r="J2407" i="23"/>
  <c r="V2406" i="23"/>
  <c r="AB2406" i="23" s="1"/>
  <c r="AD2406" i="23"/>
  <c r="J2406" i="23"/>
  <c r="V2405" i="23"/>
  <c r="J2405" i="23"/>
  <c r="V2404" i="23"/>
  <c r="AD2404" i="23" s="1"/>
  <c r="AB2404" i="23"/>
  <c r="J2404" i="23"/>
  <c r="V2403" i="23"/>
  <c r="J2403" i="23"/>
  <c r="V2402" i="23"/>
  <c r="AD2402" i="23"/>
  <c r="AB2402" i="23"/>
  <c r="J2402" i="23"/>
  <c r="V2401" i="23"/>
  <c r="J2401" i="23"/>
  <c r="V2400" i="23"/>
  <c r="J2400" i="23"/>
  <c r="V2399" i="23"/>
  <c r="J2399" i="23"/>
  <c r="V2398" i="23"/>
  <c r="J2398" i="23"/>
  <c r="V2397" i="23"/>
  <c r="J2397" i="23"/>
  <c r="V2396" i="23"/>
  <c r="AD2396" i="23"/>
  <c r="AB2396" i="23"/>
  <c r="J2396" i="23"/>
  <c r="V2395" i="23"/>
  <c r="J2395" i="23"/>
  <c r="V2394" i="23"/>
  <c r="AB2394" i="23" s="1"/>
  <c r="AD2394" i="23"/>
  <c r="J2394" i="23"/>
  <c r="V2393" i="23"/>
  <c r="J2393" i="23"/>
  <c r="AD2392" i="23"/>
  <c r="AB2392" i="23"/>
  <c r="J2392" i="23"/>
  <c r="AD2391" i="23"/>
  <c r="AB2391" i="23"/>
  <c r="J2391" i="23"/>
  <c r="AD2390" i="23"/>
  <c r="AB2390" i="23"/>
  <c r="J2390" i="23"/>
  <c r="AD2389" i="23"/>
  <c r="AB2389" i="23"/>
  <c r="J2389" i="23"/>
  <c r="AD2388" i="23"/>
  <c r="AB2388" i="23"/>
  <c r="J2388" i="23"/>
  <c r="AD2387" i="23"/>
  <c r="AB2387" i="23"/>
  <c r="J2387" i="23"/>
  <c r="AD2386" i="23"/>
  <c r="AB2386" i="23"/>
  <c r="J2386" i="23"/>
  <c r="AD2385" i="23"/>
  <c r="AB2385" i="23"/>
  <c r="J2385" i="23"/>
  <c r="AD2384" i="23"/>
  <c r="AB2384" i="23"/>
  <c r="J2384" i="23"/>
  <c r="AD2383" i="23"/>
  <c r="AB2383" i="23"/>
  <c r="J2383" i="23"/>
  <c r="AD2382" i="23"/>
  <c r="AB2382" i="23"/>
  <c r="J2382" i="23"/>
  <c r="AD2381" i="23"/>
  <c r="AB2381" i="23"/>
  <c r="J2381" i="23"/>
  <c r="AD2380" i="23"/>
  <c r="AB2380" i="23"/>
  <c r="J2380" i="23"/>
  <c r="AD2379" i="23"/>
  <c r="AB2379" i="23"/>
  <c r="J2379" i="23"/>
  <c r="AD2378" i="23"/>
  <c r="AB2378" i="23"/>
  <c r="J2378" i="23"/>
  <c r="AD2377" i="23"/>
  <c r="AB2377" i="23"/>
  <c r="J2377" i="23"/>
  <c r="AD2376" i="23"/>
  <c r="AB2376" i="23"/>
  <c r="J2376" i="23"/>
  <c r="AD2375" i="23"/>
  <c r="AB2375" i="23"/>
  <c r="J2375" i="23"/>
  <c r="AD2374" i="23"/>
  <c r="AB2374" i="23"/>
  <c r="J2374" i="23"/>
  <c r="AD2373" i="23"/>
  <c r="AB2373" i="23"/>
  <c r="J2373" i="23"/>
  <c r="AD2372" i="23"/>
  <c r="AB2372" i="23"/>
  <c r="J2372" i="23"/>
  <c r="AD2371" i="23"/>
  <c r="AB2371" i="23"/>
  <c r="J2371" i="23"/>
  <c r="AD2370" i="23"/>
  <c r="AB2370" i="23"/>
  <c r="J2370" i="23"/>
  <c r="AD2369" i="23"/>
  <c r="AB2369" i="23"/>
  <c r="J2369" i="23"/>
  <c r="AD2368" i="23"/>
  <c r="AB2368" i="23"/>
  <c r="J2368" i="23"/>
  <c r="V2367" i="23"/>
  <c r="J2367" i="23"/>
  <c r="V2366" i="23"/>
  <c r="AB2366" i="23" s="1"/>
  <c r="AD2366" i="23"/>
  <c r="J2366" i="23"/>
  <c r="V2365" i="23"/>
  <c r="AB2365" i="23" s="1"/>
  <c r="J2365" i="23"/>
  <c r="V2364" i="23"/>
  <c r="J2364" i="23"/>
  <c r="V2363" i="23"/>
  <c r="J2363" i="23"/>
  <c r="V2362" i="23"/>
  <c r="AB2362" i="23" s="1"/>
  <c r="J2362" i="23"/>
  <c r="V2361" i="23"/>
  <c r="AB2361" i="23" s="1"/>
  <c r="J2361" i="23"/>
  <c r="AB2360" i="23"/>
  <c r="U2360" i="23"/>
  <c r="J2360" i="23"/>
  <c r="AB2359" i="23"/>
  <c r="U2359" i="23"/>
  <c r="J2359" i="23"/>
  <c r="AB2358" i="23"/>
  <c r="U2358" i="23"/>
  <c r="J2358" i="23"/>
  <c r="AB2357" i="23"/>
  <c r="U2357" i="23"/>
  <c r="J2357" i="23"/>
  <c r="AB2356" i="23"/>
  <c r="U2356" i="23"/>
  <c r="J2356" i="23"/>
  <c r="AB2355" i="23"/>
  <c r="U2355" i="23"/>
  <c r="J2355" i="23"/>
  <c r="AB2354" i="23"/>
  <c r="U2354" i="23"/>
  <c r="J2354" i="23"/>
  <c r="AB2353" i="23"/>
  <c r="U2353" i="23"/>
  <c r="J2353" i="23"/>
  <c r="AB2352" i="23"/>
  <c r="AD2352" i="23"/>
  <c r="U2352" i="23"/>
  <c r="J2352" i="23"/>
  <c r="AB2351" i="23"/>
  <c r="AD2351" i="23" s="1"/>
  <c r="U2351" i="23"/>
  <c r="J2351" i="23"/>
  <c r="AB2350" i="23"/>
  <c r="AD2350" i="23"/>
  <c r="U2350" i="23"/>
  <c r="J2350" i="23"/>
  <c r="AB2349" i="23"/>
  <c r="AD2349" i="23"/>
  <c r="U2349" i="23"/>
  <c r="J2349" i="23"/>
  <c r="AB2348" i="23"/>
  <c r="AD2348" i="23"/>
  <c r="U2348" i="23"/>
  <c r="J2348" i="23"/>
  <c r="AB2347" i="23"/>
  <c r="AD2347" i="23" s="1"/>
  <c r="U2347" i="23"/>
  <c r="J2347" i="23"/>
  <c r="AB2346" i="23"/>
  <c r="AD2346" i="23"/>
  <c r="U2346" i="23"/>
  <c r="J2346" i="23"/>
  <c r="AB2345" i="23"/>
  <c r="AD2345" i="23"/>
  <c r="U2345" i="23"/>
  <c r="J2345" i="23"/>
  <c r="AB2344" i="23"/>
  <c r="AD2344" i="23"/>
  <c r="U2344" i="23"/>
  <c r="J2344" i="23"/>
  <c r="AB2343" i="23"/>
  <c r="AD2343" i="23" s="1"/>
  <c r="U2343" i="23"/>
  <c r="J2343" i="23"/>
  <c r="AB2342" i="23"/>
  <c r="AD2342" i="23" s="1"/>
  <c r="U2342" i="23"/>
  <c r="J2342" i="23"/>
  <c r="AB2341" i="23"/>
  <c r="AD2341" i="23" s="1"/>
  <c r="U2341" i="23"/>
  <c r="J2341" i="23"/>
  <c r="AB2340" i="23"/>
  <c r="AD2340" i="23" s="1"/>
  <c r="U2340" i="23"/>
  <c r="J2340" i="23"/>
  <c r="AB2339" i="23"/>
  <c r="AD2339" i="23" s="1"/>
  <c r="U2339" i="23"/>
  <c r="J2339" i="23"/>
  <c r="AB2338" i="23"/>
  <c r="AD2338" i="23"/>
  <c r="U2338" i="23"/>
  <c r="J2338" i="23"/>
  <c r="AB2337" i="23"/>
  <c r="AD2337" i="23"/>
  <c r="U2337" i="23"/>
  <c r="J2337" i="23"/>
  <c r="AB2336" i="23"/>
  <c r="AD2336" i="23"/>
  <c r="U2336" i="23"/>
  <c r="J2336" i="23"/>
  <c r="AB2335" i="23"/>
  <c r="AD2335" i="23" s="1"/>
  <c r="U2335" i="23"/>
  <c r="J2335" i="23"/>
  <c r="AB2334" i="23"/>
  <c r="AD2334" i="23"/>
  <c r="U2334" i="23"/>
  <c r="J2334" i="23"/>
  <c r="AB2333" i="23"/>
  <c r="AD2333" i="23" s="1"/>
  <c r="U2333" i="23"/>
  <c r="J2333" i="23"/>
  <c r="AB2332" i="23"/>
  <c r="AD2332" i="23" s="1"/>
  <c r="U2332" i="23"/>
  <c r="J2332" i="23"/>
  <c r="AB2331" i="23"/>
  <c r="AD2331" i="23" s="1"/>
  <c r="U2331" i="23"/>
  <c r="J2331" i="23"/>
  <c r="AB2330" i="23"/>
  <c r="AD2330" i="23"/>
  <c r="U2330" i="23"/>
  <c r="J2330" i="23"/>
  <c r="AB2329" i="23"/>
  <c r="AD2329" i="23"/>
  <c r="U2329" i="23"/>
  <c r="J2329" i="23"/>
  <c r="AB2328" i="23"/>
  <c r="AD2328" i="23"/>
  <c r="U2328" i="23"/>
  <c r="J2328" i="23"/>
  <c r="AB2327" i="23"/>
  <c r="AD2327" i="23" s="1"/>
  <c r="U2327" i="23"/>
  <c r="J2327" i="23"/>
  <c r="AB2326" i="23"/>
  <c r="AD2326" i="23" s="1"/>
  <c r="U2326" i="23"/>
  <c r="J2326" i="23"/>
  <c r="AB2325" i="23"/>
  <c r="AD2325" i="23" s="1"/>
  <c r="U2325" i="23"/>
  <c r="J2325" i="23"/>
  <c r="AB2324" i="23"/>
  <c r="AD2324" i="23" s="1"/>
  <c r="U2324" i="23"/>
  <c r="J2324" i="23"/>
  <c r="AB2323" i="23"/>
  <c r="AD2323" i="23" s="1"/>
  <c r="U2323" i="23"/>
  <c r="J2323" i="23"/>
  <c r="U2322" i="23"/>
  <c r="J2322" i="23"/>
  <c r="U2321" i="23"/>
  <c r="J2321" i="23"/>
  <c r="U2320" i="23"/>
  <c r="J2320" i="23"/>
  <c r="U2319" i="23"/>
  <c r="J2319" i="23"/>
  <c r="U2318" i="23"/>
  <c r="J2318" i="23"/>
  <c r="U2317" i="23"/>
  <c r="J2317" i="23"/>
  <c r="U2316" i="23"/>
  <c r="J2316" i="23"/>
  <c r="U2315" i="23"/>
  <c r="J2315" i="23"/>
  <c r="U2314" i="23"/>
  <c r="J2314" i="23"/>
  <c r="U2313" i="23"/>
  <c r="J2313" i="23"/>
  <c r="U2312" i="23"/>
  <c r="J2312" i="23"/>
  <c r="U2311" i="23"/>
  <c r="J2311" i="23"/>
  <c r="U2310" i="23"/>
  <c r="J2310" i="23"/>
  <c r="U2309" i="23"/>
  <c r="J2309" i="23"/>
  <c r="U2308" i="23"/>
  <c r="J2308" i="23"/>
  <c r="U2307" i="23"/>
  <c r="J2307" i="23"/>
  <c r="U2306" i="23"/>
  <c r="J2306" i="23"/>
  <c r="U2305" i="23"/>
  <c r="J2305" i="23"/>
  <c r="U2304" i="23"/>
  <c r="J2304" i="23"/>
  <c r="U2303" i="23"/>
  <c r="J2303" i="23"/>
  <c r="U2302" i="23"/>
  <c r="J2302" i="23"/>
  <c r="U2301" i="23"/>
  <c r="J2301" i="23"/>
  <c r="U2300" i="23"/>
  <c r="J2300" i="23"/>
  <c r="U2299" i="23"/>
  <c r="J2299" i="23"/>
  <c r="U2298" i="23"/>
  <c r="J2298" i="23"/>
  <c r="U2297" i="23"/>
  <c r="J2297" i="23"/>
  <c r="U2296" i="23"/>
  <c r="J2296" i="23"/>
  <c r="U2295" i="23"/>
  <c r="J2295" i="23"/>
  <c r="U2294" i="23"/>
  <c r="J2294" i="23"/>
  <c r="U2293" i="23"/>
  <c r="J2293" i="23"/>
  <c r="U2292" i="23"/>
  <c r="J2292" i="23"/>
  <c r="U2291" i="23"/>
  <c r="J2291" i="23"/>
  <c r="U2290" i="23"/>
  <c r="J2290" i="23"/>
  <c r="U2289" i="23"/>
  <c r="J2289" i="23"/>
  <c r="U2288" i="23"/>
  <c r="J2288" i="23"/>
  <c r="U2287" i="23"/>
  <c r="J2287" i="23"/>
  <c r="U2286" i="23"/>
  <c r="J2286" i="23"/>
  <c r="U2285" i="23"/>
  <c r="J2285" i="23"/>
  <c r="U2284" i="23"/>
  <c r="J2284" i="23"/>
  <c r="U2282" i="23"/>
  <c r="J2282" i="23"/>
  <c r="U2281" i="23"/>
  <c r="J2281" i="23"/>
  <c r="U2280" i="23"/>
  <c r="J2280" i="23"/>
  <c r="U2279" i="23"/>
  <c r="J2279" i="23"/>
  <c r="U2278" i="23"/>
  <c r="J2278" i="23"/>
  <c r="U2277" i="23"/>
  <c r="J2277" i="23"/>
  <c r="U2276" i="23"/>
  <c r="J2276" i="23"/>
  <c r="U2275" i="23"/>
  <c r="J2275" i="23"/>
  <c r="U2274" i="23"/>
  <c r="J2274" i="23"/>
  <c r="U2273" i="23"/>
  <c r="J2273" i="23"/>
  <c r="U2272" i="23"/>
  <c r="J2272" i="23"/>
  <c r="U2271" i="23"/>
  <c r="J2271" i="23"/>
  <c r="U2270" i="23"/>
  <c r="J2270" i="23"/>
  <c r="U2269" i="23"/>
  <c r="J2269" i="23"/>
  <c r="U2268" i="23"/>
  <c r="J2268" i="23"/>
  <c r="U2267" i="23"/>
  <c r="J2267" i="23"/>
  <c r="U2266" i="23"/>
  <c r="J2266" i="23"/>
  <c r="U2265" i="23"/>
  <c r="J2265" i="23"/>
  <c r="U2264" i="23"/>
  <c r="J2264" i="23"/>
  <c r="U2263" i="23"/>
  <c r="J2263" i="23"/>
  <c r="U2262" i="23"/>
  <c r="J2262" i="23"/>
  <c r="U2261" i="23"/>
  <c r="J2261" i="23"/>
  <c r="U2260" i="23"/>
  <c r="J2260" i="23"/>
  <c r="U2259" i="23"/>
  <c r="J2259" i="23"/>
  <c r="U2258" i="23"/>
  <c r="J2258" i="23"/>
  <c r="U2257" i="23"/>
  <c r="J2257" i="23"/>
  <c r="U2256" i="23"/>
  <c r="J2256" i="23"/>
  <c r="U2255" i="23"/>
  <c r="J2255" i="23"/>
  <c r="U2254" i="23"/>
  <c r="J2254" i="23"/>
  <c r="U2253" i="23"/>
  <c r="J2253" i="23"/>
  <c r="U2252" i="23"/>
  <c r="J2252" i="23"/>
  <c r="U2251" i="23"/>
  <c r="J2251" i="23"/>
  <c r="U2250" i="23"/>
  <c r="J2250" i="23"/>
  <c r="U2249" i="23"/>
  <c r="J2249" i="23"/>
  <c r="U2248" i="23"/>
  <c r="J2248" i="23"/>
  <c r="U2247" i="23"/>
  <c r="J2247" i="23"/>
  <c r="U2246" i="23"/>
  <c r="J2246" i="23"/>
  <c r="U2245" i="23"/>
  <c r="J2245" i="23"/>
  <c r="U2244" i="23"/>
  <c r="J2244" i="23"/>
  <c r="U2243" i="23"/>
  <c r="J2243" i="23"/>
  <c r="U2242" i="23"/>
  <c r="J2242" i="23"/>
  <c r="U2241" i="23"/>
  <c r="J2241" i="23"/>
  <c r="U2240" i="23"/>
  <c r="J2240" i="23"/>
  <c r="U2239" i="23"/>
  <c r="J2239" i="23"/>
  <c r="U2238" i="23"/>
  <c r="J2238" i="23"/>
  <c r="U2237" i="23"/>
  <c r="J2237" i="23"/>
  <c r="U2236" i="23"/>
  <c r="J2236" i="23"/>
  <c r="U2235" i="23"/>
  <c r="J2235" i="23"/>
  <c r="U2234" i="23"/>
  <c r="J2234" i="23"/>
  <c r="U2233" i="23"/>
  <c r="J2233" i="23"/>
  <c r="U2232" i="23"/>
  <c r="J2232" i="23"/>
  <c r="U2231" i="23"/>
  <c r="J2231" i="23"/>
  <c r="U2230" i="23"/>
  <c r="J2230" i="23"/>
  <c r="U2229" i="23"/>
  <c r="J2229" i="23"/>
  <c r="U2228" i="23"/>
  <c r="J2228" i="23"/>
  <c r="U2227" i="23"/>
  <c r="J2227" i="23"/>
  <c r="U2226" i="23"/>
  <c r="J2226" i="23"/>
  <c r="U2225" i="23"/>
  <c r="J2225" i="23"/>
  <c r="U2224" i="23"/>
  <c r="J2224" i="23"/>
  <c r="U2223" i="23"/>
  <c r="J2223" i="23"/>
  <c r="U2222" i="23"/>
  <c r="J2222" i="23"/>
  <c r="U2221" i="23"/>
  <c r="J2221" i="23"/>
  <c r="U2220" i="23"/>
  <c r="J2220" i="23"/>
  <c r="U2219" i="23"/>
  <c r="J2219" i="23"/>
  <c r="U2218" i="23"/>
  <c r="J2218" i="23"/>
  <c r="U2217" i="23"/>
  <c r="J2217" i="23"/>
  <c r="U2216" i="23"/>
  <c r="J2216" i="23"/>
  <c r="U2215" i="23"/>
  <c r="J2215" i="23"/>
  <c r="U2214" i="23"/>
  <c r="J2214" i="23"/>
  <c r="U2213" i="23"/>
  <c r="J2213" i="23"/>
  <c r="U2212" i="23"/>
  <c r="J2212" i="23"/>
  <c r="U2211" i="23"/>
  <c r="J2211" i="23"/>
  <c r="U2210" i="23"/>
  <c r="J2210" i="23"/>
  <c r="U2209" i="23"/>
  <c r="J2209" i="23"/>
  <c r="U2208" i="23"/>
  <c r="J2208" i="23"/>
  <c r="U2207" i="23"/>
  <c r="J2207" i="23"/>
  <c r="U2206" i="23"/>
  <c r="J2206" i="23"/>
  <c r="U2205" i="23"/>
  <c r="J2205" i="23"/>
  <c r="U2204" i="23"/>
  <c r="J2204" i="23"/>
  <c r="U2203" i="23"/>
  <c r="J2203" i="23"/>
  <c r="U2202" i="23"/>
  <c r="J2202" i="23"/>
  <c r="U2201" i="23"/>
  <c r="J2201" i="23"/>
  <c r="U2200" i="23"/>
  <c r="J2200" i="23"/>
  <c r="U2199" i="23"/>
  <c r="J2199" i="23"/>
  <c r="U2198" i="23"/>
  <c r="J2198" i="23"/>
  <c r="U2197" i="23"/>
  <c r="J2197" i="23"/>
  <c r="U2196" i="23"/>
  <c r="J2196" i="23"/>
  <c r="U2195" i="23"/>
  <c r="J2195" i="23"/>
  <c r="U2194" i="23"/>
  <c r="J2194" i="23"/>
  <c r="U2193" i="23"/>
  <c r="J2193" i="23"/>
  <c r="U2192" i="23"/>
  <c r="J2192" i="23"/>
  <c r="U2191" i="23"/>
  <c r="J2191" i="23"/>
  <c r="U2190" i="23"/>
  <c r="J2190" i="23"/>
  <c r="U2189" i="23"/>
  <c r="J2189" i="23"/>
  <c r="U2188" i="23"/>
  <c r="J2188" i="23"/>
  <c r="U2187" i="23"/>
  <c r="J2187" i="23"/>
  <c r="U2186" i="23"/>
  <c r="J2186" i="23"/>
  <c r="U2185" i="23"/>
  <c r="J2185" i="23"/>
  <c r="U2184" i="23"/>
  <c r="J2184" i="23"/>
  <c r="U2183" i="23"/>
  <c r="J2183" i="23"/>
  <c r="U2182" i="23"/>
  <c r="J2182" i="23"/>
  <c r="U2181" i="23"/>
  <c r="J2181" i="23"/>
  <c r="U2180" i="23"/>
  <c r="J2180" i="23"/>
  <c r="U2179" i="23"/>
  <c r="J2179" i="23"/>
  <c r="U2178" i="23"/>
  <c r="J2178" i="23"/>
  <c r="U2177" i="23"/>
  <c r="J2177" i="23"/>
  <c r="U2176" i="23"/>
  <c r="J2176" i="23"/>
  <c r="U2175" i="23"/>
  <c r="J2175" i="23"/>
  <c r="U2174" i="23"/>
  <c r="J2174" i="23"/>
  <c r="U2173" i="23"/>
  <c r="J2173" i="23"/>
  <c r="U2172" i="23"/>
  <c r="J2172" i="23"/>
  <c r="U2171" i="23"/>
  <c r="J2171" i="23"/>
  <c r="U2170" i="23"/>
  <c r="J2170" i="23"/>
  <c r="U2169" i="23"/>
  <c r="J2169" i="23"/>
  <c r="U2168" i="23"/>
  <c r="J2168" i="23"/>
  <c r="U2167" i="23"/>
  <c r="J2167" i="23"/>
  <c r="U2166" i="23"/>
  <c r="J2166" i="23"/>
  <c r="U2165" i="23"/>
  <c r="J2165" i="23"/>
  <c r="U2164" i="23"/>
  <c r="J2164" i="23"/>
  <c r="U2163" i="23"/>
  <c r="J2163" i="23"/>
  <c r="U2162" i="23"/>
  <c r="J2162" i="23"/>
  <c r="U2161" i="23"/>
  <c r="J2161" i="23"/>
  <c r="U2160" i="23"/>
  <c r="J2160" i="23"/>
  <c r="U2159" i="23"/>
  <c r="J2159" i="23"/>
  <c r="U2158" i="23"/>
  <c r="J2158" i="23"/>
  <c r="U2157" i="23"/>
  <c r="J2157" i="23"/>
  <c r="U2156" i="23"/>
  <c r="J2156" i="23"/>
  <c r="U2155" i="23"/>
  <c r="J2155" i="23"/>
  <c r="U2154" i="23"/>
  <c r="J2154" i="23"/>
  <c r="U2152" i="23"/>
  <c r="J2152" i="23"/>
  <c r="U2150" i="23"/>
  <c r="J2150" i="23"/>
  <c r="AB2148" i="23"/>
  <c r="AD2148" i="23"/>
  <c r="U2148" i="23"/>
  <c r="J2148" i="23"/>
  <c r="AB2147" i="23"/>
  <c r="AD2147" i="23"/>
  <c r="U2147" i="23"/>
  <c r="J2147" i="23"/>
  <c r="AB2146" i="23"/>
  <c r="AD2146" i="23" s="1"/>
  <c r="U2146" i="23"/>
  <c r="J2146" i="23"/>
  <c r="AB2145" i="23"/>
  <c r="AD2145" i="23" s="1"/>
  <c r="U2145" i="23"/>
  <c r="J2145" i="23"/>
  <c r="AB2144" i="23"/>
  <c r="AD2144" i="23" s="1"/>
  <c r="U2144" i="23"/>
  <c r="J2144" i="23"/>
  <c r="AB2143" i="23"/>
  <c r="AD2143" i="23" s="1"/>
  <c r="U2143" i="23"/>
  <c r="J2143" i="23"/>
  <c r="AB2142" i="23"/>
  <c r="AD2142" i="23" s="1"/>
  <c r="U2142" i="23"/>
  <c r="J2142" i="23"/>
  <c r="AB2141" i="23"/>
  <c r="AD2141" i="23"/>
  <c r="U2141" i="23"/>
  <c r="J2141" i="23"/>
  <c r="AB2140" i="23"/>
  <c r="AD2140" i="23"/>
  <c r="U2140" i="23"/>
  <c r="J2140" i="23"/>
  <c r="AB2139" i="23"/>
  <c r="AD2139" i="23"/>
  <c r="U2139" i="23"/>
  <c r="J2139" i="23"/>
  <c r="AB2138" i="23"/>
  <c r="AD2138" i="23" s="1"/>
  <c r="U2138" i="23"/>
  <c r="J2138" i="23"/>
  <c r="AB2137" i="23"/>
  <c r="AD2137" i="23" s="1"/>
  <c r="U2137" i="23"/>
  <c r="J2137" i="23"/>
  <c r="AB2136" i="23"/>
  <c r="AD2136" i="23" s="1"/>
  <c r="U2136" i="23"/>
  <c r="J2136" i="23"/>
  <c r="AB2135" i="23"/>
  <c r="AD2135" i="23" s="1"/>
  <c r="U2135" i="23"/>
  <c r="J2135" i="23"/>
  <c r="AB2134" i="23"/>
  <c r="AD2134" i="23" s="1"/>
  <c r="U2134" i="23"/>
  <c r="J2134" i="23"/>
  <c r="AB2133" i="23"/>
  <c r="AD2133" i="23"/>
  <c r="U2133" i="23"/>
  <c r="J2133" i="23"/>
  <c r="AB2132" i="23"/>
  <c r="AD2132" i="23"/>
  <c r="U2132" i="23"/>
  <c r="J2132" i="23"/>
  <c r="AB2131" i="23"/>
  <c r="AD2131" i="23"/>
  <c r="U2131" i="23"/>
  <c r="J2131" i="23"/>
  <c r="AB2130" i="23"/>
  <c r="AD2130" i="23" s="1"/>
  <c r="U2130" i="23"/>
  <c r="J2130" i="23"/>
  <c r="U2129" i="23"/>
  <c r="J2129" i="23"/>
  <c r="U2128" i="23"/>
  <c r="J2128" i="23"/>
  <c r="U2127" i="23"/>
  <c r="J2127" i="23"/>
  <c r="U2126" i="23"/>
  <c r="J2126" i="23"/>
  <c r="U2125" i="23"/>
  <c r="J2125" i="23"/>
  <c r="U2124" i="23"/>
  <c r="J2124" i="23"/>
  <c r="U2123" i="23"/>
  <c r="J2123" i="23"/>
  <c r="U2122" i="23"/>
  <c r="J2122" i="23"/>
  <c r="U2121" i="23"/>
  <c r="J2121" i="23"/>
  <c r="U2120" i="23"/>
  <c r="J2120" i="23"/>
  <c r="U2119" i="23"/>
  <c r="J2119" i="23"/>
  <c r="U2118" i="23"/>
  <c r="J2118" i="23"/>
  <c r="U2117" i="23"/>
  <c r="J2117" i="23"/>
  <c r="U2116" i="23"/>
  <c r="J2116" i="23"/>
  <c r="U2115" i="23"/>
  <c r="J2115" i="23"/>
  <c r="U2114" i="23"/>
  <c r="J2114" i="23"/>
  <c r="U2113" i="23"/>
  <c r="J2113" i="23"/>
  <c r="U2112" i="23"/>
  <c r="J2112" i="23"/>
  <c r="U2111" i="23"/>
  <c r="J2111" i="23"/>
  <c r="U2110" i="23"/>
  <c r="J2110" i="23"/>
  <c r="U2109" i="23"/>
  <c r="J2109" i="23"/>
  <c r="U2108" i="23"/>
  <c r="J2108" i="23"/>
  <c r="U2107" i="23"/>
  <c r="J2107" i="23"/>
  <c r="U2106" i="23"/>
  <c r="J2106" i="23"/>
  <c r="U2105" i="23"/>
  <c r="J2105" i="23"/>
  <c r="U2104" i="23"/>
  <c r="J2104" i="23"/>
  <c r="V2102" i="23"/>
  <c r="V2101" i="23"/>
  <c r="V2100" i="23"/>
  <c r="V2099" i="23"/>
  <c r="AB2099" i="23" s="1"/>
  <c r="AD2099" i="23"/>
  <c r="V2098" i="23"/>
  <c r="AD2098" i="23"/>
  <c r="AB2098" i="23"/>
  <c r="V2097" i="23"/>
  <c r="V2096" i="23"/>
  <c r="V2095" i="23"/>
  <c r="J2095" i="23"/>
  <c r="V2094" i="23"/>
  <c r="J2094" i="23"/>
  <c r="V2093" i="23"/>
  <c r="AD2093" i="23" s="1"/>
  <c r="AB2093" i="23"/>
  <c r="J2093" i="23"/>
  <c r="V2092" i="23"/>
  <c r="AB2092" i="23" s="1"/>
  <c r="AD2092" i="23"/>
  <c r="J2092" i="23"/>
  <c r="V2091" i="23"/>
  <c r="AB2091" i="23" s="1"/>
  <c r="J2091" i="23"/>
  <c r="V2090" i="23"/>
  <c r="AB2090" i="23" s="1"/>
  <c r="J2090" i="23"/>
  <c r="V2089" i="23"/>
  <c r="AD2089" i="23" s="1"/>
  <c r="AB2089" i="23"/>
  <c r="J2089" i="23"/>
  <c r="V2088" i="23"/>
  <c r="AD2088" i="23" s="1"/>
  <c r="AB2088" i="23"/>
  <c r="J2088" i="23"/>
  <c r="V2087" i="23"/>
  <c r="AB2087" i="23" s="1"/>
  <c r="AD2087" i="23"/>
  <c r="J2087" i="23"/>
  <c r="V2086" i="23"/>
  <c r="J2086" i="23"/>
  <c r="V2085" i="23"/>
  <c r="J2085" i="23"/>
  <c r="V2084" i="23"/>
  <c r="J2084" i="23"/>
  <c r="V2083" i="23"/>
  <c r="J2083" i="23"/>
  <c r="V2082" i="23"/>
  <c r="J2082" i="23"/>
  <c r="V2081" i="23"/>
  <c r="AD2081" i="23" s="1"/>
  <c r="AB2081" i="23"/>
  <c r="J2081" i="23"/>
  <c r="V2080" i="23"/>
  <c r="J2080" i="23"/>
  <c r="V2079" i="23"/>
  <c r="AB2079" i="23"/>
  <c r="AD2079" i="23"/>
  <c r="J2079" i="23"/>
  <c r="V2078" i="23"/>
  <c r="AB2078" i="23" s="1"/>
  <c r="AD2078" i="23"/>
  <c r="J2078" i="23"/>
  <c r="V2077" i="23"/>
  <c r="J2077" i="23"/>
  <c r="V2076" i="23"/>
  <c r="AD2076" i="23" s="1"/>
  <c r="AB2076" i="23"/>
  <c r="J2076" i="23"/>
  <c r="V2075" i="23"/>
  <c r="AB2075" i="23" s="1"/>
  <c r="AD2075" i="23"/>
  <c r="J2075" i="23"/>
  <c r="V2074" i="23"/>
  <c r="AB2074" i="23" s="1"/>
  <c r="J2074" i="23"/>
  <c r="V2073" i="23"/>
  <c r="J2073" i="23"/>
  <c r="V2072" i="23"/>
  <c r="AB2072" i="23" s="1"/>
  <c r="AD2072" i="23"/>
  <c r="J2072" i="23"/>
  <c r="V2071" i="23"/>
  <c r="AD2071" i="23" s="1"/>
  <c r="J2071" i="23"/>
  <c r="V2070" i="23"/>
  <c r="AB2070" i="23" s="1"/>
  <c r="AD2070" i="23"/>
  <c r="J2070" i="23"/>
  <c r="V2069" i="23"/>
  <c r="J2069" i="23"/>
  <c r="V2068" i="23"/>
  <c r="AD2068" i="23" s="1"/>
  <c r="AB2068" i="23"/>
  <c r="J2068" i="23"/>
  <c r="V2067" i="23"/>
  <c r="AD2067" i="23" s="1"/>
  <c r="AB2067" i="23"/>
  <c r="J2067" i="23"/>
  <c r="V2066" i="23"/>
  <c r="AB2066" i="23" s="1"/>
  <c r="AD2066" i="23"/>
  <c r="J2066" i="23"/>
  <c r="V2065" i="23"/>
  <c r="AB2065" i="23" s="1"/>
  <c r="AD2065" i="23"/>
  <c r="J2065" i="23"/>
  <c r="V2064" i="23"/>
  <c r="AB2064" i="23" s="1"/>
  <c r="AD2064" i="23"/>
  <c r="J2064" i="23"/>
  <c r="V2063" i="23"/>
  <c r="J2063" i="23"/>
  <c r="V2062" i="23"/>
  <c r="J2062" i="23"/>
  <c r="V2061" i="23"/>
  <c r="AD2061" i="23" s="1"/>
  <c r="AB2061" i="23"/>
  <c r="J2061" i="23"/>
  <c r="V2060" i="23"/>
  <c r="AB2060" i="23" s="1"/>
  <c r="AD2060" i="23"/>
  <c r="J2060" i="23"/>
  <c r="V2059" i="23"/>
  <c r="AB2059" i="23" s="1"/>
  <c r="AD2059" i="23"/>
  <c r="J2059" i="23"/>
  <c r="V2058" i="23"/>
  <c r="AB2058" i="23" s="1"/>
  <c r="J2058" i="23"/>
  <c r="V2057" i="23"/>
  <c r="J2057" i="23"/>
  <c r="V2056" i="23"/>
  <c r="J2056" i="23"/>
  <c r="V2055" i="23"/>
  <c r="AB2055" i="23" s="1"/>
  <c r="AD2055" i="23"/>
  <c r="J2055" i="23"/>
  <c r="V2054" i="23"/>
  <c r="AB2054" i="23" s="1"/>
  <c r="J2054" i="23"/>
  <c r="V2053" i="23"/>
  <c r="AB2053" i="23"/>
  <c r="AD2053" i="23"/>
  <c r="J2053" i="23"/>
  <c r="V2052" i="23"/>
  <c r="AD2052" i="23" s="1"/>
  <c r="J2052" i="23"/>
  <c r="V2051" i="23"/>
  <c r="AD2051" i="23" s="1"/>
  <c r="AB2051" i="23"/>
  <c r="J2051" i="23"/>
  <c r="V2050" i="23"/>
  <c r="AB2050" i="23" s="1"/>
  <c r="AD2050" i="23"/>
  <c r="J2050" i="23"/>
  <c r="V2049" i="23"/>
  <c r="AB2049" i="23" s="1"/>
  <c r="AD2049" i="23"/>
  <c r="J2049" i="23"/>
  <c r="V2048" i="23"/>
  <c r="AB2048" i="23" s="1"/>
  <c r="AD2048" i="23"/>
  <c r="J2048" i="23"/>
  <c r="V2047" i="23"/>
  <c r="AB2047" i="23" s="1"/>
  <c r="AD2047" i="23"/>
  <c r="J2047" i="23"/>
  <c r="V2046" i="23"/>
  <c r="J2046" i="23"/>
  <c r="V2045" i="23"/>
  <c r="J2045" i="23"/>
  <c r="V2044" i="23"/>
  <c r="AD2044" i="23" s="1"/>
  <c r="AB2044" i="23"/>
  <c r="J2044" i="23"/>
  <c r="V2043" i="23"/>
  <c r="AB2043" i="23" s="1"/>
  <c r="AD2043" i="23"/>
  <c r="J2043" i="23"/>
  <c r="V2042" i="23"/>
  <c r="AB2042" i="23" s="1"/>
  <c r="AD2042" i="23"/>
  <c r="J2042" i="23"/>
  <c r="V2041" i="23"/>
  <c r="AB2041" i="23" s="1"/>
  <c r="J2041" i="23"/>
  <c r="V2040" i="23"/>
  <c r="AB2040" i="23"/>
  <c r="AD2040" i="23"/>
  <c r="J2040" i="23"/>
  <c r="V2039" i="23"/>
  <c r="AB2039" i="23" s="1"/>
  <c r="AD2039" i="23"/>
  <c r="J2039" i="23"/>
  <c r="V2038" i="23"/>
  <c r="J2038" i="23"/>
  <c r="V2037" i="23"/>
  <c r="J2037" i="23"/>
  <c r="V2036" i="23"/>
  <c r="AD2036" i="23" s="1"/>
  <c r="AB2036" i="23"/>
  <c r="J2036" i="23"/>
  <c r="V2035" i="23"/>
  <c r="AB2035" i="23" s="1"/>
  <c r="AD2035" i="23"/>
  <c r="J2035" i="23"/>
  <c r="V2034" i="23"/>
  <c r="AB2034" i="23" s="1"/>
  <c r="AD2034" i="23"/>
  <c r="J2034" i="23"/>
  <c r="V2033" i="23"/>
  <c r="AB2033" i="23" s="1"/>
  <c r="J2033" i="23"/>
  <c r="V2032" i="23"/>
  <c r="AB2032" i="23"/>
  <c r="AD2032" i="23"/>
  <c r="J2032" i="23"/>
  <c r="V2031" i="23"/>
  <c r="AB2031" i="23" s="1"/>
  <c r="AD2031" i="23"/>
  <c r="J2031" i="23"/>
  <c r="V2030" i="23"/>
  <c r="J2030" i="23"/>
  <c r="V2029" i="23"/>
  <c r="J2029" i="23"/>
  <c r="V2028" i="23"/>
  <c r="AD2028" i="23" s="1"/>
  <c r="AB2028" i="23"/>
  <c r="J2028" i="23"/>
  <c r="V2027" i="23"/>
  <c r="AB2027" i="23" s="1"/>
  <c r="J2027" i="23"/>
  <c r="V2026" i="23"/>
  <c r="AB2026" i="23"/>
  <c r="AD2026" i="23"/>
  <c r="J2026" i="23"/>
  <c r="V2025" i="23"/>
  <c r="AB2025" i="23" s="1"/>
  <c r="AD2025" i="23"/>
  <c r="J2025" i="23"/>
  <c r="V2024" i="23"/>
  <c r="J2024" i="23"/>
  <c r="V2023" i="23"/>
  <c r="AB2023" i="23" s="1"/>
  <c r="AD2023" i="23"/>
  <c r="J2023" i="23"/>
  <c r="V2022" i="23"/>
  <c r="AB2022" i="23" s="1"/>
  <c r="AD2022" i="23"/>
  <c r="J2022" i="23"/>
  <c r="V2021" i="23"/>
  <c r="AB2021" i="23" s="1"/>
  <c r="J2021" i="23"/>
  <c r="V2020" i="23"/>
  <c r="AB2020" i="23"/>
  <c r="AD2020" i="23"/>
  <c r="J2020" i="23"/>
  <c r="V2019" i="23"/>
  <c r="AB2019" i="23" s="1"/>
  <c r="AD2019" i="23"/>
  <c r="J2019" i="23"/>
  <c r="V2018" i="23"/>
  <c r="J2018" i="23"/>
  <c r="V2017" i="23"/>
  <c r="J2017" i="23"/>
  <c r="V2016" i="23"/>
  <c r="AB2016" i="23" s="1"/>
  <c r="AD2016" i="23"/>
  <c r="J2016" i="23"/>
  <c r="V2015" i="23"/>
  <c r="AB2015" i="23" s="1"/>
  <c r="J2015" i="23"/>
  <c r="V2014" i="23"/>
  <c r="AB2014" i="23"/>
  <c r="AD2014" i="23"/>
  <c r="J2014" i="23"/>
  <c r="V2013" i="23"/>
  <c r="AB2013" i="23" s="1"/>
  <c r="AD2013" i="23"/>
  <c r="J2013" i="23"/>
  <c r="V2012" i="23"/>
  <c r="J2012" i="23"/>
  <c r="V2011" i="23"/>
  <c r="J2011" i="23"/>
  <c r="V2010" i="23"/>
  <c r="AD2010" i="23" s="1"/>
  <c r="AB2010" i="23"/>
  <c r="J2010" i="23"/>
  <c r="V2009" i="23"/>
  <c r="AB2009" i="23" s="1"/>
  <c r="AD2009" i="23"/>
  <c r="J2009" i="23"/>
  <c r="V2008" i="23"/>
  <c r="AB2008" i="23" s="1"/>
  <c r="AD2008" i="23"/>
  <c r="J2008" i="23"/>
  <c r="V2007" i="23"/>
  <c r="AB2007" i="23" s="1"/>
  <c r="J2007" i="23"/>
  <c r="V2006" i="23"/>
  <c r="AB2006" i="23"/>
  <c r="AD2006" i="23"/>
  <c r="J2006" i="23"/>
  <c r="V2005" i="23"/>
  <c r="AB2005" i="23" s="1"/>
  <c r="AD2005" i="23"/>
  <c r="J2005" i="23"/>
  <c r="V2004" i="23"/>
  <c r="J2004" i="23"/>
  <c r="V2003" i="23"/>
  <c r="J2003" i="23"/>
  <c r="V2002" i="23"/>
  <c r="AD2002" i="23" s="1"/>
  <c r="AB2002" i="23"/>
  <c r="J2002" i="23"/>
  <c r="V2001" i="23"/>
  <c r="AB2001" i="23" s="1"/>
  <c r="AD2001" i="23"/>
  <c r="J2001" i="23"/>
  <c r="V2000" i="23"/>
  <c r="AB2000" i="23" s="1"/>
  <c r="AD2000" i="23"/>
  <c r="J2000" i="23"/>
  <c r="V1999" i="23"/>
  <c r="AB1999" i="23" s="1"/>
  <c r="J1999" i="23"/>
  <c r="V1998" i="23"/>
  <c r="AB1998" i="23"/>
  <c r="AD1998" i="23"/>
  <c r="J1998" i="23"/>
  <c r="V1997" i="23"/>
  <c r="AB1997" i="23" s="1"/>
  <c r="AD1997" i="23"/>
  <c r="J1997" i="23"/>
  <c r="V1996" i="23"/>
  <c r="J1996" i="23"/>
  <c r="V1995" i="23"/>
  <c r="AB1995" i="23" s="1"/>
  <c r="AD1995" i="23"/>
  <c r="J1995" i="23"/>
  <c r="V1994" i="23"/>
  <c r="AB1994" i="23" s="1"/>
  <c r="AD1994" i="23"/>
  <c r="J1994" i="23"/>
  <c r="V1993" i="23"/>
  <c r="AB1993" i="23" s="1"/>
  <c r="J1993" i="23"/>
  <c r="V1992" i="23"/>
  <c r="AB1992" i="23"/>
  <c r="AD1992" i="23"/>
  <c r="J1992" i="23"/>
  <c r="V1991" i="23"/>
  <c r="AB1991" i="23" s="1"/>
  <c r="AD1991" i="23"/>
  <c r="J1991" i="23"/>
  <c r="V1990" i="23"/>
  <c r="J1990" i="23"/>
  <c r="V1989" i="23"/>
  <c r="J1989" i="23"/>
  <c r="V1988" i="23"/>
  <c r="AB1988" i="23" s="1"/>
  <c r="AD1988" i="23"/>
  <c r="J1988" i="23"/>
  <c r="V1987" i="23"/>
  <c r="AD1987" i="23" s="1"/>
  <c r="J1987" i="23"/>
  <c r="V1986" i="23"/>
  <c r="AD1986" i="23"/>
  <c r="AB1986" i="23"/>
  <c r="J1986" i="23"/>
  <c r="V1985" i="23"/>
  <c r="AD1985" i="23" s="1"/>
  <c r="AB1985" i="23"/>
  <c r="J1985" i="23"/>
  <c r="V1984" i="23"/>
  <c r="J1984" i="23"/>
  <c r="V1983" i="23"/>
  <c r="AD1983" i="23" s="1"/>
  <c r="AB1983" i="23"/>
  <c r="J1983" i="23"/>
  <c r="V1982" i="23"/>
  <c r="AD1982" i="23" s="1"/>
  <c r="AB1982" i="23"/>
  <c r="AB1966" i="23"/>
  <c r="AB1967" i="23"/>
  <c r="AB1968" i="23"/>
  <c r="AB1969" i="23"/>
  <c r="AB1970" i="23"/>
  <c r="V1971" i="23"/>
  <c r="AB1971" i="23" s="1"/>
  <c r="V1972" i="23"/>
  <c r="AB1972" i="23"/>
  <c r="V1973" i="23"/>
  <c r="AB1973" i="23" s="1"/>
  <c r="V1974" i="23"/>
  <c r="AD1974" i="23" s="1"/>
  <c r="V1975" i="23"/>
  <c r="V1976" i="23"/>
  <c r="AB1976" i="23" s="1"/>
  <c r="V1977" i="23"/>
  <c r="V1978" i="23"/>
  <c r="AD1978" i="23" s="1"/>
  <c r="AB1978" i="23"/>
  <c r="V1979" i="23"/>
  <c r="AD1979" i="23" s="1"/>
  <c r="AB1979" i="23"/>
  <c r="V1980" i="23"/>
  <c r="AB1980" i="23" s="1"/>
  <c r="V1981" i="23"/>
  <c r="AB1981" i="23" s="1"/>
  <c r="J1982" i="23"/>
  <c r="AD1981" i="23"/>
  <c r="J1981" i="23"/>
  <c r="AD1980" i="23"/>
  <c r="J1980" i="23"/>
  <c r="J1979" i="23"/>
  <c r="J1978" i="23"/>
  <c r="J1977" i="23"/>
  <c r="AD1976" i="23"/>
  <c r="J1976" i="23"/>
  <c r="J1975" i="23"/>
  <c r="J1974" i="23"/>
  <c r="J1973" i="23"/>
  <c r="J1972" i="23"/>
  <c r="J1971" i="23"/>
  <c r="J1970" i="23"/>
  <c r="J1969" i="23"/>
  <c r="J1968" i="23"/>
  <c r="J1967" i="23"/>
  <c r="J1966" i="23"/>
  <c r="AB1965" i="23"/>
  <c r="AD1965" i="23"/>
  <c r="U1965" i="23"/>
  <c r="J1965" i="23"/>
  <c r="AB1964" i="23"/>
  <c r="AD1964" i="23" s="1"/>
  <c r="U1964" i="23"/>
  <c r="J1964" i="23"/>
  <c r="AB1963" i="23"/>
  <c r="AD1963" i="23" s="1"/>
  <c r="U1963" i="23"/>
  <c r="J1963" i="23"/>
  <c r="AB1962" i="23"/>
  <c r="AD1962" i="23" s="1"/>
  <c r="U1962" i="23"/>
  <c r="J1962" i="23"/>
  <c r="AB1961" i="23"/>
  <c r="AD1961" i="23"/>
  <c r="U1961" i="23"/>
  <c r="J1961" i="23"/>
  <c r="AB1960" i="23"/>
  <c r="AD1960" i="23" s="1"/>
  <c r="U1960" i="23"/>
  <c r="J1960" i="23"/>
  <c r="AB1959" i="23"/>
  <c r="AD1959" i="23" s="1"/>
  <c r="U1959" i="23"/>
  <c r="J1959" i="23"/>
  <c r="AB1958" i="23"/>
  <c r="AD1958" i="23" s="1"/>
  <c r="U1958" i="23"/>
  <c r="J1958" i="23"/>
  <c r="AB1957" i="23"/>
  <c r="AD1957" i="23"/>
  <c r="U1957" i="23"/>
  <c r="J1957" i="23"/>
  <c r="AB1956" i="23"/>
  <c r="AD1956" i="23" s="1"/>
  <c r="U1956" i="23"/>
  <c r="J1956" i="23"/>
  <c r="AB1955" i="23"/>
  <c r="AD1955" i="23" s="1"/>
  <c r="U1955" i="23"/>
  <c r="J1955" i="23"/>
  <c r="AB1954" i="23"/>
  <c r="AD1954" i="23" s="1"/>
  <c r="U1954" i="23"/>
  <c r="J1954" i="23"/>
  <c r="AB1953" i="23"/>
  <c r="AD1953" i="23"/>
  <c r="U1953" i="23"/>
  <c r="J1953" i="23"/>
  <c r="AB1952" i="23"/>
  <c r="AD1952" i="23" s="1"/>
  <c r="U1952" i="23"/>
  <c r="J1952" i="23"/>
  <c r="AB1951" i="23"/>
  <c r="AD1951" i="23" s="1"/>
  <c r="U1951" i="23"/>
  <c r="J1951" i="23"/>
  <c r="AB1950" i="23"/>
  <c r="AD1950" i="23" s="1"/>
  <c r="U1950" i="23"/>
  <c r="J1950" i="23"/>
  <c r="AB1949" i="23"/>
  <c r="AD1949" i="23"/>
  <c r="U1949" i="23"/>
  <c r="J1949" i="23"/>
  <c r="AB1948" i="23"/>
  <c r="AD1948" i="23" s="1"/>
  <c r="U1948" i="23"/>
  <c r="J1948" i="23"/>
  <c r="AB1947" i="23"/>
  <c r="AD1947" i="23" s="1"/>
  <c r="U1947" i="23"/>
  <c r="J1947" i="23"/>
  <c r="AB1946" i="23"/>
  <c r="AD1946" i="23" s="1"/>
  <c r="U1946" i="23"/>
  <c r="J1946" i="23"/>
  <c r="AB1945" i="23"/>
  <c r="AD1945" i="23"/>
  <c r="U1945" i="23"/>
  <c r="J1945" i="23"/>
  <c r="AB1944" i="23"/>
  <c r="AD1944" i="23" s="1"/>
  <c r="U1944" i="23"/>
  <c r="J1944" i="23"/>
  <c r="AB1943" i="23"/>
  <c r="AD1943" i="23" s="1"/>
  <c r="U1943" i="23"/>
  <c r="J1943" i="23"/>
  <c r="AB1942" i="23"/>
  <c r="AD1942" i="23" s="1"/>
  <c r="U1942" i="23"/>
  <c r="J1942" i="23"/>
  <c r="AB1941" i="23"/>
  <c r="AD1941" i="23"/>
  <c r="U1941" i="23"/>
  <c r="J1941" i="23"/>
  <c r="AB1940" i="23"/>
  <c r="AD1940" i="23" s="1"/>
  <c r="U1940" i="23"/>
  <c r="J1940" i="23"/>
  <c r="AB1939" i="23"/>
  <c r="U1939" i="23"/>
  <c r="J1939" i="23"/>
  <c r="AB1938" i="23"/>
  <c r="U1938" i="23"/>
  <c r="J1938" i="23"/>
  <c r="AB1937" i="23"/>
  <c r="U1937" i="23"/>
  <c r="J1937" i="23"/>
  <c r="U1936" i="23"/>
  <c r="J1936" i="23"/>
  <c r="U1935" i="23"/>
  <c r="J1935" i="23"/>
  <c r="U1934" i="23"/>
  <c r="J1934" i="23"/>
  <c r="U1933" i="23"/>
  <c r="J1933" i="23"/>
  <c r="U1932" i="23"/>
  <c r="J1932" i="23"/>
  <c r="U1931" i="23"/>
  <c r="J1931" i="23"/>
  <c r="U1930" i="23"/>
  <c r="J1930" i="23"/>
  <c r="U1929" i="23"/>
  <c r="J1929" i="23"/>
  <c r="U1928" i="23"/>
  <c r="J1928" i="23"/>
  <c r="U1927" i="23"/>
  <c r="J1927" i="23"/>
  <c r="U1926" i="23"/>
  <c r="J1926" i="23"/>
  <c r="U1925" i="23"/>
  <c r="J1925" i="23"/>
  <c r="U1924" i="23"/>
  <c r="J1924" i="23"/>
  <c r="U1923" i="23"/>
  <c r="J1923" i="23"/>
  <c r="U1922" i="23"/>
  <c r="J1922" i="23"/>
  <c r="U1921" i="23"/>
  <c r="J1921" i="23"/>
  <c r="U1920" i="23"/>
  <c r="J1920" i="23"/>
  <c r="U1919" i="23"/>
  <c r="J1919" i="23"/>
  <c r="U1918" i="23"/>
  <c r="J1918" i="23"/>
  <c r="U1917" i="23"/>
  <c r="J1917" i="23"/>
  <c r="U1916" i="23"/>
  <c r="J1916" i="23"/>
  <c r="U1915" i="23"/>
  <c r="J1915" i="23"/>
  <c r="U1914" i="23"/>
  <c r="J1914" i="23"/>
  <c r="U1913" i="23"/>
  <c r="J1913" i="23"/>
  <c r="AB1911" i="23"/>
  <c r="AD1911" i="23"/>
  <c r="U1911" i="23"/>
  <c r="J1911" i="23"/>
  <c r="AB1910" i="23"/>
  <c r="AD1910" i="23" s="1"/>
  <c r="U1910" i="23"/>
  <c r="J1910" i="23"/>
  <c r="AB1909" i="23"/>
  <c r="AD1909" i="23" s="1"/>
  <c r="U1909" i="23"/>
  <c r="J1909" i="23"/>
  <c r="AB1908" i="23"/>
  <c r="AD1908" i="23" s="1"/>
  <c r="U1908" i="23"/>
  <c r="J1908" i="23"/>
  <c r="AB1907" i="23"/>
  <c r="AD1907" i="23"/>
  <c r="U1907" i="23"/>
  <c r="J1907" i="23"/>
  <c r="AB1906" i="23"/>
  <c r="AD1906" i="23" s="1"/>
  <c r="U1906" i="23"/>
  <c r="J1906" i="23"/>
  <c r="AB1905" i="23"/>
  <c r="AD1905" i="23" s="1"/>
  <c r="U1905" i="23"/>
  <c r="J1905" i="23"/>
  <c r="AB1904" i="23"/>
  <c r="AD1904" i="23" s="1"/>
  <c r="U1904" i="23"/>
  <c r="J1904" i="23"/>
  <c r="AB1903" i="23"/>
  <c r="AD1903" i="23"/>
  <c r="U1903" i="23"/>
  <c r="J1903" i="23"/>
  <c r="AB1902" i="23"/>
  <c r="AD1902" i="23" s="1"/>
  <c r="U1902" i="23"/>
  <c r="J1902" i="23"/>
  <c r="AB1901" i="23"/>
  <c r="AD1901" i="23" s="1"/>
  <c r="U1901" i="23"/>
  <c r="J1901" i="23"/>
  <c r="AB1900" i="23"/>
  <c r="AD1900" i="23" s="1"/>
  <c r="U1900" i="23"/>
  <c r="J1900" i="23"/>
  <c r="AB1899" i="23"/>
  <c r="AD1899" i="23"/>
  <c r="U1899" i="23"/>
  <c r="J1899" i="23"/>
  <c r="AB1898" i="23"/>
  <c r="AD1898" i="23" s="1"/>
  <c r="U1898" i="23"/>
  <c r="J1898" i="23"/>
  <c r="AB1897" i="23"/>
  <c r="AD1897" i="23" s="1"/>
  <c r="U1897" i="23"/>
  <c r="J1897" i="23"/>
  <c r="AB1896" i="23"/>
  <c r="AD1896" i="23" s="1"/>
  <c r="U1896" i="23"/>
  <c r="J1896" i="23"/>
  <c r="AB1895" i="23"/>
  <c r="AD1895" i="23"/>
  <c r="U1895" i="23"/>
  <c r="J1895" i="23"/>
  <c r="AB1894" i="23"/>
  <c r="AD1894" i="23" s="1"/>
  <c r="U1894" i="23"/>
  <c r="J1894" i="23"/>
  <c r="AB1893" i="23"/>
  <c r="AD1893" i="23" s="1"/>
  <c r="U1893" i="23"/>
  <c r="J1893" i="23"/>
  <c r="AB1892" i="23"/>
  <c r="AD1892" i="23" s="1"/>
  <c r="U1892" i="23"/>
  <c r="J1892" i="23"/>
  <c r="AB1891" i="23"/>
  <c r="AD1891" i="23"/>
  <c r="U1891" i="23"/>
  <c r="J1891" i="23"/>
  <c r="AB1890" i="23"/>
  <c r="AD1890" i="23" s="1"/>
  <c r="U1890" i="23"/>
  <c r="J1890" i="23"/>
  <c r="AB1889" i="23"/>
  <c r="AD1889" i="23" s="1"/>
  <c r="U1889" i="23"/>
  <c r="J1889" i="23"/>
  <c r="AB1888" i="23"/>
  <c r="AD1888" i="23" s="1"/>
  <c r="U1888" i="23"/>
  <c r="J1888" i="23"/>
  <c r="AB1887" i="23"/>
  <c r="AD1887" i="23"/>
  <c r="U1887" i="23"/>
  <c r="J1887" i="23"/>
  <c r="U1886" i="23"/>
  <c r="J1886" i="23"/>
  <c r="U1885" i="23"/>
  <c r="J1885" i="23"/>
  <c r="U1884" i="23"/>
  <c r="J1884" i="23"/>
  <c r="U1883" i="23"/>
  <c r="J1883" i="23"/>
  <c r="U1882" i="23"/>
  <c r="J1882" i="23"/>
  <c r="U1881" i="23"/>
  <c r="J1881" i="23"/>
  <c r="U1880" i="23"/>
  <c r="J1880" i="23"/>
  <c r="U1879" i="23"/>
  <c r="J1879" i="23"/>
  <c r="U1878" i="23"/>
  <c r="J1878" i="23"/>
  <c r="U1877" i="23"/>
  <c r="J1877" i="23"/>
  <c r="U1876" i="23"/>
  <c r="J1876" i="23"/>
  <c r="U1875" i="23"/>
  <c r="J1875" i="23"/>
  <c r="U1874" i="23"/>
  <c r="J1874" i="23"/>
  <c r="U1873" i="23"/>
  <c r="J1873" i="23"/>
  <c r="U1872" i="23"/>
  <c r="J1872" i="23"/>
  <c r="U1871" i="23"/>
  <c r="J1871" i="23"/>
  <c r="U1870" i="23"/>
  <c r="J1870" i="23"/>
  <c r="U1869" i="23"/>
  <c r="J1869" i="23"/>
  <c r="U1868" i="23"/>
  <c r="J1868" i="23"/>
  <c r="U1867" i="23"/>
  <c r="J1867" i="23"/>
  <c r="U1866" i="23"/>
  <c r="J1866" i="23"/>
  <c r="U1865" i="23"/>
  <c r="J1865" i="23"/>
  <c r="U1864" i="23"/>
  <c r="J1864" i="23"/>
  <c r="U1863" i="23"/>
  <c r="J1863" i="23"/>
  <c r="U1862" i="23"/>
  <c r="J1862" i="23"/>
  <c r="U1861" i="23"/>
  <c r="J1861" i="23"/>
  <c r="U1860" i="23"/>
  <c r="J1860" i="23"/>
  <c r="U1859" i="23"/>
  <c r="J1859" i="23"/>
  <c r="U1858" i="23"/>
  <c r="J1858" i="23"/>
  <c r="U1857" i="23"/>
  <c r="J1857" i="23"/>
  <c r="U1856" i="23"/>
  <c r="J1856" i="23"/>
  <c r="U1855" i="23"/>
  <c r="J1855" i="23"/>
  <c r="U1854" i="23"/>
  <c r="J1854" i="23"/>
  <c r="U1853" i="23"/>
  <c r="J1853" i="23"/>
  <c r="U1852" i="23"/>
  <c r="J1852" i="23"/>
  <c r="U1851" i="23"/>
  <c r="J1851" i="23"/>
  <c r="U1850" i="23"/>
  <c r="J1850" i="23"/>
  <c r="U1849" i="23"/>
  <c r="J1849" i="23"/>
  <c r="U1848" i="23"/>
  <c r="J1848" i="23"/>
  <c r="U1847" i="23"/>
  <c r="J1847" i="23"/>
  <c r="U1846" i="23"/>
  <c r="J1846" i="23"/>
  <c r="U1845" i="23"/>
  <c r="J1845" i="23"/>
  <c r="U1844" i="23"/>
  <c r="J1844" i="23"/>
  <c r="U1843" i="23"/>
  <c r="J1843" i="23"/>
  <c r="U1842" i="23"/>
  <c r="J1842" i="23"/>
  <c r="U1841" i="23"/>
  <c r="J1841" i="23"/>
  <c r="U1840" i="23"/>
  <c r="J1840" i="23"/>
  <c r="U1839" i="23"/>
  <c r="J1839" i="23"/>
  <c r="U1838" i="23"/>
  <c r="J1838" i="23"/>
  <c r="U1837" i="23"/>
  <c r="J1837" i="23"/>
  <c r="U1836" i="23"/>
  <c r="J1836" i="23"/>
  <c r="U1835" i="23"/>
  <c r="J1835" i="23"/>
  <c r="U1834" i="23"/>
  <c r="J1834" i="23"/>
  <c r="U1833" i="23"/>
  <c r="J1833" i="23"/>
  <c r="U1832" i="23"/>
  <c r="J1832" i="23"/>
  <c r="U1831" i="23"/>
  <c r="J1831" i="23"/>
  <c r="U1830" i="23"/>
  <c r="J1830" i="23"/>
  <c r="U1829" i="23"/>
  <c r="J1829" i="23"/>
  <c r="U1828" i="23"/>
  <c r="J1828" i="23"/>
  <c r="U1827" i="23"/>
  <c r="J1827" i="23"/>
  <c r="U1826" i="23"/>
  <c r="J1826" i="23"/>
  <c r="U1825" i="23"/>
  <c r="J1825" i="23"/>
  <c r="U1824" i="23"/>
  <c r="J1824" i="23"/>
  <c r="U1823" i="23"/>
  <c r="J1823" i="23"/>
  <c r="U1822" i="23"/>
  <c r="J1822" i="23"/>
  <c r="U1821" i="23"/>
  <c r="J1821" i="23"/>
  <c r="U1820" i="23"/>
  <c r="J1820" i="23"/>
  <c r="U1819" i="23"/>
  <c r="J1819" i="23"/>
  <c r="U1818" i="23"/>
  <c r="J1818" i="23"/>
  <c r="U1817" i="23"/>
  <c r="J1817" i="23"/>
  <c r="U1816" i="23"/>
  <c r="J1816" i="23"/>
  <c r="U1815" i="23"/>
  <c r="J1815" i="23"/>
  <c r="U1814" i="23"/>
  <c r="J1814" i="23"/>
  <c r="U1813" i="23"/>
  <c r="J1813" i="23"/>
  <c r="U1812" i="23"/>
  <c r="J1812" i="23"/>
  <c r="U1811" i="23"/>
  <c r="J1811" i="23"/>
  <c r="U1810" i="23"/>
  <c r="J1810" i="23"/>
  <c r="U1809" i="23"/>
  <c r="J1809" i="23"/>
  <c r="U1808" i="23"/>
  <c r="J1808" i="23"/>
  <c r="U1807" i="23"/>
  <c r="J1807" i="23"/>
  <c r="U1806" i="23"/>
  <c r="J1806" i="23"/>
  <c r="U1805" i="23"/>
  <c r="J1805" i="23"/>
  <c r="U1804" i="23"/>
  <c r="J1804" i="23"/>
  <c r="U1803" i="23"/>
  <c r="J1803" i="23"/>
  <c r="U1802" i="23"/>
  <c r="J1802" i="23"/>
  <c r="U1801" i="23"/>
  <c r="J1801" i="23"/>
  <c r="U1800" i="23"/>
  <c r="J1800" i="23"/>
  <c r="U1799" i="23"/>
  <c r="J1799" i="23"/>
  <c r="U1798" i="23"/>
  <c r="J1798" i="23"/>
  <c r="U1797" i="23"/>
  <c r="J1797" i="23"/>
  <c r="U1796" i="23"/>
  <c r="J1796" i="23"/>
  <c r="U1795" i="23"/>
  <c r="J1795" i="23"/>
  <c r="U1794" i="23"/>
  <c r="J1794" i="23"/>
  <c r="U1793" i="23"/>
  <c r="J1793" i="23"/>
  <c r="U1792" i="23"/>
  <c r="J1792" i="23"/>
  <c r="U1791" i="23"/>
  <c r="J1791" i="23"/>
  <c r="U1790" i="23"/>
  <c r="J1790" i="23"/>
  <c r="U1789" i="23"/>
  <c r="J1789" i="23"/>
  <c r="U1788" i="23"/>
  <c r="J1788" i="23"/>
  <c r="U1787" i="23"/>
  <c r="J1787" i="23"/>
  <c r="U1786" i="23"/>
  <c r="J1786" i="23"/>
  <c r="U1785" i="23"/>
  <c r="J1785" i="23"/>
  <c r="U1784" i="23"/>
  <c r="J1784" i="23"/>
  <c r="U1783" i="23"/>
  <c r="J1783" i="23"/>
  <c r="U1782" i="23"/>
  <c r="J1782" i="23"/>
  <c r="U1781" i="23"/>
  <c r="J1781" i="23"/>
  <c r="U1780" i="23"/>
  <c r="J1780" i="23"/>
  <c r="U1779" i="23"/>
  <c r="J1779" i="23"/>
  <c r="U1778" i="23"/>
  <c r="J1778" i="23"/>
  <c r="U1777" i="23"/>
  <c r="J1777" i="23"/>
  <c r="U1776" i="23"/>
  <c r="J1776" i="23"/>
  <c r="U1775" i="23"/>
  <c r="J1775" i="23"/>
  <c r="U1774" i="23"/>
  <c r="J1774" i="23"/>
  <c r="U1773" i="23"/>
  <c r="J1773" i="23"/>
  <c r="U1772" i="23"/>
  <c r="J1772" i="23"/>
  <c r="U1771" i="23"/>
  <c r="J1771" i="23"/>
  <c r="AB1769" i="23"/>
  <c r="AD1769" i="23" s="1"/>
  <c r="U1769" i="23"/>
  <c r="J1769" i="23"/>
  <c r="AB1768" i="23"/>
  <c r="AD1768" i="23" s="1"/>
  <c r="U1768" i="23"/>
  <c r="J1768" i="23"/>
  <c r="AB1767" i="23"/>
  <c r="AD1767" i="23" s="1"/>
  <c r="U1767" i="23"/>
  <c r="J1767" i="23"/>
  <c r="AB1766" i="23"/>
  <c r="AD1766" i="23" s="1"/>
  <c r="U1766" i="23"/>
  <c r="J1766" i="23"/>
  <c r="AB1765" i="23"/>
  <c r="AD1765" i="23" s="1"/>
  <c r="U1765" i="23"/>
  <c r="J1765" i="23"/>
  <c r="AB1764" i="23"/>
  <c r="AD1764" i="23"/>
  <c r="U1764" i="23"/>
  <c r="J1764" i="23"/>
  <c r="AB1763" i="23"/>
  <c r="AD1763" i="23" s="1"/>
  <c r="U1763" i="23"/>
  <c r="J1763" i="23"/>
  <c r="AB1762" i="23"/>
  <c r="AD1762" i="23" s="1"/>
  <c r="U1762" i="23"/>
  <c r="J1762" i="23"/>
  <c r="AB1761" i="23"/>
  <c r="AD1761" i="23" s="1"/>
  <c r="U1761" i="23"/>
  <c r="J1761" i="23"/>
  <c r="AB1760" i="23"/>
  <c r="AD1760" i="23"/>
  <c r="U1760" i="23"/>
  <c r="J1760" i="23"/>
  <c r="AB1759" i="23"/>
  <c r="AD1759" i="23" s="1"/>
  <c r="U1759" i="23"/>
  <c r="J1759" i="23"/>
  <c r="AB1758" i="23"/>
  <c r="AD1758" i="23" s="1"/>
  <c r="U1758" i="23"/>
  <c r="J1758" i="23"/>
  <c r="AB1757" i="23"/>
  <c r="AD1757" i="23" s="1"/>
  <c r="U1757" i="23"/>
  <c r="J1757" i="23"/>
  <c r="AB1756" i="23"/>
  <c r="AD1756" i="23"/>
  <c r="U1756" i="23"/>
  <c r="J1756" i="23"/>
  <c r="AB1755" i="23"/>
  <c r="AD1755" i="23" s="1"/>
  <c r="U1755" i="23"/>
  <c r="J1755" i="23"/>
  <c r="AB1754" i="23"/>
  <c r="AD1754" i="23" s="1"/>
  <c r="U1754" i="23"/>
  <c r="J1754" i="23"/>
  <c r="AB1753" i="23"/>
  <c r="AD1753" i="23" s="1"/>
  <c r="U1753" i="23"/>
  <c r="J1753" i="23"/>
  <c r="AB1752" i="23"/>
  <c r="AD1752" i="23" s="1"/>
  <c r="U1752" i="23"/>
  <c r="AB1751" i="23"/>
  <c r="AD1751" i="23" s="1"/>
  <c r="U1751" i="23"/>
  <c r="AD1750" i="23"/>
  <c r="U1750" i="23"/>
  <c r="J1750" i="23"/>
  <c r="U1749" i="23"/>
  <c r="J1749" i="23"/>
  <c r="U1748" i="23"/>
  <c r="J1748" i="23"/>
  <c r="U1747" i="23"/>
  <c r="J1747" i="23"/>
  <c r="U1746" i="23"/>
  <c r="J1746" i="23"/>
  <c r="U1745" i="23"/>
  <c r="J1745" i="23"/>
  <c r="U1744" i="23"/>
  <c r="J1744" i="23"/>
  <c r="U1743" i="23"/>
  <c r="J1743" i="23"/>
  <c r="U1742" i="23"/>
  <c r="J1742" i="23"/>
  <c r="U1741" i="23"/>
  <c r="J1741" i="23"/>
  <c r="U1740" i="23"/>
  <c r="J1740" i="23"/>
  <c r="U1739" i="23"/>
  <c r="J1739" i="23"/>
  <c r="U1738" i="23"/>
  <c r="J1738" i="23"/>
  <c r="U1737" i="23"/>
  <c r="J1737" i="23"/>
  <c r="U1736" i="23"/>
  <c r="J1736" i="23"/>
  <c r="U1735" i="23"/>
  <c r="J1735" i="23"/>
  <c r="U1734" i="23"/>
  <c r="J1734" i="23"/>
  <c r="U1733" i="23"/>
  <c r="J1733" i="23"/>
  <c r="U1732" i="23"/>
  <c r="J1732" i="23"/>
  <c r="U1731" i="23"/>
  <c r="J1731" i="23"/>
  <c r="U1730" i="23"/>
  <c r="J1730" i="23"/>
  <c r="U1729" i="23"/>
  <c r="J1729" i="23"/>
  <c r="U1728" i="23"/>
  <c r="J1728" i="23"/>
  <c r="U1727" i="23"/>
  <c r="J1727" i="23"/>
  <c r="U1726" i="23"/>
  <c r="J1726" i="23"/>
  <c r="U1725" i="23"/>
  <c r="J1725" i="23"/>
  <c r="U1724" i="23"/>
  <c r="J1724" i="23"/>
  <c r="U1723" i="23"/>
  <c r="J1723" i="23"/>
  <c r="U1722" i="23"/>
  <c r="J1722" i="23"/>
  <c r="U1721" i="23"/>
  <c r="J1721" i="23"/>
  <c r="U1720" i="23"/>
  <c r="J1720" i="23"/>
  <c r="U1719" i="23"/>
  <c r="J1719" i="23"/>
  <c r="U1718" i="23"/>
  <c r="J1718" i="23"/>
  <c r="U1717" i="23"/>
  <c r="J1717" i="23"/>
  <c r="U1716" i="23"/>
  <c r="J1716" i="23"/>
  <c r="U1715" i="23"/>
  <c r="J1715" i="23"/>
  <c r="U1714" i="23"/>
  <c r="J1714" i="23"/>
  <c r="U1713" i="23"/>
  <c r="J1713" i="23"/>
  <c r="U1712" i="23"/>
  <c r="J1712" i="23"/>
  <c r="U1711" i="23"/>
  <c r="J1711" i="23"/>
  <c r="U1710" i="23"/>
  <c r="J1710" i="23"/>
  <c r="U1709" i="23"/>
  <c r="J1709" i="23"/>
  <c r="U1708" i="23"/>
  <c r="J1708" i="23"/>
  <c r="U1707" i="23"/>
  <c r="J1707" i="23"/>
  <c r="U1706" i="23"/>
  <c r="J1706" i="23"/>
  <c r="U1705" i="23"/>
  <c r="J1705" i="23"/>
  <c r="U1704" i="23"/>
  <c r="J1704" i="23"/>
  <c r="U1703" i="23"/>
  <c r="J1703" i="23"/>
  <c r="U1702" i="23"/>
  <c r="J1702" i="23"/>
  <c r="U1701" i="23"/>
  <c r="J1701" i="23"/>
  <c r="U1700" i="23"/>
  <c r="J1700" i="23"/>
  <c r="U1699" i="23"/>
  <c r="J1699" i="23"/>
  <c r="U1698" i="23"/>
  <c r="J1698" i="23"/>
  <c r="U1697" i="23"/>
  <c r="J1697" i="23"/>
  <c r="U1696" i="23"/>
  <c r="J1696" i="23"/>
  <c r="U1695" i="23"/>
  <c r="J1695" i="23"/>
  <c r="U1694" i="23"/>
  <c r="J1694" i="23"/>
  <c r="U1693" i="23"/>
  <c r="J1693" i="23"/>
  <c r="U1692" i="23"/>
  <c r="J1692" i="23"/>
  <c r="U1691" i="23"/>
  <c r="J1691" i="23"/>
  <c r="U1690" i="23"/>
  <c r="J1690" i="23"/>
  <c r="U1689" i="23"/>
  <c r="J1689" i="23"/>
  <c r="U1688" i="23"/>
  <c r="J1688" i="23"/>
  <c r="U1687" i="23"/>
  <c r="J1687" i="23"/>
  <c r="U1686" i="23"/>
  <c r="J1686" i="23"/>
  <c r="U1685" i="23"/>
  <c r="J1685" i="23"/>
  <c r="U1684" i="23"/>
  <c r="J1684" i="23"/>
  <c r="U1683" i="23"/>
  <c r="J1683" i="23"/>
  <c r="U1682" i="23"/>
  <c r="J1682" i="23"/>
  <c r="U1681" i="23"/>
  <c r="J1681" i="23"/>
  <c r="U1680" i="23"/>
  <c r="J1680" i="23"/>
  <c r="U1679" i="23"/>
  <c r="J1679" i="23"/>
  <c r="U1678" i="23"/>
  <c r="J1678" i="23"/>
  <c r="U1677" i="23"/>
  <c r="J1677" i="23"/>
  <c r="U1676" i="23"/>
  <c r="J1676" i="23"/>
  <c r="U1675" i="23"/>
  <c r="J1675" i="23"/>
  <c r="U1674" i="23"/>
  <c r="J1674" i="23"/>
  <c r="U1673" i="23"/>
  <c r="J1673" i="23"/>
  <c r="U1672" i="23"/>
  <c r="J1672" i="23"/>
  <c r="U1671" i="23"/>
  <c r="J1671" i="23"/>
  <c r="U1670" i="23"/>
  <c r="J1670" i="23"/>
  <c r="U1669" i="23"/>
  <c r="J1669" i="23"/>
  <c r="U1668" i="23"/>
  <c r="J1668" i="23"/>
  <c r="U1667" i="23"/>
  <c r="J1667" i="23"/>
  <c r="U1666" i="23"/>
  <c r="J1666" i="23"/>
  <c r="U1665" i="23"/>
  <c r="J1665" i="23"/>
  <c r="U1664" i="23"/>
  <c r="J1664" i="23"/>
  <c r="U1663" i="23"/>
  <c r="J1663" i="23"/>
  <c r="U1662" i="23"/>
  <c r="J1662" i="23"/>
  <c r="U1661" i="23"/>
  <c r="J1661" i="23"/>
  <c r="U1660" i="23"/>
  <c r="J1660" i="23"/>
  <c r="U1659" i="23"/>
  <c r="J1659" i="23"/>
  <c r="U1658" i="23"/>
  <c r="J1658" i="23"/>
  <c r="U1657" i="23"/>
  <c r="J1657" i="23"/>
  <c r="U1656" i="23"/>
  <c r="J1656" i="23"/>
  <c r="U1655" i="23"/>
  <c r="J1655" i="23"/>
  <c r="U1654" i="23"/>
  <c r="J1654" i="23"/>
  <c r="U1653" i="23"/>
  <c r="J1653" i="23"/>
  <c r="U1652" i="23"/>
  <c r="J1652" i="23"/>
  <c r="U1651" i="23"/>
  <c r="J1651" i="23"/>
  <c r="U1650" i="23"/>
  <c r="J1650" i="23"/>
  <c r="U1649" i="23"/>
  <c r="J1649" i="23"/>
  <c r="U1648" i="23"/>
  <c r="J1648" i="23"/>
  <c r="U1647" i="23"/>
  <c r="J1647" i="23"/>
  <c r="U1646" i="23"/>
  <c r="J1646" i="23"/>
  <c r="U1645" i="23"/>
  <c r="J1645" i="23"/>
  <c r="U1644" i="23"/>
  <c r="J1644" i="23"/>
  <c r="U1643" i="23"/>
  <c r="J1643" i="23"/>
  <c r="U1642" i="23"/>
  <c r="J1642" i="23"/>
  <c r="U1641" i="23"/>
  <c r="J1641" i="23"/>
  <c r="U1640" i="23"/>
  <c r="J1640" i="23"/>
  <c r="U1639" i="23"/>
  <c r="J1639" i="23"/>
  <c r="U1638" i="23"/>
  <c r="J1638" i="23"/>
  <c r="U1637" i="23"/>
  <c r="J1637" i="23"/>
  <c r="U1636" i="23"/>
  <c r="J1636" i="23"/>
  <c r="U1635" i="23"/>
  <c r="J1635" i="23"/>
  <c r="U1634" i="23"/>
  <c r="J1634" i="23"/>
  <c r="U1633" i="23"/>
  <c r="J1633" i="23"/>
  <c r="AB1631" i="23"/>
  <c r="U1631" i="23"/>
  <c r="J1631" i="23"/>
  <c r="AB1630" i="23"/>
  <c r="U1630" i="23"/>
  <c r="J1630" i="23"/>
  <c r="AB1629" i="23"/>
  <c r="U1629" i="23"/>
  <c r="J1629" i="23"/>
  <c r="AB1628" i="23"/>
  <c r="U1628" i="23"/>
  <c r="J1628" i="23"/>
  <c r="AB1627" i="23"/>
  <c r="U1627" i="23"/>
  <c r="J1627" i="23"/>
  <c r="AB1626" i="23"/>
  <c r="U1626" i="23"/>
  <c r="J1626" i="23"/>
  <c r="AB1625" i="23"/>
  <c r="U1625" i="23"/>
  <c r="J1625" i="23"/>
  <c r="AB1624" i="23"/>
  <c r="U1624" i="23"/>
  <c r="J1624" i="23"/>
  <c r="AB1623" i="23"/>
  <c r="U1623" i="23"/>
  <c r="J1623" i="23"/>
  <c r="AB1622" i="23"/>
  <c r="U1622" i="23"/>
  <c r="J1622" i="23"/>
  <c r="AB1621" i="23"/>
  <c r="U1621" i="23"/>
  <c r="J1621" i="23"/>
  <c r="AB1620" i="23"/>
  <c r="U1620" i="23"/>
  <c r="J1620" i="23"/>
  <c r="AB1619" i="23"/>
  <c r="U1619" i="23"/>
  <c r="J1619" i="23"/>
  <c r="AB1618" i="23"/>
  <c r="U1618" i="23"/>
  <c r="J1618" i="23"/>
  <c r="AB1617" i="23"/>
  <c r="U1617" i="23"/>
  <c r="J1617" i="23"/>
  <c r="AB1616" i="23"/>
  <c r="U1616" i="23"/>
  <c r="J1616" i="23"/>
  <c r="AB1615" i="23"/>
  <c r="U1615" i="23"/>
  <c r="J1615" i="23"/>
  <c r="AB1614" i="23"/>
  <c r="U1614" i="23"/>
  <c r="J1614" i="23"/>
  <c r="AB1613" i="23"/>
  <c r="U1613" i="23"/>
  <c r="J1613" i="23"/>
  <c r="AB1612" i="23"/>
  <c r="U1612" i="23"/>
  <c r="J1612" i="23"/>
  <c r="AB1611" i="23"/>
  <c r="U1611" i="23"/>
  <c r="J1611" i="23"/>
  <c r="U1610" i="23"/>
  <c r="J1610" i="23"/>
  <c r="U1609" i="23"/>
  <c r="J1609" i="23"/>
  <c r="U1608" i="23"/>
  <c r="J1608" i="23"/>
  <c r="U1607" i="23"/>
  <c r="J1607" i="23"/>
  <c r="U1606" i="23"/>
  <c r="J1606" i="23"/>
  <c r="U1605" i="23"/>
  <c r="J1605" i="23"/>
  <c r="U1604" i="23"/>
  <c r="J1604" i="23"/>
  <c r="U1603" i="23"/>
  <c r="J1603" i="23"/>
  <c r="U1602" i="23"/>
  <c r="J1602" i="23"/>
  <c r="U1601" i="23"/>
  <c r="J1601" i="23"/>
  <c r="U1600" i="23"/>
  <c r="J1600" i="23"/>
  <c r="U1599" i="23"/>
  <c r="J1599" i="23"/>
  <c r="U1598" i="23"/>
  <c r="J1598" i="23"/>
  <c r="U1597" i="23"/>
  <c r="J1597" i="23"/>
  <c r="U1596" i="23"/>
  <c r="J1596" i="23"/>
  <c r="U1595" i="23"/>
  <c r="J1595" i="23"/>
  <c r="U1594" i="23"/>
  <c r="J1594" i="23"/>
  <c r="U1593" i="23"/>
  <c r="J1593" i="23"/>
  <c r="U1592" i="23"/>
  <c r="J1592" i="23"/>
  <c r="U1591" i="23"/>
  <c r="J1591" i="23"/>
  <c r="U1590" i="23"/>
  <c r="J1590" i="23"/>
  <c r="U1589" i="23"/>
  <c r="J1589" i="23"/>
  <c r="U1588" i="23"/>
  <c r="J1588" i="23"/>
  <c r="U1587" i="23"/>
  <c r="J1587" i="23"/>
  <c r="U1586" i="23"/>
  <c r="J1586" i="23"/>
  <c r="U1585" i="23"/>
  <c r="J1585" i="23"/>
  <c r="U1584" i="23"/>
  <c r="J1584" i="23"/>
  <c r="U1583" i="23"/>
  <c r="J1583" i="23"/>
  <c r="U1582" i="23"/>
  <c r="J1582" i="23"/>
  <c r="U1581" i="23"/>
  <c r="J1581" i="23"/>
  <c r="U1580" i="23"/>
  <c r="J1580" i="23"/>
  <c r="U1579" i="23"/>
  <c r="J1579" i="23"/>
  <c r="U1578" i="23"/>
  <c r="J1578" i="23"/>
  <c r="U1577" i="23"/>
  <c r="J1577" i="23"/>
  <c r="U1576" i="23"/>
  <c r="J1576" i="23"/>
  <c r="U1575" i="23"/>
  <c r="J1575" i="23"/>
  <c r="U1574" i="23"/>
  <c r="J1574" i="23"/>
  <c r="U1573" i="23"/>
  <c r="J1573" i="23"/>
  <c r="U1572" i="23"/>
  <c r="J1572" i="23"/>
  <c r="U1571" i="23"/>
  <c r="J1571" i="23"/>
  <c r="U1570" i="23"/>
  <c r="J1570" i="23"/>
  <c r="U1569" i="23"/>
  <c r="J1569" i="23"/>
  <c r="U1568" i="23"/>
  <c r="J1568" i="23"/>
  <c r="U1567" i="23"/>
  <c r="J1567" i="23"/>
  <c r="U1566" i="23"/>
  <c r="J1566" i="23"/>
  <c r="U1565" i="23"/>
  <c r="J1565" i="23"/>
  <c r="U1564" i="23"/>
  <c r="J1564" i="23"/>
  <c r="U1563" i="23"/>
  <c r="J1563" i="23"/>
  <c r="U1562" i="23"/>
  <c r="J1562" i="23"/>
  <c r="U1561" i="23"/>
  <c r="J1561" i="23"/>
  <c r="U1560" i="23"/>
  <c r="J1560" i="23"/>
  <c r="U1559" i="23"/>
  <c r="J1559" i="23"/>
  <c r="U1558" i="23"/>
  <c r="J1558" i="23"/>
  <c r="U1557" i="23"/>
  <c r="J1557" i="23"/>
  <c r="U1556" i="23"/>
  <c r="J1556" i="23"/>
  <c r="U1555" i="23"/>
  <c r="J1555" i="23"/>
  <c r="U1554" i="23"/>
  <c r="J1554" i="23"/>
  <c r="U1553" i="23"/>
  <c r="J1553" i="23"/>
  <c r="U1552" i="23"/>
  <c r="J1552" i="23"/>
  <c r="U1551" i="23"/>
  <c r="J1551" i="23"/>
  <c r="U1550" i="23"/>
  <c r="J1550" i="23"/>
  <c r="U1549" i="23"/>
  <c r="J1549" i="23"/>
  <c r="U1548" i="23"/>
  <c r="J1548" i="23"/>
  <c r="U1547" i="23"/>
  <c r="J1547" i="23"/>
  <c r="U1546" i="23"/>
  <c r="J1546" i="23"/>
  <c r="U1545" i="23"/>
  <c r="J1545" i="23"/>
  <c r="U1544" i="23"/>
  <c r="J1544" i="23"/>
  <c r="U1543" i="23"/>
  <c r="J1543" i="23"/>
  <c r="U1542" i="23"/>
  <c r="J1542" i="23"/>
  <c r="U1541" i="23"/>
  <c r="J1541" i="23"/>
  <c r="U1540" i="23"/>
  <c r="J1540" i="23"/>
  <c r="U1539" i="23"/>
  <c r="J1539" i="23"/>
  <c r="U1538" i="23"/>
  <c r="J1538" i="23"/>
  <c r="U1537" i="23"/>
  <c r="J1537" i="23"/>
  <c r="U1536" i="23"/>
  <c r="J1536" i="23"/>
  <c r="U1535" i="23"/>
  <c r="J1535" i="23"/>
  <c r="U1534" i="23"/>
  <c r="J1534" i="23"/>
  <c r="U1533" i="23"/>
  <c r="J1533" i="23"/>
  <c r="U1532" i="23"/>
  <c r="J1532" i="23"/>
  <c r="U1531" i="23"/>
  <c r="J1531" i="23"/>
  <c r="U1530" i="23"/>
  <c r="J1530" i="23"/>
  <c r="U1529" i="23"/>
  <c r="J1529" i="23"/>
  <c r="U1528" i="23"/>
  <c r="J1528" i="23"/>
  <c r="U1527" i="23"/>
  <c r="J1527" i="23"/>
  <c r="U1526" i="23"/>
  <c r="J1526" i="23"/>
  <c r="U1525" i="23"/>
  <c r="J1525" i="23"/>
  <c r="U1524" i="23"/>
  <c r="J1524" i="23"/>
  <c r="U1523" i="23"/>
  <c r="J1523" i="23"/>
  <c r="U1522" i="23"/>
  <c r="J1522" i="23"/>
  <c r="U1521" i="23"/>
  <c r="J1521" i="23"/>
  <c r="U1520" i="23"/>
  <c r="J1520" i="23"/>
  <c r="U1519" i="23"/>
  <c r="J1519" i="23"/>
  <c r="U1518" i="23"/>
  <c r="J1518" i="23"/>
  <c r="U1517" i="23"/>
  <c r="J1517" i="23"/>
  <c r="U1516" i="23"/>
  <c r="J1516" i="23"/>
  <c r="U1515" i="23"/>
  <c r="J1515" i="23"/>
  <c r="U1514" i="23"/>
  <c r="J1514" i="23"/>
  <c r="U1513" i="23"/>
  <c r="J1513" i="23"/>
  <c r="U1512" i="23"/>
  <c r="J1512" i="23"/>
  <c r="U1511" i="23"/>
  <c r="J1511" i="23"/>
  <c r="U1510" i="23"/>
  <c r="J1510" i="23"/>
  <c r="U1509" i="23"/>
  <c r="J1509" i="23"/>
  <c r="U1508" i="23"/>
  <c r="J1508" i="23"/>
  <c r="U1507" i="23"/>
  <c r="J1507" i="23"/>
  <c r="U1506" i="23"/>
  <c r="J1506" i="23"/>
  <c r="U1505" i="23"/>
  <c r="J1505" i="23"/>
  <c r="U1504" i="23"/>
  <c r="J1504" i="23"/>
  <c r="U1503" i="23"/>
  <c r="J1503" i="23"/>
  <c r="U1502" i="23"/>
  <c r="J1502" i="23"/>
  <c r="U1501" i="23"/>
  <c r="J1501" i="23"/>
  <c r="U1500" i="23"/>
  <c r="J1500" i="23"/>
  <c r="U1499" i="23"/>
  <c r="J1499" i="23"/>
  <c r="U1498" i="23"/>
  <c r="J1498" i="23"/>
  <c r="U1497" i="23"/>
  <c r="J1497" i="23"/>
  <c r="U1496" i="23"/>
  <c r="J1496" i="23"/>
  <c r="U1495" i="23"/>
  <c r="J1495" i="23"/>
  <c r="U1494" i="23"/>
  <c r="J1494" i="23"/>
  <c r="U1493" i="23"/>
  <c r="J1493" i="23"/>
  <c r="U1492" i="23"/>
  <c r="J1492" i="23"/>
  <c r="U1491" i="23"/>
  <c r="J1491" i="23"/>
  <c r="U1490" i="23"/>
  <c r="J1490" i="23"/>
  <c r="U1489" i="23"/>
  <c r="J1489" i="23"/>
  <c r="U1488" i="23"/>
  <c r="J1488" i="23"/>
  <c r="U1487" i="23"/>
  <c r="J1487" i="23"/>
  <c r="U1486" i="23"/>
  <c r="J1486" i="23"/>
  <c r="U1485" i="23"/>
  <c r="J1485" i="23"/>
  <c r="U1484" i="23"/>
  <c r="J1484" i="23"/>
  <c r="U1483" i="23"/>
  <c r="J1483" i="23"/>
  <c r="U1482" i="23"/>
  <c r="J1482" i="23"/>
  <c r="U1481" i="23"/>
  <c r="J1481" i="23"/>
  <c r="U1480" i="23"/>
  <c r="J1480" i="23"/>
  <c r="U1479" i="23"/>
  <c r="J1479" i="23"/>
  <c r="U1478" i="23"/>
  <c r="J1478" i="23"/>
  <c r="U1477" i="23"/>
  <c r="J1477" i="23"/>
  <c r="U1476" i="23"/>
  <c r="J1476" i="23"/>
  <c r="U1475" i="23"/>
  <c r="J1475" i="23"/>
  <c r="U1474" i="23"/>
  <c r="J1474" i="23"/>
  <c r="U1473" i="23"/>
  <c r="J1473" i="23"/>
  <c r="AC1471" i="23"/>
  <c r="AE1471" i="23"/>
  <c r="AB1471" i="23"/>
  <c r="AD1471" i="23"/>
  <c r="X1471" i="23"/>
  <c r="U1471" i="23"/>
  <c r="AC1470" i="23"/>
  <c r="AB1470" i="23"/>
  <c r="AD1470" i="23" s="1"/>
  <c r="AE1470" i="23"/>
  <c r="X1470" i="23"/>
  <c r="U1470" i="23"/>
  <c r="AC1469" i="23"/>
  <c r="AF1469" i="23" s="1"/>
  <c r="AE1469" i="23"/>
  <c r="AB1469" i="23"/>
  <c r="AD1469" i="23"/>
  <c r="X1469" i="23"/>
  <c r="U1469" i="23"/>
  <c r="AC1468" i="23"/>
  <c r="AB1468" i="23"/>
  <c r="AD1468" i="23" s="1"/>
  <c r="X1468" i="23"/>
  <c r="U1468" i="23"/>
  <c r="AC1467" i="23"/>
  <c r="AE1467" i="23"/>
  <c r="AB1467" i="23"/>
  <c r="AD1467" i="23" s="1"/>
  <c r="AF1467" i="23"/>
  <c r="X1467" i="23"/>
  <c r="U1467" i="23"/>
  <c r="AC1466" i="23"/>
  <c r="AB1466" i="23"/>
  <c r="AE1466" i="23"/>
  <c r="U1466" i="23"/>
  <c r="AC1465" i="23"/>
  <c r="AE1465" i="23" s="1"/>
  <c r="AB1465" i="23"/>
  <c r="U1465" i="23"/>
  <c r="AC1464" i="23"/>
  <c r="AE1464" i="23" s="1"/>
  <c r="AB1464" i="23"/>
  <c r="AD1464" i="23"/>
  <c r="U1464" i="23"/>
  <c r="AC1463" i="23"/>
  <c r="AB1463" i="23"/>
  <c r="AE1463" i="23"/>
  <c r="U1463" i="23"/>
  <c r="AC1462" i="23"/>
  <c r="AE1462" i="23" s="1"/>
  <c r="AB1462" i="23"/>
  <c r="AD1462" i="23" s="1"/>
  <c r="U1462" i="23"/>
  <c r="AC1461" i="23"/>
  <c r="AB1461" i="23"/>
  <c r="AE1461" i="23"/>
  <c r="U1461" i="23"/>
  <c r="AC1460" i="23"/>
  <c r="AE1460" i="23" s="1"/>
  <c r="AB1460" i="23"/>
  <c r="U1460" i="23"/>
  <c r="AC1459" i="23"/>
  <c r="AE1459" i="23" s="1"/>
  <c r="AB1459" i="23"/>
  <c r="AD1459" i="23" s="1"/>
  <c r="U1459" i="23"/>
  <c r="AC1458" i="23"/>
  <c r="AE1458" i="23" s="1"/>
  <c r="AB1458" i="23"/>
  <c r="U1458" i="23"/>
  <c r="AC1457" i="23"/>
  <c r="J1457" i="23"/>
  <c r="AC1456" i="23"/>
  <c r="AB1456" i="23"/>
  <c r="U1456" i="23"/>
  <c r="AC1455" i="23"/>
  <c r="AF1455" i="23" s="1"/>
  <c r="AB1455" i="23"/>
  <c r="U1455" i="23"/>
  <c r="AC1454" i="23"/>
  <c r="AB1454" i="23"/>
  <c r="U1454" i="23"/>
  <c r="AC1453" i="23"/>
  <c r="AB1453" i="23"/>
  <c r="U1453" i="23"/>
  <c r="AC1452" i="23"/>
  <c r="AB1452" i="23"/>
  <c r="U1452" i="23"/>
  <c r="AC1451" i="23"/>
  <c r="AF1451" i="23"/>
  <c r="AB1451" i="23"/>
  <c r="U1451" i="23"/>
  <c r="AC1450" i="23"/>
  <c r="AB1450" i="23"/>
  <c r="U1450" i="23"/>
  <c r="AC1449" i="23"/>
  <c r="AF1449" i="23" s="1"/>
  <c r="AB1449" i="23"/>
  <c r="U1449" i="23"/>
  <c r="AC1448" i="23"/>
  <c r="AB1448" i="23"/>
  <c r="U1448" i="23"/>
  <c r="AB1447" i="23"/>
  <c r="U1447" i="23"/>
  <c r="AB1446" i="23"/>
  <c r="U1446" i="23"/>
  <c r="AB1445" i="23"/>
  <c r="U1445" i="23"/>
  <c r="AB1444" i="23"/>
  <c r="U1444" i="23"/>
  <c r="AB1443" i="23"/>
  <c r="U1443" i="23"/>
  <c r="AB1442" i="23"/>
  <c r="AF1442" i="23" s="1"/>
  <c r="U1442" i="23"/>
  <c r="AB1441" i="23"/>
  <c r="AF1441" i="23"/>
  <c r="U1441" i="23"/>
  <c r="AB1440" i="23"/>
  <c r="AF1440" i="23" s="1"/>
  <c r="U1440" i="23"/>
  <c r="AB1439" i="23"/>
  <c r="AF1439" i="23" s="1"/>
  <c r="U1439" i="23"/>
  <c r="AB1438" i="23"/>
  <c r="AF1438" i="23" s="1"/>
  <c r="U1438" i="23"/>
  <c r="AB1437" i="23"/>
  <c r="AF1437" i="23" s="1"/>
  <c r="U1437" i="23"/>
  <c r="AB1436" i="23"/>
  <c r="AF1436" i="23" s="1"/>
  <c r="U1436" i="23"/>
  <c r="AB1435" i="23"/>
  <c r="AF1435" i="23" s="1"/>
  <c r="U1435" i="23"/>
  <c r="AB1434" i="23"/>
  <c r="AF1434" i="23"/>
  <c r="U1434" i="23"/>
  <c r="AB1433" i="23"/>
  <c r="AF1433" i="23" s="1"/>
  <c r="U1433" i="23"/>
  <c r="AB1432" i="23"/>
  <c r="AF1432" i="23" s="1"/>
  <c r="U1432" i="23"/>
  <c r="AB1431" i="23"/>
  <c r="AF1431" i="23" s="1"/>
  <c r="U1431" i="23"/>
  <c r="AB1430" i="23"/>
  <c r="AF1430" i="23"/>
  <c r="U1430" i="23"/>
  <c r="AB1429" i="23"/>
  <c r="AF1429" i="23" s="1"/>
  <c r="U1429" i="23"/>
  <c r="AB1428" i="23"/>
  <c r="AF1428" i="23" s="1"/>
  <c r="U1428" i="23"/>
  <c r="AB1427" i="23"/>
  <c r="AF1427" i="23" s="1"/>
  <c r="U1427" i="23"/>
  <c r="AB1426" i="23"/>
  <c r="AF1426" i="23"/>
  <c r="U1426" i="23"/>
  <c r="AB1425" i="23"/>
  <c r="AF1425" i="23" s="1"/>
  <c r="U1425" i="23"/>
  <c r="AB1424" i="23"/>
  <c r="AF1424" i="23"/>
  <c r="U1424" i="23"/>
  <c r="AB1423" i="23"/>
  <c r="AF1423" i="23" s="1"/>
  <c r="U1423" i="23"/>
  <c r="AB1422" i="23"/>
  <c r="AF1422" i="23" s="1"/>
  <c r="U1422" i="23"/>
  <c r="AB1421" i="23"/>
  <c r="AF1421" i="23" s="1"/>
  <c r="U1421" i="23"/>
  <c r="AB1420" i="23"/>
  <c r="AF1420" i="23" s="1"/>
  <c r="U1420" i="23"/>
  <c r="AB1419" i="23"/>
  <c r="AF1419" i="23"/>
  <c r="U1419" i="23"/>
  <c r="AB1418" i="23"/>
  <c r="AF1418" i="23" s="1"/>
  <c r="U1418" i="23"/>
  <c r="AB1417" i="23"/>
  <c r="AF1417" i="23" s="1"/>
  <c r="U1417" i="23"/>
  <c r="AB1416" i="23"/>
  <c r="AF1416" i="23"/>
  <c r="U1416" i="23"/>
  <c r="AB1415" i="23"/>
  <c r="AF1415" i="23" s="1"/>
  <c r="U1415" i="23"/>
  <c r="AB1414" i="23"/>
  <c r="AF1414" i="23" s="1"/>
  <c r="U1414" i="23"/>
  <c r="AB1413" i="23"/>
  <c r="AF1413" i="23"/>
  <c r="U1413" i="23"/>
  <c r="AB1412" i="23"/>
  <c r="AF1412" i="23" s="1"/>
  <c r="U1412" i="23"/>
  <c r="AB1411" i="23"/>
  <c r="AF1411" i="23" s="1"/>
  <c r="U1411" i="23"/>
  <c r="AB1410" i="23"/>
  <c r="AF1410" i="23"/>
  <c r="U1410" i="23"/>
  <c r="AB1409" i="23"/>
  <c r="AF1409" i="23" s="1"/>
  <c r="U1409" i="23"/>
  <c r="AB1408" i="23"/>
  <c r="AF1408" i="23" s="1"/>
  <c r="U1408" i="23"/>
  <c r="U1407" i="23"/>
  <c r="U1406" i="23"/>
  <c r="U1405" i="23"/>
  <c r="U1404" i="23"/>
  <c r="U1403" i="23"/>
  <c r="U1402" i="23"/>
  <c r="U1401" i="23"/>
  <c r="U1400" i="23"/>
  <c r="U1399" i="23"/>
  <c r="U1398" i="23"/>
  <c r="AB1397" i="23"/>
  <c r="AF1397" i="23"/>
  <c r="U1397" i="23"/>
  <c r="AB1396" i="23"/>
  <c r="AF1396" i="23" s="1"/>
  <c r="U1396" i="23"/>
  <c r="AB1395" i="23"/>
  <c r="AF1395" i="23" s="1"/>
  <c r="U1395" i="23"/>
  <c r="AB1394" i="23"/>
  <c r="AF1394" i="23" s="1"/>
  <c r="U1394" i="23"/>
  <c r="AB1393" i="23"/>
  <c r="AF1393" i="23" s="1"/>
  <c r="U1393" i="23"/>
  <c r="AB1392" i="23"/>
  <c r="AF1392" i="23" s="1"/>
  <c r="U1392" i="23"/>
  <c r="AB1391" i="23"/>
  <c r="AF1391" i="23" s="1"/>
  <c r="U1391" i="23"/>
  <c r="AB1390" i="23"/>
  <c r="AF1390" i="23"/>
  <c r="U1390" i="23"/>
  <c r="AB1389" i="23"/>
  <c r="AF1389" i="23" s="1"/>
  <c r="U1389" i="23"/>
  <c r="AB1388" i="23"/>
  <c r="AF1388" i="23" s="1"/>
  <c r="U1388" i="23"/>
  <c r="AB1387" i="23"/>
  <c r="AF1387" i="23" s="1"/>
  <c r="U1387" i="23"/>
  <c r="AB1386" i="23"/>
  <c r="AF1386" i="23"/>
  <c r="U1386" i="23"/>
  <c r="AB1385" i="23"/>
  <c r="AF1385" i="23" s="1"/>
  <c r="U1385" i="23"/>
  <c r="AB1384" i="23"/>
  <c r="AF1384" i="23" s="1"/>
  <c r="U1384" i="23"/>
  <c r="AB1383" i="23"/>
  <c r="AF1383" i="23" s="1"/>
  <c r="U1383" i="23"/>
  <c r="AB1382" i="23"/>
  <c r="AF1382" i="23"/>
  <c r="U1382" i="23"/>
  <c r="AB1381" i="23"/>
  <c r="AF1381" i="23" s="1"/>
  <c r="U1381" i="23"/>
  <c r="AB1380" i="23"/>
  <c r="AF1380" i="23"/>
  <c r="U1380" i="23"/>
  <c r="AB1379" i="23"/>
  <c r="AF1379" i="23" s="1"/>
  <c r="U1379" i="23"/>
  <c r="AB1378" i="23"/>
  <c r="AF1378" i="23" s="1"/>
  <c r="U1378" i="23"/>
  <c r="AB1377" i="23"/>
  <c r="AF1377" i="23" s="1"/>
  <c r="U1377" i="23"/>
  <c r="AB1376" i="23"/>
  <c r="AF1376" i="23" s="1"/>
  <c r="U1376" i="23"/>
  <c r="AB1375" i="23"/>
  <c r="AF1375" i="23"/>
  <c r="U1375" i="23"/>
  <c r="AB1374" i="23"/>
  <c r="AF1374" i="23" s="1"/>
  <c r="U1374" i="23"/>
  <c r="AB1373" i="23"/>
  <c r="AF1373" i="23" s="1"/>
  <c r="U1373" i="23"/>
  <c r="AB1372" i="23"/>
  <c r="AF1372" i="23"/>
  <c r="U1372" i="23"/>
  <c r="AB1371" i="23"/>
  <c r="AF1371" i="23" s="1"/>
  <c r="U1371" i="23"/>
  <c r="AB1370" i="23"/>
  <c r="AF1370" i="23" s="1"/>
  <c r="U1370" i="23"/>
  <c r="AB1369" i="23"/>
  <c r="AF1369" i="23"/>
  <c r="U1369" i="23"/>
  <c r="AB1368" i="23"/>
  <c r="AF1368" i="23" s="1"/>
  <c r="U1368" i="23"/>
  <c r="AF1367" i="23"/>
  <c r="U1367" i="23"/>
  <c r="J1365" i="23"/>
  <c r="J1364" i="23"/>
  <c r="J1363" i="23"/>
  <c r="J1362" i="23"/>
  <c r="AF1360" i="23"/>
  <c r="U1360" i="23"/>
  <c r="U1357" i="23"/>
  <c r="U1356" i="23"/>
  <c r="V1354" i="23"/>
  <c r="AB1354" i="23" s="1"/>
  <c r="AD1354" i="23"/>
  <c r="V1353" i="23"/>
  <c r="AD1353" i="23" s="1"/>
  <c r="AB1353" i="23"/>
  <c r="V1352" i="23"/>
  <c r="AD1352" i="23" s="1"/>
  <c r="V1351" i="23"/>
  <c r="V1350" i="23"/>
  <c r="V1349" i="23"/>
  <c r="V1348" i="23"/>
  <c r="J1348" i="23"/>
  <c r="V1347" i="23"/>
  <c r="J1347" i="23"/>
  <c r="V1346" i="23"/>
  <c r="J1346" i="23"/>
  <c r="V1345" i="23"/>
  <c r="J1345" i="23"/>
  <c r="V1344" i="23"/>
  <c r="J1344" i="23"/>
  <c r="V1343" i="23"/>
  <c r="J1343" i="23"/>
  <c r="V1342" i="23"/>
  <c r="AD1342" i="23" s="1"/>
  <c r="J1342" i="23"/>
  <c r="V1341" i="23"/>
  <c r="J1341" i="23"/>
  <c r="V1340" i="23"/>
  <c r="J1340" i="23"/>
  <c r="V1339" i="23"/>
  <c r="AD1339" i="23" s="1"/>
  <c r="J1339" i="23"/>
  <c r="V1338" i="23"/>
  <c r="V1337" i="23"/>
  <c r="J1337" i="23"/>
  <c r="V1336" i="23"/>
  <c r="AD1336" i="23" s="1"/>
  <c r="J1336" i="23"/>
  <c r="V1335" i="23"/>
  <c r="J1335" i="23"/>
  <c r="V1334" i="23"/>
  <c r="AD1334" i="23" s="1"/>
  <c r="AB1334" i="23"/>
  <c r="J1334" i="23"/>
  <c r="V1333" i="23"/>
  <c r="AD1333" i="23" s="1"/>
  <c r="AB1333" i="23"/>
  <c r="J1333" i="23"/>
  <c r="V1332" i="23"/>
  <c r="J1332" i="23"/>
  <c r="V1331" i="23"/>
  <c r="J1331" i="23"/>
  <c r="V1330" i="23"/>
  <c r="J1330" i="23"/>
  <c r="V1329" i="23"/>
  <c r="AD1329" i="23"/>
  <c r="AB1329" i="23"/>
  <c r="J1329" i="23"/>
  <c r="V1328" i="23"/>
  <c r="J1328" i="23"/>
  <c r="V1327" i="23"/>
  <c r="AB1327" i="23" s="1"/>
  <c r="AD1327" i="23"/>
  <c r="J1327" i="23"/>
  <c r="V1326" i="23"/>
  <c r="J1326" i="23"/>
  <c r="V1325" i="23"/>
  <c r="AD1325" i="23"/>
  <c r="AB1325" i="23"/>
  <c r="V1324" i="23"/>
  <c r="V1323" i="23"/>
  <c r="V1322" i="23"/>
  <c r="AB1322" i="23" s="1"/>
  <c r="V1321" i="23"/>
  <c r="V1320" i="23"/>
  <c r="V1319" i="23"/>
  <c r="AB1319" i="23" s="1"/>
  <c r="J1319" i="23"/>
  <c r="V1318" i="23"/>
  <c r="J1318" i="23"/>
  <c r="V1317" i="23"/>
  <c r="AB1317" i="23" s="1"/>
  <c r="AD1317" i="23"/>
  <c r="V1316" i="23"/>
  <c r="AB1316" i="23" s="1"/>
  <c r="J1316" i="23"/>
  <c r="V1315" i="23"/>
  <c r="J1315" i="23"/>
  <c r="V1314" i="23"/>
  <c r="V1313" i="23"/>
  <c r="AD1313" i="23" s="1"/>
  <c r="AB1313" i="23"/>
  <c r="V1312" i="23"/>
  <c r="V1311" i="23"/>
  <c r="V1310" i="23"/>
  <c r="AD1310" i="23" s="1"/>
  <c r="AB1310" i="23"/>
  <c r="V1309" i="23"/>
  <c r="V1308" i="23"/>
  <c r="AB1308" i="23" s="1"/>
  <c r="AD1308" i="23"/>
  <c r="V1307" i="23"/>
  <c r="AD1307" i="23" s="1"/>
  <c r="AB1307" i="23"/>
  <c r="V1306" i="23"/>
  <c r="AB1306" i="23" s="1"/>
  <c r="AD1306" i="23"/>
  <c r="V1305" i="23"/>
  <c r="AB1305" i="23" s="1"/>
  <c r="AD1305" i="23"/>
  <c r="J1305" i="23"/>
  <c r="V1304" i="23"/>
  <c r="V1303" i="23"/>
  <c r="V1302" i="23"/>
  <c r="AB1302" i="23" s="1"/>
  <c r="V1301" i="23"/>
  <c r="V1300" i="23"/>
  <c r="AD1300" i="23"/>
  <c r="AB1300" i="23"/>
  <c r="J1300" i="23"/>
  <c r="V1299" i="23"/>
  <c r="V1298" i="23"/>
  <c r="AD1298" i="23" s="1"/>
  <c r="AB1298" i="23"/>
  <c r="J1298" i="23"/>
  <c r="V1297" i="23"/>
  <c r="AD1297" i="23" s="1"/>
  <c r="AB1297" i="23"/>
  <c r="V1296" i="23"/>
  <c r="AD1296" i="23"/>
  <c r="AB1296" i="23"/>
  <c r="V1295" i="23"/>
  <c r="V1294" i="23"/>
  <c r="AD1294" i="23" s="1"/>
  <c r="AB1294" i="23"/>
  <c r="V1293" i="23"/>
  <c r="AD1293" i="23"/>
  <c r="AB1293" i="23"/>
  <c r="V1292" i="23"/>
  <c r="V1291" i="23"/>
  <c r="AB1291" i="23"/>
  <c r="AD1291" i="23"/>
  <c r="V1290" i="23"/>
  <c r="V1289" i="23"/>
  <c r="V1288" i="23"/>
  <c r="AD1288" i="23" s="1"/>
  <c r="AB1288" i="23"/>
  <c r="V1287" i="23"/>
  <c r="AB1287" i="23" s="1"/>
  <c r="V1286" i="23"/>
  <c r="AD1286" i="23" s="1"/>
  <c r="AB1286" i="23"/>
  <c r="V1285" i="23"/>
  <c r="AD1285" i="23"/>
  <c r="AB1285" i="23"/>
  <c r="J1285" i="23"/>
  <c r="V1284" i="23"/>
  <c r="J1284" i="23"/>
  <c r="V1283" i="23"/>
  <c r="J1283" i="23"/>
  <c r="V1282" i="23"/>
  <c r="AD1282" i="23"/>
  <c r="AB1282" i="23"/>
  <c r="J1282" i="23"/>
  <c r="V1281" i="23"/>
  <c r="AD1281" i="23"/>
  <c r="AB1281" i="23"/>
  <c r="J1281" i="23"/>
  <c r="V1280" i="23"/>
  <c r="J1280" i="23"/>
  <c r="V1279" i="23"/>
  <c r="J1279" i="23"/>
  <c r="V1278" i="23"/>
  <c r="AD1278" i="23"/>
  <c r="AB1278" i="23"/>
  <c r="J1278" i="23"/>
  <c r="V1277" i="23"/>
  <c r="AD1277" i="23"/>
  <c r="AB1277" i="23"/>
  <c r="J1277" i="23"/>
  <c r="V1276" i="23"/>
  <c r="J1276" i="23"/>
  <c r="V1275" i="23"/>
  <c r="J1275" i="23"/>
  <c r="V1274" i="23"/>
  <c r="AD1274" i="23"/>
  <c r="AB1274" i="23"/>
  <c r="J1274" i="23"/>
  <c r="V1273" i="23"/>
  <c r="AD1273" i="23"/>
  <c r="AB1273" i="23"/>
  <c r="J1273" i="23"/>
  <c r="V1272" i="23"/>
  <c r="J1272" i="23"/>
  <c r="V1271" i="23"/>
  <c r="J1271" i="23"/>
  <c r="V1270" i="23"/>
  <c r="AD1270" i="23"/>
  <c r="AB1270" i="23"/>
  <c r="J1270" i="23"/>
  <c r="V1269" i="23"/>
  <c r="AD1269" i="23"/>
  <c r="AB1269" i="23"/>
  <c r="J1269" i="23"/>
  <c r="V1268" i="23"/>
  <c r="J1268" i="23"/>
  <c r="V1267" i="23"/>
  <c r="J1267" i="23"/>
  <c r="V1266" i="23"/>
  <c r="AD1266" i="23"/>
  <c r="AB1266" i="23"/>
  <c r="J1266" i="23"/>
  <c r="J1265" i="23"/>
  <c r="J1264" i="23"/>
  <c r="J1263" i="23"/>
  <c r="J1262" i="23"/>
  <c r="J1261" i="23"/>
  <c r="J1260" i="23"/>
  <c r="J1259" i="23"/>
  <c r="J1258" i="23"/>
  <c r="J1257" i="23"/>
  <c r="J1256" i="23"/>
  <c r="J1255" i="23"/>
  <c r="AB1254" i="23"/>
  <c r="J1254" i="23"/>
  <c r="AB1253" i="23"/>
  <c r="J1253" i="23"/>
  <c r="AB1252" i="23"/>
  <c r="J1252" i="23"/>
  <c r="AB1251" i="23"/>
  <c r="J1251" i="23"/>
  <c r="AB1250" i="23"/>
  <c r="J1250" i="23"/>
  <c r="AB1249" i="23"/>
  <c r="J1249" i="23"/>
  <c r="AB1248" i="23"/>
  <c r="J1248" i="23"/>
  <c r="AB1247" i="23"/>
  <c r="J1247" i="23"/>
  <c r="AB1246" i="23"/>
  <c r="J1246" i="23"/>
  <c r="AB1245" i="23"/>
  <c r="J1245" i="23"/>
  <c r="AB1244" i="23"/>
  <c r="J1244" i="23"/>
  <c r="AB1243" i="23"/>
  <c r="AB1118" i="23"/>
  <c r="AB1119" i="23"/>
  <c r="AB1120" i="23"/>
  <c r="AB1121" i="23"/>
  <c r="AB1122" i="23"/>
  <c r="AB1123" i="23"/>
  <c r="AB1124" i="23"/>
  <c r="AB1125" i="23"/>
  <c r="AB1126" i="23"/>
  <c r="AB1127" i="23"/>
  <c r="AB1128" i="23"/>
  <c r="AB1129" i="23"/>
  <c r="AB1130" i="23"/>
  <c r="AB1131" i="23"/>
  <c r="AB1132" i="23"/>
  <c r="AB1133" i="23"/>
  <c r="AB1134" i="23"/>
  <c r="AB1135" i="23"/>
  <c r="AB1136" i="23"/>
  <c r="AB1137" i="23"/>
  <c r="AB1138" i="23"/>
  <c r="AB1139" i="23"/>
  <c r="AB1140" i="23"/>
  <c r="AB1141" i="23"/>
  <c r="AB1142" i="23"/>
  <c r="AB1143" i="23"/>
  <c r="AB1144" i="23"/>
  <c r="AB1145" i="23"/>
  <c r="AB1146" i="23"/>
  <c r="AB1147" i="23"/>
  <c r="AB1148" i="23"/>
  <c r="AB1149" i="23"/>
  <c r="AB1150" i="23"/>
  <c r="AB1151" i="23"/>
  <c r="AB1152" i="23"/>
  <c r="AB1153" i="23"/>
  <c r="AB1154" i="23"/>
  <c r="AB1155" i="23"/>
  <c r="AB1156" i="23"/>
  <c r="AB1157" i="23"/>
  <c r="AB1158" i="23"/>
  <c r="AB1159" i="23"/>
  <c r="AB1160" i="23"/>
  <c r="AB1161" i="23"/>
  <c r="AB1162" i="23"/>
  <c r="AB1163" i="23"/>
  <c r="AB1164" i="23"/>
  <c r="AB1165" i="23"/>
  <c r="AB1166" i="23"/>
  <c r="AB1167" i="23"/>
  <c r="AB1168" i="23"/>
  <c r="AB1169" i="23"/>
  <c r="AB1170" i="23"/>
  <c r="AB1171" i="23"/>
  <c r="AB1172" i="23"/>
  <c r="AB1173" i="23"/>
  <c r="AB1174" i="23"/>
  <c r="AB1175" i="23"/>
  <c r="AB1176" i="23"/>
  <c r="AB1177" i="23"/>
  <c r="AB1178" i="23"/>
  <c r="AB1179" i="23"/>
  <c r="AB1180" i="23"/>
  <c r="AB1181" i="23"/>
  <c r="AB1182" i="23"/>
  <c r="AB1183" i="23"/>
  <c r="AB1184" i="23"/>
  <c r="AB1185" i="23"/>
  <c r="AB1186" i="23"/>
  <c r="AB1187" i="23"/>
  <c r="AB1188" i="23"/>
  <c r="AB1189" i="23"/>
  <c r="AB1190" i="23"/>
  <c r="AB1191" i="23"/>
  <c r="AB1192" i="23"/>
  <c r="AB1193" i="23"/>
  <c r="AB1194" i="23"/>
  <c r="AB1195" i="23"/>
  <c r="AB1196" i="23"/>
  <c r="AB1197" i="23"/>
  <c r="AB1198" i="23"/>
  <c r="AB1199" i="23"/>
  <c r="AB1200" i="23"/>
  <c r="AB1201" i="23"/>
  <c r="AB1202" i="23"/>
  <c r="AB1203" i="23"/>
  <c r="AB1204" i="23"/>
  <c r="AB1205" i="23"/>
  <c r="AB1206" i="23"/>
  <c r="AB1207" i="23"/>
  <c r="AB1208" i="23"/>
  <c r="AB1209" i="23"/>
  <c r="AB1210" i="23"/>
  <c r="AB1211" i="23"/>
  <c r="AB1212" i="23"/>
  <c r="AB1213" i="23"/>
  <c r="AB1214" i="23"/>
  <c r="AB1215" i="23"/>
  <c r="AB1216" i="23"/>
  <c r="AB1217" i="23"/>
  <c r="AB1218" i="23"/>
  <c r="AB1219" i="23"/>
  <c r="AB1220" i="23"/>
  <c r="AB1221" i="23"/>
  <c r="AB1222" i="23"/>
  <c r="AB1223" i="23"/>
  <c r="AB1224" i="23"/>
  <c r="AB1225" i="23"/>
  <c r="AB1226" i="23"/>
  <c r="AB1227" i="23"/>
  <c r="AB1228" i="23"/>
  <c r="AB1229" i="23"/>
  <c r="AB1230" i="23"/>
  <c r="AB1231" i="23"/>
  <c r="AB1232" i="23"/>
  <c r="AB1233" i="23"/>
  <c r="AB1234" i="23"/>
  <c r="AB1235" i="23"/>
  <c r="AB1236" i="23"/>
  <c r="AB1237" i="23"/>
  <c r="AB1238" i="23"/>
  <c r="AB1239" i="23"/>
  <c r="AB1240" i="23"/>
  <c r="AB1241" i="23"/>
  <c r="AB1242" i="23"/>
  <c r="U1243" i="23"/>
  <c r="J1243" i="23"/>
  <c r="U1242" i="23"/>
  <c r="J1242" i="23"/>
  <c r="U1241" i="23"/>
  <c r="J1241" i="23"/>
  <c r="U1240" i="23"/>
  <c r="J1240" i="23"/>
  <c r="U1239" i="23"/>
  <c r="J1239" i="23"/>
  <c r="U1238" i="23"/>
  <c r="J1238" i="23"/>
  <c r="U1237" i="23"/>
  <c r="J1237" i="23"/>
  <c r="U1236" i="23"/>
  <c r="J1236" i="23"/>
  <c r="U1235" i="23"/>
  <c r="J1235" i="23"/>
  <c r="U1234" i="23"/>
  <c r="J1234" i="23"/>
  <c r="U1233" i="23"/>
  <c r="J1233" i="23"/>
  <c r="U1232" i="23"/>
  <c r="J1232" i="23"/>
  <c r="U1231" i="23"/>
  <c r="J1231" i="23"/>
  <c r="U1230" i="23"/>
  <c r="J1230" i="23"/>
  <c r="U1229" i="23"/>
  <c r="J1229" i="23"/>
  <c r="U1228" i="23"/>
  <c r="J1228" i="23"/>
  <c r="U1227" i="23"/>
  <c r="J1227" i="23"/>
  <c r="U1226" i="23"/>
  <c r="J1226" i="23"/>
  <c r="U1225" i="23"/>
  <c r="J1225" i="23"/>
  <c r="U1224" i="23"/>
  <c r="J1224" i="23"/>
  <c r="U1223" i="23"/>
  <c r="J1223" i="23"/>
  <c r="U1222" i="23"/>
  <c r="J1222" i="23"/>
  <c r="U1221" i="23"/>
  <c r="J1221" i="23"/>
  <c r="U1220" i="23"/>
  <c r="J1220" i="23"/>
  <c r="U1219" i="23"/>
  <c r="J1219" i="23"/>
  <c r="U1218" i="23"/>
  <c r="J1218" i="23"/>
  <c r="U1217" i="23"/>
  <c r="J1217" i="23"/>
  <c r="U1216" i="23"/>
  <c r="J1216" i="23"/>
  <c r="U1215" i="23"/>
  <c r="J1215" i="23"/>
  <c r="U1214" i="23"/>
  <c r="J1214" i="23"/>
  <c r="U1213" i="23"/>
  <c r="J1213" i="23"/>
  <c r="U1212" i="23"/>
  <c r="J1212" i="23"/>
  <c r="U1211" i="23"/>
  <c r="J1211" i="23"/>
  <c r="U1210" i="23"/>
  <c r="J1210" i="23"/>
  <c r="U1209" i="23"/>
  <c r="J1209" i="23"/>
  <c r="U1208" i="23"/>
  <c r="J1208" i="23"/>
  <c r="U1207" i="23"/>
  <c r="J1207" i="23"/>
  <c r="U1206" i="23"/>
  <c r="J1206" i="23"/>
  <c r="U1205" i="23"/>
  <c r="J1205" i="23"/>
  <c r="U1204" i="23"/>
  <c r="J1204" i="23"/>
  <c r="U1203" i="23"/>
  <c r="J1203" i="23"/>
  <c r="U1202" i="23"/>
  <c r="J1202" i="23"/>
  <c r="U1201" i="23"/>
  <c r="J1201" i="23"/>
  <c r="U1200" i="23"/>
  <c r="J1200" i="23"/>
  <c r="U1199" i="23"/>
  <c r="J1199" i="23"/>
  <c r="U1198" i="23"/>
  <c r="J1198" i="23"/>
  <c r="U1197" i="23"/>
  <c r="J1197" i="23"/>
  <c r="U1196" i="23"/>
  <c r="J1196" i="23"/>
  <c r="U1195" i="23"/>
  <c r="J1195" i="23"/>
  <c r="U1194" i="23"/>
  <c r="J1194" i="23"/>
  <c r="U1193" i="23"/>
  <c r="J1193" i="23"/>
  <c r="U1192" i="23"/>
  <c r="J1192" i="23"/>
  <c r="U1191" i="23"/>
  <c r="J1191" i="23"/>
  <c r="U1190" i="23"/>
  <c r="J1190" i="23"/>
  <c r="U1189" i="23"/>
  <c r="J1189" i="23"/>
  <c r="U1188" i="23"/>
  <c r="J1188" i="23"/>
  <c r="U1187" i="23"/>
  <c r="J1187" i="23"/>
  <c r="U1186" i="23"/>
  <c r="J1186" i="23"/>
  <c r="U1185" i="23"/>
  <c r="J1185" i="23"/>
  <c r="U1184" i="23"/>
  <c r="J1184" i="23"/>
  <c r="U1183" i="23"/>
  <c r="J1183" i="23"/>
  <c r="U1182" i="23"/>
  <c r="J1182" i="23"/>
  <c r="U1181" i="23"/>
  <c r="J1181" i="23"/>
  <c r="U1180" i="23"/>
  <c r="J1180" i="23"/>
  <c r="U1179" i="23"/>
  <c r="J1179" i="23"/>
  <c r="U1178" i="23"/>
  <c r="J1178" i="23"/>
  <c r="U1177" i="23"/>
  <c r="J1177" i="23"/>
  <c r="U1176" i="23"/>
  <c r="J1176" i="23"/>
  <c r="U1175" i="23"/>
  <c r="J1175" i="23"/>
  <c r="U1174" i="23"/>
  <c r="J1174" i="23"/>
  <c r="U1173" i="23"/>
  <c r="J1173" i="23"/>
  <c r="U1172" i="23"/>
  <c r="J1172" i="23"/>
  <c r="U1171" i="23"/>
  <c r="J1171" i="23"/>
  <c r="U1170" i="23"/>
  <c r="J1170" i="23"/>
  <c r="U1169" i="23"/>
  <c r="J1169" i="23"/>
  <c r="U1168" i="23"/>
  <c r="J1168" i="23"/>
  <c r="U1167" i="23"/>
  <c r="J1167" i="23"/>
  <c r="U1166" i="23"/>
  <c r="J1166" i="23"/>
  <c r="U1165" i="23"/>
  <c r="J1165" i="23"/>
  <c r="U1164" i="23"/>
  <c r="J1164" i="23"/>
  <c r="U1163" i="23"/>
  <c r="J1163" i="23"/>
  <c r="U1162" i="23"/>
  <c r="J1162" i="23"/>
  <c r="U1161" i="23"/>
  <c r="J1161" i="23"/>
  <c r="U1160" i="23"/>
  <c r="J1160" i="23"/>
  <c r="U1159" i="23"/>
  <c r="J1159" i="23"/>
  <c r="U1158" i="23"/>
  <c r="J1158" i="23"/>
  <c r="U1157" i="23"/>
  <c r="J1157" i="23"/>
  <c r="U1156" i="23"/>
  <c r="J1156" i="23"/>
  <c r="U1155" i="23"/>
  <c r="J1155" i="23"/>
  <c r="U1154" i="23"/>
  <c r="J1154" i="23"/>
  <c r="U1153" i="23"/>
  <c r="J1153" i="23"/>
  <c r="U1152" i="23"/>
  <c r="J1152" i="23"/>
  <c r="U1151" i="23"/>
  <c r="J1151" i="23"/>
  <c r="U1150" i="23"/>
  <c r="J1150" i="23"/>
  <c r="U1149" i="23"/>
  <c r="J1149" i="23"/>
  <c r="U1148" i="23"/>
  <c r="J1148" i="23"/>
  <c r="U1147" i="23"/>
  <c r="J1147" i="23"/>
  <c r="U1146" i="23"/>
  <c r="J1146" i="23"/>
  <c r="U1145" i="23"/>
  <c r="J1145" i="23"/>
  <c r="U1144" i="23"/>
  <c r="J1144" i="23"/>
  <c r="U1143" i="23"/>
  <c r="J1143" i="23"/>
  <c r="U1142" i="23"/>
  <c r="J1142" i="23"/>
  <c r="U1141" i="23"/>
  <c r="J1141" i="23"/>
  <c r="U1140" i="23"/>
  <c r="J1140" i="23"/>
  <c r="U1139" i="23"/>
  <c r="J1139" i="23"/>
  <c r="U1138" i="23"/>
  <c r="J1138" i="23"/>
  <c r="U1137" i="23"/>
  <c r="J1137" i="23"/>
  <c r="U1136" i="23"/>
  <c r="J1136" i="23"/>
  <c r="U1135" i="23"/>
  <c r="J1135" i="23"/>
  <c r="U1134" i="23"/>
  <c r="J1134" i="23"/>
  <c r="U1133" i="23"/>
  <c r="J1133" i="23"/>
  <c r="U1132" i="23"/>
  <c r="J1132" i="23"/>
  <c r="U1131" i="23"/>
  <c r="J1131" i="23"/>
  <c r="U1130" i="23"/>
  <c r="J1130" i="23"/>
  <c r="U1129" i="23"/>
  <c r="J1129" i="23"/>
  <c r="U1128" i="23"/>
  <c r="J1128" i="23"/>
  <c r="U1127" i="23"/>
  <c r="J1127" i="23"/>
  <c r="U1126" i="23"/>
  <c r="J1126" i="23"/>
  <c r="U1125" i="23"/>
  <c r="J1125" i="23"/>
  <c r="U1124" i="23"/>
  <c r="J1124" i="23"/>
  <c r="U1123" i="23"/>
  <c r="J1123" i="23"/>
  <c r="U1122" i="23"/>
  <c r="J1122" i="23"/>
  <c r="U1121" i="23"/>
  <c r="J1121" i="23"/>
  <c r="U1120" i="23"/>
  <c r="J1120" i="23"/>
  <c r="U1119" i="23"/>
  <c r="J1119" i="23"/>
  <c r="U1118" i="23"/>
  <c r="J1118" i="23"/>
  <c r="AB1117" i="23"/>
  <c r="U1117" i="23"/>
  <c r="J1117" i="23"/>
  <c r="V1115" i="23"/>
  <c r="V1114" i="23"/>
  <c r="AB1114" i="23" s="1"/>
  <c r="AD1114" i="23"/>
  <c r="V1113" i="23"/>
  <c r="V1112" i="23"/>
  <c r="V1111" i="23"/>
  <c r="AD1111" i="23"/>
  <c r="AB1111" i="23"/>
  <c r="V1110" i="23"/>
  <c r="AB1110" i="23" s="1"/>
  <c r="V1109" i="23"/>
  <c r="AD1109" i="23"/>
  <c r="AB1109" i="23"/>
  <c r="J1109" i="23"/>
  <c r="V1108" i="23"/>
  <c r="J1108" i="23"/>
  <c r="V1107" i="23"/>
  <c r="AB1107" i="23" s="1"/>
  <c r="J1107" i="23"/>
  <c r="V1106" i="23"/>
  <c r="J1106" i="23"/>
  <c r="V1105" i="23"/>
  <c r="AD1105" i="23"/>
  <c r="AB1105" i="23"/>
  <c r="J1105" i="23"/>
  <c r="V1104" i="23"/>
  <c r="J1104" i="23"/>
  <c r="V1103" i="23"/>
  <c r="J1103" i="23"/>
  <c r="V1102" i="23"/>
  <c r="J1102" i="23"/>
  <c r="V1101" i="23"/>
  <c r="J1101" i="23"/>
  <c r="V1100" i="23"/>
  <c r="J1100" i="23"/>
  <c r="V1099" i="23"/>
  <c r="AD1099" i="23" s="1"/>
  <c r="AB1099" i="23"/>
  <c r="J1099" i="23"/>
  <c r="V1098" i="23"/>
  <c r="J1098" i="23"/>
  <c r="V1097" i="23"/>
  <c r="AB1097" i="23" s="1"/>
  <c r="J1097" i="23"/>
  <c r="V1096" i="23"/>
  <c r="J1096" i="23"/>
  <c r="V1095" i="23"/>
  <c r="AD1095" i="23"/>
  <c r="AB1095" i="23"/>
  <c r="J1095" i="23"/>
  <c r="V1094" i="23"/>
  <c r="J1094" i="23"/>
  <c r="V1093" i="23"/>
  <c r="J1093" i="23"/>
  <c r="V1092" i="23"/>
  <c r="J1092" i="23"/>
  <c r="V1091" i="23"/>
  <c r="AD1091" i="23"/>
  <c r="AB1091" i="23"/>
  <c r="J1091" i="23"/>
  <c r="V1090" i="23"/>
  <c r="J1090" i="23"/>
  <c r="V1089" i="23"/>
  <c r="AB1089" i="23" s="1"/>
  <c r="AD1089" i="23"/>
  <c r="J1089" i="23"/>
  <c r="V1088" i="23"/>
  <c r="J1088" i="23"/>
  <c r="V1087" i="23"/>
  <c r="AD1087" i="23"/>
  <c r="AB1087" i="23"/>
  <c r="V1086" i="23"/>
  <c r="AD1086" i="23" s="1"/>
  <c r="V1085" i="23"/>
  <c r="V1084" i="23"/>
  <c r="V1083" i="23"/>
  <c r="V1082" i="23"/>
  <c r="AD1082" i="23" s="1"/>
  <c r="V1081" i="23"/>
  <c r="J1081" i="23"/>
  <c r="V1080" i="23"/>
  <c r="J1080" i="23"/>
  <c r="V1079" i="23"/>
  <c r="V1078" i="23"/>
  <c r="AB1078" i="23" s="1"/>
  <c r="J1078" i="23"/>
  <c r="V1077" i="23"/>
  <c r="AB1077" i="23" s="1"/>
  <c r="J1077" i="23"/>
  <c r="V1076" i="23"/>
  <c r="AB1076" i="23"/>
  <c r="AD1076" i="23"/>
  <c r="V1075" i="23"/>
  <c r="V1074" i="23"/>
  <c r="AD1074" i="23" s="1"/>
  <c r="AB1074" i="23"/>
  <c r="V1073" i="23"/>
  <c r="V1072" i="23"/>
  <c r="V1071" i="23"/>
  <c r="V1070" i="23"/>
  <c r="V1069" i="23"/>
  <c r="V1068" i="23"/>
  <c r="AB1068" i="23" s="1"/>
  <c r="AD1068" i="23"/>
  <c r="V1067" i="23"/>
  <c r="AD1067" i="23"/>
  <c r="AB1067" i="23"/>
  <c r="J1067" i="23"/>
  <c r="V1066" i="23"/>
  <c r="V1065" i="23"/>
  <c r="AD1065" i="23" s="1"/>
  <c r="V1064" i="23"/>
  <c r="AB1064" i="23" s="1"/>
  <c r="AD1064" i="23"/>
  <c r="V1063" i="23"/>
  <c r="AB1063" i="23" s="1"/>
  <c r="V1062" i="23"/>
  <c r="AD1062" i="23" s="1"/>
  <c r="AB1062" i="23"/>
  <c r="V1061" i="23"/>
  <c r="AD1061" i="23" s="1"/>
  <c r="V1060" i="23"/>
  <c r="J1060" i="23"/>
  <c r="V1059" i="23"/>
  <c r="AD1059" i="23" s="1"/>
  <c r="V1058" i="23"/>
  <c r="AB1058" i="23"/>
  <c r="AD1058" i="23"/>
  <c r="V1057" i="23"/>
  <c r="V1056" i="23"/>
  <c r="AD1056" i="23" s="1"/>
  <c r="AB1056" i="23"/>
  <c r="V1055" i="23"/>
  <c r="V1054" i="23"/>
  <c r="V1053" i="23"/>
  <c r="V1052" i="23"/>
  <c r="V1051" i="23"/>
  <c r="AD1051" i="23"/>
  <c r="AB1051" i="23"/>
  <c r="V1050" i="23"/>
  <c r="V1049" i="23"/>
  <c r="AD1049" i="23"/>
  <c r="AB1049" i="23"/>
  <c r="V1048" i="23"/>
  <c r="V1047" i="23"/>
  <c r="V1046" i="23"/>
  <c r="V1045" i="23"/>
  <c r="J1045" i="23"/>
  <c r="V1044" i="23"/>
  <c r="J1044" i="23"/>
  <c r="V1043" i="23"/>
  <c r="J1043" i="23"/>
  <c r="V1042" i="23"/>
  <c r="AD1042" i="23"/>
  <c r="AB1042" i="23"/>
  <c r="J1042" i="23"/>
  <c r="V1041" i="23"/>
  <c r="J1041" i="23"/>
  <c r="V1040" i="23"/>
  <c r="J1040" i="23"/>
  <c r="V1039" i="23"/>
  <c r="J1039" i="23"/>
  <c r="V1038" i="23"/>
  <c r="AB1038" i="23" s="1"/>
  <c r="AD1038" i="23"/>
  <c r="J1038" i="23"/>
  <c r="V1037" i="23"/>
  <c r="J1037" i="23"/>
  <c r="V1036" i="23"/>
  <c r="AD1036" i="23"/>
  <c r="AB1036" i="23"/>
  <c r="J1036" i="23"/>
  <c r="V1035" i="23"/>
  <c r="AD1035" i="23" s="1"/>
  <c r="J1035" i="23"/>
  <c r="V1034" i="23"/>
  <c r="AD1034" i="23" s="1"/>
  <c r="J1034" i="23"/>
  <c r="V1033" i="23"/>
  <c r="J1033" i="23"/>
  <c r="V1032" i="23"/>
  <c r="AD1032" i="23" s="1"/>
  <c r="AB1032" i="23"/>
  <c r="J1032" i="23"/>
  <c r="V1031" i="23"/>
  <c r="J1031" i="23"/>
  <c r="V1030" i="23"/>
  <c r="AD1030" i="23" s="1"/>
  <c r="AB1030" i="23"/>
  <c r="J1030" i="23"/>
  <c r="V1029" i="23"/>
  <c r="J1029" i="23"/>
  <c r="V1028" i="23"/>
  <c r="J1028" i="23"/>
  <c r="AD1027" i="23"/>
  <c r="AB1027" i="23"/>
  <c r="J1027" i="23"/>
  <c r="AD1026" i="23"/>
  <c r="AB1026" i="23"/>
  <c r="J1026" i="23"/>
  <c r="AD1025" i="23"/>
  <c r="AB1025" i="23"/>
  <c r="J1025" i="23"/>
  <c r="AD1024" i="23"/>
  <c r="AB1024" i="23"/>
  <c r="J1024" i="23"/>
  <c r="AD1023" i="23"/>
  <c r="AB1023" i="23"/>
  <c r="J1023" i="23"/>
  <c r="AD1022" i="23"/>
  <c r="AB1022" i="23"/>
  <c r="J1022" i="23"/>
  <c r="AD1021" i="23"/>
  <c r="AB1021" i="23"/>
  <c r="J1021" i="23"/>
  <c r="AD1020" i="23"/>
  <c r="AB1020" i="23"/>
  <c r="J1020" i="23"/>
  <c r="AD1019" i="23"/>
  <c r="AB1019" i="23"/>
  <c r="J1019" i="23"/>
  <c r="AD1018" i="23"/>
  <c r="AB1018" i="23"/>
  <c r="J1018" i="23"/>
  <c r="AD1017" i="23"/>
  <c r="AB1017" i="23"/>
  <c r="J1017" i="23"/>
  <c r="AD1016" i="23"/>
  <c r="AB1016" i="23"/>
  <c r="J1016" i="23"/>
  <c r="AD1015" i="23"/>
  <c r="AB1015" i="23"/>
  <c r="J1015" i="23"/>
  <c r="AD1014" i="23"/>
  <c r="AB1014" i="23"/>
  <c r="J1014" i="23"/>
  <c r="AD1013" i="23"/>
  <c r="AB1013" i="23"/>
  <c r="J1013" i="23"/>
  <c r="AD1012" i="23"/>
  <c r="AB1012" i="23"/>
  <c r="J1012" i="23"/>
  <c r="AD1011" i="23"/>
  <c r="AB1011" i="23"/>
  <c r="J1011" i="23"/>
  <c r="AD1010" i="23"/>
  <c r="AB1010" i="23"/>
  <c r="J1010" i="23"/>
  <c r="AD1009" i="23"/>
  <c r="AB1009" i="23"/>
  <c r="J1009" i="23"/>
  <c r="AD1008" i="23"/>
  <c r="AB1008" i="23"/>
  <c r="J1008" i="23"/>
  <c r="AD1007" i="23"/>
  <c r="AB1007" i="23"/>
  <c r="J1007" i="23"/>
  <c r="AD1006" i="23"/>
  <c r="AB1006" i="23"/>
  <c r="J1006" i="23"/>
  <c r="AD1005" i="23"/>
  <c r="AB1005" i="23"/>
  <c r="J1005" i="23"/>
  <c r="AD1004" i="23"/>
  <c r="AB1004" i="23"/>
  <c r="AB988" i="23"/>
  <c r="AB989" i="23"/>
  <c r="AB990" i="23"/>
  <c r="AB991" i="23"/>
  <c r="AB992" i="23"/>
  <c r="AB993" i="23"/>
  <c r="AB994" i="23"/>
  <c r="AB995" i="23"/>
  <c r="V996" i="23"/>
  <c r="AB996" i="23" s="1"/>
  <c r="V997" i="23"/>
  <c r="AB997" i="23" s="1"/>
  <c r="V998" i="23"/>
  <c r="V999" i="23"/>
  <c r="AB999" i="23" s="1"/>
  <c r="V1000" i="23"/>
  <c r="AB1000" i="23"/>
  <c r="V1001" i="23"/>
  <c r="V1002" i="23"/>
  <c r="AD1002" i="23" s="1"/>
  <c r="AB1002" i="23"/>
  <c r="AB1003" i="23"/>
  <c r="J1004" i="23"/>
  <c r="AD1003" i="23"/>
  <c r="J1003" i="23"/>
  <c r="J1002" i="23"/>
  <c r="J1001" i="23"/>
  <c r="AD1000" i="23"/>
  <c r="J1000" i="23"/>
  <c r="AD999" i="23"/>
  <c r="J999" i="23"/>
  <c r="J998" i="23"/>
  <c r="AD997" i="23"/>
  <c r="J997" i="23"/>
  <c r="AD996" i="23"/>
  <c r="J996" i="23"/>
  <c r="U995" i="23"/>
  <c r="J995" i="23"/>
  <c r="U994" i="23"/>
  <c r="J994" i="23"/>
  <c r="U993" i="23"/>
  <c r="J993" i="23"/>
  <c r="U992" i="23"/>
  <c r="J992" i="23"/>
  <c r="U991" i="23"/>
  <c r="J991" i="23"/>
  <c r="U990" i="23"/>
  <c r="J990" i="23"/>
  <c r="U989" i="23"/>
  <c r="J989" i="23"/>
  <c r="U988" i="23"/>
  <c r="J988" i="23"/>
  <c r="AB987" i="23"/>
  <c r="U987" i="23"/>
  <c r="J987" i="23"/>
  <c r="AB986" i="23"/>
  <c r="U986" i="23"/>
  <c r="J986" i="23"/>
  <c r="AB985" i="23"/>
  <c r="U985" i="23"/>
  <c r="J985" i="23"/>
  <c r="AB984" i="23"/>
  <c r="U984" i="23"/>
  <c r="J984" i="23"/>
  <c r="AB983" i="23"/>
  <c r="U983" i="23"/>
  <c r="J983" i="23"/>
  <c r="AB982" i="23"/>
  <c r="U982" i="23"/>
  <c r="J982" i="23"/>
  <c r="AB981" i="23"/>
  <c r="U981" i="23"/>
  <c r="J981" i="23"/>
  <c r="AB980" i="23"/>
  <c r="U980" i="23"/>
  <c r="J980" i="23"/>
  <c r="AB979" i="23"/>
  <c r="U979" i="23"/>
  <c r="J979" i="23"/>
  <c r="AB978" i="23"/>
  <c r="U978" i="23"/>
  <c r="J978" i="23"/>
  <c r="AB977" i="23"/>
  <c r="U977" i="23"/>
  <c r="J977" i="23"/>
  <c r="AB976" i="23"/>
  <c r="U976" i="23"/>
  <c r="J976" i="23"/>
  <c r="AB975" i="23"/>
  <c r="U975" i="23"/>
  <c r="J975" i="23"/>
  <c r="AB974" i="23"/>
  <c r="U974" i="23"/>
  <c r="J974" i="23"/>
  <c r="AB973" i="23"/>
  <c r="U973" i="23"/>
  <c r="J973" i="23"/>
  <c r="AB972" i="23"/>
  <c r="U972" i="23"/>
  <c r="J972" i="23"/>
  <c r="AB971" i="23"/>
  <c r="U971" i="23"/>
  <c r="J971" i="23"/>
  <c r="AB970" i="23"/>
  <c r="U970" i="23"/>
  <c r="J970" i="23"/>
  <c r="AB969" i="23"/>
  <c r="U969" i="23"/>
  <c r="J969" i="23"/>
  <c r="AB968" i="23"/>
  <c r="U968" i="23"/>
  <c r="J968" i="23"/>
  <c r="AB967" i="23"/>
  <c r="U967" i="23"/>
  <c r="J967" i="23"/>
  <c r="AB966" i="23"/>
  <c r="U966" i="23"/>
  <c r="J966" i="23"/>
  <c r="AB965" i="23"/>
  <c r="U965" i="23"/>
  <c r="J965" i="23"/>
  <c r="AB964" i="23"/>
  <c r="U964" i="23"/>
  <c r="J964" i="23"/>
  <c r="AB963" i="23"/>
  <c r="U963" i="23"/>
  <c r="J963" i="23"/>
  <c r="AB962" i="23"/>
  <c r="U962" i="23"/>
  <c r="J962" i="23"/>
  <c r="AB961" i="23"/>
  <c r="U961" i="23"/>
  <c r="J961" i="23"/>
  <c r="AB960" i="23"/>
  <c r="U960" i="23"/>
  <c r="J960" i="23"/>
  <c r="AB959" i="23"/>
  <c r="U959" i="23"/>
  <c r="J959" i="23"/>
  <c r="AB958" i="23"/>
  <c r="U958" i="23"/>
  <c r="J958" i="23"/>
  <c r="AB957" i="23"/>
  <c r="U957" i="23"/>
  <c r="J957" i="23"/>
  <c r="AB956" i="23"/>
  <c r="U956" i="23"/>
  <c r="J956" i="23"/>
  <c r="AB955" i="23"/>
  <c r="U955" i="23"/>
  <c r="J955" i="23"/>
  <c r="AB954" i="23"/>
  <c r="U954" i="23"/>
  <c r="J954" i="23"/>
  <c r="AB953" i="23"/>
  <c r="U953" i="23"/>
  <c r="J953" i="23"/>
  <c r="AB952" i="23"/>
  <c r="U952" i="23"/>
  <c r="J952" i="23"/>
  <c r="AB951" i="23"/>
  <c r="U951" i="23"/>
  <c r="J951" i="23"/>
  <c r="AB950" i="23"/>
  <c r="U950" i="23"/>
  <c r="J950" i="23"/>
  <c r="AB949" i="23"/>
  <c r="U949" i="23"/>
  <c r="J949" i="23"/>
  <c r="AB948" i="23"/>
  <c r="U948" i="23"/>
  <c r="J948" i="23"/>
  <c r="AB947" i="23"/>
  <c r="U947" i="23"/>
  <c r="J947" i="23"/>
  <c r="AB946" i="23"/>
  <c r="U946" i="23"/>
  <c r="J946" i="23"/>
  <c r="AB945" i="23"/>
  <c r="U945" i="23"/>
  <c r="J945" i="23"/>
  <c r="AB944" i="23"/>
  <c r="U944" i="23"/>
  <c r="J944" i="23"/>
  <c r="AB943" i="23"/>
  <c r="U943" i="23"/>
  <c r="J943" i="23"/>
  <c r="AB942" i="23"/>
  <c r="U942" i="23"/>
  <c r="J942" i="23"/>
  <c r="AB941" i="23"/>
  <c r="U941" i="23"/>
  <c r="J941" i="23"/>
  <c r="AB940" i="23"/>
  <c r="U940" i="23"/>
  <c r="J940" i="23"/>
  <c r="AB939" i="23"/>
  <c r="U939" i="23"/>
  <c r="J939" i="23"/>
  <c r="AB938" i="23"/>
  <c r="U938" i="23"/>
  <c r="J938" i="23"/>
  <c r="AB937" i="23"/>
  <c r="U937" i="23"/>
  <c r="J937" i="23"/>
  <c r="AB936" i="23"/>
  <c r="U936" i="23"/>
  <c r="J936" i="23"/>
  <c r="AB935" i="23"/>
  <c r="U935" i="23"/>
  <c r="J935" i="23"/>
  <c r="AB934" i="23"/>
  <c r="U934" i="23"/>
  <c r="J934" i="23"/>
  <c r="AB933" i="23"/>
  <c r="U933" i="23"/>
  <c r="J933" i="23"/>
  <c r="AB932" i="23"/>
  <c r="U932" i="23"/>
  <c r="J932" i="23"/>
  <c r="AB931" i="23"/>
  <c r="U931" i="23"/>
  <c r="J931" i="23"/>
  <c r="AB930" i="23"/>
  <c r="U930" i="23"/>
  <c r="J930" i="23"/>
  <c r="AB929" i="23"/>
  <c r="U929" i="23"/>
  <c r="J929" i="23"/>
  <c r="AB928" i="23"/>
  <c r="U928" i="23"/>
  <c r="J928" i="23"/>
  <c r="AB927" i="23"/>
  <c r="U927" i="23"/>
  <c r="J927" i="23"/>
  <c r="AB926" i="23"/>
  <c r="U926" i="23"/>
  <c r="J926" i="23"/>
  <c r="AB925" i="23"/>
  <c r="U925" i="23"/>
  <c r="J925" i="23"/>
  <c r="AB924" i="23"/>
  <c r="U924" i="23"/>
  <c r="J924" i="23"/>
  <c r="AB923" i="23"/>
  <c r="U923" i="23"/>
  <c r="J923" i="23"/>
  <c r="AB922" i="23"/>
  <c r="U922" i="23"/>
  <c r="J922" i="23"/>
  <c r="AB921" i="23"/>
  <c r="U921" i="23"/>
  <c r="J921" i="23"/>
  <c r="AB920" i="23"/>
  <c r="U920" i="23"/>
  <c r="J920" i="23"/>
  <c r="AB919" i="23"/>
  <c r="U919" i="23"/>
  <c r="J919" i="23"/>
  <c r="AB918" i="23"/>
  <c r="U918" i="23"/>
  <c r="J918" i="23"/>
  <c r="AB917" i="23"/>
  <c r="U917" i="23"/>
  <c r="J917" i="23"/>
  <c r="AB916" i="23"/>
  <c r="U916" i="23"/>
  <c r="J916" i="23"/>
  <c r="AB915" i="23"/>
  <c r="U915" i="23"/>
  <c r="J915" i="23"/>
  <c r="AB914" i="23"/>
  <c r="U914" i="23"/>
  <c r="J914" i="23"/>
  <c r="AB913" i="23"/>
  <c r="U913" i="23"/>
  <c r="J913" i="23"/>
  <c r="AB912" i="23"/>
  <c r="U912" i="23"/>
  <c r="J912" i="23"/>
  <c r="AB911" i="23"/>
  <c r="U911" i="23"/>
  <c r="J911" i="23"/>
  <c r="AB910" i="23"/>
  <c r="U910" i="23"/>
  <c r="J910" i="23"/>
  <c r="AB909" i="23"/>
  <c r="U909" i="23"/>
  <c r="J909" i="23"/>
  <c r="AB908" i="23"/>
  <c r="U908" i="23"/>
  <c r="J908" i="23"/>
  <c r="AB907" i="23"/>
  <c r="U907" i="23"/>
  <c r="J907" i="23"/>
  <c r="AB906" i="23"/>
  <c r="U906" i="23"/>
  <c r="J906" i="23"/>
  <c r="AB905" i="23"/>
  <c r="U905" i="23"/>
  <c r="J905" i="23"/>
  <c r="AB904" i="23"/>
  <c r="U904" i="23"/>
  <c r="J904" i="23"/>
  <c r="AB903" i="23"/>
  <c r="U903" i="23"/>
  <c r="J903" i="23"/>
  <c r="AB902" i="23"/>
  <c r="U902" i="23"/>
  <c r="J902" i="23"/>
  <c r="AB901" i="23"/>
  <c r="U901" i="23"/>
  <c r="J901" i="23"/>
  <c r="AB900" i="23"/>
  <c r="U900" i="23"/>
  <c r="J900" i="23"/>
  <c r="AB899" i="23"/>
  <c r="U899" i="23"/>
  <c r="J899" i="23"/>
  <c r="AB898" i="23"/>
  <c r="U898" i="23"/>
  <c r="J898" i="23"/>
  <c r="AB897" i="23"/>
  <c r="U897" i="23"/>
  <c r="J897" i="23"/>
  <c r="AB896" i="23"/>
  <c r="U896" i="23"/>
  <c r="J896" i="23"/>
  <c r="AB895" i="23"/>
  <c r="U895" i="23"/>
  <c r="J895" i="23"/>
  <c r="AB894" i="23"/>
  <c r="U894" i="23"/>
  <c r="J894" i="23"/>
  <c r="AB893" i="23"/>
  <c r="U893" i="23"/>
  <c r="J893" i="23"/>
  <c r="AB892" i="23"/>
  <c r="U892" i="23"/>
  <c r="J892" i="23"/>
  <c r="AB891" i="23"/>
  <c r="U891" i="23"/>
  <c r="J891" i="23"/>
  <c r="AB890" i="23"/>
  <c r="U890" i="23"/>
  <c r="J890" i="23"/>
  <c r="AB889" i="23"/>
  <c r="U889" i="23"/>
  <c r="J889" i="23"/>
  <c r="AB888" i="23"/>
  <c r="U888" i="23"/>
  <c r="J888" i="23"/>
  <c r="AB887" i="23"/>
  <c r="U887" i="23"/>
  <c r="J887" i="23"/>
  <c r="AB886" i="23"/>
  <c r="U886" i="23"/>
  <c r="J886" i="23"/>
  <c r="AB885" i="23"/>
  <c r="U885" i="23"/>
  <c r="J885" i="23"/>
  <c r="AB884" i="23"/>
  <c r="U884" i="23"/>
  <c r="J884" i="23"/>
  <c r="AB883" i="23"/>
  <c r="U883" i="23"/>
  <c r="J883" i="23"/>
  <c r="AB882" i="23"/>
  <c r="U882" i="23"/>
  <c r="J882" i="23"/>
  <c r="AB881" i="23"/>
  <c r="U881" i="23"/>
  <c r="J881" i="23"/>
  <c r="AB880" i="23"/>
  <c r="U880" i="23"/>
  <c r="J880" i="23"/>
  <c r="AB879" i="23"/>
  <c r="U879" i="23"/>
  <c r="J879" i="23"/>
  <c r="AB878" i="23"/>
  <c r="U878" i="23"/>
  <c r="J878" i="23"/>
  <c r="AB877" i="23"/>
  <c r="U877" i="23"/>
  <c r="J877" i="23"/>
  <c r="AB876" i="23"/>
  <c r="U876" i="23"/>
  <c r="J876" i="23"/>
  <c r="AB875" i="23"/>
  <c r="U875" i="23"/>
  <c r="J875" i="23"/>
  <c r="AB874" i="23"/>
  <c r="U874" i="23"/>
  <c r="J874" i="23"/>
  <c r="AB873" i="23"/>
  <c r="U873" i="23"/>
  <c r="J873" i="23"/>
  <c r="AB872" i="23"/>
  <c r="U872" i="23"/>
  <c r="AC870" i="23"/>
  <c r="AB870" i="23"/>
  <c r="AE870" i="23"/>
  <c r="AC869" i="23"/>
  <c r="AE869" i="23"/>
  <c r="AB869" i="23"/>
  <c r="AD869" i="23"/>
  <c r="X869" i="23"/>
  <c r="U869" i="23"/>
  <c r="AC868" i="23"/>
  <c r="AE868" i="23" s="1"/>
  <c r="AB868" i="23"/>
  <c r="X868" i="23"/>
  <c r="U868" i="23"/>
  <c r="AC867" i="23"/>
  <c r="AE867" i="23" s="1"/>
  <c r="AB867" i="23"/>
  <c r="AD867" i="23"/>
  <c r="X867" i="23"/>
  <c r="U867" i="23"/>
  <c r="AC866" i="23"/>
  <c r="AE866" i="23" s="1"/>
  <c r="AB866" i="23"/>
  <c r="AD866" i="23" s="1"/>
  <c r="U866" i="23"/>
  <c r="AC865" i="23"/>
  <c r="AB865" i="23"/>
  <c r="AE865" i="23"/>
  <c r="U865" i="23"/>
  <c r="AC864" i="23"/>
  <c r="AB864" i="23"/>
  <c r="AD864" i="23" s="1"/>
  <c r="AE864" i="23"/>
  <c r="U864" i="23"/>
  <c r="AC863" i="23"/>
  <c r="AB863" i="23"/>
  <c r="AE863" i="23"/>
  <c r="U863" i="23"/>
  <c r="AC862" i="23"/>
  <c r="AE862" i="23" s="1"/>
  <c r="AB862" i="23"/>
  <c r="AD862" i="23"/>
  <c r="U862" i="23"/>
  <c r="AC861" i="23"/>
  <c r="AB861" i="23"/>
  <c r="AE861" i="23"/>
  <c r="U861" i="23"/>
  <c r="AC860" i="23"/>
  <c r="AB860" i="23"/>
  <c r="AD860" i="23" s="1"/>
  <c r="AE860" i="23"/>
  <c r="U860" i="23"/>
  <c r="AC859" i="23"/>
  <c r="AE859" i="23" s="1"/>
  <c r="AB859" i="23"/>
  <c r="U859" i="23"/>
  <c r="AC858" i="23"/>
  <c r="AE858" i="23" s="1"/>
  <c r="AB858" i="23"/>
  <c r="AD858" i="23" s="1"/>
  <c r="U858" i="23"/>
  <c r="AC857" i="23"/>
  <c r="AE857" i="23" s="1"/>
  <c r="AB857" i="23"/>
  <c r="U857" i="23"/>
  <c r="AC856" i="23"/>
  <c r="AE856" i="23" s="1"/>
  <c r="AB856" i="23"/>
  <c r="AD856" i="23"/>
  <c r="U856" i="23"/>
  <c r="AC855" i="23"/>
  <c r="AB855" i="23"/>
  <c r="AE855" i="23"/>
  <c r="U855" i="23"/>
  <c r="AC854" i="23"/>
  <c r="AB854" i="23"/>
  <c r="AD854" i="23" s="1"/>
  <c r="AE854" i="23"/>
  <c r="U854" i="23"/>
  <c r="AC853" i="23"/>
  <c r="AB853" i="23"/>
  <c r="AE853" i="23"/>
  <c r="U853" i="23"/>
  <c r="AC852" i="23"/>
  <c r="AB852" i="23"/>
  <c r="AD852" i="23" s="1"/>
  <c r="AE852" i="23"/>
  <c r="U852" i="23"/>
  <c r="AC851" i="23"/>
  <c r="AB851" i="23"/>
  <c r="AE851" i="23"/>
  <c r="U851" i="23"/>
  <c r="AC850" i="23"/>
  <c r="AB850" i="23"/>
  <c r="AD850" i="23" s="1"/>
  <c r="AE850" i="23"/>
  <c r="U850" i="23"/>
  <c r="AC849" i="23"/>
  <c r="AF848" i="23"/>
  <c r="U848" i="23"/>
  <c r="AF847" i="23"/>
  <c r="U847" i="23"/>
  <c r="AF845" i="23"/>
  <c r="U845" i="23"/>
  <c r="AF844" i="23"/>
  <c r="U844" i="23"/>
  <c r="AF843" i="23"/>
  <c r="U843" i="23"/>
  <c r="AF842" i="23"/>
  <c r="U842" i="23"/>
  <c r="AF841" i="23"/>
  <c r="U841" i="23"/>
  <c r="AF840" i="23"/>
  <c r="U840" i="23"/>
  <c r="AF839" i="23"/>
  <c r="U839" i="23"/>
  <c r="AF838" i="23"/>
  <c r="U838" i="23"/>
  <c r="AF837" i="23"/>
  <c r="U837" i="23"/>
  <c r="AF836" i="23"/>
  <c r="U836" i="23"/>
  <c r="AF835" i="23"/>
  <c r="U835" i="23"/>
  <c r="AF834" i="23"/>
  <c r="U834" i="23"/>
  <c r="AF833" i="23"/>
  <c r="U833" i="23"/>
  <c r="AF832" i="23"/>
  <c r="U832" i="23"/>
  <c r="AF831" i="23"/>
  <c r="U831" i="23"/>
  <c r="AF830" i="23"/>
  <c r="U830" i="23"/>
  <c r="AF829" i="23"/>
  <c r="U829" i="23"/>
  <c r="AF828" i="23"/>
  <c r="U828" i="23"/>
  <c r="AF827" i="23"/>
  <c r="U827" i="23"/>
  <c r="AF826" i="23"/>
  <c r="U826" i="23"/>
  <c r="AF825" i="23"/>
  <c r="U825" i="23"/>
  <c r="AF824" i="23"/>
  <c r="U824" i="23"/>
  <c r="AF823" i="23"/>
  <c r="U823" i="23"/>
  <c r="AF822" i="23"/>
  <c r="U822" i="23"/>
  <c r="AF821" i="23"/>
  <c r="U821" i="23"/>
  <c r="AF820" i="23"/>
  <c r="U820" i="23"/>
  <c r="AF819" i="23"/>
  <c r="U819" i="23"/>
  <c r="AF818" i="23"/>
  <c r="U818" i="23"/>
  <c r="AF817" i="23"/>
  <c r="U817" i="23"/>
  <c r="AF816" i="23"/>
  <c r="U816" i="23"/>
  <c r="AF815" i="23"/>
  <c r="U815" i="23"/>
  <c r="AF814" i="23"/>
  <c r="U814" i="23"/>
  <c r="AF813" i="23"/>
  <c r="U813" i="23"/>
  <c r="AF812" i="23"/>
  <c r="U812" i="23"/>
  <c r="AF811" i="23"/>
  <c r="U811" i="23"/>
  <c r="AF810" i="23"/>
  <c r="U810" i="23"/>
  <c r="AF809" i="23"/>
  <c r="U809" i="23"/>
  <c r="AF808" i="23"/>
  <c r="U808" i="23"/>
  <c r="AF807" i="23"/>
  <c r="U807" i="23"/>
  <c r="AF806" i="23"/>
  <c r="U806" i="23"/>
  <c r="AF805" i="23"/>
  <c r="U805" i="23"/>
  <c r="AF804" i="23"/>
  <c r="U804" i="23"/>
  <c r="AF803" i="23"/>
  <c r="U803" i="23"/>
  <c r="AF802" i="23"/>
  <c r="U802" i="23"/>
  <c r="AF801" i="23"/>
  <c r="U801" i="23"/>
  <c r="AF800" i="23"/>
  <c r="U800" i="23"/>
  <c r="AF799" i="23"/>
  <c r="U799" i="23"/>
  <c r="AF798" i="23"/>
  <c r="U798" i="23"/>
  <c r="AF797" i="23"/>
  <c r="U797" i="23"/>
  <c r="AF796" i="23"/>
  <c r="U796" i="23"/>
  <c r="AF795" i="23"/>
  <c r="U795" i="23"/>
  <c r="AF794" i="23"/>
  <c r="U794" i="23"/>
  <c r="AF793" i="23"/>
  <c r="U793" i="23"/>
  <c r="AF792" i="23"/>
  <c r="U792" i="23"/>
  <c r="AF791" i="23"/>
  <c r="U791" i="23"/>
  <c r="AF790" i="23"/>
  <c r="U790" i="23"/>
  <c r="AF789" i="23"/>
  <c r="U789" i="23"/>
  <c r="AF788" i="23"/>
  <c r="U788" i="23"/>
  <c r="AF787" i="23"/>
  <c r="U787" i="23"/>
  <c r="AF786" i="23"/>
  <c r="U786" i="23"/>
  <c r="AF785" i="23"/>
  <c r="U785" i="23"/>
  <c r="AF784" i="23"/>
  <c r="U784" i="23"/>
  <c r="AF783" i="23"/>
  <c r="U783" i="23"/>
  <c r="AF782" i="23"/>
  <c r="U782" i="23"/>
  <c r="AF781" i="23"/>
  <c r="U781" i="23"/>
  <c r="U780" i="23"/>
  <c r="AF779" i="23"/>
  <c r="U779" i="23"/>
  <c r="AF778" i="23"/>
  <c r="U778" i="23"/>
  <c r="AF777" i="23"/>
  <c r="U777" i="23"/>
  <c r="AF776" i="23"/>
  <c r="U776" i="23"/>
  <c r="AF775" i="23"/>
  <c r="U775" i="23"/>
  <c r="AF774" i="23"/>
  <c r="U774" i="23"/>
  <c r="AF773" i="23"/>
  <c r="U773" i="23"/>
  <c r="AF771" i="23"/>
  <c r="U771" i="23"/>
  <c r="AF766" i="23"/>
  <c r="U766" i="23"/>
  <c r="AF761" i="23"/>
  <c r="U761" i="23"/>
  <c r="AF760" i="23"/>
  <c r="U760" i="23"/>
  <c r="AF759" i="23"/>
  <c r="U759" i="23"/>
  <c r="V757" i="23"/>
  <c r="AB757" i="23"/>
  <c r="AD757" i="23"/>
  <c r="V756" i="23"/>
  <c r="AB756" i="23" s="1"/>
  <c r="AD756" i="23"/>
  <c r="V755" i="23"/>
  <c r="AB755" i="23"/>
  <c r="AD755" i="23" s="1"/>
  <c r="V754" i="23"/>
  <c r="AB754" i="23" s="1"/>
  <c r="AD754" i="23" s="1"/>
  <c r="V753" i="23"/>
  <c r="AB753" i="23"/>
  <c r="AD753" i="23"/>
  <c r="V752" i="23"/>
  <c r="AB752" i="23" s="1"/>
  <c r="AD752" i="23"/>
  <c r="V751" i="23"/>
  <c r="AB751" i="23" s="1"/>
  <c r="AD751" i="23" s="1"/>
  <c r="J751" i="23"/>
  <c r="V750" i="23"/>
  <c r="AB750" i="23"/>
  <c r="AD750" i="23" s="1"/>
  <c r="J750" i="23"/>
  <c r="V749" i="23"/>
  <c r="AB749" i="23" s="1"/>
  <c r="AD749" i="23" s="1"/>
  <c r="J749" i="23"/>
  <c r="V748" i="23"/>
  <c r="AB748" i="23"/>
  <c r="AD748" i="23" s="1"/>
  <c r="J748" i="23"/>
  <c r="V747" i="23"/>
  <c r="AB747" i="23" s="1"/>
  <c r="AD747" i="23" s="1"/>
  <c r="J747" i="23"/>
  <c r="V746" i="23"/>
  <c r="AB746" i="23"/>
  <c r="AD746" i="23" s="1"/>
  <c r="J746" i="23"/>
  <c r="V745" i="23"/>
  <c r="AB745" i="23" s="1"/>
  <c r="AD745" i="23"/>
  <c r="J745" i="23"/>
  <c r="V744" i="23"/>
  <c r="AB744" i="23" s="1"/>
  <c r="AD744" i="23"/>
  <c r="J744" i="23"/>
  <c r="V743" i="23"/>
  <c r="AB743" i="23" s="1"/>
  <c r="AD743" i="23" s="1"/>
  <c r="J743" i="23"/>
  <c r="V742" i="23"/>
  <c r="AB742" i="23"/>
  <c r="AD742" i="23" s="1"/>
  <c r="J742" i="23"/>
  <c r="V741" i="23"/>
  <c r="AB741" i="23" s="1"/>
  <c r="AD741" i="23" s="1"/>
  <c r="V740" i="23"/>
  <c r="AB740" i="23"/>
  <c r="AD740" i="23" s="1"/>
  <c r="J740" i="23"/>
  <c r="V739" i="23"/>
  <c r="AB739" i="23"/>
  <c r="AD739" i="23" s="1"/>
  <c r="J739" i="23"/>
  <c r="V738" i="23"/>
  <c r="AB738" i="23" s="1"/>
  <c r="AD738" i="23" s="1"/>
  <c r="J738" i="23"/>
  <c r="V737" i="23"/>
  <c r="AB737" i="23" s="1"/>
  <c r="AD737" i="23" s="1"/>
  <c r="J737" i="23"/>
  <c r="V736" i="23"/>
  <c r="AB736" i="23" s="1"/>
  <c r="AD736" i="23" s="1"/>
  <c r="J736" i="23"/>
  <c r="V735" i="23"/>
  <c r="AB735" i="23"/>
  <c r="AD735" i="23" s="1"/>
  <c r="J735" i="23"/>
  <c r="V734" i="23"/>
  <c r="AB734" i="23" s="1"/>
  <c r="AD734" i="23"/>
  <c r="J734" i="23"/>
  <c r="V733" i="23"/>
  <c r="AB733" i="23" s="1"/>
  <c r="AD733" i="23" s="1"/>
  <c r="J733" i="23"/>
  <c r="V732" i="23"/>
  <c r="AB732" i="23" s="1"/>
  <c r="AD732" i="23" s="1"/>
  <c r="V731" i="23"/>
  <c r="AB731" i="23" s="1"/>
  <c r="AD731" i="23" s="1"/>
  <c r="J731" i="23"/>
  <c r="V730" i="23"/>
  <c r="AB730" i="23"/>
  <c r="AD730" i="23" s="1"/>
  <c r="V729" i="23"/>
  <c r="AB729" i="23" s="1"/>
  <c r="AD729" i="23"/>
  <c r="J729" i="23"/>
  <c r="V728" i="23"/>
  <c r="AB728" i="23" s="1"/>
  <c r="AD728" i="23" s="1"/>
  <c r="V727" i="23"/>
  <c r="AB727" i="23" s="1"/>
  <c r="AD727" i="23"/>
  <c r="V726" i="23"/>
  <c r="AB726" i="23"/>
  <c r="AD726" i="23" s="1"/>
  <c r="V725" i="23"/>
  <c r="AB725" i="23"/>
  <c r="AD725" i="23" s="1"/>
  <c r="V724" i="23"/>
  <c r="AB724" i="23" s="1"/>
  <c r="AD724" i="23"/>
  <c r="V723" i="23"/>
  <c r="AB723" i="23" s="1"/>
  <c r="AD723" i="23"/>
  <c r="V722" i="23"/>
  <c r="AB722" i="23"/>
  <c r="AD722" i="23" s="1"/>
  <c r="V721" i="23"/>
  <c r="AB721" i="23"/>
  <c r="AD721" i="23" s="1"/>
  <c r="V720" i="23"/>
  <c r="AB720" i="23" s="1"/>
  <c r="AD720" i="23" s="1"/>
  <c r="V719" i="23"/>
  <c r="AB719" i="23" s="1"/>
  <c r="AD719" i="23" s="1"/>
  <c r="V718" i="23"/>
  <c r="AB718" i="23" s="1"/>
  <c r="AD718" i="23" s="1"/>
  <c r="J718" i="23"/>
  <c r="V717" i="23"/>
  <c r="AB717" i="23" s="1"/>
  <c r="AD717" i="23"/>
  <c r="V716" i="23"/>
  <c r="AB716" i="23"/>
  <c r="AD716" i="23" s="1"/>
  <c r="V715" i="23"/>
  <c r="AB715" i="23" s="1"/>
  <c r="AD715" i="23"/>
  <c r="V714" i="23"/>
  <c r="AB714" i="23" s="1"/>
  <c r="AD714" i="23" s="1"/>
  <c r="V713" i="23"/>
  <c r="AB713" i="23" s="1"/>
  <c r="AD713" i="23" s="1"/>
  <c r="V712" i="23"/>
  <c r="AB712" i="23" s="1"/>
  <c r="AD712" i="23"/>
  <c r="V711" i="23"/>
  <c r="AB711" i="23"/>
  <c r="AD711" i="23" s="1"/>
  <c r="V710" i="23"/>
  <c r="AB710" i="23" s="1"/>
  <c r="AD710" i="23" s="1"/>
  <c r="V709" i="23"/>
  <c r="AB709" i="23" s="1"/>
  <c r="AD709" i="23"/>
  <c r="V708" i="23"/>
  <c r="AB708" i="23" s="1"/>
  <c r="AD708" i="23" s="1"/>
  <c r="J708" i="23"/>
  <c r="V707" i="23"/>
  <c r="AB707" i="23"/>
  <c r="AD707" i="23" s="1"/>
  <c r="V706" i="23"/>
  <c r="AB706" i="23" s="1"/>
  <c r="AD706" i="23"/>
  <c r="V705" i="23"/>
  <c r="AB705" i="23"/>
  <c r="AD705" i="23" s="1"/>
  <c r="V704" i="23"/>
  <c r="AB704" i="23" s="1"/>
  <c r="AD704" i="23"/>
  <c r="J704" i="23"/>
  <c r="V703" i="23"/>
  <c r="AB703" i="23" s="1"/>
  <c r="AD703" i="23" s="1"/>
  <c r="J703" i="23"/>
  <c r="V702" i="23"/>
  <c r="AB702" i="23" s="1"/>
  <c r="AD702" i="23" s="1"/>
  <c r="V701" i="23"/>
  <c r="AB701" i="23"/>
  <c r="AD701" i="23" s="1"/>
  <c r="V700" i="23"/>
  <c r="AB700" i="23" s="1"/>
  <c r="AD700" i="23" s="1"/>
  <c r="V699" i="23"/>
  <c r="AB699" i="23"/>
  <c r="AD699" i="23" s="1"/>
  <c r="V698" i="23"/>
  <c r="AB698" i="23" s="1"/>
  <c r="AD698" i="23" s="1"/>
  <c r="V697" i="23"/>
  <c r="AB697" i="23"/>
  <c r="AD697" i="23"/>
  <c r="V696" i="23"/>
  <c r="AB696" i="23"/>
  <c r="AD696" i="23"/>
  <c r="V695" i="23"/>
  <c r="AB695" i="23" s="1"/>
  <c r="AD695" i="23" s="1"/>
  <c r="V694" i="23"/>
  <c r="AB694" i="23" s="1"/>
  <c r="AD694" i="23" s="1"/>
  <c r="V693" i="23"/>
  <c r="AB693" i="23" s="1"/>
  <c r="AD693" i="23" s="1"/>
  <c r="V692" i="23"/>
  <c r="AB692" i="23"/>
  <c r="AD692" i="23" s="1"/>
  <c r="V691" i="23"/>
  <c r="AB691" i="23" s="1"/>
  <c r="AD691" i="23"/>
  <c r="V690" i="23"/>
  <c r="AB690" i="23"/>
  <c r="AD690" i="23" s="1"/>
  <c r="V689" i="23"/>
  <c r="AB689" i="23"/>
  <c r="AD689" i="23" s="1"/>
  <c r="J689" i="23"/>
  <c r="V688" i="23"/>
  <c r="AB688" i="23"/>
  <c r="AD688" i="23" s="1"/>
  <c r="J688" i="23"/>
  <c r="V687" i="23"/>
  <c r="AB687" i="23" s="1"/>
  <c r="AD687" i="23" s="1"/>
  <c r="J687" i="23"/>
  <c r="V686" i="23"/>
  <c r="AB686" i="23"/>
  <c r="AD686" i="23" s="1"/>
  <c r="J686" i="23"/>
  <c r="V685" i="23"/>
  <c r="AB685" i="23" s="1"/>
  <c r="AD685" i="23" s="1"/>
  <c r="J685" i="23"/>
  <c r="V684" i="23"/>
  <c r="AB684" i="23"/>
  <c r="AD684" i="23" s="1"/>
  <c r="J684" i="23"/>
  <c r="V683" i="23"/>
  <c r="AB683" i="23"/>
  <c r="AD683" i="23"/>
  <c r="J683" i="23"/>
  <c r="V682" i="23"/>
  <c r="AB682" i="23" s="1"/>
  <c r="AD682" i="23" s="1"/>
  <c r="J682" i="23"/>
  <c r="V681" i="23"/>
  <c r="AB681" i="23" s="1"/>
  <c r="AD681" i="23" s="1"/>
  <c r="J681" i="23"/>
  <c r="V680" i="23"/>
  <c r="AB680" i="23"/>
  <c r="AD680" i="23" s="1"/>
  <c r="J680" i="23"/>
  <c r="V679" i="23"/>
  <c r="AB679" i="23"/>
  <c r="AD679" i="23" s="1"/>
  <c r="J679" i="23"/>
  <c r="V678" i="23"/>
  <c r="AB678" i="23" s="1"/>
  <c r="AD678" i="23"/>
  <c r="J678" i="23"/>
  <c r="V677" i="23"/>
  <c r="AB677" i="23" s="1"/>
  <c r="AD677" i="23" s="1"/>
  <c r="J677" i="23"/>
  <c r="V676" i="23"/>
  <c r="AB676" i="23"/>
  <c r="AD676" i="23" s="1"/>
  <c r="J676" i="23"/>
  <c r="V675" i="23"/>
  <c r="AB675" i="23" s="1"/>
  <c r="AD675" i="23" s="1"/>
  <c r="J675" i="23"/>
  <c r="V674" i="23"/>
  <c r="AB674" i="23" s="1"/>
  <c r="AD674" i="23" s="1"/>
  <c r="J674" i="23"/>
  <c r="V673" i="23"/>
  <c r="AB673" i="23"/>
  <c r="AD673" i="23" s="1"/>
  <c r="J673" i="23"/>
  <c r="V672" i="23"/>
  <c r="AB672" i="23"/>
  <c r="AD672" i="23" s="1"/>
  <c r="J672" i="23"/>
  <c r="V671" i="23"/>
  <c r="AB671" i="23" s="1"/>
  <c r="AD671" i="23"/>
  <c r="J671" i="23"/>
  <c r="V670" i="23"/>
  <c r="AB670" i="23" s="1"/>
  <c r="AD670" i="23"/>
  <c r="J670" i="23"/>
  <c r="V669" i="23"/>
  <c r="AB669" i="23" s="1"/>
  <c r="AD669" i="23" s="1"/>
  <c r="J669" i="23"/>
  <c r="V668" i="23"/>
  <c r="AB668" i="23"/>
  <c r="AD668" i="23" s="1"/>
  <c r="J668" i="23"/>
  <c r="AB667" i="23"/>
  <c r="AD667" i="23"/>
  <c r="J667" i="23"/>
  <c r="AB666" i="23"/>
  <c r="AD666" i="23"/>
  <c r="J666" i="23"/>
  <c r="AB665" i="23"/>
  <c r="AD665" i="23" s="1"/>
  <c r="J665" i="23"/>
  <c r="AB664" i="23"/>
  <c r="AD664" i="23" s="1"/>
  <c r="J664" i="23"/>
  <c r="AB663" i="23"/>
  <c r="AD663" i="23"/>
  <c r="J663" i="23"/>
  <c r="AB662" i="23"/>
  <c r="AD662" i="23" s="1"/>
  <c r="J662" i="23"/>
  <c r="AB661" i="23"/>
  <c r="AD661" i="23"/>
  <c r="J661" i="23"/>
  <c r="AB660" i="23"/>
  <c r="AD660" i="23" s="1"/>
  <c r="J660" i="23"/>
  <c r="AB659" i="23"/>
  <c r="AD659" i="23" s="1"/>
  <c r="J659" i="23"/>
  <c r="AB658" i="23"/>
  <c r="AD658" i="23" s="1"/>
  <c r="J658" i="23"/>
  <c r="AB657" i="23"/>
  <c r="AD657" i="23" s="1"/>
  <c r="J657" i="23"/>
  <c r="AB656" i="23"/>
  <c r="AD656" i="23" s="1"/>
  <c r="J656" i="23"/>
  <c r="AB655" i="23"/>
  <c r="AD655" i="23"/>
  <c r="J655" i="23"/>
  <c r="AB654" i="23"/>
  <c r="AD654" i="23" s="1"/>
  <c r="J654" i="23"/>
  <c r="AB653" i="23"/>
  <c r="AD653" i="23"/>
  <c r="J653" i="23"/>
  <c r="AB652" i="23"/>
  <c r="AD652" i="23" s="1"/>
  <c r="J652" i="23"/>
  <c r="AB651" i="23"/>
  <c r="AD651" i="23" s="1"/>
  <c r="J651" i="23"/>
  <c r="AB650" i="23"/>
  <c r="AD650" i="23" s="1"/>
  <c r="J650" i="23"/>
  <c r="AB649" i="23"/>
  <c r="AD649" i="23"/>
  <c r="J649" i="23"/>
  <c r="AB648" i="23"/>
  <c r="AD648" i="23" s="1"/>
  <c r="J648" i="23"/>
  <c r="AB647" i="23"/>
  <c r="AD647" i="23" s="1"/>
  <c r="J647" i="23"/>
  <c r="AB646" i="23"/>
  <c r="AD646" i="23"/>
  <c r="J646" i="23"/>
  <c r="AB645" i="23"/>
  <c r="AD645" i="23" s="1"/>
  <c r="J645" i="23"/>
  <c r="AB644" i="23"/>
  <c r="AD644" i="23" s="1"/>
  <c r="J644" i="23"/>
  <c r="V643" i="23"/>
  <c r="AB643" i="23"/>
  <c r="AD643" i="23" s="1"/>
  <c r="J643" i="23"/>
  <c r="V642" i="23"/>
  <c r="AB642" i="23"/>
  <c r="AD642" i="23" s="1"/>
  <c r="J642" i="23"/>
  <c r="V641" i="23"/>
  <c r="AB641" i="23" s="1"/>
  <c r="AD641" i="23" s="1"/>
  <c r="J641" i="23"/>
  <c r="V640" i="23"/>
  <c r="AB640" i="23" s="1"/>
  <c r="AD640" i="23"/>
  <c r="J640" i="23"/>
  <c r="V639" i="23"/>
  <c r="AB639" i="23"/>
  <c r="AD639" i="23" s="1"/>
  <c r="J639" i="23"/>
  <c r="V638" i="23"/>
  <c r="AB638" i="23"/>
  <c r="AD638" i="23" s="1"/>
  <c r="J638" i="23"/>
  <c r="V637" i="23"/>
  <c r="AB637" i="23" s="1"/>
  <c r="AD637" i="23" s="1"/>
  <c r="J637" i="23"/>
  <c r="AB636" i="23"/>
  <c r="AD636" i="23" s="1"/>
  <c r="U636" i="23"/>
  <c r="J636" i="23"/>
  <c r="AB635" i="23"/>
  <c r="AD635" i="23" s="1"/>
  <c r="U635" i="23"/>
  <c r="J635" i="23"/>
  <c r="AB634" i="23"/>
  <c r="AD634" i="23" s="1"/>
  <c r="U634" i="23"/>
  <c r="J634" i="23"/>
  <c r="AB633" i="23"/>
  <c r="AD633" i="23" s="1"/>
  <c r="U633" i="23"/>
  <c r="J633" i="23"/>
  <c r="AB632" i="23"/>
  <c r="AD632" i="23" s="1"/>
  <c r="U632" i="23"/>
  <c r="J632" i="23"/>
  <c r="AB631" i="23"/>
  <c r="AD631" i="23" s="1"/>
  <c r="U631" i="23"/>
  <c r="J631" i="23"/>
  <c r="AB630" i="23"/>
  <c r="AD630" i="23" s="1"/>
  <c r="U630" i="23"/>
  <c r="J630" i="23"/>
  <c r="AB629" i="23"/>
  <c r="AD629" i="23" s="1"/>
  <c r="U629" i="23"/>
  <c r="J629" i="23"/>
  <c r="AB628" i="23"/>
  <c r="AD628" i="23" s="1"/>
  <c r="U628" i="23"/>
  <c r="J628" i="23"/>
  <c r="AB627" i="23"/>
  <c r="AD627" i="23" s="1"/>
  <c r="U627" i="23"/>
  <c r="J627" i="23"/>
  <c r="AB626" i="23"/>
  <c r="AD626" i="23" s="1"/>
  <c r="U626" i="23"/>
  <c r="J626" i="23"/>
  <c r="AB625" i="23"/>
  <c r="AD625" i="23" s="1"/>
  <c r="U625" i="23"/>
  <c r="J625" i="23"/>
  <c r="AB624" i="23"/>
  <c r="AD624" i="23" s="1"/>
  <c r="U624" i="23"/>
  <c r="J624" i="23"/>
  <c r="AB623" i="23"/>
  <c r="AD623" i="23" s="1"/>
  <c r="U623" i="23"/>
  <c r="J623" i="23"/>
  <c r="AB622" i="23"/>
  <c r="AD622" i="23" s="1"/>
  <c r="U622" i="23"/>
  <c r="J622" i="23"/>
  <c r="AB621" i="23"/>
  <c r="AD621" i="23" s="1"/>
  <c r="U621" i="23"/>
  <c r="J621" i="23"/>
  <c r="AB620" i="23"/>
  <c r="AD620" i="23" s="1"/>
  <c r="U620" i="23"/>
  <c r="J620" i="23"/>
  <c r="AB619" i="23"/>
  <c r="AD619" i="23" s="1"/>
  <c r="U619" i="23"/>
  <c r="J619" i="23"/>
  <c r="AB618" i="23"/>
  <c r="AD618" i="23" s="1"/>
  <c r="U618" i="23"/>
  <c r="J618" i="23"/>
  <c r="AB617" i="23"/>
  <c r="AD617" i="23" s="1"/>
  <c r="U617" i="23"/>
  <c r="J617" i="23"/>
  <c r="AB616" i="23"/>
  <c r="AD616" i="23" s="1"/>
  <c r="U616" i="23"/>
  <c r="J616" i="23"/>
  <c r="AB615" i="23"/>
  <c r="AD615" i="23" s="1"/>
  <c r="U615" i="23"/>
  <c r="J615" i="23"/>
  <c r="AB614" i="23"/>
  <c r="AD614" i="23" s="1"/>
  <c r="U614" i="23"/>
  <c r="J614" i="23"/>
  <c r="AB613" i="23"/>
  <c r="AD613" i="23" s="1"/>
  <c r="U613" i="23"/>
  <c r="J613" i="23"/>
  <c r="AB612" i="23"/>
  <c r="AD612" i="23" s="1"/>
  <c r="U612" i="23"/>
  <c r="J612" i="23"/>
  <c r="AB611" i="23"/>
  <c r="AD611" i="23" s="1"/>
  <c r="U611" i="23"/>
  <c r="J611" i="23"/>
  <c r="AB610" i="23"/>
  <c r="AD610" i="23" s="1"/>
  <c r="U610" i="23"/>
  <c r="J610" i="23"/>
  <c r="AB609" i="23"/>
  <c r="AD609" i="23" s="1"/>
  <c r="U609" i="23"/>
  <c r="J609" i="23"/>
  <c r="AB608" i="23"/>
  <c r="AD608" i="23" s="1"/>
  <c r="U608" i="23"/>
  <c r="J608" i="23"/>
  <c r="AB607" i="23"/>
  <c r="AD607" i="23" s="1"/>
  <c r="U607" i="23"/>
  <c r="J607" i="23"/>
  <c r="AB606" i="23"/>
  <c r="AD606" i="23" s="1"/>
  <c r="U606" i="23"/>
  <c r="J606" i="23"/>
  <c r="AB605" i="23"/>
  <c r="AD605" i="23" s="1"/>
  <c r="U605" i="23"/>
  <c r="J605" i="23"/>
  <c r="AB604" i="23"/>
  <c r="AD604" i="23" s="1"/>
  <c r="U604" i="23"/>
  <c r="J604" i="23"/>
  <c r="AB603" i="23"/>
  <c r="AD603" i="23" s="1"/>
  <c r="U603" i="23"/>
  <c r="J603" i="23"/>
  <c r="AB602" i="23"/>
  <c r="AD602" i="23" s="1"/>
  <c r="U602" i="23"/>
  <c r="J602" i="23"/>
  <c r="AB601" i="23"/>
  <c r="AD601" i="23" s="1"/>
  <c r="U601" i="23"/>
  <c r="J601" i="23"/>
  <c r="AB600" i="23"/>
  <c r="AD600" i="23" s="1"/>
  <c r="U600" i="23"/>
  <c r="J600" i="23"/>
  <c r="AB599" i="23"/>
  <c r="AD599" i="23" s="1"/>
  <c r="U599" i="23"/>
  <c r="J599" i="23"/>
  <c r="AB598" i="23"/>
  <c r="AD598" i="23" s="1"/>
  <c r="U598" i="23"/>
  <c r="J598" i="23"/>
  <c r="U597" i="23"/>
  <c r="J597" i="23"/>
  <c r="U596" i="23"/>
  <c r="J596" i="23"/>
  <c r="U595" i="23"/>
  <c r="J595" i="23"/>
  <c r="U594" i="23"/>
  <c r="J594" i="23"/>
  <c r="U593" i="23"/>
  <c r="J593" i="23"/>
  <c r="U592" i="23"/>
  <c r="J592" i="23"/>
  <c r="U591" i="23"/>
  <c r="J591" i="23"/>
  <c r="U590" i="23"/>
  <c r="J590" i="23"/>
  <c r="U589" i="23"/>
  <c r="J589" i="23"/>
  <c r="U588" i="23"/>
  <c r="J588" i="23"/>
  <c r="U587" i="23"/>
  <c r="J587" i="23"/>
  <c r="U586" i="23"/>
  <c r="J586" i="23"/>
  <c r="U585" i="23"/>
  <c r="J585" i="23"/>
  <c r="U584" i="23"/>
  <c r="J584" i="23"/>
  <c r="U583" i="23"/>
  <c r="J583" i="23"/>
  <c r="U582" i="23"/>
  <c r="J582" i="23"/>
  <c r="U581" i="23"/>
  <c r="J581" i="23"/>
  <c r="U580" i="23"/>
  <c r="J580" i="23"/>
  <c r="U579" i="23"/>
  <c r="J579" i="23"/>
  <c r="U578" i="23"/>
  <c r="J578" i="23"/>
  <c r="U577" i="23"/>
  <c r="J577" i="23"/>
  <c r="U576" i="23"/>
  <c r="J576" i="23"/>
  <c r="U575" i="23"/>
  <c r="J575" i="23"/>
  <c r="AB574" i="23"/>
  <c r="U574" i="23"/>
  <c r="J574" i="23"/>
  <c r="U573" i="23"/>
  <c r="J573" i="23"/>
  <c r="U572" i="23"/>
  <c r="J572" i="23"/>
  <c r="U571" i="23"/>
  <c r="J571" i="23"/>
  <c r="U570" i="23"/>
  <c r="J570" i="23"/>
  <c r="U569" i="23"/>
  <c r="J569" i="23"/>
  <c r="U568" i="23"/>
  <c r="J568" i="23"/>
  <c r="U567" i="23"/>
  <c r="J567" i="23"/>
  <c r="U566" i="23"/>
  <c r="J566" i="23"/>
  <c r="U565" i="23"/>
  <c r="J565" i="23"/>
  <c r="U564" i="23"/>
  <c r="J564" i="23"/>
  <c r="U563" i="23"/>
  <c r="J563" i="23"/>
  <c r="U562" i="23"/>
  <c r="J562" i="23"/>
  <c r="U561" i="23"/>
  <c r="J561" i="23"/>
  <c r="U560" i="23"/>
  <c r="J560" i="23"/>
  <c r="U559" i="23"/>
  <c r="J559" i="23"/>
  <c r="U558" i="23"/>
  <c r="J558" i="23"/>
  <c r="U557" i="23"/>
  <c r="J557" i="23"/>
  <c r="U556" i="23"/>
  <c r="J556" i="23"/>
  <c r="U555" i="23"/>
  <c r="J555" i="23"/>
  <c r="U554" i="23"/>
  <c r="J554" i="23"/>
  <c r="U553" i="23"/>
  <c r="J553" i="23"/>
  <c r="U552" i="23"/>
  <c r="J552" i="23"/>
  <c r="U551" i="23"/>
  <c r="J551" i="23"/>
  <c r="U550" i="23"/>
  <c r="J550" i="23"/>
  <c r="U549" i="23"/>
  <c r="J549" i="23"/>
  <c r="U548" i="23"/>
  <c r="J548" i="23"/>
  <c r="U547" i="23"/>
  <c r="J547" i="23"/>
  <c r="U546" i="23"/>
  <c r="J546" i="23"/>
  <c r="U545" i="23"/>
  <c r="J545" i="23"/>
  <c r="U544" i="23"/>
  <c r="J544" i="23"/>
  <c r="U543" i="23"/>
  <c r="J543" i="23"/>
  <c r="U542" i="23"/>
  <c r="J542" i="23"/>
  <c r="U541" i="23"/>
  <c r="J541" i="23"/>
  <c r="U540" i="23"/>
  <c r="J540" i="23"/>
  <c r="U539" i="23"/>
  <c r="J539" i="23"/>
  <c r="U538" i="23"/>
  <c r="J538" i="23"/>
  <c r="U537" i="23"/>
  <c r="J537" i="23"/>
  <c r="U536" i="23"/>
  <c r="J536" i="23"/>
  <c r="U535" i="23"/>
  <c r="J535" i="23"/>
  <c r="U534" i="23"/>
  <c r="J534" i="23"/>
  <c r="U533" i="23"/>
  <c r="J533" i="23"/>
  <c r="U532" i="23"/>
  <c r="J532" i="23"/>
  <c r="U531" i="23"/>
  <c r="J531" i="23"/>
  <c r="U530" i="23"/>
  <c r="J530" i="23"/>
  <c r="U529" i="23"/>
  <c r="J529" i="23"/>
  <c r="U528" i="23"/>
  <c r="J528" i="23"/>
  <c r="U527" i="23"/>
  <c r="J527" i="23"/>
  <c r="U526" i="23"/>
  <c r="J526" i="23"/>
  <c r="U525" i="23"/>
  <c r="J525" i="23"/>
  <c r="U524" i="23"/>
  <c r="J524" i="23"/>
  <c r="U523" i="23"/>
  <c r="J523" i="23"/>
  <c r="U522" i="23"/>
  <c r="J522" i="23"/>
  <c r="U521" i="23"/>
  <c r="J521" i="23"/>
  <c r="U520" i="23"/>
  <c r="J520" i="23"/>
  <c r="U519" i="23"/>
  <c r="J519" i="23"/>
  <c r="U518" i="23"/>
  <c r="J518" i="23"/>
  <c r="U517" i="23"/>
  <c r="J517" i="23"/>
  <c r="U516" i="23"/>
  <c r="J516" i="23"/>
  <c r="U515" i="23"/>
  <c r="J515" i="23"/>
  <c r="U514" i="23"/>
  <c r="J514" i="23"/>
  <c r="U513" i="23"/>
  <c r="J513" i="23"/>
  <c r="U512" i="23"/>
  <c r="J512" i="23"/>
  <c r="U511" i="23"/>
  <c r="J511" i="23"/>
  <c r="U510" i="23"/>
  <c r="J510" i="23"/>
  <c r="U509" i="23"/>
  <c r="J509" i="23"/>
  <c r="U508" i="23"/>
  <c r="J508" i="23"/>
  <c r="U507" i="23"/>
  <c r="J507" i="23"/>
  <c r="U506" i="23"/>
  <c r="J506" i="23"/>
  <c r="U505" i="23"/>
  <c r="J505" i="23"/>
  <c r="U504" i="23"/>
  <c r="J504" i="23"/>
  <c r="U503" i="23"/>
  <c r="J503" i="23"/>
  <c r="U502" i="23"/>
  <c r="J502" i="23"/>
  <c r="U501" i="23"/>
  <c r="J501" i="23"/>
  <c r="U500" i="23"/>
  <c r="J500" i="23"/>
  <c r="U499" i="23"/>
  <c r="J499" i="23"/>
  <c r="U498" i="23"/>
  <c r="J498" i="23"/>
  <c r="U497" i="23"/>
  <c r="J497" i="23"/>
  <c r="U496" i="23"/>
  <c r="J496" i="23"/>
  <c r="U495" i="23"/>
  <c r="J495" i="23"/>
  <c r="U494" i="23"/>
  <c r="J494" i="23"/>
  <c r="U493" i="23"/>
  <c r="J493" i="23"/>
  <c r="U492" i="23"/>
  <c r="J492" i="23"/>
  <c r="U491" i="23"/>
  <c r="J491" i="23"/>
  <c r="U490" i="23"/>
  <c r="J490" i="23"/>
  <c r="U489" i="23"/>
  <c r="J489" i="23"/>
  <c r="U488" i="23"/>
  <c r="J488" i="23"/>
  <c r="U487" i="23"/>
  <c r="J487" i="23"/>
  <c r="U486" i="23"/>
  <c r="J486" i="23"/>
  <c r="U485" i="23"/>
  <c r="J485" i="23"/>
  <c r="U484" i="23"/>
  <c r="J484" i="23"/>
  <c r="U483" i="23"/>
  <c r="J483" i="23"/>
  <c r="U482" i="23"/>
  <c r="J482" i="23"/>
  <c r="U481" i="23"/>
  <c r="J481" i="23"/>
  <c r="U480" i="23"/>
  <c r="J480" i="23"/>
  <c r="U479" i="23"/>
  <c r="J479" i="23"/>
  <c r="U478" i="23"/>
  <c r="J478" i="23"/>
  <c r="U477" i="23"/>
  <c r="J477" i="23"/>
  <c r="U476" i="23"/>
  <c r="J476" i="23"/>
  <c r="U475" i="23"/>
  <c r="J475" i="23"/>
  <c r="U474" i="23"/>
  <c r="J474" i="23"/>
  <c r="U473" i="23"/>
  <c r="J473" i="23"/>
  <c r="U472" i="23"/>
  <c r="J472" i="23"/>
  <c r="U471" i="23"/>
  <c r="J471" i="23"/>
  <c r="U470" i="23"/>
  <c r="J470" i="23"/>
  <c r="U469" i="23"/>
  <c r="J469" i="23"/>
  <c r="U468" i="23"/>
  <c r="J468" i="23"/>
  <c r="U467" i="23"/>
  <c r="J467" i="23"/>
  <c r="U466" i="23"/>
  <c r="J466" i="23"/>
  <c r="U465" i="23"/>
  <c r="J465" i="23"/>
  <c r="U464" i="23"/>
  <c r="J464" i="23"/>
  <c r="U463" i="23"/>
  <c r="J463" i="23"/>
  <c r="U462" i="23"/>
  <c r="J462" i="23"/>
  <c r="J461" i="23"/>
  <c r="U460" i="23"/>
  <c r="J460" i="23"/>
  <c r="X456" i="23"/>
  <c r="U456" i="23"/>
  <c r="J453" i="23"/>
  <c r="J452" i="23"/>
  <c r="J451" i="23"/>
  <c r="J450" i="23"/>
  <c r="J449" i="23"/>
  <c r="J448" i="23"/>
  <c r="J447" i="23"/>
  <c r="J446" i="23"/>
  <c r="J445" i="23"/>
  <c r="J444" i="23"/>
  <c r="J443" i="23"/>
  <c r="J442" i="23"/>
  <c r="J441" i="23"/>
  <c r="J440" i="23"/>
  <c r="J439" i="23"/>
  <c r="J438" i="23"/>
  <c r="J437" i="23"/>
  <c r="J436" i="23"/>
  <c r="J435" i="23"/>
  <c r="J434" i="23"/>
  <c r="J433" i="23"/>
  <c r="J432" i="23"/>
  <c r="J431" i="23"/>
  <c r="J430" i="23"/>
  <c r="J429" i="23"/>
  <c r="J428" i="23"/>
  <c r="J427" i="23"/>
  <c r="J426" i="23"/>
  <c r="J425" i="23"/>
  <c r="J424" i="23"/>
  <c r="J423" i="23"/>
  <c r="J422" i="23"/>
  <c r="J421" i="23"/>
  <c r="J420" i="23"/>
  <c r="J419" i="23"/>
  <c r="J418" i="23"/>
  <c r="J417" i="23"/>
  <c r="J416" i="23"/>
  <c r="J415" i="23"/>
  <c r="J414" i="23"/>
  <c r="J413" i="23"/>
  <c r="J412" i="23"/>
  <c r="J411" i="23"/>
  <c r="J410" i="23"/>
  <c r="J409" i="23"/>
  <c r="J408" i="23"/>
  <c r="J407" i="23"/>
  <c r="J406" i="23"/>
  <c r="J405" i="23"/>
  <c r="J404" i="23"/>
  <c r="J403" i="23"/>
  <c r="J402" i="23"/>
  <c r="J401" i="23"/>
  <c r="J400" i="23"/>
  <c r="J399" i="23"/>
  <c r="J398" i="23"/>
  <c r="J397" i="23"/>
  <c r="J396" i="23"/>
  <c r="J395" i="23"/>
  <c r="J394" i="23"/>
  <c r="J393" i="23"/>
  <c r="J392" i="23"/>
  <c r="J391" i="23"/>
  <c r="J390" i="23"/>
  <c r="J389" i="23"/>
  <c r="J388" i="23"/>
  <c r="J387" i="23"/>
  <c r="J386" i="23"/>
  <c r="J385" i="23"/>
  <c r="J384" i="23"/>
  <c r="J383" i="23"/>
  <c r="J382" i="23"/>
  <c r="J381" i="23"/>
  <c r="J380" i="23"/>
  <c r="J379" i="23"/>
  <c r="J378" i="23"/>
  <c r="J377" i="23"/>
  <c r="J376" i="23"/>
  <c r="J375" i="23"/>
  <c r="J374" i="23"/>
  <c r="J373" i="23"/>
  <c r="J372" i="23"/>
  <c r="J371" i="23"/>
  <c r="J370" i="23"/>
  <c r="J369" i="23"/>
  <c r="J368" i="23"/>
  <c r="J367" i="23"/>
  <c r="J366" i="23"/>
  <c r="J365" i="23"/>
  <c r="J364" i="23"/>
  <c r="J363" i="23"/>
  <c r="J362" i="23"/>
  <c r="J361" i="23"/>
  <c r="J360" i="23"/>
  <c r="J359" i="23"/>
  <c r="J358" i="23"/>
  <c r="J357" i="23"/>
  <c r="J356" i="23"/>
  <c r="J355" i="23"/>
  <c r="J354" i="23"/>
  <c r="J353" i="23"/>
  <c r="J352" i="23"/>
  <c r="J351" i="23"/>
  <c r="U349" i="23"/>
  <c r="J349" i="23"/>
  <c r="U348" i="23"/>
  <c r="J348" i="23"/>
  <c r="U347" i="23"/>
  <c r="J347" i="23"/>
  <c r="U346" i="23"/>
  <c r="J346" i="23"/>
  <c r="U345" i="23"/>
  <c r="J345" i="23"/>
  <c r="U344" i="23"/>
  <c r="J344" i="23"/>
  <c r="U343" i="23"/>
  <c r="J343" i="23"/>
  <c r="U342" i="23"/>
  <c r="J342" i="23"/>
  <c r="U341" i="23"/>
  <c r="J341" i="23"/>
  <c r="U340" i="23"/>
  <c r="J340" i="23"/>
  <c r="U339" i="23"/>
  <c r="J339" i="23"/>
  <c r="U338" i="23"/>
  <c r="J338" i="23"/>
  <c r="U337" i="23"/>
  <c r="J337" i="23"/>
  <c r="U336" i="23"/>
  <c r="J336" i="23"/>
  <c r="U335" i="23"/>
  <c r="J335" i="23"/>
  <c r="U334" i="23"/>
  <c r="J334" i="23"/>
  <c r="X333" i="23"/>
  <c r="U333" i="23"/>
  <c r="AC331" i="23"/>
  <c r="AE331" i="23"/>
  <c r="X331" i="23"/>
  <c r="AB330" i="23"/>
  <c r="AD330" i="23" s="1"/>
  <c r="AC330" i="23"/>
  <c r="AE330" i="23"/>
  <c r="X330" i="23"/>
  <c r="U330" i="23"/>
  <c r="AB329" i="23"/>
  <c r="AD329" i="23" s="1"/>
  <c r="U329" i="23"/>
  <c r="AB328" i="23"/>
  <c r="AD328" i="23"/>
  <c r="U328" i="23"/>
  <c r="AB327" i="23"/>
  <c r="AD327" i="23" s="1"/>
  <c r="U327" i="23"/>
  <c r="AB326" i="23"/>
  <c r="AD326" i="23"/>
  <c r="AF326" i="23" s="1"/>
  <c r="AC326" i="23"/>
  <c r="AE326" i="23"/>
  <c r="X326" i="23"/>
  <c r="U326" i="23"/>
  <c r="AB325" i="23"/>
  <c r="AD325" i="23" s="1"/>
  <c r="AC325" i="23"/>
  <c r="AE325" i="23" s="1"/>
  <c r="X325" i="23"/>
  <c r="U325" i="23"/>
  <c r="AC324" i="23"/>
  <c r="AE324" i="23"/>
  <c r="X324" i="23"/>
  <c r="AC323" i="23"/>
  <c r="AE323" i="23"/>
  <c r="X323" i="23"/>
  <c r="AC322" i="23"/>
  <c r="AE322" i="23" s="1"/>
  <c r="X322" i="23"/>
  <c r="AC321" i="23"/>
  <c r="AE321" i="23"/>
  <c r="X321" i="23"/>
  <c r="AC320" i="23"/>
  <c r="AE320" i="23" s="1"/>
  <c r="X320" i="23"/>
  <c r="AC319" i="23"/>
  <c r="AE319" i="23" s="1"/>
  <c r="X319" i="23"/>
  <c r="AC318" i="23"/>
  <c r="AE318" i="23"/>
  <c r="X318" i="23"/>
  <c r="AC317" i="23"/>
  <c r="AE317" i="23"/>
  <c r="X317" i="23"/>
  <c r="AB316" i="23"/>
  <c r="AD316" i="23" s="1"/>
  <c r="AC316" i="23"/>
  <c r="AE316" i="23" s="1"/>
  <c r="X316" i="23"/>
  <c r="U316" i="23"/>
  <c r="AC315" i="23"/>
  <c r="AE315" i="23" s="1"/>
  <c r="X315" i="23"/>
  <c r="AB314" i="23"/>
  <c r="AD314" i="23"/>
  <c r="AC314" i="23"/>
  <c r="AE314" i="23" s="1"/>
  <c r="AF314" i="23" s="1"/>
  <c r="X314" i="23"/>
  <c r="U314" i="23"/>
  <c r="AB313" i="23"/>
  <c r="AD313" i="23" s="1"/>
  <c r="AC313" i="23"/>
  <c r="AE313" i="23"/>
  <c r="X313" i="23"/>
  <c r="U313" i="23"/>
  <c r="AB312" i="23"/>
  <c r="AD312" i="23" s="1"/>
  <c r="AC312" i="23"/>
  <c r="AE312" i="23"/>
  <c r="X312" i="23"/>
  <c r="U312" i="23"/>
  <c r="AB311" i="23"/>
  <c r="AD311" i="23" s="1"/>
  <c r="AC311" i="23"/>
  <c r="AE311" i="23"/>
  <c r="X311" i="23"/>
  <c r="U311" i="23"/>
  <c r="AB310" i="23"/>
  <c r="AD310" i="23" s="1"/>
  <c r="AC310" i="23"/>
  <c r="AE310" i="23" s="1"/>
  <c r="X310" i="23"/>
  <c r="U310" i="23"/>
  <c r="AB309" i="23"/>
  <c r="AD309" i="23" s="1"/>
  <c r="AC309" i="23"/>
  <c r="AE309" i="23" s="1"/>
  <c r="X309" i="23"/>
  <c r="U309" i="23"/>
  <c r="AB308" i="23"/>
  <c r="AD308" i="23"/>
  <c r="AC308" i="23"/>
  <c r="AE308" i="23"/>
  <c r="X308" i="23"/>
  <c r="U308" i="23"/>
  <c r="AC307" i="23"/>
  <c r="AE307" i="23" s="1"/>
  <c r="X307" i="23"/>
  <c r="AC306" i="23"/>
  <c r="AE306" i="23"/>
  <c r="X306" i="23"/>
  <c r="AB305" i="23"/>
  <c r="AD305" i="23"/>
  <c r="AC305" i="23"/>
  <c r="AE305" i="23" s="1"/>
  <c r="X305" i="23"/>
  <c r="U305" i="23"/>
  <c r="AB304" i="23"/>
  <c r="AD304" i="23" s="1"/>
  <c r="AC304" i="23"/>
  <c r="AE304" i="23" s="1"/>
  <c r="X304" i="23"/>
  <c r="U304" i="23"/>
  <c r="AB303" i="23"/>
  <c r="AD303" i="23"/>
  <c r="AC303" i="23"/>
  <c r="AE303" i="23"/>
  <c r="X303" i="23"/>
  <c r="U303" i="23"/>
  <c r="AB302" i="23"/>
  <c r="AD302" i="23"/>
  <c r="AC302" i="23"/>
  <c r="AE302" i="23"/>
  <c r="X302" i="23"/>
  <c r="U302" i="23"/>
  <c r="AB301" i="23"/>
  <c r="AD301" i="23" s="1"/>
  <c r="AC301" i="23"/>
  <c r="AE301" i="23" s="1"/>
  <c r="X301" i="23"/>
  <c r="U301" i="23"/>
  <c r="AB300" i="23"/>
  <c r="AD300" i="23" s="1"/>
  <c r="AF300" i="23" s="1"/>
  <c r="AC300" i="23"/>
  <c r="AE300" i="23" s="1"/>
  <c r="X300" i="23"/>
  <c r="U300" i="23"/>
  <c r="AB299" i="23"/>
  <c r="AD299" i="23"/>
  <c r="AC299" i="23"/>
  <c r="AE299" i="23"/>
  <c r="X299" i="23"/>
  <c r="U299" i="23"/>
  <c r="AB298" i="23"/>
  <c r="AD298" i="23"/>
  <c r="AF298" i="23" s="1"/>
  <c r="AC298" i="23"/>
  <c r="AE298" i="23"/>
  <c r="X298" i="23"/>
  <c r="U298" i="23"/>
  <c r="AB297" i="23"/>
  <c r="AD297" i="23"/>
  <c r="AC297" i="23"/>
  <c r="AE297" i="23" s="1"/>
  <c r="X297" i="23"/>
  <c r="U297" i="23"/>
  <c r="AB296" i="23"/>
  <c r="AD296" i="23"/>
  <c r="AC296" i="23"/>
  <c r="AE296" i="23" s="1"/>
  <c r="X296" i="23"/>
  <c r="U296" i="23"/>
  <c r="AB295" i="23"/>
  <c r="AD295" i="23" s="1"/>
  <c r="AF295" i="23" s="1"/>
  <c r="AC295" i="23"/>
  <c r="AE295" i="23" s="1"/>
  <c r="X295" i="23"/>
  <c r="U295" i="23"/>
  <c r="AB294" i="23"/>
  <c r="AD294" i="23" s="1"/>
  <c r="AC294" i="23"/>
  <c r="AE294" i="23"/>
  <c r="X294" i="23"/>
  <c r="U294" i="23"/>
  <c r="AB293" i="23"/>
  <c r="AD293" i="23"/>
  <c r="AC293" i="23"/>
  <c r="AE293" i="23" s="1"/>
  <c r="AF293" i="23" s="1"/>
  <c r="X293" i="23"/>
  <c r="U293" i="23"/>
  <c r="AB292" i="23"/>
  <c r="AD292" i="23"/>
  <c r="AC292" i="23"/>
  <c r="AE292" i="23"/>
  <c r="X292" i="23"/>
  <c r="U292" i="23"/>
  <c r="AB291" i="23"/>
  <c r="AD291" i="23"/>
  <c r="AC291" i="23"/>
  <c r="AE291" i="23" s="1"/>
  <c r="X291" i="23"/>
  <c r="U291" i="23"/>
  <c r="AB290" i="23"/>
  <c r="AD290" i="23" s="1"/>
  <c r="AC290" i="23"/>
  <c r="AE290" i="23" s="1"/>
  <c r="X290" i="23"/>
  <c r="U290" i="23"/>
  <c r="AB289" i="23"/>
  <c r="AD289" i="23"/>
  <c r="AC289" i="23"/>
  <c r="AE289" i="23" s="1"/>
  <c r="X289" i="23"/>
  <c r="U289" i="23"/>
  <c r="AB288" i="23"/>
  <c r="AD288" i="23" s="1"/>
  <c r="AC288" i="23"/>
  <c r="AE288" i="23" s="1"/>
  <c r="X288" i="23"/>
  <c r="U288" i="23"/>
  <c r="AB287" i="23"/>
  <c r="AD287" i="23" s="1"/>
  <c r="AC287" i="23"/>
  <c r="AE287" i="23" s="1"/>
  <c r="X287" i="23"/>
  <c r="U287" i="23"/>
  <c r="AB286" i="23"/>
  <c r="AD286" i="23" s="1"/>
  <c r="AC286" i="23"/>
  <c r="AE286" i="23"/>
  <c r="X286" i="23"/>
  <c r="U286" i="23"/>
  <c r="AB285" i="23"/>
  <c r="AD285" i="23" s="1"/>
  <c r="AC285" i="23"/>
  <c r="AE285" i="23"/>
  <c r="AF285" i="23" s="1"/>
  <c r="X285" i="23"/>
  <c r="U285" i="23"/>
  <c r="AB284" i="23"/>
  <c r="AD284" i="23" s="1"/>
  <c r="AC284" i="23"/>
  <c r="AE284" i="23" s="1"/>
  <c r="X284" i="23"/>
  <c r="U284" i="23"/>
  <c r="AB283" i="23"/>
  <c r="AD283" i="23"/>
  <c r="AC283" i="23"/>
  <c r="AE283" i="23"/>
  <c r="X283" i="23"/>
  <c r="U283" i="23"/>
  <c r="AB282" i="23"/>
  <c r="AD282" i="23"/>
  <c r="AC282" i="23"/>
  <c r="AE282" i="23"/>
  <c r="AF282" i="23" s="1"/>
  <c r="X282" i="23"/>
  <c r="U282" i="23"/>
  <c r="AB281" i="23"/>
  <c r="AD281" i="23"/>
  <c r="AC281" i="23"/>
  <c r="AE281" i="23" s="1"/>
  <c r="X281" i="23"/>
  <c r="U281" i="23"/>
  <c r="AB280" i="23"/>
  <c r="AD280" i="23" s="1"/>
  <c r="AC280" i="23"/>
  <c r="AE280" i="23"/>
  <c r="X280" i="23"/>
  <c r="U280" i="23"/>
  <c r="AB279" i="23"/>
  <c r="AD279" i="23" s="1"/>
  <c r="AC279" i="23"/>
  <c r="AE279" i="23" s="1"/>
  <c r="X279" i="23"/>
  <c r="U279" i="23"/>
  <c r="AB278" i="23"/>
  <c r="AD278" i="23"/>
  <c r="AC278" i="23"/>
  <c r="AE278" i="23" s="1"/>
  <c r="X278" i="23"/>
  <c r="U278" i="23"/>
  <c r="AB277" i="23"/>
  <c r="AD277" i="23" s="1"/>
  <c r="AC277" i="23"/>
  <c r="AE277" i="23" s="1"/>
  <c r="X277" i="23"/>
  <c r="U277" i="23"/>
  <c r="AB276" i="23"/>
  <c r="AD276" i="23"/>
  <c r="AC276" i="23"/>
  <c r="AE276" i="23" s="1"/>
  <c r="X276" i="23"/>
  <c r="U276" i="23"/>
  <c r="AB275" i="23"/>
  <c r="AD275" i="23" s="1"/>
  <c r="AC275" i="23"/>
  <c r="AE275" i="23" s="1"/>
  <c r="AF275" i="23" s="1"/>
  <c r="AB274" i="23"/>
  <c r="AD274" i="23" s="1"/>
  <c r="AF274" i="23" s="1"/>
  <c r="AC274" i="23"/>
  <c r="AE274" i="23"/>
  <c r="AB273" i="23"/>
  <c r="AD273" i="23" s="1"/>
  <c r="AC273" i="23"/>
  <c r="AE273" i="23"/>
  <c r="AB272" i="23"/>
  <c r="AD272" i="23" s="1"/>
  <c r="AC272" i="23"/>
  <c r="AE272" i="23"/>
  <c r="AB271" i="23"/>
  <c r="AD271" i="23" s="1"/>
  <c r="AC271" i="23"/>
  <c r="AE271" i="23" s="1"/>
  <c r="AB270" i="23"/>
  <c r="AD270" i="23"/>
  <c r="AC270" i="23"/>
  <c r="AE270" i="23"/>
  <c r="AB269" i="23"/>
  <c r="AD269" i="23" s="1"/>
  <c r="AC269" i="23"/>
  <c r="AE269" i="23" s="1"/>
  <c r="AF269" i="23" s="1"/>
  <c r="AB268" i="23"/>
  <c r="AD268" i="23"/>
  <c r="AC268" i="23"/>
  <c r="AE268" i="23" s="1"/>
  <c r="X268" i="23"/>
  <c r="U268" i="23"/>
  <c r="AB267" i="23"/>
  <c r="AD267" i="23" s="1"/>
  <c r="AC267" i="23"/>
  <c r="AE267" i="23"/>
  <c r="X267" i="23"/>
  <c r="U267" i="23"/>
  <c r="AB266" i="23"/>
  <c r="AD266" i="23"/>
  <c r="AC266" i="23"/>
  <c r="AE266" i="23" s="1"/>
  <c r="AB265" i="23"/>
  <c r="AD265" i="23"/>
  <c r="AC265" i="23"/>
  <c r="AE265" i="23" s="1"/>
  <c r="AF265" i="23" s="1"/>
  <c r="AB264" i="23"/>
  <c r="AD264" i="23" s="1"/>
  <c r="AC264" i="23"/>
  <c r="AE264" i="23"/>
  <c r="AB263" i="23"/>
  <c r="AD263" i="23" s="1"/>
  <c r="AC263" i="23"/>
  <c r="AE263" i="23" s="1"/>
  <c r="AB262" i="23"/>
  <c r="AD262" i="23"/>
  <c r="AC262" i="23"/>
  <c r="AE262" i="23"/>
  <c r="AB261" i="23"/>
  <c r="AD261" i="23"/>
  <c r="AC261" i="23"/>
  <c r="AE261" i="23"/>
  <c r="AB260" i="23"/>
  <c r="AD260" i="23" s="1"/>
  <c r="AC260" i="23"/>
  <c r="AE260" i="23" s="1"/>
  <c r="X260" i="23"/>
  <c r="U260" i="23"/>
  <c r="AB259" i="23"/>
  <c r="AD259" i="23" s="1"/>
  <c r="AC259" i="23"/>
  <c r="AE259" i="23" s="1"/>
  <c r="AF259" i="23" s="1"/>
  <c r="X259" i="23"/>
  <c r="U259" i="23"/>
  <c r="AB258" i="23"/>
  <c r="AD258" i="23"/>
  <c r="AC258" i="23"/>
  <c r="AE258" i="23" s="1"/>
  <c r="X258" i="23"/>
  <c r="U258" i="23"/>
  <c r="AB257" i="23"/>
  <c r="AD257" i="23" s="1"/>
  <c r="AF257" i="23" s="1"/>
  <c r="AC257" i="23"/>
  <c r="AE257" i="23" s="1"/>
  <c r="X257" i="23"/>
  <c r="U257" i="23"/>
  <c r="AB256" i="23"/>
  <c r="AD256" i="23"/>
  <c r="AC256" i="23"/>
  <c r="AE256" i="23"/>
  <c r="X256" i="23"/>
  <c r="U256" i="23"/>
  <c r="AB255" i="23"/>
  <c r="AD255" i="23"/>
  <c r="AF255" i="23" s="1"/>
  <c r="AC255" i="23"/>
  <c r="AE255" i="23" s="1"/>
  <c r="X255" i="23"/>
  <c r="U255" i="23"/>
  <c r="AB254" i="23"/>
  <c r="AD254" i="23" s="1"/>
  <c r="AC254" i="23"/>
  <c r="AE254" i="23" s="1"/>
  <c r="X254" i="23"/>
  <c r="U254" i="23"/>
  <c r="AB253" i="23"/>
  <c r="AD253" i="23" s="1"/>
  <c r="AC253" i="23"/>
  <c r="AE253" i="23" s="1"/>
  <c r="X253" i="23"/>
  <c r="U253" i="23"/>
  <c r="AB252" i="23"/>
  <c r="AD252" i="23"/>
  <c r="AC252" i="23"/>
  <c r="AE252" i="23"/>
  <c r="X252" i="23"/>
  <c r="U252" i="23"/>
  <c r="AB251" i="23"/>
  <c r="AD251" i="23"/>
  <c r="AC251" i="23"/>
  <c r="AE251" i="23" s="1"/>
  <c r="X251" i="23"/>
  <c r="U251" i="23"/>
  <c r="AB250" i="23"/>
  <c r="AD250" i="23" s="1"/>
  <c r="AC250" i="23"/>
  <c r="AE250" i="23"/>
  <c r="X250" i="23"/>
  <c r="U250" i="23"/>
  <c r="AB249" i="23"/>
  <c r="AD249" i="23"/>
  <c r="AC249" i="23"/>
  <c r="AE249" i="23" s="1"/>
  <c r="X249" i="23"/>
  <c r="U249" i="23"/>
  <c r="AB248" i="23"/>
  <c r="AD248" i="23"/>
  <c r="AF248" i="23" s="1"/>
  <c r="AC248" i="23"/>
  <c r="AE248" i="23"/>
  <c r="X248" i="23"/>
  <c r="U248" i="23"/>
  <c r="AB247" i="23"/>
  <c r="AD247" i="23"/>
  <c r="AC247" i="23"/>
  <c r="AE247" i="23" s="1"/>
  <c r="X247" i="23"/>
  <c r="U247" i="23"/>
  <c r="AB246" i="23"/>
  <c r="AD246" i="23" s="1"/>
  <c r="AC246" i="23"/>
  <c r="AE246" i="23" s="1"/>
  <c r="X246" i="23"/>
  <c r="U246" i="23"/>
  <c r="AB245" i="23"/>
  <c r="AD245" i="23" s="1"/>
  <c r="AC245" i="23"/>
  <c r="AE245" i="23" s="1"/>
  <c r="AF245" i="23"/>
  <c r="X245" i="23"/>
  <c r="U245" i="23"/>
  <c r="AB244" i="23"/>
  <c r="AD244" i="23"/>
  <c r="AC244" i="23"/>
  <c r="AE244" i="23" s="1"/>
  <c r="X244" i="23"/>
  <c r="U244" i="23"/>
  <c r="AB243" i="23"/>
  <c r="AD243" i="23" s="1"/>
  <c r="AF243" i="23" s="1"/>
  <c r="AC243" i="23"/>
  <c r="AE243" i="23" s="1"/>
  <c r="X243" i="23"/>
  <c r="U243" i="23"/>
  <c r="AB242" i="23"/>
  <c r="AD242" i="23" s="1"/>
  <c r="AC242" i="23"/>
  <c r="AE242" i="23"/>
  <c r="X242" i="23"/>
  <c r="U242" i="23"/>
  <c r="AB241" i="23"/>
  <c r="AD241" i="23" s="1"/>
  <c r="AC241" i="23"/>
  <c r="AE241" i="23" s="1"/>
  <c r="X241" i="23"/>
  <c r="U241" i="23"/>
  <c r="AB240" i="23"/>
  <c r="AD240" i="23"/>
  <c r="AC240" i="23"/>
  <c r="AE240" i="23" s="1"/>
  <c r="X240" i="23"/>
  <c r="U240" i="23"/>
  <c r="AB239" i="23"/>
  <c r="AD239" i="23" s="1"/>
  <c r="AC239" i="23"/>
  <c r="AE239" i="23"/>
  <c r="X239" i="23"/>
  <c r="U239" i="23"/>
  <c r="AB238" i="23"/>
  <c r="AD238" i="23" s="1"/>
  <c r="AC238" i="23"/>
  <c r="AE238" i="23"/>
  <c r="AF238" i="23" s="1"/>
  <c r="X238" i="23"/>
  <c r="U238" i="23"/>
  <c r="AB237" i="23"/>
  <c r="AD237" i="23" s="1"/>
  <c r="AC237" i="23"/>
  <c r="AE237" i="23" s="1"/>
  <c r="X237" i="23"/>
  <c r="U237" i="23"/>
  <c r="AB236" i="23"/>
  <c r="AD236" i="23" s="1"/>
  <c r="AC236" i="23"/>
  <c r="AE236" i="23"/>
  <c r="AB235" i="23"/>
  <c r="AD235" i="23" s="1"/>
  <c r="AC235" i="23"/>
  <c r="AE235" i="23"/>
  <c r="AB234" i="23"/>
  <c r="AD234" i="23" s="1"/>
  <c r="AF234" i="23" s="1"/>
  <c r="AC234" i="23"/>
  <c r="AE234" i="23"/>
  <c r="X234" i="23"/>
  <c r="U234" i="23"/>
  <c r="AB233" i="23"/>
  <c r="AD233" i="23"/>
  <c r="AC233" i="23"/>
  <c r="AE233" i="23" s="1"/>
  <c r="X233" i="23"/>
  <c r="U233" i="23"/>
  <c r="AB232" i="23"/>
  <c r="AD232" i="23" s="1"/>
  <c r="AC232" i="23"/>
  <c r="AE232" i="23" s="1"/>
  <c r="X232" i="23"/>
  <c r="U232" i="23"/>
  <c r="AB231" i="23"/>
  <c r="AD231" i="23" s="1"/>
  <c r="AF231" i="23" s="1"/>
  <c r="AC231" i="23"/>
  <c r="AE231" i="23"/>
  <c r="X231" i="23"/>
  <c r="U231" i="23"/>
  <c r="AB230" i="23"/>
  <c r="AD230" i="23"/>
  <c r="AC230" i="23"/>
  <c r="AE230" i="23" s="1"/>
  <c r="X230" i="23"/>
  <c r="U230" i="23"/>
  <c r="AB229" i="23"/>
  <c r="AD229" i="23"/>
  <c r="AC229" i="23"/>
  <c r="AE229" i="23"/>
  <c r="X229" i="23"/>
  <c r="U229" i="23"/>
  <c r="AB228" i="23"/>
  <c r="AD228" i="23" s="1"/>
  <c r="AC228" i="23"/>
  <c r="AE228" i="23" s="1"/>
  <c r="X228" i="23"/>
  <c r="U228" i="23"/>
  <c r="AB227" i="23"/>
  <c r="AD227" i="23" s="1"/>
  <c r="AC227" i="23"/>
  <c r="AE227" i="23" s="1"/>
  <c r="X227" i="23"/>
  <c r="U227" i="23"/>
  <c r="AB226" i="23"/>
  <c r="AD226" i="23"/>
  <c r="AC226" i="23"/>
  <c r="AE226" i="23"/>
  <c r="X226" i="23"/>
  <c r="U226" i="23"/>
  <c r="AB225" i="23"/>
  <c r="AD225" i="23"/>
  <c r="AC225" i="23"/>
  <c r="AE225" i="23"/>
  <c r="X225" i="23"/>
  <c r="U225" i="23"/>
  <c r="AB224" i="23"/>
  <c r="AD224" i="23" s="1"/>
  <c r="AC224" i="23"/>
  <c r="AE224" i="23"/>
  <c r="X224" i="23"/>
  <c r="U224" i="23"/>
  <c r="AB223" i="23"/>
  <c r="AD223" i="23" s="1"/>
  <c r="AC223" i="23"/>
  <c r="AE223" i="23"/>
  <c r="X223" i="23"/>
  <c r="U223" i="23"/>
  <c r="AB222" i="23"/>
  <c r="AD222" i="23"/>
  <c r="AC222" i="23"/>
  <c r="AE222" i="23"/>
  <c r="X222" i="23"/>
  <c r="U222" i="23"/>
  <c r="AB221" i="23"/>
  <c r="AD221" i="23"/>
  <c r="AC221" i="23"/>
  <c r="AE221" i="23" s="1"/>
  <c r="X221" i="23"/>
  <c r="U221" i="23"/>
  <c r="AB220" i="23"/>
  <c r="AD220" i="23" s="1"/>
  <c r="AC220" i="23"/>
  <c r="AE220" i="23" s="1"/>
  <c r="X220" i="23"/>
  <c r="U220" i="23"/>
  <c r="AB219" i="23"/>
  <c r="AD219" i="23"/>
  <c r="AC219" i="23"/>
  <c r="AE219" i="23" s="1"/>
  <c r="AF219" i="23" s="1"/>
  <c r="X219" i="23"/>
  <c r="U219" i="23"/>
  <c r="AB218" i="23"/>
  <c r="AD218" i="23" s="1"/>
  <c r="AC218" i="23"/>
  <c r="AE218" i="23" s="1"/>
  <c r="AF218" i="23" s="1"/>
  <c r="X218" i="23"/>
  <c r="U218" i="23"/>
  <c r="AB217" i="23"/>
  <c r="AD217" i="23" s="1"/>
  <c r="AC217" i="23"/>
  <c r="AE217" i="23" s="1"/>
  <c r="X217" i="23"/>
  <c r="U217" i="23"/>
  <c r="AB216" i="23"/>
  <c r="AD216" i="23"/>
  <c r="AC216" i="23"/>
  <c r="AE216" i="23"/>
  <c r="X216" i="23"/>
  <c r="U216" i="23"/>
  <c r="AB215" i="23"/>
  <c r="AD215" i="23"/>
  <c r="AC215" i="23"/>
  <c r="AE215" i="23" s="1"/>
  <c r="X215" i="23"/>
  <c r="U215" i="23"/>
  <c r="AB214" i="23"/>
  <c r="AD214" i="23" s="1"/>
  <c r="AC214" i="23"/>
  <c r="AE214" i="23" s="1"/>
  <c r="X214" i="23"/>
  <c r="U214" i="23"/>
  <c r="AB213" i="23"/>
  <c r="AD213" i="23" s="1"/>
  <c r="AC213" i="23"/>
  <c r="AE213" i="23" s="1"/>
  <c r="X213" i="23"/>
  <c r="U213" i="23"/>
  <c r="AC212" i="23"/>
  <c r="AE212" i="23"/>
  <c r="AB212" i="23"/>
  <c r="AD212" i="23"/>
  <c r="X212" i="23"/>
  <c r="U212" i="23"/>
  <c r="AB211" i="23"/>
  <c r="AD211" i="23"/>
  <c r="AF211" i="23" s="1"/>
  <c r="AC211" i="23"/>
  <c r="AE211" i="23"/>
  <c r="X211" i="23"/>
  <c r="U211" i="23"/>
  <c r="AB210" i="23"/>
  <c r="AD210" i="23"/>
  <c r="AF210" i="23" s="1"/>
  <c r="AC210" i="23"/>
  <c r="AE210" i="23" s="1"/>
  <c r="X210" i="23"/>
  <c r="U210" i="23"/>
  <c r="AB209" i="23"/>
  <c r="AD209" i="23" s="1"/>
  <c r="AC209" i="23"/>
  <c r="AE209" i="23" s="1"/>
  <c r="X209" i="23"/>
  <c r="U209" i="23"/>
  <c r="AB208" i="23"/>
  <c r="AD208" i="23" s="1"/>
  <c r="AF208" i="23" s="1"/>
  <c r="AC208" i="23"/>
  <c r="AE208" i="23" s="1"/>
  <c r="X208" i="23"/>
  <c r="U208" i="23"/>
  <c r="AB207" i="23"/>
  <c r="AD207" i="23" s="1"/>
  <c r="AC207" i="23"/>
  <c r="AE207" i="23" s="1"/>
  <c r="X207" i="23"/>
  <c r="U207" i="23"/>
  <c r="AB206" i="23"/>
  <c r="AD206" i="23" s="1"/>
  <c r="AC206" i="23"/>
  <c r="AE206" i="23" s="1"/>
  <c r="AF206" i="23" s="1"/>
  <c r="X206" i="23"/>
  <c r="U206" i="23"/>
  <c r="AB205" i="23"/>
  <c r="AD205" i="23" s="1"/>
  <c r="AC205" i="23"/>
  <c r="AE205" i="23" s="1"/>
  <c r="X205" i="23"/>
  <c r="U205" i="23"/>
  <c r="AB204" i="23"/>
  <c r="AD204" i="23" s="1"/>
  <c r="AF204" i="23" s="1"/>
  <c r="AC204" i="23"/>
  <c r="AE204" i="23"/>
  <c r="X204" i="23"/>
  <c r="U204" i="23"/>
  <c r="AB203" i="23"/>
  <c r="AD203" i="23"/>
  <c r="AC203" i="23"/>
  <c r="AE203" i="23" s="1"/>
  <c r="X203" i="23"/>
  <c r="U203" i="23"/>
  <c r="AB202" i="23"/>
  <c r="AD202" i="23" s="1"/>
  <c r="AC202" i="23"/>
  <c r="AE202" i="23" s="1"/>
  <c r="X202" i="23"/>
  <c r="U202" i="23"/>
  <c r="AB201" i="23"/>
  <c r="AD201" i="23" s="1"/>
  <c r="AC201" i="23"/>
  <c r="AE201" i="23"/>
  <c r="X201" i="23"/>
  <c r="U201" i="23"/>
  <c r="AB200" i="23"/>
  <c r="AD200" i="23"/>
  <c r="AC200" i="23"/>
  <c r="AE200" i="23"/>
  <c r="X200" i="23"/>
  <c r="U200" i="23"/>
  <c r="AB199" i="23"/>
  <c r="AD199" i="23" s="1"/>
  <c r="AC199" i="23"/>
  <c r="AE199" i="23" s="1"/>
  <c r="AF199" i="23" s="1"/>
  <c r="X199" i="23"/>
  <c r="U199" i="23"/>
  <c r="AB198" i="23"/>
  <c r="AD198" i="23" s="1"/>
  <c r="AC198" i="23"/>
  <c r="AE198" i="23" s="1"/>
  <c r="X198" i="23"/>
  <c r="U198" i="23"/>
  <c r="AB197" i="23"/>
  <c r="AD197" i="23" s="1"/>
  <c r="AC197" i="23"/>
  <c r="AE197" i="23" s="1"/>
  <c r="X197" i="23"/>
  <c r="U197" i="23"/>
  <c r="AB196" i="23"/>
  <c r="AD196" i="23" s="1"/>
  <c r="AC196" i="23"/>
  <c r="AE196" i="23" s="1"/>
  <c r="AF196" i="23" s="1"/>
  <c r="X196" i="23"/>
  <c r="U196" i="23"/>
  <c r="AB195" i="23"/>
  <c r="AD195" i="23" s="1"/>
  <c r="AC195" i="23"/>
  <c r="AE195" i="23" s="1"/>
  <c r="AF195" i="23" s="1"/>
  <c r="X195" i="23"/>
  <c r="U195" i="23"/>
  <c r="AB194" i="23"/>
  <c r="AD194" i="23" s="1"/>
  <c r="AF194" i="23" s="1"/>
  <c r="AC194" i="23"/>
  <c r="AE194" i="23" s="1"/>
  <c r="X194" i="23"/>
  <c r="U194" i="23"/>
  <c r="AB193" i="23"/>
  <c r="AD193" i="23" s="1"/>
  <c r="AC193" i="23"/>
  <c r="AE193" i="23" s="1"/>
  <c r="X193" i="23"/>
  <c r="U193" i="23"/>
  <c r="AB192" i="23"/>
  <c r="AD192" i="23"/>
  <c r="AC192" i="23"/>
  <c r="AE192" i="23" s="1"/>
  <c r="AF192" i="23"/>
  <c r="X192" i="23"/>
  <c r="U192" i="23"/>
  <c r="AB191" i="23"/>
  <c r="AD191" i="23"/>
  <c r="AC191" i="23"/>
  <c r="AE191" i="23" s="1"/>
  <c r="X191" i="23"/>
  <c r="U191" i="23"/>
  <c r="AB190" i="23"/>
  <c r="AD190" i="23" s="1"/>
  <c r="AF190" i="23" s="1"/>
  <c r="AC190" i="23"/>
  <c r="AE190" i="23" s="1"/>
  <c r="X190" i="23"/>
  <c r="U190" i="23"/>
  <c r="AB189" i="23"/>
  <c r="AD189" i="23" s="1"/>
  <c r="AC189" i="23"/>
  <c r="AE189" i="23" s="1"/>
  <c r="X189" i="23"/>
  <c r="U189" i="23"/>
  <c r="AB188" i="23"/>
  <c r="AD188" i="23" s="1"/>
  <c r="AC188" i="23"/>
  <c r="AE188" i="23"/>
  <c r="X188" i="23"/>
  <c r="U188" i="23"/>
  <c r="AB187" i="23"/>
  <c r="AD187" i="23" s="1"/>
  <c r="AC187" i="23"/>
  <c r="AE187" i="23" s="1"/>
  <c r="X187" i="23"/>
  <c r="U187" i="23"/>
  <c r="AB186" i="23"/>
  <c r="AD186" i="23"/>
  <c r="AF186" i="23" s="1"/>
  <c r="AC186" i="23"/>
  <c r="AE186" i="23"/>
  <c r="X186" i="23"/>
  <c r="U186" i="23"/>
  <c r="AB185" i="23"/>
  <c r="AD185" i="23" s="1"/>
  <c r="AC185" i="23"/>
  <c r="AE185" i="23"/>
  <c r="X185" i="23"/>
  <c r="U185" i="23"/>
  <c r="AB184" i="23"/>
  <c r="AD184" i="23"/>
  <c r="AC184" i="23"/>
  <c r="AE184" i="23" s="1"/>
  <c r="X184" i="23"/>
  <c r="U184" i="23"/>
  <c r="AB183" i="23"/>
  <c r="AD183" i="23" s="1"/>
  <c r="AC183" i="23"/>
  <c r="AE183" i="23" s="1"/>
  <c r="X183" i="23"/>
  <c r="U183" i="23"/>
  <c r="AC182" i="23"/>
  <c r="AE182" i="23"/>
  <c r="AB182" i="23"/>
  <c r="AD182" i="23"/>
  <c r="X182" i="23"/>
  <c r="U182" i="23"/>
  <c r="AB181" i="23"/>
  <c r="AD181" i="23" s="1"/>
  <c r="AC181" i="23"/>
  <c r="AE181" i="23" s="1"/>
  <c r="X181" i="23"/>
  <c r="U181" i="23"/>
  <c r="AB180" i="23"/>
  <c r="AD180" i="23" s="1"/>
  <c r="AC180" i="23"/>
  <c r="AE180" i="23"/>
  <c r="X180" i="23"/>
  <c r="U180" i="23"/>
  <c r="AB179" i="23"/>
  <c r="AD179" i="23"/>
  <c r="AC179" i="23"/>
  <c r="AE179" i="23" s="1"/>
  <c r="AF179" i="23" s="1"/>
  <c r="X179" i="23"/>
  <c r="U179" i="23"/>
  <c r="AB178" i="23"/>
  <c r="AD178" i="23"/>
  <c r="AF178" i="23" s="1"/>
  <c r="AC178" i="23"/>
  <c r="AE178" i="23" s="1"/>
  <c r="X178" i="23"/>
  <c r="U178" i="23"/>
  <c r="AB177" i="23"/>
  <c r="AD177" i="23" s="1"/>
  <c r="AF177" i="23" s="1"/>
  <c r="AC177" i="23"/>
  <c r="AE177" i="23" s="1"/>
  <c r="X177" i="23"/>
  <c r="U177" i="23"/>
  <c r="AB176" i="23"/>
  <c r="AD176" i="23"/>
  <c r="AC176" i="23"/>
  <c r="AE176" i="23"/>
  <c r="X176" i="23"/>
  <c r="U176" i="23"/>
  <c r="AB175" i="23"/>
  <c r="AD175" i="23"/>
  <c r="AF175" i="23" s="1"/>
  <c r="AC175" i="23"/>
  <c r="AE175" i="23" s="1"/>
  <c r="X175" i="23"/>
  <c r="U175" i="23"/>
  <c r="AB174" i="23"/>
  <c r="AD174" i="23" s="1"/>
  <c r="AC174" i="23"/>
  <c r="AE174" i="23" s="1"/>
  <c r="X174" i="23"/>
  <c r="U174" i="23"/>
  <c r="AB173" i="23"/>
  <c r="AD173" i="23"/>
  <c r="AF173" i="23" s="1"/>
  <c r="AC173" i="23"/>
  <c r="AE173" i="23"/>
  <c r="X173" i="23"/>
  <c r="U173" i="23"/>
  <c r="AB172" i="23"/>
  <c r="AD172" i="23" s="1"/>
  <c r="AC172" i="23"/>
  <c r="AE172" i="23" s="1"/>
  <c r="X172" i="23"/>
  <c r="U172" i="23"/>
  <c r="AB171" i="23"/>
  <c r="AD171" i="23"/>
  <c r="AC171" i="23"/>
  <c r="AE171" i="23"/>
  <c r="X171" i="23"/>
  <c r="U171" i="23"/>
  <c r="AB170" i="23"/>
  <c r="AD170" i="23"/>
  <c r="AF170" i="23" s="1"/>
  <c r="AC170" i="23"/>
  <c r="AE170" i="23"/>
  <c r="X170" i="23"/>
  <c r="U170" i="23"/>
  <c r="AB169" i="23"/>
  <c r="X169" i="23"/>
  <c r="U169" i="23"/>
  <c r="AF168" i="23"/>
  <c r="AB168" i="23"/>
  <c r="X168" i="23"/>
  <c r="U168" i="23"/>
  <c r="AF167" i="23"/>
  <c r="AB167" i="23"/>
  <c r="X167" i="23"/>
  <c r="U167" i="23"/>
  <c r="AB166" i="23"/>
  <c r="U166" i="23"/>
  <c r="AF165" i="23"/>
  <c r="AB165" i="23"/>
  <c r="X165" i="23"/>
  <c r="U165" i="23"/>
  <c r="AF164" i="23"/>
  <c r="AB164" i="23"/>
  <c r="X164" i="23"/>
  <c r="U164" i="23"/>
  <c r="AF163" i="23"/>
  <c r="AB163" i="23"/>
  <c r="X163" i="23"/>
  <c r="U163" i="23"/>
  <c r="AB162" i="23"/>
  <c r="X162" i="23"/>
  <c r="AF161" i="23"/>
  <c r="AB161" i="23"/>
  <c r="X161" i="23"/>
  <c r="U161" i="23"/>
  <c r="AF160" i="23"/>
  <c r="AB160" i="23"/>
  <c r="X160" i="23"/>
  <c r="U160" i="23"/>
  <c r="AF159" i="23"/>
  <c r="AB159" i="23"/>
  <c r="X159" i="23"/>
  <c r="U159" i="23"/>
  <c r="AF158" i="23"/>
  <c r="AB158" i="23"/>
  <c r="X158" i="23"/>
  <c r="U158" i="23"/>
  <c r="AF157" i="23"/>
  <c r="AB157" i="23"/>
  <c r="X157" i="23"/>
  <c r="U157" i="23"/>
  <c r="AF156" i="23"/>
  <c r="AB156" i="23"/>
  <c r="X156" i="23"/>
  <c r="U156" i="23"/>
  <c r="AF155" i="23"/>
  <c r="AB155" i="23"/>
  <c r="X155" i="23"/>
  <c r="U155" i="23"/>
  <c r="AB154" i="23"/>
  <c r="AF153" i="23"/>
  <c r="AB153" i="23"/>
  <c r="X153" i="23"/>
  <c r="U153" i="23"/>
  <c r="AF152" i="23"/>
  <c r="AB152" i="23"/>
  <c r="X152" i="23"/>
  <c r="U152" i="23"/>
  <c r="AF151" i="23"/>
  <c r="AB151" i="23"/>
  <c r="X151" i="23"/>
  <c r="U151" i="23"/>
  <c r="AF150" i="23"/>
  <c r="AB150" i="23"/>
  <c r="X150" i="23"/>
  <c r="U150" i="23"/>
  <c r="AF149" i="23"/>
  <c r="AB149" i="23"/>
  <c r="X149" i="23"/>
  <c r="U149" i="23"/>
  <c r="AF148" i="23"/>
  <c r="AB148" i="23"/>
  <c r="X148" i="23"/>
  <c r="U148" i="23"/>
  <c r="AF147" i="23"/>
  <c r="AB147" i="23"/>
  <c r="X147" i="23"/>
  <c r="U147" i="23"/>
  <c r="AF146" i="23"/>
  <c r="AB146" i="23"/>
  <c r="X146" i="23"/>
  <c r="U146" i="23"/>
  <c r="AF145" i="23"/>
  <c r="AB145" i="23"/>
  <c r="X145" i="23"/>
  <c r="U145" i="23"/>
  <c r="AF144" i="23"/>
  <c r="AB144" i="23"/>
  <c r="X144" i="23"/>
  <c r="U144" i="23"/>
  <c r="AF143" i="23"/>
  <c r="AB143" i="23"/>
  <c r="X143" i="23"/>
  <c r="U143" i="23"/>
  <c r="AF142" i="23"/>
  <c r="AB142" i="23"/>
  <c r="X142" i="23"/>
  <c r="U142" i="23"/>
  <c r="AB141" i="23"/>
  <c r="X141" i="23"/>
  <c r="U141" i="23"/>
  <c r="AB140" i="23"/>
  <c r="AB139" i="23"/>
  <c r="AF138" i="23"/>
  <c r="AB138" i="23"/>
  <c r="X138" i="23"/>
  <c r="U138" i="23"/>
  <c r="AF137" i="23"/>
  <c r="AB137" i="23"/>
  <c r="X137" i="23"/>
  <c r="U137" i="23"/>
  <c r="AF136" i="23"/>
  <c r="AB136" i="23"/>
  <c r="X136" i="23"/>
  <c r="U136" i="23"/>
  <c r="AF135" i="23"/>
  <c r="AB135" i="23"/>
  <c r="X135" i="23"/>
  <c r="U135" i="23"/>
  <c r="AF134" i="23"/>
  <c r="AB134" i="23"/>
  <c r="X134" i="23"/>
  <c r="U134" i="23"/>
  <c r="AF133" i="23"/>
  <c r="AB133" i="23"/>
  <c r="X133" i="23"/>
  <c r="U133" i="23"/>
  <c r="AF132" i="23"/>
  <c r="AB132" i="23"/>
  <c r="X132" i="23"/>
  <c r="U132" i="23"/>
  <c r="AF131" i="23"/>
  <c r="AB131" i="23"/>
  <c r="X131" i="23"/>
  <c r="U131" i="23"/>
  <c r="AF130" i="23"/>
  <c r="AB130" i="23"/>
  <c r="X130" i="23"/>
  <c r="U130" i="23"/>
  <c r="AF129" i="23"/>
  <c r="AB129" i="23"/>
  <c r="X129" i="23"/>
  <c r="U129" i="23"/>
  <c r="AF128" i="23"/>
  <c r="AB128" i="23"/>
  <c r="X128" i="23"/>
  <c r="U128" i="23"/>
  <c r="AF127" i="23"/>
  <c r="AB127" i="23"/>
  <c r="X127" i="23"/>
  <c r="U127" i="23"/>
  <c r="AF126" i="23"/>
  <c r="AB126" i="23"/>
  <c r="X126" i="23"/>
  <c r="U126" i="23"/>
  <c r="AF125" i="23"/>
  <c r="AB125" i="23"/>
  <c r="X125" i="23"/>
  <c r="U125" i="23"/>
  <c r="AF124" i="23"/>
  <c r="AB124" i="23"/>
  <c r="U124" i="23"/>
  <c r="AF123" i="23"/>
  <c r="AB123" i="23"/>
  <c r="U123" i="23"/>
  <c r="AF122" i="23"/>
  <c r="AB122" i="23"/>
  <c r="U122" i="23"/>
  <c r="AF121" i="23"/>
  <c r="AB121" i="23"/>
  <c r="U121" i="23"/>
  <c r="AF120" i="23"/>
  <c r="AB120" i="23"/>
  <c r="U120" i="23"/>
  <c r="AF119" i="23"/>
  <c r="AB119" i="23"/>
  <c r="U119" i="23"/>
  <c r="AF118" i="23"/>
  <c r="AB118" i="23"/>
  <c r="U118" i="23"/>
  <c r="AF117" i="23"/>
  <c r="AB117" i="23"/>
  <c r="U117" i="23"/>
  <c r="AF116" i="23"/>
  <c r="AB116" i="23"/>
  <c r="U116" i="23"/>
  <c r="AF115" i="23"/>
  <c r="AB115" i="23"/>
  <c r="U115" i="23"/>
  <c r="AF114" i="23"/>
  <c r="AB114" i="23"/>
  <c r="U114" i="23"/>
  <c r="AF113" i="23"/>
  <c r="AB113" i="23"/>
  <c r="U113" i="23"/>
  <c r="AF112" i="23"/>
  <c r="AB112" i="23"/>
  <c r="U112" i="23"/>
  <c r="AF111" i="23"/>
  <c r="AB111" i="23"/>
  <c r="U111" i="23"/>
  <c r="AF110" i="23"/>
  <c r="AB110" i="23"/>
  <c r="U110" i="23"/>
  <c r="AF109" i="23"/>
  <c r="AB109" i="23"/>
  <c r="U109" i="23"/>
  <c r="AF108" i="23"/>
  <c r="AB108" i="23"/>
  <c r="U108" i="23"/>
  <c r="AF107" i="23"/>
  <c r="AB107" i="23"/>
  <c r="U107" i="23"/>
  <c r="AF106" i="23"/>
  <c r="AB106" i="23"/>
  <c r="U106" i="23"/>
  <c r="AF105" i="23"/>
  <c r="AB105" i="23"/>
  <c r="U105" i="23"/>
  <c r="AF104" i="23"/>
  <c r="AB104" i="23"/>
  <c r="U104" i="23"/>
  <c r="AF103" i="23"/>
  <c r="AB103" i="23"/>
  <c r="U103" i="23"/>
  <c r="AF102" i="23"/>
  <c r="AB102" i="23"/>
  <c r="U102" i="23"/>
  <c r="AF101" i="23"/>
  <c r="AB101" i="23"/>
  <c r="U101" i="23"/>
  <c r="AF100" i="23"/>
  <c r="AB100" i="23"/>
  <c r="U100" i="23"/>
  <c r="AF99" i="23"/>
  <c r="AB99" i="23"/>
  <c r="U99" i="23"/>
  <c r="AF98" i="23"/>
  <c r="AB98" i="23"/>
  <c r="U98" i="23"/>
  <c r="AF97" i="23"/>
  <c r="AB97" i="23"/>
  <c r="U97" i="23"/>
  <c r="AF96" i="23"/>
  <c r="AB96" i="23"/>
  <c r="U96" i="23"/>
  <c r="AF95" i="23"/>
  <c r="AB95" i="23"/>
  <c r="U95" i="23"/>
  <c r="AF94" i="23"/>
  <c r="AB94" i="23"/>
  <c r="U94" i="23"/>
  <c r="AF93" i="23"/>
  <c r="AB93" i="23"/>
  <c r="U93" i="23"/>
  <c r="AF92" i="23"/>
  <c r="AB92" i="23"/>
  <c r="U92" i="23"/>
  <c r="AF91" i="23"/>
  <c r="AB91" i="23"/>
  <c r="U91" i="23"/>
  <c r="AF90" i="23"/>
  <c r="AB90" i="23"/>
  <c r="U90" i="23"/>
  <c r="AF89" i="23"/>
  <c r="AB89" i="23"/>
  <c r="U89" i="23"/>
  <c r="AF88" i="23"/>
  <c r="AB88" i="23"/>
  <c r="U88" i="23"/>
  <c r="AF87" i="23"/>
  <c r="AB87" i="23"/>
  <c r="U87" i="23"/>
  <c r="AF86" i="23"/>
  <c r="AB86" i="23"/>
  <c r="U86" i="23"/>
  <c r="AF85" i="23"/>
  <c r="AB85" i="23"/>
  <c r="U85" i="23"/>
  <c r="AF84" i="23"/>
  <c r="AB84" i="23"/>
  <c r="U84" i="23"/>
  <c r="AF83" i="23"/>
  <c r="AB83" i="23"/>
  <c r="U83" i="23"/>
  <c r="AF82" i="23"/>
  <c r="AB82" i="23"/>
  <c r="U82" i="23"/>
  <c r="AF81" i="23"/>
  <c r="AB81" i="23"/>
  <c r="U81" i="23"/>
  <c r="AF80" i="23"/>
  <c r="AB80" i="23"/>
  <c r="U80" i="23"/>
  <c r="AF79" i="23"/>
  <c r="AB79" i="23"/>
  <c r="U79" i="23"/>
  <c r="AF78" i="23"/>
  <c r="AB78" i="23"/>
  <c r="U78" i="23"/>
  <c r="AF77" i="23"/>
  <c r="AB77" i="23"/>
  <c r="U77" i="23"/>
  <c r="AF76" i="23"/>
  <c r="AB76" i="23"/>
  <c r="U76" i="23"/>
  <c r="AF75" i="23"/>
  <c r="AB75" i="23"/>
  <c r="U75" i="23"/>
  <c r="AF74" i="23"/>
  <c r="AB74" i="23"/>
  <c r="U74" i="23"/>
  <c r="AF73" i="23"/>
  <c r="AB73" i="23"/>
  <c r="U73" i="23"/>
  <c r="AF72" i="23"/>
  <c r="AB72" i="23"/>
  <c r="U72" i="23"/>
  <c r="AF71" i="23"/>
  <c r="AB71" i="23"/>
  <c r="U71" i="23"/>
  <c r="AF70" i="23"/>
  <c r="AB70" i="23"/>
  <c r="U70" i="23"/>
  <c r="AF69" i="23"/>
  <c r="AB69" i="23"/>
  <c r="U69" i="23"/>
  <c r="AF68" i="23"/>
  <c r="AB68" i="23"/>
  <c r="U68" i="23"/>
  <c r="AF67" i="23"/>
  <c r="AB67" i="23"/>
  <c r="U67" i="23"/>
  <c r="AF66" i="23"/>
  <c r="AB66" i="23"/>
  <c r="U66" i="23"/>
  <c r="AF65" i="23"/>
  <c r="AB65" i="23"/>
  <c r="U65" i="23"/>
  <c r="AF64" i="23"/>
  <c r="AB64" i="23"/>
  <c r="U64" i="23"/>
  <c r="AF63" i="23"/>
  <c r="AB63" i="23"/>
  <c r="U63" i="23"/>
  <c r="AF62" i="23"/>
  <c r="AB62" i="23"/>
  <c r="U62" i="23"/>
  <c r="AF61" i="23"/>
  <c r="AB61" i="23"/>
  <c r="U61" i="23"/>
  <c r="AF60" i="23"/>
  <c r="AB60" i="23"/>
  <c r="U60" i="23"/>
  <c r="AF59" i="23"/>
  <c r="AB59" i="23"/>
  <c r="U59" i="23"/>
  <c r="AF58" i="23"/>
  <c r="AB58" i="23"/>
  <c r="U58" i="23"/>
  <c r="AF57" i="23"/>
  <c r="AB57" i="23"/>
  <c r="U57" i="23"/>
  <c r="AF56" i="23"/>
  <c r="AB56" i="23"/>
  <c r="U56" i="23"/>
  <c r="AF55" i="23"/>
  <c r="AB55" i="23"/>
  <c r="U55" i="23"/>
  <c r="AF54" i="23"/>
  <c r="AB54" i="23"/>
  <c r="U54" i="23"/>
  <c r="AF53" i="23"/>
  <c r="AB53" i="23"/>
  <c r="U53" i="23"/>
  <c r="AF52" i="23"/>
  <c r="AB52" i="23"/>
  <c r="U52" i="23"/>
  <c r="AF51" i="23"/>
  <c r="AB51" i="23"/>
  <c r="U51" i="23"/>
  <c r="AF50" i="23"/>
  <c r="AB50" i="23"/>
  <c r="U50" i="23"/>
  <c r="AF49" i="23"/>
  <c r="AB49" i="23"/>
  <c r="U49" i="23"/>
  <c r="AF48" i="23"/>
  <c r="AB48" i="23"/>
  <c r="U48" i="23"/>
  <c r="AF47" i="23"/>
  <c r="AB47" i="23"/>
  <c r="U47" i="23"/>
  <c r="AF46" i="23"/>
  <c r="AB46" i="23"/>
  <c r="U46" i="23"/>
  <c r="AF45" i="23"/>
  <c r="AB45" i="23"/>
  <c r="U45" i="23"/>
  <c r="AF44" i="23"/>
  <c r="AB44" i="23"/>
  <c r="U44" i="23"/>
  <c r="AF43" i="23"/>
  <c r="AB43" i="23"/>
  <c r="U43" i="23"/>
  <c r="AF42" i="23"/>
  <c r="AB42" i="23"/>
  <c r="U42" i="23"/>
  <c r="AF41" i="23"/>
  <c r="AB41" i="23"/>
  <c r="U41" i="23"/>
  <c r="AF40" i="23"/>
  <c r="AB40" i="23"/>
  <c r="U40" i="23"/>
  <c r="AF39" i="23"/>
  <c r="AB39" i="23"/>
  <c r="U39" i="23"/>
  <c r="AF38" i="23"/>
  <c r="AB38" i="23"/>
  <c r="U38" i="23"/>
  <c r="AF37" i="23"/>
  <c r="AB37" i="23"/>
  <c r="U37" i="23"/>
  <c r="AF36" i="23"/>
  <c r="AB36" i="23"/>
  <c r="U36" i="23"/>
  <c r="AF35" i="23"/>
  <c r="AB35" i="23"/>
  <c r="U35" i="23"/>
  <c r="AF34" i="23"/>
  <c r="AB34" i="23"/>
  <c r="U34" i="23"/>
  <c r="AF33" i="23"/>
  <c r="AB33" i="23"/>
  <c r="U33" i="23"/>
  <c r="AF32" i="23"/>
  <c r="AB32" i="23"/>
  <c r="U32" i="23"/>
  <c r="AF31" i="23"/>
  <c r="AB31" i="23"/>
  <c r="U31" i="23"/>
  <c r="AF30" i="23"/>
  <c r="AB30" i="23"/>
  <c r="U30" i="23"/>
  <c r="AF29" i="23"/>
  <c r="AB29" i="23"/>
  <c r="U29" i="23"/>
  <c r="AF28" i="23"/>
  <c r="AB28" i="23"/>
  <c r="U28" i="23"/>
  <c r="AF27" i="23"/>
  <c r="AB27" i="23"/>
  <c r="U27" i="23"/>
  <c r="AF26" i="23"/>
  <c r="AB26" i="23"/>
  <c r="U26" i="23"/>
  <c r="AF25" i="23"/>
  <c r="AB25" i="23"/>
  <c r="U25" i="23"/>
  <c r="AF24" i="23"/>
  <c r="AB24" i="23"/>
  <c r="U24" i="23"/>
  <c r="AF23" i="23"/>
  <c r="AB23" i="23"/>
  <c r="U23" i="23"/>
  <c r="AF22" i="23"/>
  <c r="AB22" i="23"/>
  <c r="U22" i="23"/>
  <c r="AF21" i="23"/>
  <c r="AB21" i="23"/>
  <c r="U21" i="23"/>
  <c r="AF20" i="23"/>
  <c r="AB20" i="23"/>
  <c r="U20" i="23"/>
  <c r="AF19" i="23"/>
  <c r="AB19" i="23"/>
  <c r="U19" i="23"/>
  <c r="AF18" i="23"/>
  <c r="AB18" i="23"/>
  <c r="U18" i="23"/>
  <c r="AB17" i="23"/>
  <c r="AF16" i="23"/>
  <c r="AB16" i="23"/>
  <c r="U16" i="23"/>
  <c r="AB15" i="23"/>
  <c r="U15" i="23"/>
  <c r="J15" i="23"/>
  <c r="AB14" i="23"/>
  <c r="U14" i="23"/>
  <c r="J14" i="23"/>
  <c r="AB13" i="23"/>
  <c r="U13" i="23"/>
  <c r="J13" i="23"/>
  <c r="AB12" i="23"/>
  <c r="AB11" i="23"/>
  <c r="AF10" i="23"/>
  <c r="AB10" i="23"/>
  <c r="U10" i="23"/>
  <c r="AB9" i="23"/>
  <c r="U9" i="23"/>
  <c r="J9" i="23"/>
  <c r="AB8" i="23"/>
  <c r="U8" i="23"/>
  <c r="J8" i="23"/>
  <c r="AB7" i="23"/>
  <c r="U7" i="23"/>
  <c r="J7" i="23"/>
  <c r="AB6" i="23"/>
  <c r="U6" i="23"/>
  <c r="J6" i="23"/>
  <c r="AF5" i="23"/>
  <c r="AB5" i="23"/>
  <c r="U5" i="23"/>
  <c r="J5" i="23"/>
  <c r="AF4" i="23"/>
  <c r="U4" i="23"/>
  <c r="J4" i="23"/>
  <c r="U2" i="23"/>
  <c r="J2" i="23"/>
  <c r="M336" i="1"/>
  <c r="O336" i="1" s="1"/>
  <c r="H336" i="1"/>
  <c r="H3554" i="1"/>
  <c r="M3554" i="1"/>
  <c r="O3554" i="1" s="1"/>
  <c r="M2825" i="1"/>
  <c r="O2825" i="1" s="1"/>
  <c r="H2825" i="1"/>
  <c r="M3553" i="1"/>
  <c r="L3553" i="1"/>
  <c r="N3553" i="1"/>
  <c r="H3553" i="1"/>
  <c r="F3553" i="1"/>
  <c r="M2824" i="1"/>
  <c r="L2824" i="1"/>
  <c r="H2824" i="1"/>
  <c r="F2824" i="1"/>
  <c r="M335" i="1"/>
  <c r="O335" i="1" s="1"/>
  <c r="L335" i="1"/>
  <c r="N335" i="1" s="1"/>
  <c r="H335" i="1"/>
  <c r="F335" i="1"/>
  <c r="G3140" i="1"/>
  <c r="L3140" i="1" s="1"/>
  <c r="N3140" i="1" s="1"/>
  <c r="G3139" i="1"/>
  <c r="L3139" i="1" s="1"/>
  <c r="N3139" i="1" s="1"/>
  <c r="G3138" i="1"/>
  <c r="L3138" i="1" s="1"/>
  <c r="N3138" i="1"/>
  <c r="G3137" i="1"/>
  <c r="L3137" i="1"/>
  <c r="N3137" i="1" s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M3552" i="1"/>
  <c r="O3552" i="1" s="1"/>
  <c r="L3552" i="1"/>
  <c r="H3552" i="1"/>
  <c r="F3552" i="1"/>
  <c r="M2823" i="1"/>
  <c r="L2823" i="1"/>
  <c r="N2823" i="1" s="1"/>
  <c r="H2823" i="1"/>
  <c r="L334" i="1"/>
  <c r="N334" i="1" s="1"/>
  <c r="F334" i="1"/>
  <c r="M3551" i="1"/>
  <c r="L3551" i="1"/>
  <c r="M3550" i="1"/>
  <c r="O3550" i="1" s="1"/>
  <c r="L3550" i="1"/>
  <c r="N3550" i="1" s="1"/>
  <c r="M3549" i="1"/>
  <c r="L3549" i="1"/>
  <c r="N3549" i="1" s="1"/>
  <c r="H3551" i="1"/>
  <c r="H3550" i="1"/>
  <c r="H3549" i="1"/>
  <c r="F3551" i="1"/>
  <c r="F3550" i="1"/>
  <c r="F3549" i="1"/>
  <c r="C3569" i="1"/>
  <c r="M2822" i="1"/>
  <c r="L2822" i="1"/>
  <c r="N2822" i="1" s="1"/>
  <c r="M2821" i="1"/>
  <c r="L2821" i="1"/>
  <c r="N2821" i="1" s="1"/>
  <c r="M2820" i="1"/>
  <c r="L2820" i="1"/>
  <c r="N2820" i="1" s="1"/>
  <c r="H2822" i="1"/>
  <c r="H2821" i="1"/>
  <c r="H2820" i="1"/>
  <c r="L333" i="1"/>
  <c r="N333" i="1" s="1"/>
  <c r="L332" i="1"/>
  <c r="N332" i="1" s="1"/>
  <c r="M331" i="1"/>
  <c r="O331" i="1"/>
  <c r="L331" i="1"/>
  <c r="N331" i="1" s="1"/>
  <c r="F333" i="1"/>
  <c r="F332" i="1"/>
  <c r="F331" i="1"/>
  <c r="H331" i="1"/>
  <c r="G3136" i="1"/>
  <c r="L3136" i="1" s="1"/>
  <c r="N3136" i="1" s="1"/>
  <c r="G3135" i="1"/>
  <c r="L3135" i="1" s="1"/>
  <c r="N3135" i="1"/>
  <c r="G3134" i="1"/>
  <c r="L3134" i="1"/>
  <c r="N3134" i="1" s="1"/>
  <c r="G2514" i="1"/>
  <c r="G2513" i="1"/>
  <c r="L2513" i="1"/>
  <c r="G2512" i="1"/>
  <c r="L2512" i="1" s="1"/>
  <c r="G2511" i="1"/>
  <c r="L2511" i="1" s="1"/>
  <c r="G2510" i="1"/>
  <c r="G2509" i="1"/>
  <c r="L2509" i="1"/>
  <c r="G1386" i="1"/>
  <c r="L1386" i="1" s="1"/>
  <c r="G1385" i="1"/>
  <c r="G1384" i="1"/>
  <c r="L1384" i="1" s="1"/>
  <c r="G1383" i="1"/>
  <c r="N1383" i="1" s="1"/>
  <c r="G1382" i="1"/>
  <c r="L1382" i="1" s="1"/>
  <c r="G1381" i="1"/>
  <c r="L1381" i="1" s="1"/>
  <c r="G1147" i="1"/>
  <c r="N1147" i="1" s="1"/>
  <c r="G1146" i="1"/>
  <c r="G1145" i="1"/>
  <c r="N1145" i="1"/>
  <c r="L1145" i="1"/>
  <c r="G1144" i="1"/>
  <c r="N1144" i="1" s="1"/>
  <c r="G1143" i="1"/>
  <c r="L1143" i="1" s="1"/>
  <c r="G1142" i="1"/>
  <c r="N1142" i="1" s="1"/>
  <c r="G777" i="1"/>
  <c r="L777" i="1" s="1"/>
  <c r="N777" i="1" s="1"/>
  <c r="G776" i="1"/>
  <c r="L776" i="1" s="1"/>
  <c r="N776" i="1" s="1"/>
  <c r="G775" i="1"/>
  <c r="L775" i="1" s="1"/>
  <c r="N775" i="1" s="1"/>
  <c r="G774" i="1"/>
  <c r="L774" i="1" s="1"/>
  <c r="N774" i="1" s="1"/>
  <c r="G773" i="1"/>
  <c r="L773" i="1" s="1"/>
  <c r="N773" i="1" s="1"/>
  <c r="G772" i="1"/>
  <c r="L772" i="1" s="1"/>
  <c r="N772" i="1" s="1"/>
  <c r="G2135" i="1"/>
  <c r="G2134" i="1"/>
  <c r="L2134" i="1"/>
  <c r="G2133" i="1"/>
  <c r="N2133" i="1" s="1"/>
  <c r="G2132" i="1"/>
  <c r="N2132" i="1"/>
  <c r="G2131" i="1"/>
  <c r="G2130" i="1"/>
  <c r="M3548" i="1"/>
  <c r="L3548" i="1"/>
  <c r="H3548" i="1"/>
  <c r="F3548" i="1"/>
  <c r="M2819" i="1"/>
  <c r="L2819" i="1"/>
  <c r="N2819" i="1" s="1"/>
  <c r="H2819" i="1"/>
  <c r="M330" i="1"/>
  <c r="O330" i="1" s="1"/>
  <c r="L330" i="1"/>
  <c r="N330" i="1" s="1"/>
  <c r="F330" i="1"/>
  <c r="H330" i="1"/>
  <c r="M3547" i="1"/>
  <c r="O3547" i="1" s="1"/>
  <c r="L3547" i="1"/>
  <c r="N3547" i="1" s="1"/>
  <c r="M3546" i="1"/>
  <c r="L3546" i="1"/>
  <c r="N3546" i="1" s="1"/>
  <c r="F3547" i="1"/>
  <c r="F3546" i="1"/>
  <c r="H3547" i="1"/>
  <c r="H3546" i="1"/>
  <c r="M2818" i="1"/>
  <c r="O2818" i="1"/>
  <c r="L2818" i="1"/>
  <c r="N2818" i="1" s="1"/>
  <c r="M2817" i="1"/>
  <c r="L2817" i="1"/>
  <c r="N2817" i="1" s="1"/>
  <c r="H2818" i="1"/>
  <c r="H2817" i="1"/>
  <c r="M329" i="1"/>
  <c r="O329" i="1" s="1"/>
  <c r="M328" i="1"/>
  <c r="O328" i="1" s="1"/>
  <c r="H329" i="1"/>
  <c r="H328" i="1"/>
  <c r="M3545" i="1"/>
  <c r="O3545" i="1" s="1"/>
  <c r="L3545" i="1"/>
  <c r="N3545" i="1" s="1"/>
  <c r="H3545" i="1"/>
  <c r="F3545" i="1"/>
  <c r="M2816" i="1"/>
  <c r="P2816" i="1" s="1"/>
  <c r="L2816" i="1"/>
  <c r="H2816" i="1"/>
  <c r="M327" i="1"/>
  <c r="O327" i="1" s="1"/>
  <c r="H327" i="1"/>
  <c r="G2129" i="1"/>
  <c r="C7" i="1"/>
  <c r="C9" i="1"/>
  <c r="C10" i="1"/>
  <c r="C11" i="1"/>
  <c r="C12" i="1"/>
  <c r="C13" i="1"/>
  <c r="C14" i="1"/>
  <c r="C18" i="1"/>
  <c r="C19" i="1"/>
  <c r="C20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23" i="1"/>
  <c r="C724" i="1"/>
  <c r="C728" i="1"/>
  <c r="C738" i="1"/>
  <c r="C749" i="1"/>
  <c r="C751" i="1"/>
  <c r="C753" i="1"/>
  <c r="C754" i="1"/>
  <c r="C755" i="1"/>
  <c r="C756" i="1"/>
  <c r="C757" i="1"/>
  <c r="C758" i="1"/>
  <c r="C759" i="1"/>
  <c r="C760" i="1"/>
  <c r="C762" i="1"/>
  <c r="C763" i="1"/>
  <c r="C764" i="1"/>
  <c r="C765" i="1"/>
  <c r="C766" i="1"/>
  <c r="C767" i="1"/>
  <c r="C768" i="1"/>
  <c r="C769" i="1"/>
  <c r="C770" i="1"/>
  <c r="C771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92" i="1"/>
  <c r="C1099" i="1"/>
  <c r="C1109" i="1"/>
  <c r="C1110" i="1"/>
  <c r="C1112" i="1"/>
  <c r="C1113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30" i="1"/>
  <c r="C1332" i="1"/>
  <c r="C1337" i="1"/>
  <c r="C1347" i="1"/>
  <c r="C1348" i="1"/>
  <c r="C1350" i="1"/>
  <c r="C1351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1" i="1"/>
  <c r="C1372" i="1"/>
  <c r="C1373" i="1"/>
  <c r="C1374" i="1"/>
  <c r="C1375" i="1"/>
  <c r="C1376" i="1"/>
  <c r="C1377" i="1"/>
  <c r="C1378" i="1"/>
  <c r="C1379" i="1"/>
  <c r="C1380" i="1"/>
  <c r="C1394" i="1"/>
  <c r="C1395" i="1"/>
  <c r="C1396" i="1"/>
  <c r="C1397" i="1"/>
  <c r="C1489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4" i="1"/>
  <c r="C1625" i="1"/>
  <c r="C1628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3" i="1"/>
  <c r="C2185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58" i="1"/>
  <c r="C2465" i="1"/>
  <c r="C2475" i="1"/>
  <c r="C2476" i="1"/>
  <c r="C2478" i="1"/>
  <c r="C2479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9" i="1"/>
  <c r="C2500" i="1"/>
  <c r="C2501" i="1"/>
  <c r="C2502" i="1"/>
  <c r="C2503" i="1"/>
  <c r="C2504" i="1"/>
  <c r="C2505" i="1"/>
  <c r="C2506" i="1"/>
  <c r="C2507" i="1"/>
  <c r="C2508" i="1"/>
  <c r="C2517" i="1"/>
  <c r="C2518" i="1"/>
  <c r="C2519" i="1"/>
  <c r="C2520" i="1"/>
  <c r="C2521" i="1"/>
  <c r="C2523" i="1"/>
  <c r="C2524" i="1"/>
  <c r="C2525" i="1"/>
  <c r="C2526" i="1"/>
  <c r="C2528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82" i="1"/>
  <c r="C3087" i="1"/>
  <c r="C3097" i="1"/>
  <c r="C3098" i="1"/>
  <c r="C3100" i="1"/>
  <c r="C3101" i="1"/>
  <c r="C3108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43" i="1"/>
  <c r="C3150" i="1"/>
  <c r="C3151" i="1"/>
  <c r="C3152" i="1"/>
  <c r="C3153" i="1"/>
  <c r="C3246" i="1"/>
  <c r="C3261" i="1"/>
  <c r="C3262" i="1"/>
  <c r="C3264" i="1"/>
  <c r="C3265" i="1"/>
  <c r="C3266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8" i="1"/>
  <c r="C3839" i="1"/>
  <c r="C3841" i="1"/>
  <c r="C3842" i="1"/>
  <c r="C3843" i="1"/>
  <c r="C3844" i="1"/>
  <c r="M3544" i="1"/>
  <c r="O3544" i="1"/>
  <c r="L3544" i="1"/>
  <c r="N3544" i="1"/>
  <c r="F3544" i="1"/>
  <c r="H3544" i="1"/>
  <c r="M2815" i="1"/>
  <c r="L2815" i="1"/>
  <c r="N2815" i="1" s="1"/>
  <c r="H2815" i="1"/>
  <c r="M326" i="1"/>
  <c r="O326" i="1" s="1"/>
  <c r="H326" i="1"/>
  <c r="F19" i="1"/>
  <c r="G10" i="22" s="1"/>
  <c r="F20" i="1"/>
  <c r="G11" i="22" s="1"/>
  <c r="F18" i="1"/>
  <c r="G9" i="22" s="1"/>
  <c r="F12" i="1"/>
  <c r="G5" i="22" s="1"/>
  <c r="F13" i="1"/>
  <c r="G6" i="22" s="1"/>
  <c r="F14" i="1"/>
  <c r="G7" i="22"/>
  <c r="F11" i="1"/>
  <c r="G4" i="22" s="1"/>
  <c r="C3" i="22"/>
  <c r="C4" i="22"/>
  <c r="C5" i="22"/>
  <c r="C6" i="22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C104" i="22"/>
  <c r="C105" i="22"/>
  <c r="C106" i="22"/>
  <c r="C107" i="22"/>
  <c r="C108" i="22"/>
  <c r="C109" i="22"/>
  <c r="C110" i="22"/>
  <c r="C111" i="22"/>
  <c r="C112" i="22"/>
  <c r="C113" i="22"/>
  <c r="C114" i="22"/>
  <c r="C115" i="22"/>
  <c r="C116" i="22"/>
  <c r="C117" i="22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C197" i="22"/>
  <c r="C198" i="22"/>
  <c r="C199" i="22"/>
  <c r="C200" i="22"/>
  <c r="C201" i="22"/>
  <c r="C202" i="22"/>
  <c r="C203" i="22"/>
  <c r="C204" i="22"/>
  <c r="C205" i="22"/>
  <c r="C206" i="22"/>
  <c r="C207" i="22"/>
  <c r="C208" i="22"/>
  <c r="C209" i="22"/>
  <c r="C210" i="22"/>
  <c r="C211" i="22"/>
  <c r="C212" i="22"/>
  <c r="C213" i="22"/>
  <c r="C214" i="22"/>
  <c r="C215" i="22"/>
  <c r="C216" i="22"/>
  <c r="C217" i="22"/>
  <c r="C218" i="22"/>
  <c r="C219" i="22"/>
  <c r="C220" i="22"/>
  <c r="C221" i="22"/>
  <c r="C222" i="22"/>
  <c r="C223" i="22"/>
  <c r="C224" i="22"/>
  <c r="C225" i="22"/>
  <c r="C226" i="22"/>
  <c r="G226" i="22"/>
  <c r="C227" i="22"/>
  <c r="G227" i="22"/>
  <c r="C228" i="22"/>
  <c r="C229" i="22"/>
  <c r="C230" i="22"/>
  <c r="C231" i="22"/>
  <c r="C232" i="22"/>
  <c r="C233" i="22"/>
  <c r="C234" i="22"/>
  <c r="C235" i="22"/>
  <c r="C236" i="22"/>
  <c r="C237" i="22"/>
  <c r="C238" i="22"/>
  <c r="C239" i="22"/>
  <c r="C240" i="22"/>
  <c r="C241" i="22"/>
  <c r="C242" i="22"/>
  <c r="C243" i="22"/>
  <c r="C244" i="22"/>
  <c r="C245" i="22"/>
  <c r="C246" i="22"/>
  <c r="C247" i="22"/>
  <c r="C248" i="22"/>
  <c r="C249" i="22"/>
  <c r="C250" i="22"/>
  <c r="C251" i="22"/>
  <c r="C252" i="22"/>
  <c r="G252" i="22"/>
  <c r="C253" i="22"/>
  <c r="G253" i="22"/>
  <c r="C254" i="22"/>
  <c r="G254" i="22"/>
  <c r="C255" i="22"/>
  <c r="G255" i="22"/>
  <c r="C256" i="22"/>
  <c r="G256" i="22"/>
  <c r="C257" i="22"/>
  <c r="G257" i="22"/>
  <c r="C258" i="22"/>
  <c r="C259" i="22"/>
  <c r="C260" i="22"/>
  <c r="G260" i="22"/>
  <c r="C261" i="22"/>
  <c r="G261" i="22"/>
  <c r="C262" i="22"/>
  <c r="G262" i="22"/>
  <c r="C263" i="22"/>
  <c r="G263" i="22"/>
  <c r="C264" i="22"/>
  <c r="G264" i="22"/>
  <c r="C265" i="22"/>
  <c r="G265" i="22"/>
  <c r="C266" i="22"/>
  <c r="G266" i="22"/>
  <c r="C267" i="22"/>
  <c r="C268" i="22"/>
  <c r="C269" i="22"/>
  <c r="C270" i="22"/>
  <c r="C271" i="22"/>
  <c r="C272" i="22"/>
  <c r="C273" i="22"/>
  <c r="C274" i="22"/>
  <c r="C275" i="22"/>
  <c r="C276" i="22"/>
  <c r="C277" i="22"/>
  <c r="C278" i="22"/>
  <c r="C279" i="22"/>
  <c r="C280" i="22"/>
  <c r="C281" i="22"/>
  <c r="C282" i="22"/>
  <c r="C283" i="22"/>
  <c r="C284" i="22"/>
  <c r="C285" i="22"/>
  <c r="C286" i="22"/>
  <c r="C287" i="22"/>
  <c r="C288" i="22"/>
  <c r="C289" i="22"/>
  <c r="C290" i="22"/>
  <c r="C291" i="22"/>
  <c r="C292" i="22"/>
  <c r="C293" i="22"/>
  <c r="C294" i="22"/>
  <c r="C295" i="22"/>
  <c r="C296" i="22"/>
  <c r="C297" i="22"/>
  <c r="C298" i="22"/>
  <c r="C299" i="22"/>
  <c r="C300" i="22"/>
  <c r="C301" i="22"/>
  <c r="C302" i="22"/>
  <c r="C303" i="22"/>
  <c r="C304" i="22"/>
  <c r="C2" i="22"/>
  <c r="G2128" i="1"/>
  <c r="L2128" i="1" s="1"/>
  <c r="G2127" i="1"/>
  <c r="N2127" i="1" s="1"/>
  <c r="M3543" i="1"/>
  <c r="L3543" i="1"/>
  <c r="H3543" i="1"/>
  <c r="F3543" i="1"/>
  <c r="G3130" i="1"/>
  <c r="L3130" i="1" s="1"/>
  <c r="N3130" i="1" s="1"/>
  <c r="M2814" i="1"/>
  <c r="O2814" i="1"/>
  <c r="L2814" i="1"/>
  <c r="H2814" i="1"/>
  <c r="G2508" i="1"/>
  <c r="N2508" i="1" s="1"/>
  <c r="G1380" i="1"/>
  <c r="L1380" i="1" s="1"/>
  <c r="G1141" i="1"/>
  <c r="N1141" i="1" s="1"/>
  <c r="G771" i="1"/>
  <c r="L771" i="1" s="1"/>
  <c r="N771" i="1" s="1"/>
  <c r="M325" i="1"/>
  <c r="O325" i="1" s="1"/>
  <c r="H325" i="1"/>
  <c r="M3542" i="1"/>
  <c r="L3542" i="1"/>
  <c r="H3542" i="1"/>
  <c r="F3542" i="1"/>
  <c r="G3129" i="1"/>
  <c r="L3129" i="1" s="1"/>
  <c r="N3129" i="1" s="1"/>
  <c r="M2813" i="1"/>
  <c r="O2813" i="1"/>
  <c r="L2813" i="1"/>
  <c r="N2813" i="1" s="1"/>
  <c r="H2813" i="1"/>
  <c r="G2507" i="1"/>
  <c r="L2507" i="1" s="1"/>
  <c r="G1379" i="1"/>
  <c r="L1379" i="1" s="1"/>
  <c r="G1140" i="1"/>
  <c r="N1140" i="1" s="1"/>
  <c r="G770" i="1"/>
  <c r="L770" i="1"/>
  <c r="N770" i="1" s="1"/>
  <c r="M324" i="1"/>
  <c r="O324" i="1" s="1"/>
  <c r="H324" i="1"/>
  <c r="G2126" i="1"/>
  <c r="L2126" i="1" s="1"/>
  <c r="M3541" i="1"/>
  <c r="L3541" i="1"/>
  <c r="N3541" i="1" s="1"/>
  <c r="F3541" i="1"/>
  <c r="H3541" i="1"/>
  <c r="G3128" i="1"/>
  <c r="L3128" i="1" s="1"/>
  <c r="N3128" i="1" s="1"/>
  <c r="M2812" i="1"/>
  <c r="L2812" i="1"/>
  <c r="P2812" i="1" s="1"/>
  <c r="N2812" i="1"/>
  <c r="H2812" i="1"/>
  <c r="G2506" i="1"/>
  <c r="L2506" i="1" s="1"/>
  <c r="G1378" i="1"/>
  <c r="G1139" i="1"/>
  <c r="N1139" i="1" s="1"/>
  <c r="G769" i="1"/>
  <c r="L769" i="1" s="1"/>
  <c r="N769" i="1" s="1"/>
  <c r="M323" i="1"/>
  <c r="O323" i="1" s="1"/>
  <c r="H323" i="1"/>
  <c r="M3540" i="1"/>
  <c r="O3540" i="1" s="1"/>
  <c r="L3540" i="1"/>
  <c r="N3540" i="1"/>
  <c r="F3540" i="1"/>
  <c r="H3540" i="1"/>
  <c r="G3127" i="1"/>
  <c r="L3127" i="1" s="1"/>
  <c r="N3127" i="1" s="1"/>
  <c r="M2811" i="1"/>
  <c r="L2811" i="1"/>
  <c r="H2811" i="1"/>
  <c r="G2505" i="1"/>
  <c r="N2505" i="1" s="1"/>
  <c r="G1377" i="1"/>
  <c r="L1377" i="1" s="1"/>
  <c r="G1138" i="1"/>
  <c r="N1138" i="1" s="1"/>
  <c r="G768" i="1"/>
  <c r="L768" i="1" s="1"/>
  <c r="N768" i="1" s="1"/>
  <c r="G767" i="1"/>
  <c r="L767" i="1"/>
  <c r="N767" i="1" s="1"/>
  <c r="M322" i="1"/>
  <c r="O322" i="1" s="1"/>
  <c r="H322" i="1"/>
  <c r="G2125" i="1"/>
  <c r="N2125" i="1" s="1"/>
  <c r="L2125" i="1"/>
  <c r="Q3539" i="1"/>
  <c r="M3539" i="1"/>
  <c r="L3539" i="1"/>
  <c r="F3539" i="1"/>
  <c r="H3539" i="1"/>
  <c r="M3538" i="1"/>
  <c r="O3538" i="1" s="1"/>
  <c r="L3538" i="1"/>
  <c r="N3538" i="1" s="1"/>
  <c r="F3538" i="1"/>
  <c r="H3538" i="1"/>
  <c r="G3126" i="1"/>
  <c r="L3126" i="1" s="1"/>
  <c r="N3126" i="1" s="1"/>
  <c r="G3125" i="1"/>
  <c r="L3125" i="1" s="1"/>
  <c r="N3125" i="1" s="1"/>
  <c r="M2810" i="1"/>
  <c r="O2810" i="1" s="1"/>
  <c r="L2810" i="1"/>
  <c r="N2810" i="1" s="1"/>
  <c r="H2810" i="1"/>
  <c r="M2809" i="1"/>
  <c r="O2809" i="1" s="1"/>
  <c r="L2809" i="1"/>
  <c r="N2809" i="1" s="1"/>
  <c r="F2809" i="1"/>
  <c r="H2809" i="1"/>
  <c r="G2504" i="1"/>
  <c r="G2503" i="1"/>
  <c r="L2503" i="1" s="1"/>
  <c r="G1376" i="1"/>
  <c r="G1375" i="1"/>
  <c r="N1375" i="1" s="1"/>
  <c r="G1137" i="1"/>
  <c r="L1137" i="1" s="1"/>
  <c r="G1136" i="1"/>
  <c r="L1136" i="1" s="1"/>
  <c r="G766" i="1"/>
  <c r="L766" i="1" s="1"/>
  <c r="N766" i="1" s="1"/>
  <c r="M321" i="1"/>
  <c r="O321" i="1" s="1"/>
  <c r="L321" i="1"/>
  <c r="N321" i="1" s="1"/>
  <c r="H321" i="1"/>
  <c r="F321" i="1"/>
  <c r="G304" i="22" s="1"/>
  <c r="G2124" i="1"/>
  <c r="N2124" i="1" s="1"/>
  <c r="G2123" i="1"/>
  <c r="N2123" i="1" s="1"/>
  <c r="M3537" i="1"/>
  <c r="O3537" i="1" s="1"/>
  <c r="H3537" i="1"/>
  <c r="G3124" i="1"/>
  <c r="L3124" i="1" s="1"/>
  <c r="N3124" i="1" s="1"/>
  <c r="M2808" i="1"/>
  <c r="O2808" i="1" s="1"/>
  <c r="H2808" i="1"/>
  <c r="G2502" i="1"/>
  <c r="L2502" i="1" s="1"/>
  <c r="G1374" i="1"/>
  <c r="G1135" i="1"/>
  <c r="L1135" i="1" s="1"/>
  <c r="G765" i="1"/>
  <c r="L765" i="1" s="1"/>
  <c r="N765" i="1" s="1"/>
  <c r="H320" i="1"/>
  <c r="M320" i="1"/>
  <c r="O320" i="1" s="1"/>
  <c r="G2122" i="1"/>
  <c r="G3123" i="1"/>
  <c r="L3123" i="1" s="1"/>
  <c r="N3123" i="1" s="1"/>
  <c r="M3536" i="1"/>
  <c r="H3536" i="1"/>
  <c r="M2807" i="1"/>
  <c r="O2807" i="1" s="1"/>
  <c r="H2807" i="1"/>
  <c r="G2501" i="1"/>
  <c r="L2501" i="1" s="1"/>
  <c r="N2501" i="1"/>
  <c r="G1373" i="1"/>
  <c r="N1373" i="1" s="1"/>
  <c r="G1134" i="1"/>
  <c r="G764" i="1"/>
  <c r="L764" i="1" s="1"/>
  <c r="N764" i="1" s="1"/>
  <c r="G2121" i="1"/>
  <c r="N2121" i="1" s="1"/>
  <c r="G2120" i="1"/>
  <c r="L2120" i="1" s="1"/>
  <c r="M3535" i="1"/>
  <c r="L3535" i="1"/>
  <c r="H3535" i="1"/>
  <c r="F3535" i="1"/>
  <c r="M2806" i="1"/>
  <c r="O2806" i="1" s="1"/>
  <c r="L2806" i="1"/>
  <c r="N2806" i="1"/>
  <c r="H2806" i="1"/>
  <c r="F2806" i="1"/>
  <c r="G2500" i="1"/>
  <c r="N2500" i="1"/>
  <c r="G1372" i="1"/>
  <c r="G1133" i="1"/>
  <c r="G763" i="1"/>
  <c r="L763" i="1" s="1"/>
  <c r="N763" i="1" s="1"/>
  <c r="M319" i="1"/>
  <c r="O319" i="1" s="1"/>
  <c r="L319" i="1"/>
  <c r="N319" i="1" s="1"/>
  <c r="H319" i="1"/>
  <c r="F319" i="1"/>
  <c r="G303" i="22" s="1"/>
  <c r="M3534" i="1"/>
  <c r="L3534" i="1"/>
  <c r="N3534" i="1" s="1"/>
  <c r="H3534" i="1"/>
  <c r="F3534" i="1"/>
  <c r="M3533" i="1"/>
  <c r="L3533" i="1"/>
  <c r="N3533" i="1" s="1"/>
  <c r="H3533" i="1"/>
  <c r="F3533" i="1"/>
  <c r="M2805" i="1"/>
  <c r="L2805" i="1"/>
  <c r="N2805" i="1"/>
  <c r="H2805" i="1"/>
  <c r="F2805" i="1"/>
  <c r="M2804" i="1"/>
  <c r="L2804" i="1"/>
  <c r="H2804" i="1"/>
  <c r="F2804" i="1"/>
  <c r="G2499" i="1"/>
  <c r="G2498" i="1"/>
  <c r="L2498" i="1" s="1"/>
  <c r="G1371" i="1"/>
  <c r="G1370" i="1"/>
  <c r="G1132" i="1"/>
  <c r="G762" i="1"/>
  <c r="L762" i="1" s="1"/>
  <c r="N762" i="1" s="1"/>
  <c r="G761" i="1"/>
  <c r="L761" i="1" s="1"/>
  <c r="N761" i="1" s="1"/>
  <c r="M318" i="1"/>
  <c r="O318" i="1" s="1"/>
  <c r="L318" i="1"/>
  <c r="N318" i="1" s="1"/>
  <c r="H318" i="1"/>
  <c r="F318" i="1"/>
  <c r="G302" i="22" s="1"/>
  <c r="M317" i="1"/>
  <c r="O317" i="1" s="1"/>
  <c r="L317" i="1"/>
  <c r="N317" i="1" s="1"/>
  <c r="H317" i="1"/>
  <c r="F317" i="1"/>
  <c r="G301" i="22" s="1"/>
  <c r="G2119" i="1"/>
  <c r="L2119" i="1" s="1"/>
  <c r="G2118" i="1"/>
  <c r="M3532" i="1"/>
  <c r="L3532" i="1"/>
  <c r="N3532" i="1"/>
  <c r="F3532" i="1"/>
  <c r="H3532" i="1"/>
  <c r="M3531" i="1"/>
  <c r="L3531" i="1"/>
  <c r="N3531" i="1" s="1"/>
  <c r="F3531" i="1"/>
  <c r="H3531" i="1"/>
  <c r="M3530" i="1"/>
  <c r="L3530" i="1"/>
  <c r="N3530" i="1" s="1"/>
  <c r="F3530" i="1"/>
  <c r="H3530" i="1"/>
  <c r="M3529" i="1"/>
  <c r="L3529" i="1"/>
  <c r="F3529" i="1"/>
  <c r="H3529" i="1"/>
  <c r="G3119" i="1"/>
  <c r="L3119" i="1" s="1"/>
  <c r="N3119" i="1" s="1"/>
  <c r="G3118" i="1"/>
  <c r="L3118" i="1"/>
  <c r="N3118" i="1" s="1"/>
  <c r="G3117" i="1"/>
  <c r="L3117" i="1" s="1"/>
  <c r="N3117" i="1" s="1"/>
  <c r="G3116" i="1"/>
  <c r="L3116" i="1" s="1"/>
  <c r="N3116" i="1"/>
  <c r="M2803" i="1"/>
  <c r="O2803" i="1" s="1"/>
  <c r="L2803" i="1"/>
  <c r="N2803" i="1"/>
  <c r="F2803" i="1"/>
  <c r="H2803" i="1"/>
  <c r="M2802" i="1"/>
  <c r="L2802" i="1"/>
  <c r="N2802" i="1"/>
  <c r="F2802" i="1"/>
  <c r="H2802" i="1"/>
  <c r="M2801" i="1"/>
  <c r="L2801" i="1"/>
  <c r="N2801" i="1" s="1"/>
  <c r="F2801" i="1"/>
  <c r="H2801" i="1"/>
  <c r="M2800" i="1"/>
  <c r="O2800" i="1"/>
  <c r="L2800" i="1"/>
  <c r="F2800" i="1"/>
  <c r="H2800" i="1"/>
  <c r="G2497" i="1"/>
  <c r="G2496" i="1"/>
  <c r="G2495" i="1"/>
  <c r="L2495" i="1" s="1"/>
  <c r="G2494" i="1"/>
  <c r="G1369" i="1"/>
  <c r="L1369" i="1" s="1"/>
  <c r="G1368" i="1"/>
  <c r="N1368" i="1" s="1"/>
  <c r="G1367" i="1"/>
  <c r="G1366" i="1"/>
  <c r="G1131" i="1"/>
  <c r="N1131" i="1" s="1"/>
  <c r="G1130" i="1"/>
  <c r="N1130" i="1" s="1"/>
  <c r="G1129" i="1"/>
  <c r="N1129" i="1" s="1"/>
  <c r="G1128" i="1"/>
  <c r="G760" i="1"/>
  <c r="L760" i="1" s="1"/>
  <c r="N760" i="1" s="1"/>
  <c r="G759" i="1"/>
  <c r="L759" i="1" s="1"/>
  <c r="N759" i="1" s="1"/>
  <c r="G758" i="1"/>
  <c r="L758" i="1" s="1"/>
  <c r="N758" i="1" s="1"/>
  <c r="G757" i="1"/>
  <c r="L757" i="1" s="1"/>
  <c r="N757" i="1" s="1"/>
  <c r="L315" i="1"/>
  <c r="N315" i="1" s="1"/>
  <c r="P315" i="1" s="1"/>
  <c r="M315" i="1"/>
  <c r="O315" i="1" s="1"/>
  <c r="F315" i="1"/>
  <c r="G299" i="22" s="1"/>
  <c r="H315" i="1"/>
  <c r="F314" i="1"/>
  <c r="G298" i="22" s="1"/>
  <c r="L314" i="1"/>
  <c r="N314" i="1" s="1"/>
  <c r="M314" i="1"/>
  <c r="O314" i="1" s="1"/>
  <c r="H314" i="1"/>
  <c r="M316" i="1"/>
  <c r="O316" i="1" s="1"/>
  <c r="L316" i="1"/>
  <c r="N316" i="1" s="1"/>
  <c r="F316" i="1"/>
  <c r="G300" i="22" s="1"/>
  <c r="H316" i="1"/>
  <c r="L313" i="1"/>
  <c r="N313" i="1" s="1"/>
  <c r="P313" i="1" s="1"/>
  <c r="M313" i="1"/>
  <c r="O313" i="1" s="1"/>
  <c r="F313" i="1"/>
  <c r="G297" i="22" s="1"/>
  <c r="H313" i="1"/>
  <c r="G2117" i="1"/>
  <c r="N2117" i="1" s="1"/>
  <c r="G2116" i="1"/>
  <c r="L2116" i="1" s="1"/>
  <c r="G2115" i="1"/>
  <c r="G2114" i="1"/>
  <c r="L2114" i="1" s="1"/>
  <c r="G2113" i="1"/>
  <c r="N2113" i="1" s="1"/>
  <c r="G2112" i="1"/>
  <c r="N2112" i="1" s="1"/>
  <c r="G2111" i="1"/>
  <c r="L2111" i="1" s="1"/>
  <c r="G2110" i="1"/>
  <c r="L2110" i="1" s="1"/>
  <c r="G2109" i="1"/>
  <c r="N2109" i="1" s="1"/>
  <c r="G1127" i="1"/>
  <c r="L1127" i="1" s="1"/>
  <c r="G1126" i="1"/>
  <c r="L1126" i="1" s="1"/>
  <c r="G1125" i="1"/>
  <c r="G1124" i="1"/>
  <c r="L1124" i="1" s="1"/>
  <c r="G756" i="1"/>
  <c r="L756" i="1" s="1"/>
  <c r="N756" i="1" s="1"/>
  <c r="G755" i="1"/>
  <c r="L755" i="1" s="1"/>
  <c r="N755" i="1" s="1"/>
  <c r="G754" i="1"/>
  <c r="L754" i="1" s="1"/>
  <c r="N754" i="1" s="1"/>
  <c r="G753" i="1"/>
  <c r="L753" i="1" s="1"/>
  <c r="N753" i="1" s="1"/>
  <c r="H312" i="1"/>
  <c r="M312" i="1"/>
  <c r="O312" i="1" s="1"/>
  <c r="H311" i="1"/>
  <c r="M311" i="1"/>
  <c r="O311" i="1" s="1"/>
  <c r="H310" i="1"/>
  <c r="M310" i="1"/>
  <c r="O310" i="1" s="1"/>
  <c r="F310" i="1"/>
  <c r="G296" i="22" s="1"/>
  <c r="L310" i="1"/>
  <c r="N310" i="1" s="1"/>
  <c r="M309" i="1"/>
  <c r="O309" i="1" s="1"/>
  <c r="L309" i="1"/>
  <c r="N309" i="1" s="1"/>
  <c r="H309" i="1"/>
  <c r="F309" i="1"/>
  <c r="G295" i="22" s="1"/>
  <c r="M3528" i="1"/>
  <c r="O3528" i="1" s="1"/>
  <c r="H3528" i="1"/>
  <c r="M3527" i="1"/>
  <c r="O3527" i="1" s="1"/>
  <c r="H3527" i="1"/>
  <c r="L3526" i="1"/>
  <c r="N3526" i="1" s="1"/>
  <c r="M3526" i="1"/>
  <c r="O3526" i="1" s="1"/>
  <c r="F3526" i="1"/>
  <c r="H3526" i="1"/>
  <c r="L3525" i="1"/>
  <c r="M3525" i="1"/>
  <c r="H3525" i="1"/>
  <c r="F3525" i="1"/>
  <c r="G3115" i="1"/>
  <c r="L3115" i="1" s="1"/>
  <c r="N3115" i="1" s="1"/>
  <c r="G3114" i="1"/>
  <c r="L3114" i="1"/>
  <c r="N3114" i="1" s="1"/>
  <c r="G3113" i="1"/>
  <c r="L3113" i="1" s="1"/>
  <c r="N3113" i="1" s="1"/>
  <c r="G3112" i="1"/>
  <c r="L3112" i="1" s="1"/>
  <c r="N3112" i="1" s="1"/>
  <c r="M2799" i="1"/>
  <c r="O2799" i="1" s="1"/>
  <c r="H2799" i="1"/>
  <c r="M2798" i="1"/>
  <c r="O2798" i="1" s="1"/>
  <c r="H2798" i="1"/>
  <c r="M2797" i="1"/>
  <c r="O2797" i="1" s="1"/>
  <c r="H2797" i="1"/>
  <c r="L2796" i="1"/>
  <c r="N2796" i="1" s="1"/>
  <c r="M2796" i="1"/>
  <c r="O2796" i="1" s="1"/>
  <c r="F2796" i="1"/>
  <c r="H2796" i="1"/>
  <c r="G2493" i="1"/>
  <c r="G2492" i="1"/>
  <c r="G2491" i="1"/>
  <c r="N2491" i="1" s="1"/>
  <c r="G2490" i="1"/>
  <c r="G2489" i="1"/>
  <c r="G1365" i="1"/>
  <c r="L1365" i="1" s="1"/>
  <c r="G1364" i="1"/>
  <c r="N1364" i="1" s="1"/>
  <c r="G1363" i="1"/>
  <c r="L1363" i="1" s="1"/>
  <c r="G1362" i="1"/>
  <c r="N1362" i="1" s="1"/>
  <c r="M3524" i="1"/>
  <c r="L3524" i="1"/>
  <c r="N3524" i="1"/>
  <c r="H3524" i="1"/>
  <c r="F3524" i="1"/>
  <c r="G3111" i="1"/>
  <c r="L3111" i="1" s="1"/>
  <c r="N3111" i="1"/>
  <c r="M2795" i="1"/>
  <c r="P2795" i="1" s="1"/>
  <c r="L2795" i="1"/>
  <c r="N2795" i="1" s="1"/>
  <c r="M2794" i="1"/>
  <c r="L2794" i="1"/>
  <c r="N2794" i="1" s="1"/>
  <c r="M2793" i="1"/>
  <c r="O2793" i="1" s="1"/>
  <c r="L2793" i="1"/>
  <c r="N2793" i="1"/>
  <c r="H2795" i="1"/>
  <c r="F2795" i="1"/>
  <c r="G2108" i="1"/>
  <c r="L2108" i="1" s="1"/>
  <c r="G1361" i="1"/>
  <c r="N1361" i="1"/>
  <c r="G1123" i="1"/>
  <c r="L1123" i="1" s="1"/>
  <c r="G752" i="1"/>
  <c r="L752" i="1" s="1"/>
  <c r="N752" i="1" s="1"/>
  <c r="L308" i="1"/>
  <c r="N308" i="1" s="1"/>
  <c r="M308" i="1"/>
  <c r="O308" i="1" s="1"/>
  <c r="H308" i="1"/>
  <c r="F308" i="1"/>
  <c r="G294" i="22" s="1"/>
  <c r="M3523" i="1"/>
  <c r="L3523" i="1"/>
  <c r="N3523" i="1" s="1"/>
  <c r="M3522" i="1"/>
  <c r="O3522" i="1" s="1"/>
  <c r="L3522" i="1"/>
  <c r="N3522" i="1" s="1"/>
  <c r="H3523" i="1"/>
  <c r="H3522" i="1"/>
  <c r="F3523" i="1"/>
  <c r="F3522" i="1"/>
  <c r="G3110" i="1"/>
  <c r="L3110" i="1"/>
  <c r="N3110" i="1" s="1"/>
  <c r="G3109" i="1"/>
  <c r="L3109" i="1" s="1"/>
  <c r="N3109" i="1" s="1"/>
  <c r="H307" i="1"/>
  <c r="H306" i="1"/>
  <c r="H305" i="1"/>
  <c r="H304" i="1"/>
  <c r="H303" i="1"/>
  <c r="H302" i="1"/>
  <c r="F307" i="1"/>
  <c r="G293" i="22" s="1"/>
  <c r="F306" i="1"/>
  <c r="G292" i="22" s="1"/>
  <c r="F305" i="1"/>
  <c r="G291" i="22" s="1"/>
  <c r="F304" i="1"/>
  <c r="G290" i="22" s="1"/>
  <c r="F303" i="1"/>
  <c r="G289" i="22" s="1"/>
  <c r="F302" i="1"/>
  <c r="G288" i="22" s="1"/>
  <c r="F2794" i="1"/>
  <c r="F2793" i="1"/>
  <c r="F2792" i="1"/>
  <c r="H2794" i="1"/>
  <c r="H2793" i="1"/>
  <c r="G2488" i="1"/>
  <c r="N2488" i="1" s="1"/>
  <c r="G2487" i="1"/>
  <c r="G2107" i="1"/>
  <c r="N2107" i="1" s="1"/>
  <c r="G2106" i="1"/>
  <c r="L2106" i="1"/>
  <c r="G1360" i="1"/>
  <c r="N1360" i="1" s="1"/>
  <c r="G1359" i="1"/>
  <c r="G1122" i="1"/>
  <c r="N1122" i="1"/>
  <c r="G1121" i="1"/>
  <c r="L1121" i="1" s="1"/>
  <c r="G751" i="1"/>
  <c r="L751" i="1" s="1"/>
  <c r="N751" i="1" s="1"/>
  <c r="G750" i="1"/>
  <c r="L750" i="1" s="1"/>
  <c r="N750" i="1" s="1"/>
  <c r="L307" i="1"/>
  <c r="N307" i="1" s="1"/>
  <c r="M307" i="1"/>
  <c r="O307" i="1" s="1"/>
  <c r="L306" i="1"/>
  <c r="N306" i="1" s="1"/>
  <c r="M306" i="1"/>
  <c r="O306" i="1" s="1"/>
  <c r="M3521" i="1"/>
  <c r="O3521" i="1" s="1"/>
  <c r="L3521" i="1"/>
  <c r="M3520" i="1"/>
  <c r="L3520" i="1"/>
  <c r="N3520" i="1" s="1"/>
  <c r="M3519" i="1"/>
  <c r="O3519" i="1"/>
  <c r="L3519" i="1"/>
  <c r="N3519" i="1" s="1"/>
  <c r="M3518" i="1"/>
  <c r="L3518" i="1"/>
  <c r="N3518" i="1" s="1"/>
  <c r="H3521" i="1"/>
  <c r="H3520" i="1"/>
  <c r="H3519" i="1"/>
  <c r="F3521" i="1"/>
  <c r="F3520" i="1"/>
  <c r="F3519" i="1"/>
  <c r="G3108" i="1"/>
  <c r="L3108" i="1"/>
  <c r="N3108" i="1" s="1"/>
  <c r="G3107" i="1"/>
  <c r="L3107" i="1" s="1"/>
  <c r="N3107" i="1" s="1"/>
  <c r="G3106" i="1"/>
  <c r="L3106" i="1" s="1"/>
  <c r="N3106" i="1"/>
  <c r="M2792" i="1"/>
  <c r="O2792" i="1" s="1"/>
  <c r="L2792" i="1"/>
  <c r="N2792" i="1" s="1"/>
  <c r="M2791" i="1"/>
  <c r="O2791" i="1" s="1"/>
  <c r="L2791" i="1"/>
  <c r="M2790" i="1"/>
  <c r="P2790" i="1" s="1"/>
  <c r="L2790" i="1"/>
  <c r="N2790" i="1"/>
  <c r="M2789" i="1"/>
  <c r="L2789" i="1"/>
  <c r="N2789" i="1" s="1"/>
  <c r="F2791" i="1"/>
  <c r="F2790" i="1"/>
  <c r="H2792" i="1"/>
  <c r="H2791" i="1"/>
  <c r="H2790" i="1"/>
  <c r="G2486" i="1"/>
  <c r="N2486" i="1" s="1"/>
  <c r="G2485" i="1"/>
  <c r="G2484" i="1"/>
  <c r="L2484" i="1" s="1"/>
  <c r="G2105" i="1"/>
  <c r="G2104" i="1"/>
  <c r="N2104" i="1" s="1"/>
  <c r="G2103" i="1"/>
  <c r="L2103" i="1" s="1"/>
  <c r="G2102" i="1"/>
  <c r="G1358" i="1"/>
  <c r="N1358" i="1" s="1"/>
  <c r="G1357" i="1"/>
  <c r="L1357" i="1" s="1"/>
  <c r="G1356" i="1"/>
  <c r="N1356" i="1" s="1"/>
  <c r="G1120" i="1"/>
  <c r="L1120" i="1" s="1"/>
  <c r="G1119" i="1"/>
  <c r="N1119" i="1" s="1"/>
  <c r="G1118" i="1"/>
  <c r="G1117" i="1"/>
  <c r="G1116" i="1"/>
  <c r="G749" i="1"/>
  <c r="L749" i="1" s="1"/>
  <c r="N749" i="1" s="1"/>
  <c r="G748" i="1"/>
  <c r="L748" i="1" s="1"/>
  <c r="N748" i="1" s="1"/>
  <c r="G747" i="1"/>
  <c r="L747" i="1" s="1"/>
  <c r="N747" i="1" s="1"/>
  <c r="L305" i="1"/>
  <c r="N305" i="1" s="1"/>
  <c r="M305" i="1"/>
  <c r="O305" i="1" s="1"/>
  <c r="L304" i="1"/>
  <c r="N304" i="1" s="1"/>
  <c r="M304" i="1"/>
  <c r="O304" i="1" s="1"/>
  <c r="L303" i="1"/>
  <c r="N303" i="1" s="1"/>
  <c r="M303" i="1"/>
  <c r="O303" i="1" s="1"/>
  <c r="L302" i="1"/>
  <c r="N302" i="1" s="1"/>
  <c r="M302" i="1"/>
  <c r="O302" i="1" s="1"/>
  <c r="M3517" i="1"/>
  <c r="L3517" i="1"/>
  <c r="M3516" i="1"/>
  <c r="O3516" i="1"/>
  <c r="L3516" i="1"/>
  <c r="N3516" i="1" s="1"/>
  <c r="H3517" i="1"/>
  <c r="H3516" i="1"/>
  <c r="F3517" i="1"/>
  <c r="F3516" i="1"/>
  <c r="G3105" i="1"/>
  <c r="L3105" i="1"/>
  <c r="N3105" i="1" s="1"/>
  <c r="G3104" i="1"/>
  <c r="L3104" i="1"/>
  <c r="N3104" i="1" s="1"/>
  <c r="M2788" i="1"/>
  <c r="O2788" i="1" s="1"/>
  <c r="L2788" i="1"/>
  <c r="N2788" i="1"/>
  <c r="M2787" i="1"/>
  <c r="O2787" i="1" s="1"/>
  <c r="L2787" i="1"/>
  <c r="H2788" i="1"/>
  <c r="H2787" i="1"/>
  <c r="F2788" i="1"/>
  <c r="F2787" i="1"/>
  <c r="G2483" i="1"/>
  <c r="G2482" i="1"/>
  <c r="N2482" i="1" s="1"/>
  <c r="G2101" i="1"/>
  <c r="L2101" i="1" s="1"/>
  <c r="G2100" i="1"/>
  <c r="N2100" i="1" s="1"/>
  <c r="G1355" i="1"/>
  <c r="N1355" i="1" s="1"/>
  <c r="G1354" i="1"/>
  <c r="N1354" i="1" s="1"/>
  <c r="G746" i="1"/>
  <c r="L746" i="1" s="1"/>
  <c r="N746" i="1" s="1"/>
  <c r="G745" i="1"/>
  <c r="L745" i="1" s="1"/>
  <c r="N745" i="1" s="1"/>
  <c r="L301" i="1"/>
  <c r="N301" i="1" s="1"/>
  <c r="M301" i="1"/>
  <c r="O301" i="1" s="1"/>
  <c r="L300" i="1"/>
  <c r="N300" i="1" s="1"/>
  <c r="M300" i="1"/>
  <c r="O300" i="1" s="1"/>
  <c r="H301" i="1"/>
  <c r="H300" i="1"/>
  <c r="F301" i="1"/>
  <c r="G287" i="22" s="1"/>
  <c r="F300" i="1"/>
  <c r="G286" i="22" s="1"/>
  <c r="M3515" i="1"/>
  <c r="L3515" i="1"/>
  <c r="N3515" i="1" s="1"/>
  <c r="M3514" i="1"/>
  <c r="L3514" i="1"/>
  <c r="N3514" i="1" s="1"/>
  <c r="H3515" i="1"/>
  <c r="H3514" i="1"/>
  <c r="F3515" i="1"/>
  <c r="F3514" i="1"/>
  <c r="G3103" i="1"/>
  <c r="L3103" i="1" s="1"/>
  <c r="N3103" i="1" s="1"/>
  <c r="G3102" i="1"/>
  <c r="L3102" i="1" s="1"/>
  <c r="N3102" i="1" s="1"/>
  <c r="M2786" i="1"/>
  <c r="O2786" i="1" s="1"/>
  <c r="L2786" i="1"/>
  <c r="M2785" i="1"/>
  <c r="L2785" i="1"/>
  <c r="P2785" i="1" s="1"/>
  <c r="N2785" i="1"/>
  <c r="H2786" i="1"/>
  <c r="H2785" i="1"/>
  <c r="F2786" i="1"/>
  <c r="F2785" i="1"/>
  <c r="G2481" i="1"/>
  <c r="G2480" i="1"/>
  <c r="G2099" i="1"/>
  <c r="N2099" i="1" s="1"/>
  <c r="G2098" i="1"/>
  <c r="L2098" i="1" s="1"/>
  <c r="G1353" i="1"/>
  <c r="G1352" i="1"/>
  <c r="L1352" i="1" s="1"/>
  <c r="G1115" i="1"/>
  <c r="G1114" i="1"/>
  <c r="G744" i="1"/>
  <c r="L744" i="1" s="1"/>
  <c r="N744" i="1" s="1"/>
  <c r="G743" i="1"/>
  <c r="L743" i="1" s="1"/>
  <c r="N743" i="1" s="1"/>
  <c r="L299" i="1"/>
  <c r="N299" i="1" s="1"/>
  <c r="M299" i="1"/>
  <c r="O299" i="1" s="1"/>
  <c r="L298" i="1"/>
  <c r="N298" i="1" s="1"/>
  <c r="M298" i="1"/>
  <c r="O298" i="1" s="1"/>
  <c r="H299" i="1"/>
  <c r="H298" i="1"/>
  <c r="F299" i="1"/>
  <c r="G285" i="22" s="1"/>
  <c r="F298" i="1"/>
  <c r="G284" i="22" s="1"/>
  <c r="M3513" i="1"/>
  <c r="L3513" i="1"/>
  <c r="N3513" i="1"/>
  <c r="M3512" i="1"/>
  <c r="L3512" i="1"/>
  <c r="N3512" i="1" s="1"/>
  <c r="M3511" i="1"/>
  <c r="O3511" i="1" s="1"/>
  <c r="L3511" i="1"/>
  <c r="N3511" i="1" s="1"/>
  <c r="H3513" i="1"/>
  <c r="H3512" i="1"/>
  <c r="H3511" i="1"/>
  <c r="F3513" i="1"/>
  <c r="F3512" i="1"/>
  <c r="F3511" i="1"/>
  <c r="G3101" i="1"/>
  <c r="L3101" i="1" s="1"/>
  <c r="N3101" i="1"/>
  <c r="G3100" i="1"/>
  <c r="L3100" i="1" s="1"/>
  <c r="N3100" i="1" s="1"/>
  <c r="G3099" i="1"/>
  <c r="L3099" i="1" s="1"/>
  <c r="N3099" i="1"/>
  <c r="M2784" i="1"/>
  <c r="L2784" i="1"/>
  <c r="N2784" i="1" s="1"/>
  <c r="M2783" i="1"/>
  <c r="L2783" i="1"/>
  <c r="N2783" i="1"/>
  <c r="M2782" i="1"/>
  <c r="O2782" i="1" s="1"/>
  <c r="L2782" i="1"/>
  <c r="N2782" i="1"/>
  <c r="H2784" i="1"/>
  <c r="H2783" i="1"/>
  <c r="H2782" i="1"/>
  <c r="F2784" i="1"/>
  <c r="F2783" i="1"/>
  <c r="F2782" i="1"/>
  <c r="G2479" i="1"/>
  <c r="N2479" i="1" s="1"/>
  <c r="G2478" i="1"/>
  <c r="L2478" i="1" s="1"/>
  <c r="G2477" i="1"/>
  <c r="G2097" i="1"/>
  <c r="L2097" i="1" s="1"/>
  <c r="G2096" i="1"/>
  <c r="L2096" i="1" s="1"/>
  <c r="G2095" i="1"/>
  <c r="L2095" i="1" s="1"/>
  <c r="G1351" i="1"/>
  <c r="N1351" i="1" s="1"/>
  <c r="G1350" i="1"/>
  <c r="N1350" i="1" s="1"/>
  <c r="G1349" i="1"/>
  <c r="L1349" i="1" s="1"/>
  <c r="G1113" i="1"/>
  <c r="G1112" i="1"/>
  <c r="L1112" i="1" s="1"/>
  <c r="G1111" i="1"/>
  <c r="N1111" i="1" s="1"/>
  <c r="G742" i="1"/>
  <c r="L742" i="1" s="1"/>
  <c r="N742" i="1" s="1"/>
  <c r="G741" i="1"/>
  <c r="L741" i="1" s="1"/>
  <c r="N741" i="1" s="1"/>
  <c r="G740" i="1"/>
  <c r="L740" i="1" s="1"/>
  <c r="N740" i="1" s="1"/>
  <c r="L297" i="1"/>
  <c r="N297" i="1" s="1"/>
  <c r="M297" i="1"/>
  <c r="O297" i="1" s="1"/>
  <c r="L296" i="1"/>
  <c r="N296" i="1" s="1"/>
  <c r="P296" i="1" s="1"/>
  <c r="M296" i="1"/>
  <c r="O296" i="1" s="1"/>
  <c r="L295" i="1"/>
  <c r="N295" i="1" s="1"/>
  <c r="M295" i="1"/>
  <c r="O295" i="1" s="1"/>
  <c r="H297" i="1"/>
  <c r="H296" i="1"/>
  <c r="H295" i="1"/>
  <c r="F297" i="1"/>
  <c r="G283" i="22" s="1"/>
  <c r="F296" i="1"/>
  <c r="G282" i="22" s="1"/>
  <c r="F295" i="1"/>
  <c r="G281" i="22" s="1"/>
  <c r="M3510" i="1"/>
  <c r="O3510" i="1"/>
  <c r="L3510" i="1"/>
  <c r="N3510" i="1" s="1"/>
  <c r="M3509" i="1"/>
  <c r="O3509" i="1" s="1"/>
  <c r="L3509" i="1"/>
  <c r="N3509" i="1"/>
  <c r="H3510" i="1"/>
  <c r="H3509" i="1"/>
  <c r="F3510" i="1"/>
  <c r="F3509" i="1"/>
  <c r="G3098" i="1"/>
  <c r="L3098" i="1" s="1"/>
  <c r="N3098" i="1" s="1"/>
  <c r="G3097" i="1"/>
  <c r="L3097" i="1" s="1"/>
  <c r="N3097" i="1" s="1"/>
  <c r="M2781" i="1"/>
  <c r="O2781" i="1" s="1"/>
  <c r="L2781" i="1"/>
  <c r="M2780" i="1"/>
  <c r="L2780" i="1"/>
  <c r="O2780" i="1"/>
  <c r="H2781" i="1"/>
  <c r="H2780" i="1"/>
  <c r="F2781" i="1"/>
  <c r="F2780" i="1"/>
  <c r="G2476" i="1"/>
  <c r="L2476" i="1" s="1"/>
  <c r="G2475" i="1"/>
  <c r="G2094" i="1"/>
  <c r="N2094" i="1" s="1"/>
  <c r="G2093" i="1"/>
  <c r="G1348" i="1"/>
  <c r="G1347" i="1"/>
  <c r="L1347" i="1" s="1"/>
  <c r="G1110" i="1"/>
  <c r="L1110" i="1" s="1"/>
  <c r="G1109" i="1"/>
  <c r="L1109" i="1" s="1"/>
  <c r="G739" i="1"/>
  <c r="L739" i="1" s="1"/>
  <c r="N739" i="1" s="1"/>
  <c r="G738" i="1"/>
  <c r="L738" i="1"/>
  <c r="N738" i="1" s="1"/>
  <c r="L294" i="1"/>
  <c r="N294" i="1" s="1"/>
  <c r="M294" i="1"/>
  <c r="O294" i="1" s="1"/>
  <c r="L293" i="1"/>
  <c r="N293" i="1" s="1"/>
  <c r="M293" i="1"/>
  <c r="O293" i="1" s="1"/>
  <c r="H294" i="1"/>
  <c r="H293" i="1"/>
  <c r="F294" i="1"/>
  <c r="G280" i="22" s="1"/>
  <c r="F293" i="1"/>
  <c r="G279" i="22" s="1"/>
  <c r="M3508" i="1"/>
  <c r="L3508" i="1"/>
  <c r="N3508" i="1"/>
  <c r="H3508" i="1"/>
  <c r="F3508" i="1"/>
  <c r="G3096" i="1"/>
  <c r="L3096" i="1" s="1"/>
  <c r="N3096" i="1" s="1"/>
  <c r="M2779" i="1"/>
  <c r="P2779" i="1"/>
  <c r="L2779" i="1"/>
  <c r="N2779" i="1" s="1"/>
  <c r="H2779" i="1"/>
  <c r="F2779" i="1"/>
  <c r="G2474" i="1"/>
  <c r="G2092" i="1"/>
  <c r="L2092" i="1" s="1"/>
  <c r="G1346" i="1"/>
  <c r="L1346" i="1" s="1"/>
  <c r="G1108" i="1"/>
  <c r="L1108" i="1" s="1"/>
  <c r="G737" i="1"/>
  <c r="L737" i="1" s="1"/>
  <c r="N737" i="1" s="1"/>
  <c r="L292" i="1"/>
  <c r="N292" i="1" s="1"/>
  <c r="M292" i="1"/>
  <c r="O292" i="1" s="1"/>
  <c r="H292" i="1"/>
  <c r="F292" i="1"/>
  <c r="G278" i="22" s="1"/>
  <c r="M3507" i="1"/>
  <c r="O3507" i="1" s="1"/>
  <c r="L3507" i="1"/>
  <c r="N3507" i="1" s="1"/>
  <c r="M3506" i="1"/>
  <c r="O3506" i="1" s="1"/>
  <c r="L3506" i="1"/>
  <c r="N3506" i="1" s="1"/>
  <c r="H3507" i="1"/>
  <c r="H3506" i="1"/>
  <c r="F3507" i="1"/>
  <c r="F3506" i="1"/>
  <c r="G3095" i="1"/>
  <c r="L3095" i="1" s="1"/>
  <c r="N3095" i="1"/>
  <c r="G3094" i="1"/>
  <c r="L3094" i="1" s="1"/>
  <c r="N3094" i="1" s="1"/>
  <c r="M2778" i="1"/>
  <c r="O2778" i="1" s="1"/>
  <c r="L2778" i="1"/>
  <c r="N2778" i="1"/>
  <c r="M2777" i="1"/>
  <c r="O2777" i="1" s="1"/>
  <c r="L2777" i="1"/>
  <c r="N2777" i="1" s="1"/>
  <c r="H2778" i="1"/>
  <c r="H2777" i="1"/>
  <c r="F2778" i="1"/>
  <c r="F2777" i="1"/>
  <c r="G2473" i="1"/>
  <c r="N2473" i="1" s="1"/>
  <c r="G2472" i="1"/>
  <c r="G2091" i="1"/>
  <c r="L2091" i="1" s="1"/>
  <c r="G2090" i="1"/>
  <c r="N2090" i="1" s="1"/>
  <c r="G1345" i="1"/>
  <c r="G1344" i="1"/>
  <c r="L1344" i="1" s="1"/>
  <c r="G1107" i="1"/>
  <c r="L1107" i="1" s="1"/>
  <c r="G1106" i="1"/>
  <c r="N1106" i="1" s="1"/>
  <c r="G736" i="1"/>
  <c r="L736" i="1" s="1"/>
  <c r="N736" i="1" s="1"/>
  <c r="G735" i="1"/>
  <c r="L735" i="1" s="1"/>
  <c r="N735" i="1" s="1"/>
  <c r="L291" i="1"/>
  <c r="N291" i="1" s="1"/>
  <c r="M291" i="1"/>
  <c r="O291" i="1" s="1"/>
  <c r="L290" i="1"/>
  <c r="N290" i="1" s="1"/>
  <c r="M290" i="1"/>
  <c r="O290" i="1" s="1"/>
  <c r="H291" i="1"/>
  <c r="H290" i="1"/>
  <c r="F291" i="1"/>
  <c r="G277" i="22" s="1"/>
  <c r="F290" i="1"/>
  <c r="G276" i="22" s="1"/>
  <c r="M3505" i="1"/>
  <c r="O3505" i="1"/>
  <c r="L3505" i="1"/>
  <c r="M3504" i="1"/>
  <c r="O3504" i="1" s="1"/>
  <c r="L3504" i="1"/>
  <c r="N3504" i="1" s="1"/>
  <c r="H3505" i="1"/>
  <c r="H3504" i="1"/>
  <c r="F3505" i="1"/>
  <c r="F3504" i="1"/>
  <c r="G3093" i="1"/>
  <c r="L3093" i="1" s="1"/>
  <c r="N3093" i="1" s="1"/>
  <c r="G3092" i="1"/>
  <c r="L3092" i="1" s="1"/>
  <c r="N3092" i="1"/>
  <c r="M2776" i="1"/>
  <c r="O2776" i="1" s="1"/>
  <c r="L2776" i="1"/>
  <c r="N2776" i="1" s="1"/>
  <c r="M2775" i="1"/>
  <c r="L2775" i="1"/>
  <c r="N2775" i="1"/>
  <c r="H2776" i="1"/>
  <c r="H2775" i="1"/>
  <c r="F2776" i="1"/>
  <c r="F2775" i="1"/>
  <c r="G2471" i="1"/>
  <c r="G2470" i="1"/>
  <c r="N2470" i="1" s="1"/>
  <c r="G2089" i="1"/>
  <c r="N2089" i="1" s="1"/>
  <c r="G2088" i="1"/>
  <c r="L2088" i="1" s="1"/>
  <c r="G1343" i="1"/>
  <c r="N1343" i="1" s="1"/>
  <c r="G1342" i="1"/>
  <c r="N1342" i="1" s="1"/>
  <c r="G1105" i="1"/>
  <c r="N1105" i="1" s="1"/>
  <c r="G1104" i="1"/>
  <c r="L1104" i="1" s="1"/>
  <c r="G734" i="1"/>
  <c r="L734" i="1"/>
  <c r="N734" i="1" s="1"/>
  <c r="G733" i="1"/>
  <c r="L733" i="1" s="1"/>
  <c r="N733" i="1" s="1"/>
  <c r="L289" i="1"/>
  <c r="N289" i="1" s="1"/>
  <c r="M289" i="1"/>
  <c r="O289" i="1"/>
  <c r="P289" i="1" s="1"/>
  <c r="L288" i="1"/>
  <c r="N288" i="1" s="1"/>
  <c r="M288" i="1"/>
  <c r="O288" i="1" s="1"/>
  <c r="H289" i="1"/>
  <c r="H288" i="1"/>
  <c r="F289" i="1"/>
  <c r="G275" i="22" s="1"/>
  <c r="F288" i="1"/>
  <c r="G274" i="22" s="1"/>
  <c r="M3503" i="1"/>
  <c r="O3503" i="1"/>
  <c r="L3503" i="1"/>
  <c r="M3502" i="1"/>
  <c r="O3502" i="1"/>
  <c r="L3502" i="1"/>
  <c r="N3502" i="1" s="1"/>
  <c r="H3503" i="1"/>
  <c r="H3502" i="1"/>
  <c r="F3503" i="1"/>
  <c r="F3502" i="1"/>
  <c r="G3091" i="1"/>
  <c r="L3091" i="1" s="1"/>
  <c r="N3091" i="1" s="1"/>
  <c r="G3090" i="1"/>
  <c r="L3090" i="1" s="1"/>
  <c r="N3090" i="1" s="1"/>
  <c r="M2774" i="1"/>
  <c r="O2774" i="1"/>
  <c r="L2774" i="1"/>
  <c r="N2774" i="1" s="1"/>
  <c r="M2773" i="1"/>
  <c r="O2773" i="1" s="1"/>
  <c r="L2773" i="1"/>
  <c r="N2773" i="1" s="1"/>
  <c r="H2774" i="1"/>
  <c r="H2773" i="1"/>
  <c r="F2774" i="1"/>
  <c r="F2773" i="1"/>
  <c r="G2469" i="1"/>
  <c r="G2468" i="1"/>
  <c r="G2087" i="1"/>
  <c r="N2087" i="1" s="1"/>
  <c r="G2086" i="1"/>
  <c r="G1341" i="1"/>
  <c r="N1341" i="1" s="1"/>
  <c r="G1340" i="1"/>
  <c r="G1103" i="1"/>
  <c r="L1103" i="1" s="1"/>
  <c r="G1102" i="1"/>
  <c r="N1102" i="1" s="1"/>
  <c r="L1102" i="1"/>
  <c r="G732" i="1"/>
  <c r="L732" i="1" s="1"/>
  <c r="N732" i="1" s="1"/>
  <c r="G731" i="1"/>
  <c r="L731" i="1" s="1"/>
  <c r="N731" i="1" s="1"/>
  <c r="L287" i="1"/>
  <c r="N287" i="1" s="1"/>
  <c r="M287" i="1"/>
  <c r="O287" i="1" s="1"/>
  <c r="P287" i="1" s="1"/>
  <c r="L286" i="1"/>
  <c r="N286" i="1" s="1"/>
  <c r="M286" i="1"/>
  <c r="O286" i="1" s="1"/>
  <c r="H287" i="1"/>
  <c r="H286" i="1"/>
  <c r="F287" i="1"/>
  <c r="G273" i="22" s="1"/>
  <c r="F286" i="1"/>
  <c r="G272" i="22" s="1"/>
  <c r="M3501" i="1"/>
  <c r="O3501" i="1" s="1"/>
  <c r="L3501" i="1"/>
  <c r="M3500" i="1"/>
  <c r="O3500" i="1" s="1"/>
  <c r="L3500" i="1"/>
  <c r="N3500" i="1" s="1"/>
  <c r="H3501" i="1"/>
  <c r="H3500" i="1"/>
  <c r="F3501" i="1"/>
  <c r="F3500" i="1"/>
  <c r="G3089" i="1"/>
  <c r="L3089" i="1"/>
  <c r="N3089" i="1" s="1"/>
  <c r="G3088" i="1"/>
  <c r="L3088" i="1" s="1"/>
  <c r="N3088" i="1" s="1"/>
  <c r="M2772" i="1"/>
  <c r="O2772" i="1" s="1"/>
  <c r="L2772" i="1"/>
  <c r="N2772" i="1" s="1"/>
  <c r="M2771" i="1"/>
  <c r="L2771" i="1"/>
  <c r="N2771" i="1" s="1"/>
  <c r="H2772" i="1"/>
  <c r="H2771" i="1"/>
  <c r="F2772" i="1"/>
  <c r="F2771" i="1"/>
  <c r="G2467" i="1"/>
  <c r="G2466" i="1"/>
  <c r="N2466" i="1" s="1"/>
  <c r="G2085" i="1"/>
  <c r="L2085" i="1" s="1"/>
  <c r="G2084" i="1"/>
  <c r="G1339" i="1"/>
  <c r="L1339" i="1" s="1"/>
  <c r="G1338" i="1"/>
  <c r="L1338" i="1" s="1"/>
  <c r="G1101" i="1"/>
  <c r="L1101" i="1" s="1"/>
  <c r="G1100" i="1"/>
  <c r="G730" i="1"/>
  <c r="L730" i="1" s="1"/>
  <c r="N730" i="1" s="1"/>
  <c r="G729" i="1"/>
  <c r="L729" i="1" s="1"/>
  <c r="N729" i="1" s="1"/>
  <c r="L285" i="1"/>
  <c r="N285" i="1" s="1"/>
  <c r="M285" i="1"/>
  <c r="O285" i="1" s="1"/>
  <c r="L284" i="1"/>
  <c r="N284" i="1" s="1"/>
  <c r="M284" i="1"/>
  <c r="O284" i="1" s="1"/>
  <c r="H285" i="1"/>
  <c r="H284" i="1"/>
  <c r="F285" i="1"/>
  <c r="G271" i="22" s="1"/>
  <c r="F284" i="1"/>
  <c r="G270" i="22" s="1"/>
  <c r="M3499" i="1"/>
  <c r="L3499" i="1"/>
  <c r="N3499" i="1" s="1"/>
  <c r="H3499" i="1"/>
  <c r="F3499" i="1"/>
  <c r="G3087" i="1"/>
  <c r="L3087" i="1" s="1"/>
  <c r="N3087" i="1" s="1"/>
  <c r="M2770" i="1"/>
  <c r="O2770" i="1" s="1"/>
  <c r="L2770" i="1"/>
  <c r="N2770" i="1" s="1"/>
  <c r="H2770" i="1"/>
  <c r="F2770" i="1"/>
  <c r="G2465" i="1"/>
  <c r="L2465" i="1" s="1"/>
  <c r="G2083" i="1"/>
  <c r="N2083" i="1" s="1"/>
  <c r="L2083" i="1"/>
  <c r="G1337" i="1"/>
  <c r="G1099" i="1"/>
  <c r="L1099" i="1" s="1"/>
  <c r="G1098" i="1"/>
  <c r="G728" i="1"/>
  <c r="L728" i="1" s="1"/>
  <c r="N728" i="1" s="1"/>
  <c r="L283" i="1"/>
  <c r="N283" i="1" s="1"/>
  <c r="M283" i="1"/>
  <c r="O283" i="1" s="1"/>
  <c r="H283" i="1"/>
  <c r="F283" i="1"/>
  <c r="G269" i="22" s="1"/>
  <c r="M3498" i="1"/>
  <c r="L3498" i="1"/>
  <c r="M3497" i="1"/>
  <c r="L3497" i="1"/>
  <c r="H3498" i="1"/>
  <c r="F3498" i="1"/>
  <c r="H3497" i="1"/>
  <c r="F3497" i="1"/>
  <c r="G3086" i="1"/>
  <c r="L3086" i="1" s="1"/>
  <c r="N3086" i="1" s="1"/>
  <c r="G3085" i="1"/>
  <c r="L3085" i="1"/>
  <c r="N3085" i="1" s="1"/>
  <c r="H282" i="1"/>
  <c r="H281" i="1"/>
  <c r="F282" i="1"/>
  <c r="G268" i="22" s="1"/>
  <c r="F281" i="1"/>
  <c r="G267" i="22" s="1"/>
  <c r="M2769" i="1"/>
  <c r="L2769" i="1"/>
  <c r="N2769" i="1" s="1"/>
  <c r="M2768" i="1"/>
  <c r="O2768" i="1" s="1"/>
  <c r="L2768" i="1"/>
  <c r="N2768" i="1" s="1"/>
  <c r="H2769" i="1"/>
  <c r="H2768" i="1"/>
  <c r="F2769" i="1"/>
  <c r="F2768" i="1"/>
  <c r="G2464" i="1"/>
  <c r="G2463" i="1"/>
  <c r="L2463" i="1" s="1"/>
  <c r="G2082" i="1"/>
  <c r="G2081" i="1"/>
  <c r="G1336" i="1"/>
  <c r="N1336" i="1" s="1"/>
  <c r="G1335" i="1"/>
  <c r="G1097" i="1"/>
  <c r="N1097" i="1" s="1"/>
  <c r="G727" i="1"/>
  <c r="L727" i="1" s="1"/>
  <c r="N727" i="1" s="1"/>
  <c r="G726" i="1"/>
  <c r="L726" i="1" s="1"/>
  <c r="N726" i="1" s="1"/>
  <c r="L282" i="1"/>
  <c r="N282" i="1" s="1"/>
  <c r="M282" i="1"/>
  <c r="O282" i="1" s="1"/>
  <c r="L281" i="1"/>
  <c r="N281" i="1" s="1"/>
  <c r="M281" i="1"/>
  <c r="O281" i="1" s="1"/>
  <c r="M3496" i="1"/>
  <c r="O3496" i="1" s="1"/>
  <c r="L3496" i="1"/>
  <c r="M3495" i="1"/>
  <c r="L3495" i="1"/>
  <c r="N3495" i="1" s="1"/>
  <c r="G3084" i="1"/>
  <c r="L3084" i="1" s="1"/>
  <c r="N3084" i="1" s="1"/>
  <c r="G3083" i="1"/>
  <c r="L3083" i="1" s="1"/>
  <c r="N3083" i="1" s="1"/>
  <c r="M2767" i="1"/>
  <c r="O2767" i="1" s="1"/>
  <c r="L2767" i="1"/>
  <c r="M2766" i="1"/>
  <c r="L2766" i="1"/>
  <c r="H2767" i="1"/>
  <c r="H2766" i="1"/>
  <c r="F2767" i="1"/>
  <c r="F2766" i="1"/>
  <c r="G2462" i="1"/>
  <c r="L2462" i="1"/>
  <c r="G2461" i="1"/>
  <c r="L2461" i="1" s="1"/>
  <c r="G2080" i="1"/>
  <c r="N2080" i="1" s="1"/>
  <c r="G2079" i="1"/>
  <c r="N2079" i="1" s="1"/>
  <c r="G1334" i="1"/>
  <c r="N1334" i="1" s="1"/>
  <c r="G1333" i="1"/>
  <c r="L1333" i="1" s="1"/>
  <c r="G1096" i="1"/>
  <c r="L1096" i="1" s="1"/>
  <c r="G1095" i="1"/>
  <c r="N1095" i="1" s="1"/>
  <c r="G725" i="1"/>
  <c r="L725" i="1" s="1"/>
  <c r="N725" i="1" s="1"/>
  <c r="G724" i="1"/>
  <c r="L724" i="1" s="1"/>
  <c r="N724" i="1" s="1"/>
  <c r="L280" i="1"/>
  <c r="N280" i="1" s="1"/>
  <c r="M280" i="1"/>
  <c r="O280" i="1" s="1"/>
  <c r="L279" i="1"/>
  <c r="N279" i="1" s="1"/>
  <c r="M279" i="1"/>
  <c r="O279" i="1" s="1"/>
  <c r="F168" i="1"/>
  <c r="G154" i="22" s="1"/>
  <c r="M3945" i="1"/>
  <c r="O3945" i="1" s="1"/>
  <c r="L3945" i="1"/>
  <c r="N3945" i="1" s="1"/>
  <c r="M3494" i="1"/>
  <c r="O3494" i="1" s="1"/>
  <c r="L3494" i="1"/>
  <c r="N3494" i="1" s="1"/>
  <c r="M3493" i="1"/>
  <c r="L3493" i="1"/>
  <c r="N3493" i="1" s="1"/>
  <c r="G3082" i="1"/>
  <c r="L3082" i="1"/>
  <c r="N3082" i="1"/>
  <c r="G3081" i="1"/>
  <c r="L3081" i="1" s="1"/>
  <c r="N3081" i="1" s="1"/>
  <c r="M2765" i="1"/>
  <c r="L2765" i="1"/>
  <c r="N2765" i="1"/>
  <c r="M2764" i="1"/>
  <c r="O2764" i="1" s="1"/>
  <c r="L2764" i="1"/>
  <c r="N2764" i="1" s="1"/>
  <c r="H2765" i="1"/>
  <c r="H2764" i="1"/>
  <c r="F2765" i="1"/>
  <c r="F2764" i="1"/>
  <c r="G2460" i="1"/>
  <c r="L2460" i="1" s="1"/>
  <c r="G2459" i="1"/>
  <c r="G2078" i="1"/>
  <c r="L2078" i="1" s="1"/>
  <c r="G2077" i="1"/>
  <c r="G2076" i="1"/>
  <c r="L2076" i="1" s="1"/>
  <c r="G1332" i="1"/>
  <c r="N1332" i="1" s="1"/>
  <c r="G1331" i="1"/>
  <c r="L1331" i="1" s="1"/>
  <c r="G1094" i="1"/>
  <c r="L1094" i="1" s="1"/>
  <c r="G1093" i="1"/>
  <c r="N1093" i="1" s="1"/>
  <c r="M890" i="1"/>
  <c r="O890" i="1" s="1"/>
  <c r="L890" i="1"/>
  <c r="G723" i="1"/>
  <c r="L723" i="1" s="1"/>
  <c r="N723" i="1" s="1"/>
  <c r="G722" i="1"/>
  <c r="L722" i="1" s="1"/>
  <c r="N722" i="1" s="1"/>
  <c r="L278" i="1"/>
  <c r="N278" i="1" s="1"/>
  <c r="M278" i="1"/>
  <c r="O278" i="1" s="1"/>
  <c r="L277" i="1"/>
  <c r="N277" i="1" s="1"/>
  <c r="M277" i="1"/>
  <c r="O277" i="1" s="1"/>
  <c r="M3492" i="1"/>
  <c r="L3492" i="1"/>
  <c r="N3492" i="1" s="1"/>
  <c r="M3491" i="1"/>
  <c r="O3491" i="1"/>
  <c r="L3491" i="1"/>
  <c r="N3491" i="1" s="1"/>
  <c r="G3080" i="1"/>
  <c r="L3080" i="1" s="1"/>
  <c r="N3080" i="1" s="1"/>
  <c r="G3079" i="1"/>
  <c r="L3079" i="1" s="1"/>
  <c r="N3079" i="1" s="1"/>
  <c r="M2763" i="1"/>
  <c r="L2763" i="1"/>
  <c r="N2763" i="1" s="1"/>
  <c r="M2762" i="1"/>
  <c r="O2762" i="1"/>
  <c r="L2762" i="1"/>
  <c r="P2762" i="1" s="1"/>
  <c r="H2763" i="1"/>
  <c r="H2762" i="1"/>
  <c r="F2763" i="1"/>
  <c r="F2762" i="1"/>
  <c r="G2458" i="1"/>
  <c r="N2458" i="1" s="1"/>
  <c r="G2457" i="1"/>
  <c r="G2075" i="1"/>
  <c r="N2075" i="1" s="1"/>
  <c r="G2074" i="1"/>
  <c r="N2074" i="1" s="1"/>
  <c r="G1330" i="1"/>
  <c r="G1329" i="1"/>
  <c r="L1329" i="1" s="1"/>
  <c r="G1092" i="1"/>
  <c r="L1092" i="1" s="1"/>
  <c r="G1091" i="1"/>
  <c r="L1091" i="1" s="1"/>
  <c r="G721" i="1"/>
  <c r="L721" i="1"/>
  <c r="N721" i="1" s="1"/>
  <c r="G720" i="1"/>
  <c r="L720" i="1" s="1"/>
  <c r="N720" i="1" s="1"/>
  <c r="L276" i="1"/>
  <c r="N276" i="1" s="1"/>
  <c r="M276" i="1"/>
  <c r="O276" i="1" s="1"/>
  <c r="L275" i="1"/>
  <c r="N275" i="1" s="1"/>
  <c r="M275" i="1"/>
  <c r="O275" i="1" s="1"/>
  <c r="M3490" i="1"/>
  <c r="O3490" i="1" s="1"/>
  <c r="L3490" i="1"/>
  <c r="N3490" i="1" s="1"/>
  <c r="G3078" i="1"/>
  <c r="L3078" i="1" s="1"/>
  <c r="N3078" i="1" s="1"/>
  <c r="M2761" i="1"/>
  <c r="O2761" i="1" s="1"/>
  <c r="L2761" i="1"/>
  <c r="H2761" i="1"/>
  <c r="F2761" i="1"/>
  <c r="G2456" i="1"/>
  <c r="G2073" i="1"/>
  <c r="N2073" i="1" s="1"/>
  <c r="G1328" i="1"/>
  <c r="G1090" i="1"/>
  <c r="L1090" i="1" s="1"/>
  <c r="G719" i="1"/>
  <c r="L719" i="1" s="1"/>
  <c r="N719" i="1" s="1"/>
  <c r="L274" i="1"/>
  <c r="N274" i="1" s="1"/>
  <c r="M274" i="1"/>
  <c r="O274" i="1" s="1"/>
  <c r="M3489" i="1"/>
  <c r="O3489" i="1" s="1"/>
  <c r="L3489" i="1"/>
  <c r="N3489" i="1" s="1"/>
  <c r="M3488" i="1"/>
  <c r="O3488" i="1" s="1"/>
  <c r="L3488" i="1"/>
  <c r="N3488" i="1" s="1"/>
  <c r="H3489" i="1"/>
  <c r="H3488" i="1"/>
  <c r="F3489" i="1"/>
  <c r="F3488" i="1"/>
  <c r="G3077" i="1"/>
  <c r="L3077" i="1" s="1"/>
  <c r="N3077" i="1" s="1"/>
  <c r="M2760" i="1"/>
  <c r="L2760" i="1"/>
  <c r="M2759" i="1"/>
  <c r="L2759" i="1"/>
  <c r="H2760" i="1"/>
  <c r="H2759" i="1"/>
  <c r="F2760" i="1"/>
  <c r="F2759" i="1"/>
  <c r="G2455" i="1"/>
  <c r="L2455" i="1" s="1"/>
  <c r="G2454" i="1"/>
  <c r="N2454" i="1"/>
  <c r="G2072" i="1"/>
  <c r="L2072" i="1"/>
  <c r="G2071" i="1"/>
  <c r="L2071" i="1" s="1"/>
  <c r="G1327" i="1"/>
  <c r="L1327" i="1" s="1"/>
  <c r="G1326" i="1"/>
  <c r="G1089" i="1"/>
  <c r="G1088" i="1"/>
  <c r="G718" i="1"/>
  <c r="L718" i="1" s="1"/>
  <c r="N718" i="1" s="1"/>
  <c r="G717" i="1"/>
  <c r="L717" i="1" s="1"/>
  <c r="N717" i="1" s="1"/>
  <c r="L273" i="1"/>
  <c r="N273" i="1" s="1"/>
  <c r="M273" i="1"/>
  <c r="O273" i="1" s="1"/>
  <c r="L272" i="1"/>
  <c r="N272" i="1" s="1"/>
  <c r="M272" i="1"/>
  <c r="O272" i="1" s="1"/>
  <c r="H273" i="1"/>
  <c r="H272" i="1"/>
  <c r="F273" i="1"/>
  <c r="G259" i="22" s="1"/>
  <c r="F272" i="1"/>
  <c r="G258" i="22" s="1"/>
  <c r="M3487" i="1"/>
  <c r="L3487" i="1"/>
  <c r="N3487" i="1"/>
  <c r="M3486" i="1"/>
  <c r="O3486" i="1"/>
  <c r="L3486" i="1"/>
  <c r="G3075" i="1"/>
  <c r="L3075" i="1" s="1"/>
  <c r="N3075" i="1" s="1"/>
  <c r="G3074" i="1"/>
  <c r="L3074" i="1" s="1"/>
  <c r="N3074" i="1"/>
  <c r="M2758" i="1"/>
  <c r="L2758" i="1"/>
  <c r="N2758" i="1" s="1"/>
  <c r="M2757" i="1"/>
  <c r="L2757" i="1"/>
  <c r="N2757" i="1"/>
  <c r="H2758" i="1"/>
  <c r="H2757" i="1"/>
  <c r="F2758" i="1"/>
  <c r="F2757" i="1"/>
  <c r="G2453" i="1"/>
  <c r="G2452" i="1"/>
  <c r="L2452" i="1" s="1"/>
  <c r="G2070" i="1"/>
  <c r="L2070" i="1" s="1"/>
  <c r="G2069" i="1"/>
  <c r="G1325" i="1"/>
  <c r="L1325" i="1" s="1"/>
  <c r="G1324" i="1"/>
  <c r="L1324" i="1" s="1"/>
  <c r="G1087" i="1"/>
  <c r="N1087" i="1" s="1"/>
  <c r="G1086" i="1"/>
  <c r="L1086" i="1" s="1"/>
  <c r="G716" i="1"/>
  <c r="L716" i="1" s="1"/>
  <c r="N716" i="1" s="1"/>
  <c r="G715" i="1"/>
  <c r="L715" i="1" s="1"/>
  <c r="N715" i="1" s="1"/>
  <c r="L271" i="1"/>
  <c r="N271" i="1" s="1"/>
  <c r="M271" i="1"/>
  <c r="O271" i="1" s="1"/>
  <c r="P271" i="1" s="1"/>
  <c r="L270" i="1"/>
  <c r="N270" i="1" s="1"/>
  <c r="M270" i="1"/>
  <c r="O270" i="1" s="1"/>
  <c r="M3485" i="1"/>
  <c r="O3485" i="1"/>
  <c r="L3485" i="1"/>
  <c r="N3485" i="1"/>
  <c r="G3073" i="1"/>
  <c r="L3073" i="1" s="1"/>
  <c r="N3073" i="1" s="1"/>
  <c r="M2756" i="1"/>
  <c r="P2756" i="1"/>
  <c r="L2756" i="1"/>
  <c r="N2756" i="1" s="1"/>
  <c r="H2756" i="1"/>
  <c r="F2756" i="1"/>
  <c r="G2451" i="1"/>
  <c r="G2068" i="1"/>
  <c r="N2068" i="1" s="1"/>
  <c r="G1323" i="1"/>
  <c r="N1323" i="1" s="1"/>
  <c r="G1085" i="1"/>
  <c r="G714" i="1"/>
  <c r="L714" i="1" s="1"/>
  <c r="N714" i="1" s="1"/>
  <c r="L269" i="1"/>
  <c r="N269" i="1" s="1"/>
  <c r="M269" i="1"/>
  <c r="O269" i="1" s="1"/>
  <c r="M3484" i="1"/>
  <c r="O3484" i="1" s="1"/>
  <c r="L3484" i="1"/>
  <c r="N3484" i="1" s="1"/>
  <c r="M3483" i="1"/>
  <c r="O3483" i="1" s="1"/>
  <c r="L3483" i="1"/>
  <c r="N3483" i="1" s="1"/>
  <c r="G3072" i="1"/>
  <c r="L3072" i="1" s="1"/>
  <c r="N3072" i="1" s="1"/>
  <c r="G3071" i="1"/>
  <c r="L3071" i="1" s="1"/>
  <c r="N3071" i="1"/>
  <c r="M2755" i="1"/>
  <c r="O2755" i="1" s="1"/>
  <c r="L2755" i="1"/>
  <c r="M2754" i="1"/>
  <c r="L2754" i="1"/>
  <c r="H2755" i="1"/>
  <c r="H2754" i="1"/>
  <c r="F2755" i="1"/>
  <c r="F2754" i="1"/>
  <c r="G2450" i="1"/>
  <c r="L2450" i="1" s="1"/>
  <c r="G2449" i="1"/>
  <c r="N2449" i="1" s="1"/>
  <c r="G2067" i="1"/>
  <c r="N2067" i="1" s="1"/>
  <c r="G2066" i="1"/>
  <c r="N2066" i="1" s="1"/>
  <c r="G2065" i="1"/>
  <c r="L2065" i="1" s="1"/>
  <c r="G1322" i="1"/>
  <c r="G1321" i="1"/>
  <c r="L1321" i="1" s="1"/>
  <c r="G1084" i="1"/>
  <c r="G1083" i="1"/>
  <c r="N1083" i="1" s="1"/>
  <c r="G713" i="1"/>
  <c r="L713" i="1" s="1"/>
  <c r="N713" i="1" s="1"/>
  <c r="G712" i="1"/>
  <c r="L712" i="1" s="1"/>
  <c r="N712" i="1" s="1"/>
  <c r="L268" i="1"/>
  <c r="N268" i="1" s="1"/>
  <c r="M268" i="1"/>
  <c r="O268" i="1" s="1"/>
  <c r="L267" i="1"/>
  <c r="N267" i="1" s="1"/>
  <c r="M267" i="1"/>
  <c r="O267" i="1" s="1"/>
  <c r="L266" i="1"/>
  <c r="N266" i="1" s="1"/>
  <c r="M266" i="1"/>
  <c r="O266" i="1" s="1"/>
  <c r="M3482" i="1"/>
  <c r="L3482" i="1"/>
  <c r="N3482" i="1" s="1"/>
  <c r="H3482" i="1"/>
  <c r="F3482" i="1"/>
  <c r="G3070" i="1"/>
  <c r="L3070" i="1" s="1"/>
  <c r="N3070" i="1" s="1"/>
  <c r="G3069" i="1"/>
  <c r="L3069" i="1" s="1"/>
  <c r="N3069" i="1" s="1"/>
  <c r="M2753" i="1"/>
  <c r="L2753" i="1"/>
  <c r="N2753" i="1" s="1"/>
  <c r="H2753" i="1"/>
  <c r="F2753" i="1"/>
  <c r="G2448" i="1"/>
  <c r="L2448" i="1" s="1"/>
  <c r="G2447" i="1"/>
  <c r="G2064" i="1"/>
  <c r="N2064" i="1" s="1"/>
  <c r="G1320" i="1"/>
  <c r="L1320" i="1"/>
  <c r="G1082" i="1"/>
  <c r="N1082" i="1" s="1"/>
  <c r="G711" i="1"/>
  <c r="L711" i="1" s="1"/>
  <c r="N711" i="1" s="1"/>
  <c r="L265" i="1"/>
  <c r="N265" i="1" s="1"/>
  <c r="M265" i="1"/>
  <c r="O265" i="1" s="1"/>
  <c r="H265" i="1"/>
  <c r="F265" i="1"/>
  <c r="G251" i="22" s="1"/>
  <c r="M3481" i="1"/>
  <c r="O3481" i="1" s="1"/>
  <c r="L3481" i="1"/>
  <c r="N3481" i="1" s="1"/>
  <c r="H3481" i="1"/>
  <c r="F3481" i="1"/>
  <c r="M2752" i="1"/>
  <c r="O2752" i="1" s="1"/>
  <c r="L2752" i="1"/>
  <c r="N2752" i="1" s="1"/>
  <c r="H2752" i="1"/>
  <c r="F2752" i="1"/>
  <c r="G2063" i="1"/>
  <c r="N2063" i="1" s="1"/>
  <c r="G1319" i="1"/>
  <c r="N1319" i="1" s="1"/>
  <c r="G1081" i="1"/>
  <c r="L1081" i="1" s="1"/>
  <c r="G710" i="1"/>
  <c r="L710" i="1" s="1"/>
  <c r="N710" i="1" s="1"/>
  <c r="L264" i="1"/>
  <c r="N264" i="1" s="1"/>
  <c r="M264" i="1"/>
  <c r="O264" i="1" s="1"/>
  <c r="H264" i="1"/>
  <c r="F264" i="1"/>
  <c r="G250" i="22" s="1"/>
  <c r="M3480" i="1"/>
  <c r="L3480" i="1"/>
  <c r="N3480" i="1" s="1"/>
  <c r="H3480" i="1"/>
  <c r="F3480" i="1"/>
  <c r="G3068" i="1"/>
  <c r="L3068" i="1"/>
  <c r="N3068" i="1" s="1"/>
  <c r="M2751" i="1"/>
  <c r="O2751" i="1" s="1"/>
  <c r="L2751" i="1"/>
  <c r="P2751" i="1" s="1"/>
  <c r="H2751" i="1"/>
  <c r="F2751" i="1"/>
  <c r="G2446" i="1"/>
  <c r="G2062" i="1"/>
  <c r="N2062" i="1" s="1"/>
  <c r="G1318" i="1"/>
  <c r="L1318" i="1" s="1"/>
  <c r="G1080" i="1"/>
  <c r="N1080" i="1" s="1"/>
  <c r="G709" i="1"/>
  <c r="L709" i="1" s="1"/>
  <c r="N709" i="1" s="1"/>
  <c r="L263" i="1"/>
  <c r="N263" i="1" s="1"/>
  <c r="M263" i="1"/>
  <c r="O263" i="1" s="1"/>
  <c r="H263" i="1"/>
  <c r="F263" i="1"/>
  <c r="G249" i="22" s="1"/>
  <c r="M3479" i="1"/>
  <c r="L3479" i="1"/>
  <c r="H3479" i="1"/>
  <c r="F3479" i="1"/>
  <c r="G3067" i="1"/>
  <c r="L3067" i="1" s="1"/>
  <c r="N3067" i="1" s="1"/>
  <c r="M2750" i="1"/>
  <c r="O2750" i="1" s="1"/>
  <c r="L2750" i="1"/>
  <c r="N2750" i="1"/>
  <c r="H2750" i="1"/>
  <c r="F2750" i="1"/>
  <c r="G2445" i="1"/>
  <c r="N2445" i="1" s="1"/>
  <c r="L2445" i="1"/>
  <c r="G2061" i="1"/>
  <c r="N2061" i="1" s="1"/>
  <c r="G1317" i="1"/>
  <c r="G1079" i="1"/>
  <c r="G1078" i="1"/>
  <c r="L1078" i="1" s="1"/>
  <c r="G708" i="1"/>
  <c r="L708" i="1" s="1"/>
  <c r="N708" i="1" s="1"/>
  <c r="L262" i="1"/>
  <c r="N262" i="1" s="1"/>
  <c r="M262" i="1"/>
  <c r="O262" i="1" s="1"/>
  <c r="H262" i="1"/>
  <c r="F262" i="1"/>
  <c r="G248" i="22" s="1"/>
  <c r="G3066" i="1"/>
  <c r="L3066" i="1" s="1"/>
  <c r="N3066" i="1" s="1"/>
  <c r="G3065" i="1"/>
  <c r="L3065" i="1" s="1"/>
  <c r="N3065" i="1"/>
  <c r="G3064" i="1"/>
  <c r="L3064" i="1" s="1"/>
  <c r="N3064" i="1" s="1"/>
  <c r="G3063" i="1"/>
  <c r="L3063" i="1" s="1"/>
  <c r="N3063" i="1" s="1"/>
  <c r="M3478" i="1"/>
  <c r="L3478" i="1"/>
  <c r="N3478" i="1" s="1"/>
  <c r="H3478" i="1"/>
  <c r="F3478" i="1"/>
  <c r="M2749" i="1"/>
  <c r="L2749" i="1"/>
  <c r="N2749" i="1" s="1"/>
  <c r="H2749" i="1"/>
  <c r="F2749" i="1"/>
  <c r="G2444" i="1"/>
  <c r="L2444" i="1" s="1"/>
  <c r="G2060" i="1"/>
  <c r="L2060" i="1" s="1"/>
  <c r="G1316" i="1"/>
  <c r="N1316" i="1" s="1"/>
  <c r="G707" i="1"/>
  <c r="L707" i="1" s="1"/>
  <c r="N707" i="1" s="1"/>
  <c r="L261" i="1"/>
  <c r="N261" i="1" s="1"/>
  <c r="M261" i="1"/>
  <c r="O261" i="1" s="1"/>
  <c r="H261" i="1"/>
  <c r="F261" i="1"/>
  <c r="G247" i="22" s="1"/>
  <c r="M3477" i="1"/>
  <c r="O3477" i="1"/>
  <c r="L3477" i="1"/>
  <c r="N3477" i="1" s="1"/>
  <c r="M3476" i="1"/>
  <c r="O3476" i="1"/>
  <c r="L3476" i="1"/>
  <c r="N3476" i="1" s="1"/>
  <c r="M3475" i="1"/>
  <c r="O3475" i="1" s="1"/>
  <c r="L3475" i="1"/>
  <c r="N3475" i="1"/>
  <c r="H3477" i="1"/>
  <c r="H3476" i="1"/>
  <c r="H3475" i="1"/>
  <c r="F3477" i="1"/>
  <c r="F3476" i="1"/>
  <c r="F3475" i="1"/>
  <c r="M2748" i="1"/>
  <c r="O2748" i="1"/>
  <c r="L2748" i="1"/>
  <c r="N2748" i="1" s="1"/>
  <c r="M2747" i="1"/>
  <c r="O2747" i="1" s="1"/>
  <c r="L2747" i="1"/>
  <c r="N2747" i="1" s="1"/>
  <c r="M2746" i="1"/>
  <c r="O2746" i="1" s="1"/>
  <c r="L2746" i="1"/>
  <c r="N2746" i="1" s="1"/>
  <c r="H2748" i="1"/>
  <c r="H2747" i="1"/>
  <c r="H2746" i="1"/>
  <c r="F2748" i="1"/>
  <c r="F2747" i="1"/>
  <c r="F2746" i="1"/>
  <c r="G2443" i="1"/>
  <c r="G2442" i="1"/>
  <c r="G2441" i="1"/>
  <c r="G2059" i="1"/>
  <c r="L2059" i="1" s="1"/>
  <c r="G2058" i="1"/>
  <c r="L2058" i="1" s="1"/>
  <c r="G2057" i="1"/>
  <c r="G1315" i="1"/>
  <c r="N1315" i="1" s="1"/>
  <c r="L1315" i="1"/>
  <c r="G1314" i="1"/>
  <c r="L1314" i="1" s="1"/>
  <c r="G1313" i="1"/>
  <c r="L1313" i="1" s="1"/>
  <c r="G1077" i="1"/>
  <c r="G1076" i="1"/>
  <c r="L1076" i="1" s="1"/>
  <c r="G1075" i="1"/>
  <c r="N1075" i="1" s="1"/>
  <c r="G706" i="1"/>
  <c r="L706" i="1" s="1"/>
  <c r="N706" i="1" s="1"/>
  <c r="G705" i="1"/>
  <c r="L705" i="1" s="1"/>
  <c r="N705" i="1" s="1"/>
  <c r="G704" i="1"/>
  <c r="L704" i="1" s="1"/>
  <c r="N704" i="1" s="1"/>
  <c r="L260" i="1"/>
  <c r="N260" i="1" s="1"/>
  <c r="M260" i="1"/>
  <c r="O260" i="1" s="1"/>
  <c r="L259" i="1"/>
  <c r="N259" i="1" s="1"/>
  <c r="M259" i="1"/>
  <c r="O259" i="1" s="1"/>
  <c r="L258" i="1"/>
  <c r="N258" i="1" s="1"/>
  <c r="M258" i="1"/>
  <c r="O258" i="1" s="1"/>
  <c r="H260" i="1"/>
  <c r="H259" i="1"/>
  <c r="H258" i="1"/>
  <c r="F260" i="1"/>
  <c r="G246" i="22" s="1"/>
  <c r="F259" i="1"/>
  <c r="G245" i="22" s="1"/>
  <c r="F258" i="1"/>
  <c r="G244" i="22" s="1"/>
  <c r="L3677" i="1"/>
  <c r="N3677" i="1"/>
  <c r="M3677" i="1"/>
  <c r="O3677" i="1" s="1"/>
  <c r="L3676" i="1"/>
  <c r="N3676" i="1"/>
  <c r="P3676" i="1" s="1"/>
  <c r="M3676" i="1"/>
  <c r="O3676" i="1" s="1"/>
  <c r="L3675" i="1"/>
  <c r="N3675" i="1" s="1"/>
  <c r="M3675" i="1"/>
  <c r="O3675" i="1" s="1"/>
  <c r="P3675" i="1" s="1"/>
  <c r="L3674" i="1"/>
  <c r="N3674" i="1" s="1"/>
  <c r="P3674" i="1" s="1"/>
  <c r="M3674" i="1"/>
  <c r="O3674" i="1" s="1"/>
  <c r="L3673" i="1"/>
  <c r="N3673" i="1" s="1"/>
  <c r="M3673" i="1"/>
  <c r="O3673" i="1" s="1"/>
  <c r="P3673" i="1" s="1"/>
  <c r="M3474" i="1"/>
  <c r="L3474" i="1"/>
  <c r="N3474" i="1" s="1"/>
  <c r="H3474" i="1"/>
  <c r="F3474" i="1"/>
  <c r="G3062" i="1"/>
  <c r="L3062" i="1" s="1"/>
  <c r="N3062" i="1" s="1"/>
  <c r="M2745" i="1"/>
  <c r="L2745" i="1"/>
  <c r="N2745" i="1" s="1"/>
  <c r="H2745" i="1"/>
  <c r="F2745" i="1"/>
  <c r="G2440" i="1"/>
  <c r="L2440" i="1"/>
  <c r="G2056" i="1"/>
  <c r="L2056" i="1" s="1"/>
  <c r="G1312" i="1"/>
  <c r="G1074" i="1"/>
  <c r="L1074" i="1" s="1"/>
  <c r="G703" i="1"/>
  <c r="L703" i="1" s="1"/>
  <c r="N703" i="1" s="1"/>
  <c r="L257" i="1"/>
  <c r="N257" i="1" s="1"/>
  <c r="M257" i="1"/>
  <c r="O257" i="1" s="1"/>
  <c r="H257" i="1"/>
  <c r="F257" i="1"/>
  <c r="G243" i="22" s="1"/>
  <c r="M3473" i="1"/>
  <c r="O3473" i="1" s="1"/>
  <c r="L3473" i="1"/>
  <c r="N3473" i="1" s="1"/>
  <c r="M3472" i="1"/>
  <c r="O3472" i="1" s="1"/>
  <c r="L3472" i="1"/>
  <c r="N3472" i="1" s="1"/>
  <c r="M3471" i="1"/>
  <c r="L3471" i="1"/>
  <c r="N3471" i="1" s="1"/>
  <c r="M3470" i="1"/>
  <c r="O3470" i="1" s="1"/>
  <c r="L3470" i="1"/>
  <c r="N3470" i="1" s="1"/>
  <c r="H3473" i="1"/>
  <c r="H3472" i="1"/>
  <c r="H3471" i="1"/>
  <c r="H3470" i="1"/>
  <c r="F3473" i="1"/>
  <c r="F3472" i="1"/>
  <c r="F3471" i="1"/>
  <c r="F3470" i="1"/>
  <c r="G3061" i="1"/>
  <c r="L3061" i="1" s="1"/>
  <c r="N3061" i="1" s="1"/>
  <c r="G3060" i="1"/>
  <c r="L3060" i="1"/>
  <c r="N3060" i="1" s="1"/>
  <c r="G3059" i="1"/>
  <c r="L3059" i="1" s="1"/>
  <c r="N3059" i="1" s="1"/>
  <c r="G3058" i="1"/>
  <c r="L3058" i="1" s="1"/>
  <c r="N3058" i="1" s="1"/>
  <c r="M2744" i="1"/>
  <c r="L2744" i="1"/>
  <c r="N2744" i="1" s="1"/>
  <c r="M2743" i="1"/>
  <c r="L2743" i="1"/>
  <c r="N2743" i="1" s="1"/>
  <c r="M2742" i="1"/>
  <c r="L2742" i="1"/>
  <c r="M2741" i="1"/>
  <c r="P2741" i="1" s="1"/>
  <c r="L2741" i="1"/>
  <c r="N2741" i="1" s="1"/>
  <c r="H2744" i="1"/>
  <c r="H2743" i="1"/>
  <c r="H2742" i="1"/>
  <c r="H2741" i="1"/>
  <c r="F2744" i="1"/>
  <c r="F2743" i="1"/>
  <c r="F2742" i="1"/>
  <c r="F2741" i="1"/>
  <c r="G2439" i="1"/>
  <c r="G2438" i="1"/>
  <c r="N2438" i="1" s="1"/>
  <c r="G2437" i="1"/>
  <c r="G2436" i="1"/>
  <c r="G2055" i="1"/>
  <c r="L2055" i="1" s="1"/>
  <c r="G2054" i="1"/>
  <c r="L2054" i="1" s="1"/>
  <c r="G2053" i="1"/>
  <c r="G2052" i="1"/>
  <c r="N2052" i="1" s="1"/>
  <c r="G2051" i="1"/>
  <c r="L2051" i="1" s="1"/>
  <c r="G2050" i="1"/>
  <c r="G2049" i="1"/>
  <c r="N2049" i="1" s="1"/>
  <c r="G1311" i="1"/>
  <c r="N1311" i="1" s="1"/>
  <c r="G1310" i="1"/>
  <c r="G1309" i="1"/>
  <c r="N1309" i="1" s="1"/>
  <c r="G1308" i="1"/>
  <c r="G1073" i="1"/>
  <c r="G1072" i="1"/>
  <c r="L1072" i="1" s="1"/>
  <c r="G1071" i="1"/>
  <c r="N1071" i="1" s="1"/>
  <c r="G1070" i="1"/>
  <c r="G702" i="1"/>
  <c r="L702" i="1" s="1"/>
  <c r="N702" i="1" s="1"/>
  <c r="G701" i="1"/>
  <c r="L701" i="1" s="1"/>
  <c r="N701" i="1" s="1"/>
  <c r="G700" i="1"/>
  <c r="L700" i="1" s="1"/>
  <c r="N700" i="1" s="1"/>
  <c r="G699" i="1"/>
  <c r="L699" i="1" s="1"/>
  <c r="N699" i="1" s="1"/>
  <c r="L256" i="1"/>
  <c r="N256" i="1" s="1"/>
  <c r="M256" i="1"/>
  <c r="O256" i="1" s="1"/>
  <c r="L255" i="1"/>
  <c r="N255" i="1" s="1"/>
  <c r="M255" i="1"/>
  <c r="O255" i="1" s="1"/>
  <c r="L254" i="1"/>
  <c r="N254" i="1" s="1"/>
  <c r="M254" i="1"/>
  <c r="O254" i="1" s="1"/>
  <c r="L253" i="1"/>
  <c r="N253" i="1" s="1"/>
  <c r="M253" i="1"/>
  <c r="O253" i="1" s="1"/>
  <c r="H256" i="1"/>
  <c r="H255" i="1"/>
  <c r="H254" i="1"/>
  <c r="H253" i="1"/>
  <c r="F256" i="1"/>
  <c r="G242" i="22" s="1"/>
  <c r="F255" i="1"/>
  <c r="G241" i="22" s="1"/>
  <c r="F254" i="1"/>
  <c r="G240" i="22" s="1"/>
  <c r="F253" i="1"/>
  <c r="G239" i="22" s="1"/>
  <c r="M3469" i="1"/>
  <c r="L3469" i="1"/>
  <c r="N3469" i="1" s="1"/>
  <c r="H3469" i="1"/>
  <c r="F3469" i="1"/>
  <c r="G3057" i="1"/>
  <c r="L3057" i="1" s="1"/>
  <c r="N3057" i="1" s="1"/>
  <c r="M2740" i="1"/>
  <c r="L2740" i="1"/>
  <c r="N2740" i="1" s="1"/>
  <c r="H2740" i="1"/>
  <c r="F2740" i="1"/>
  <c r="G2435" i="1"/>
  <c r="N2435" i="1" s="1"/>
  <c r="G2048" i="1"/>
  <c r="N2048" i="1" s="1"/>
  <c r="G1307" i="1"/>
  <c r="N1307" i="1" s="1"/>
  <c r="G1069" i="1"/>
  <c r="N1069" i="1" s="1"/>
  <c r="G698" i="1"/>
  <c r="L698" i="1" s="1"/>
  <c r="N698" i="1" s="1"/>
  <c r="L252" i="1"/>
  <c r="N252" i="1" s="1"/>
  <c r="M252" i="1"/>
  <c r="O252" i="1" s="1"/>
  <c r="H252" i="1"/>
  <c r="F252" i="1"/>
  <c r="G238" i="22" s="1"/>
  <c r="M3468" i="1"/>
  <c r="L3468" i="1"/>
  <c r="N3468" i="1" s="1"/>
  <c r="M3467" i="1"/>
  <c r="O3467" i="1" s="1"/>
  <c r="L3467" i="1"/>
  <c r="N3467" i="1"/>
  <c r="H3468" i="1"/>
  <c r="H3467" i="1"/>
  <c r="F3468" i="1"/>
  <c r="F3467" i="1"/>
  <c r="G3056" i="1"/>
  <c r="L3056" i="1" s="1"/>
  <c r="N3056" i="1" s="1"/>
  <c r="M2739" i="1"/>
  <c r="P2739" i="1" s="1"/>
  <c r="L2739" i="1"/>
  <c r="N2739" i="1" s="1"/>
  <c r="M2738" i="1"/>
  <c r="O2738" i="1" s="1"/>
  <c r="L2738" i="1"/>
  <c r="N2738" i="1" s="1"/>
  <c r="H2739" i="1"/>
  <c r="H2738" i="1"/>
  <c r="F2739" i="1"/>
  <c r="F2738" i="1"/>
  <c r="G2434" i="1"/>
  <c r="L2434" i="1" s="1"/>
  <c r="G2433" i="1"/>
  <c r="L2433" i="1" s="1"/>
  <c r="G2047" i="1"/>
  <c r="G2046" i="1"/>
  <c r="L2046" i="1" s="1"/>
  <c r="G1306" i="1"/>
  <c r="L1306" i="1" s="1"/>
  <c r="G1305" i="1"/>
  <c r="G1068" i="1"/>
  <c r="N1068" i="1" s="1"/>
  <c r="G1067" i="1"/>
  <c r="G697" i="1"/>
  <c r="L697" i="1" s="1"/>
  <c r="N697" i="1" s="1"/>
  <c r="G696" i="1"/>
  <c r="L696" i="1" s="1"/>
  <c r="N696" i="1" s="1"/>
  <c r="L251" i="1"/>
  <c r="N251" i="1" s="1"/>
  <c r="M251" i="1"/>
  <c r="O251" i="1" s="1"/>
  <c r="L250" i="1"/>
  <c r="N250" i="1" s="1"/>
  <c r="M250" i="1"/>
  <c r="O250" i="1" s="1"/>
  <c r="H251" i="1"/>
  <c r="H250" i="1"/>
  <c r="F251" i="1"/>
  <c r="G237" i="22" s="1"/>
  <c r="F250" i="1"/>
  <c r="G236" i="22" s="1"/>
  <c r="M3466" i="1"/>
  <c r="O3466" i="1" s="1"/>
  <c r="L3466" i="1"/>
  <c r="N3466" i="1" s="1"/>
  <c r="M3465" i="1"/>
  <c r="O3465" i="1" s="1"/>
  <c r="L3465" i="1"/>
  <c r="N3465" i="1"/>
  <c r="H3466" i="1"/>
  <c r="H3465" i="1"/>
  <c r="F3466" i="1"/>
  <c r="F3465" i="1"/>
  <c r="M2737" i="1"/>
  <c r="L2737" i="1"/>
  <c r="N2737" i="1" s="1"/>
  <c r="M2736" i="1"/>
  <c r="O2736" i="1" s="1"/>
  <c r="L2736" i="1"/>
  <c r="H2737" i="1"/>
  <c r="H2736" i="1"/>
  <c r="F2737" i="1"/>
  <c r="F2736" i="1"/>
  <c r="G2432" i="1"/>
  <c r="G2431" i="1"/>
  <c r="N2431" i="1" s="1"/>
  <c r="G2045" i="1"/>
  <c r="G2044" i="1"/>
  <c r="L2044" i="1" s="1"/>
  <c r="G1304" i="1"/>
  <c r="L1304" i="1" s="1"/>
  <c r="G1303" i="1"/>
  <c r="L1303" i="1" s="1"/>
  <c r="G1066" i="1"/>
  <c r="G1065" i="1"/>
  <c r="N1065" i="1" s="1"/>
  <c r="L249" i="1"/>
  <c r="N249" i="1" s="1"/>
  <c r="M249" i="1"/>
  <c r="O249" i="1" s="1"/>
  <c r="L248" i="1"/>
  <c r="N248" i="1" s="1"/>
  <c r="M248" i="1"/>
  <c r="O248" i="1" s="1"/>
  <c r="G695" i="1"/>
  <c r="L695" i="1" s="1"/>
  <c r="N695" i="1" s="1"/>
  <c r="G694" i="1"/>
  <c r="L694" i="1" s="1"/>
  <c r="N694" i="1" s="1"/>
  <c r="H249" i="1"/>
  <c r="H248" i="1"/>
  <c r="F249" i="1"/>
  <c r="G235" i="22" s="1"/>
  <c r="F248" i="1"/>
  <c r="G234" i="22" s="1"/>
  <c r="M3464" i="1"/>
  <c r="L3464" i="1"/>
  <c r="N3464" i="1" s="1"/>
  <c r="H3464" i="1"/>
  <c r="F3464" i="1"/>
  <c r="M2735" i="1"/>
  <c r="O2735" i="1" s="1"/>
  <c r="L2735" i="1"/>
  <c r="N2735" i="1" s="1"/>
  <c r="H2735" i="1"/>
  <c r="F2735" i="1"/>
  <c r="G2430" i="1"/>
  <c r="G2043" i="1"/>
  <c r="N2043" i="1" s="1"/>
  <c r="G1302" i="1"/>
  <c r="L1302" i="1" s="1"/>
  <c r="G1064" i="1"/>
  <c r="L1064" i="1" s="1"/>
  <c r="G693" i="1"/>
  <c r="L693" i="1" s="1"/>
  <c r="N693" i="1" s="1"/>
  <c r="L247" i="1"/>
  <c r="N247" i="1" s="1"/>
  <c r="M247" i="1"/>
  <c r="O247" i="1" s="1"/>
  <c r="H247" i="1"/>
  <c r="F247" i="1"/>
  <c r="G233" i="22" s="1"/>
  <c r="M1503" i="1"/>
  <c r="L1503" i="1"/>
  <c r="N1503" i="1" s="1"/>
  <c r="M1502" i="1"/>
  <c r="L1502" i="1"/>
  <c r="N1502" i="1" s="1"/>
  <c r="L246" i="1"/>
  <c r="N246" i="1" s="1"/>
  <c r="M246" i="1"/>
  <c r="O246" i="1" s="1"/>
  <c r="H246" i="1"/>
  <c r="F246" i="1"/>
  <c r="G232" i="22" s="1"/>
  <c r="M3463" i="1"/>
  <c r="L3463" i="1"/>
  <c r="N3463" i="1"/>
  <c r="H3463" i="1"/>
  <c r="F3463" i="1"/>
  <c r="G3051" i="1"/>
  <c r="L3051" i="1"/>
  <c r="N3051" i="1" s="1"/>
  <c r="M2734" i="1"/>
  <c r="O2734" i="1" s="1"/>
  <c r="L2734" i="1"/>
  <c r="H2734" i="1"/>
  <c r="F2734" i="1"/>
  <c r="G2429" i="1"/>
  <c r="G2042" i="1"/>
  <c r="G1301" i="1"/>
  <c r="N1301" i="1" s="1"/>
  <c r="G1063" i="1"/>
  <c r="N1063" i="1" s="1"/>
  <c r="G692" i="1"/>
  <c r="L692" i="1" s="1"/>
  <c r="N692" i="1" s="1"/>
  <c r="M3462" i="1"/>
  <c r="L3462" i="1"/>
  <c r="N3462" i="1" s="1"/>
  <c r="H3462" i="1"/>
  <c r="F3462" i="1"/>
  <c r="G3050" i="1"/>
  <c r="L3050" i="1" s="1"/>
  <c r="N3050" i="1" s="1"/>
  <c r="M2733" i="1"/>
  <c r="O2733" i="1" s="1"/>
  <c r="L2733" i="1"/>
  <c r="H2733" i="1"/>
  <c r="F2733" i="1"/>
  <c r="G2428" i="1"/>
  <c r="L2428" i="1"/>
  <c r="G2041" i="1"/>
  <c r="G1300" i="1"/>
  <c r="N1300" i="1" s="1"/>
  <c r="G1062" i="1"/>
  <c r="G691" i="1"/>
  <c r="L691" i="1" s="1"/>
  <c r="N691" i="1" s="1"/>
  <c r="L245" i="1"/>
  <c r="N245" i="1" s="1"/>
  <c r="M245" i="1"/>
  <c r="O245" i="1" s="1"/>
  <c r="H245" i="1"/>
  <c r="F245" i="1"/>
  <c r="G231" i="22" s="1"/>
  <c r="M3461" i="1"/>
  <c r="L3461" i="1"/>
  <c r="N3461" i="1" s="1"/>
  <c r="H3461" i="1"/>
  <c r="F3461" i="1"/>
  <c r="G3049" i="1"/>
  <c r="L3049" i="1" s="1"/>
  <c r="N3049" i="1" s="1"/>
  <c r="M2732" i="1"/>
  <c r="L2732" i="1"/>
  <c r="N2732" i="1" s="1"/>
  <c r="H2732" i="1"/>
  <c r="F2732" i="1"/>
  <c r="G2427" i="1"/>
  <c r="N2427" i="1" s="1"/>
  <c r="G2040" i="1"/>
  <c r="G1299" i="1"/>
  <c r="L1299" i="1" s="1"/>
  <c r="G1061" i="1"/>
  <c r="N1061" i="1" s="1"/>
  <c r="G690" i="1"/>
  <c r="L690" i="1" s="1"/>
  <c r="N690" i="1" s="1"/>
  <c r="L244" i="1"/>
  <c r="N244" i="1" s="1"/>
  <c r="M244" i="1"/>
  <c r="O244" i="1" s="1"/>
  <c r="H244" i="1"/>
  <c r="F244" i="1"/>
  <c r="G230" i="22" s="1"/>
  <c r="M3460" i="1"/>
  <c r="P3460" i="1" s="1"/>
  <c r="L3460" i="1"/>
  <c r="N3460" i="1" s="1"/>
  <c r="H3460" i="1"/>
  <c r="F3460" i="1"/>
  <c r="G3048" i="1"/>
  <c r="L3048" i="1" s="1"/>
  <c r="N3048" i="1" s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L2163" i="1"/>
  <c r="N2163" i="1" s="1"/>
  <c r="F2164" i="1"/>
  <c r="L2164" i="1"/>
  <c r="N2164" i="1" s="1"/>
  <c r="F2165" i="1"/>
  <c r="L2165" i="1"/>
  <c r="N2165" i="1" s="1"/>
  <c r="F2166" i="1"/>
  <c r="L2166" i="1"/>
  <c r="N2166" i="1" s="1"/>
  <c r="F2167" i="1"/>
  <c r="L2167" i="1"/>
  <c r="N2167" i="1" s="1"/>
  <c r="F2168" i="1"/>
  <c r="L2168" i="1"/>
  <c r="N2168" i="1"/>
  <c r="F2169" i="1"/>
  <c r="L2169" i="1"/>
  <c r="N2169" i="1" s="1"/>
  <c r="F2170" i="1"/>
  <c r="L2170" i="1"/>
  <c r="N2170" i="1" s="1"/>
  <c r="F2171" i="1"/>
  <c r="L2171" i="1"/>
  <c r="N2171" i="1" s="1"/>
  <c r="F2172" i="1"/>
  <c r="L2172" i="1"/>
  <c r="N2172" i="1" s="1"/>
  <c r="F2173" i="1"/>
  <c r="L2173" i="1"/>
  <c r="N2173" i="1"/>
  <c r="F2174" i="1"/>
  <c r="L2174" i="1"/>
  <c r="N2174" i="1" s="1"/>
  <c r="F2175" i="1"/>
  <c r="L2175" i="1"/>
  <c r="N2175" i="1" s="1"/>
  <c r="F2176" i="1"/>
  <c r="L2176" i="1"/>
  <c r="N2176" i="1" s="1"/>
  <c r="M2731" i="1"/>
  <c r="O2731" i="1" s="1"/>
  <c r="L2731" i="1"/>
  <c r="H2731" i="1"/>
  <c r="F2731" i="1"/>
  <c r="G2426" i="1"/>
  <c r="N2426" i="1" s="1"/>
  <c r="G2039" i="1"/>
  <c r="L2039" i="1" s="1"/>
  <c r="G1298" i="1"/>
  <c r="G1060" i="1"/>
  <c r="N1060" i="1" s="1"/>
  <c r="G689" i="1"/>
  <c r="L689" i="1" s="1"/>
  <c r="N689" i="1" s="1"/>
  <c r="L243" i="1"/>
  <c r="N243" i="1" s="1"/>
  <c r="M243" i="1"/>
  <c r="O243" i="1" s="1"/>
  <c r="H243" i="1"/>
  <c r="F243" i="1"/>
  <c r="G229" i="22" s="1"/>
  <c r="G688" i="1"/>
  <c r="L688" i="1" s="1"/>
  <c r="N688" i="1" s="1"/>
  <c r="H242" i="1"/>
  <c r="F242" i="1"/>
  <c r="G228" i="22" s="1"/>
  <c r="M3459" i="1"/>
  <c r="O3459" i="1" s="1"/>
  <c r="L3459" i="1"/>
  <c r="N3459" i="1" s="1"/>
  <c r="L3047" i="1"/>
  <c r="N3047" i="1"/>
  <c r="M2730" i="1"/>
  <c r="O2730" i="1" s="1"/>
  <c r="L2730" i="1"/>
  <c r="N2730" i="1"/>
  <c r="L2425" i="1"/>
  <c r="N2425" i="1"/>
  <c r="G2038" i="1"/>
  <c r="N2038" i="1" s="1"/>
  <c r="L1059" i="1"/>
  <c r="N1059" i="1"/>
  <c r="L242" i="1"/>
  <c r="N242" i="1" s="1"/>
  <c r="M242" i="1"/>
  <c r="O242" i="1" s="1"/>
  <c r="M3458" i="1"/>
  <c r="L3458" i="1"/>
  <c r="N3458" i="1" s="1"/>
  <c r="L3046" i="1"/>
  <c r="N3046" i="1" s="1"/>
  <c r="M2729" i="1"/>
  <c r="O2729" i="1" s="1"/>
  <c r="L2729" i="1"/>
  <c r="N2729" i="1" s="1"/>
  <c r="L2424" i="1"/>
  <c r="N2424" i="1"/>
  <c r="G2037" i="1"/>
  <c r="N2037" i="1" s="1"/>
  <c r="L1058" i="1"/>
  <c r="N1058" i="1"/>
  <c r="L687" i="1"/>
  <c r="N687" i="1" s="1"/>
  <c r="L241" i="1"/>
  <c r="N241" i="1" s="1"/>
  <c r="M241" i="1"/>
  <c r="O241" i="1" s="1"/>
  <c r="M3457" i="1"/>
  <c r="L3457" i="1"/>
  <c r="N3457" i="1" s="1"/>
  <c r="L3045" i="1"/>
  <c r="N3045" i="1" s="1"/>
  <c r="M2728" i="1"/>
  <c r="L2728" i="1"/>
  <c r="N2728" i="1" s="1"/>
  <c r="L2423" i="1"/>
  <c r="N2423" i="1"/>
  <c r="G2036" i="1"/>
  <c r="N2036" i="1" s="1"/>
  <c r="L1057" i="1"/>
  <c r="N1057" i="1"/>
  <c r="L686" i="1"/>
  <c r="N686" i="1" s="1"/>
  <c r="L240" i="1"/>
  <c r="N240" i="1" s="1"/>
  <c r="M240" i="1"/>
  <c r="O240" i="1" s="1"/>
  <c r="M3456" i="1"/>
  <c r="L3456" i="1"/>
  <c r="N3456" i="1" s="1"/>
  <c r="H3456" i="1"/>
  <c r="F3456" i="1"/>
  <c r="L3044" i="1"/>
  <c r="N3044" i="1" s="1"/>
  <c r="M2727" i="1"/>
  <c r="O2727" i="1"/>
  <c r="L2727" i="1"/>
  <c r="N2727" i="1" s="1"/>
  <c r="H2727" i="1"/>
  <c r="F2727" i="1"/>
  <c r="L2422" i="1"/>
  <c r="N2422" i="1"/>
  <c r="G2035" i="1"/>
  <c r="N2035" i="1" s="1"/>
  <c r="L1056" i="1"/>
  <c r="N1056" i="1"/>
  <c r="L685" i="1"/>
  <c r="N685" i="1" s="1"/>
  <c r="L239" i="1"/>
  <c r="N239" i="1" s="1"/>
  <c r="M239" i="1"/>
  <c r="O239" i="1" s="1"/>
  <c r="H239" i="1"/>
  <c r="F239" i="1"/>
  <c r="G225" i="22" s="1"/>
  <c r="M3447" i="1"/>
  <c r="L3447" i="1"/>
  <c r="M3455" i="1"/>
  <c r="O3455" i="1" s="1"/>
  <c r="L3455" i="1"/>
  <c r="N3455" i="1" s="1"/>
  <c r="H3455" i="1"/>
  <c r="F3455" i="1"/>
  <c r="L3043" i="1"/>
  <c r="N3043" i="1" s="1"/>
  <c r="M2726" i="1"/>
  <c r="O2726" i="1"/>
  <c r="L2726" i="1"/>
  <c r="P2726" i="1" s="1"/>
  <c r="H2726" i="1"/>
  <c r="F2726" i="1"/>
  <c r="L2421" i="1"/>
  <c r="N2421" i="1"/>
  <c r="G2034" i="1"/>
  <c r="L2034" i="1" s="1"/>
  <c r="L1055" i="1"/>
  <c r="N1055" i="1"/>
  <c r="L684" i="1"/>
  <c r="N684" i="1" s="1"/>
  <c r="L238" i="1"/>
  <c r="N238" i="1" s="1"/>
  <c r="M238" i="1"/>
  <c r="O238" i="1" s="1"/>
  <c r="H238" i="1"/>
  <c r="F238" i="1"/>
  <c r="G224" i="22" s="1"/>
  <c r="G2033" i="1"/>
  <c r="L2033" i="1" s="1"/>
  <c r="G2032" i="1"/>
  <c r="N2032" i="1" s="1"/>
  <c r="M3454" i="1"/>
  <c r="O3454" i="1" s="1"/>
  <c r="L3454" i="1"/>
  <c r="N3454" i="1"/>
  <c r="M3453" i="1"/>
  <c r="O3453" i="1" s="1"/>
  <c r="L3453" i="1"/>
  <c r="N3453" i="1" s="1"/>
  <c r="H3454" i="1"/>
  <c r="H3453" i="1"/>
  <c r="F3454" i="1"/>
  <c r="F3453" i="1"/>
  <c r="M2725" i="1"/>
  <c r="L2725" i="1"/>
  <c r="N2725" i="1" s="1"/>
  <c r="M2724" i="1"/>
  <c r="P2724" i="1" s="1"/>
  <c r="L2724" i="1"/>
  <c r="N2724" i="1" s="1"/>
  <c r="H2725" i="1"/>
  <c r="H2724" i="1"/>
  <c r="F2725" i="1"/>
  <c r="F2724" i="1"/>
  <c r="L2420" i="1"/>
  <c r="L2419" i="1"/>
  <c r="N2420" i="1"/>
  <c r="N2419" i="1"/>
  <c r="L1054" i="1"/>
  <c r="L1053" i="1"/>
  <c r="N1054" i="1"/>
  <c r="N1053" i="1"/>
  <c r="L683" i="1"/>
  <c r="N683" i="1" s="1"/>
  <c r="L682" i="1"/>
  <c r="N682" i="1" s="1"/>
  <c r="L237" i="1"/>
  <c r="N237" i="1" s="1"/>
  <c r="M237" i="1"/>
  <c r="O237" i="1" s="1"/>
  <c r="L236" i="1"/>
  <c r="N236" i="1" s="1"/>
  <c r="M236" i="1"/>
  <c r="O236" i="1" s="1"/>
  <c r="H237" i="1"/>
  <c r="H236" i="1"/>
  <c r="F237" i="1"/>
  <c r="G223" i="22" s="1"/>
  <c r="F236" i="1"/>
  <c r="G222" i="22" s="1"/>
  <c r="L144" i="1"/>
  <c r="M3452" i="1"/>
  <c r="O3452" i="1"/>
  <c r="L3452" i="1"/>
  <c r="N3452" i="1" s="1"/>
  <c r="H3452" i="1"/>
  <c r="F3452" i="1"/>
  <c r="M2723" i="1"/>
  <c r="L2723" i="1"/>
  <c r="N2723" i="1" s="1"/>
  <c r="H2723" i="1"/>
  <c r="F2723" i="1"/>
  <c r="L3040" i="1"/>
  <c r="N3040" i="1" s="1"/>
  <c r="L2418" i="1"/>
  <c r="N2418" i="1"/>
  <c r="G2031" i="1"/>
  <c r="L2031" i="1" s="1"/>
  <c r="L1052" i="1"/>
  <c r="N1052" i="1"/>
  <c r="L681" i="1"/>
  <c r="N681" i="1" s="1"/>
  <c r="L235" i="1"/>
  <c r="N235" i="1" s="1"/>
  <c r="M235" i="1"/>
  <c r="O235" i="1" s="1"/>
  <c r="H235" i="1"/>
  <c r="F235" i="1"/>
  <c r="G221" i="22" s="1"/>
  <c r="M3451" i="1"/>
  <c r="L3451" i="1"/>
  <c r="N3451" i="1" s="1"/>
  <c r="H3451" i="1"/>
  <c r="F3451" i="1"/>
  <c r="L3039" i="1"/>
  <c r="N3039" i="1" s="1"/>
  <c r="M2722" i="1"/>
  <c r="O2722" i="1" s="1"/>
  <c r="L2722" i="1"/>
  <c r="N2722" i="1" s="1"/>
  <c r="H2722" i="1"/>
  <c r="F2722" i="1"/>
  <c r="L2417" i="1"/>
  <c r="N2417" i="1"/>
  <c r="G2030" i="1"/>
  <c r="N2030" i="1" s="1"/>
  <c r="L234" i="1"/>
  <c r="N234" i="1" s="1"/>
  <c r="M234" i="1"/>
  <c r="O234" i="1" s="1"/>
  <c r="H234" i="1"/>
  <c r="F234" i="1"/>
  <c r="G220" i="22" s="1"/>
  <c r="L1051" i="1"/>
  <c r="N1051" i="1"/>
  <c r="L680" i="1"/>
  <c r="N680" i="1" s="1"/>
  <c r="M3450" i="1"/>
  <c r="O3450" i="1" s="1"/>
  <c r="L3450" i="1"/>
  <c r="N3450" i="1" s="1"/>
  <c r="M3449" i="1"/>
  <c r="O3449" i="1" s="1"/>
  <c r="L3449" i="1"/>
  <c r="N3449" i="1" s="1"/>
  <c r="H3450" i="1"/>
  <c r="F3450" i="1"/>
  <c r="H3449" i="1"/>
  <c r="F3449" i="1"/>
  <c r="L2721" i="1"/>
  <c r="N2721" i="1" s="1"/>
  <c r="L2720" i="1"/>
  <c r="N2720" i="1" s="1"/>
  <c r="M2721" i="1"/>
  <c r="M2720" i="1"/>
  <c r="P2720" i="1" s="1"/>
  <c r="F2721" i="1"/>
  <c r="F2720" i="1"/>
  <c r="H2721" i="1"/>
  <c r="H2720" i="1"/>
  <c r="L3038" i="1"/>
  <c r="N3038" i="1" s="1"/>
  <c r="L3037" i="1"/>
  <c r="N3037" i="1" s="1"/>
  <c r="L2416" i="1"/>
  <c r="L2415" i="1"/>
  <c r="N2416" i="1"/>
  <c r="N2415" i="1"/>
  <c r="G2029" i="1"/>
  <c r="G2028" i="1"/>
  <c r="L2028" i="1" s="1"/>
  <c r="L1050" i="1"/>
  <c r="L1049" i="1"/>
  <c r="N1050" i="1"/>
  <c r="N1049" i="1"/>
  <c r="L679" i="1"/>
  <c r="N679" i="1" s="1"/>
  <c r="L678" i="1"/>
  <c r="N678" i="1" s="1"/>
  <c r="L233" i="1"/>
  <c r="N233" i="1" s="1"/>
  <c r="M233" i="1"/>
  <c r="O233" i="1" s="1"/>
  <c r="H233" i="1"/>
  <c r="F233" i="1"/>
  <c r="G219" i="22" s="1"/>
  <c r="L232" i="1"/>
  <c r="N232" i="1" s="1"/>
  <c r="P232" i="1" s="1"/>
  <c r="M232" i="1"/>
  <c r="O232" i="1" s="1"/>
  <c r="H232" i="1"/>
  <c r="F232" i="1"/>
  <c r="G218" i="22" s="1"/>
  <c r="M3448" i="1"/>
  <c r="L3448" i="1"/>
  <c r="N3448" i="1"/>
  <c r="H3448" i="1"/>
  <c r="F3448" i="1"/>
  <c r="L3036" i="1"/>
  <c r="N3036" i="1"/>
  <c r="M2719" i="1"/>
  <c r="L2719" i="1"/>
  <c r="H2719" i="1"/>
  <c r="F2719" i="1"/>
  <c r="L2414" i="1"/>
  <c r="N2414" i="1"/>
  <c r="G2027" i="1"/>
  <c r="N2027" i="1" s="1"/>
  <c r="L1286" i="1"/>
  <c r="L1048" i="1"/>
  <c r="N1048" i="1"/>
  <c r="L677" i="1"/>
  <c r="N677" i="1" s="1"/>
  <c r="M231" i="1"/>
  <c r="O231" i="1" s="1"/>
  <c r="L231" i="1"/>
  <c r="N231" i="1" s="1"/>
  <c r="H231" i="1"/>
  <c r="F231" i="1"/>
  <c r="G217" i="22" s="1"/>
  <c r="O3447" i="1"/>
  <c r="H3447" i="1"/>
  <c r="F3447" i="1"/>
  <c r="L3035" i="1"/>
  <c r="N3035" i="1" s="1"/>
  <c r="L2413" i="1"/>
  <c r="N2413" i="1"/>
  <c r="M2718" i="1"/>
  <c r="O2718" i="1" s="1"/>
  <c r="L2718" i="1"/>
  <c r="H2718" i="1"/>
  <c r="F2718" i="1"/>
  <c r="G2026" i="1"/>
  <c r="L1285" i="1"/>
  <c r="L1047" i="1"/>
  <c r="N1047" i="1"/>
  <c r="L676" i="1"/>
  <c r="N676" i="1" s="1"/>
  <c r="L230" i="1"/>
  <c r="N230" i="1" s="1"/>
  <c r="M230" i="1"/>
  <c r="O230" i="1" s="1"/>
  <c r="H230" i="1"/>
  <c r="F230" i="1"/>
  <c r="G216" i="22" s="1"/>
  <c r="M3446" i="1"/>
  <c r="L3446" i="1"/>
  <c r="N3446" i="1" s="1"/>
  <c r="H3446" i="1"/>
  <c r="F3446" i="1"/>
  <c r="L3034" i="1"/>
  <c r="N3034" i="1" s="1"/>
  <c r="M2717" i="1"/>
  <c r="L2717" i="1"/>
  <c r="N2717" i="1" s="1"/>
  <c r="H2717" i="1"/>
  <c r="F2717" i="1"/>
  <c r="L2412" i="1"/>
  <c r="N2412" i="1"/>
  <c r="G2025" i="1"/>
  <c r="L2025" i="1"/>
  <c r="L1284" i="1"/>
  <c r="L1046" i="1"/>
  <c r="N1046" i="1"/>
  <c r="L675" i="1"/>
  <c r="N675" i="1" s="1"/>
  <c r="L229" i="1"/>
  <c r="N229" i="1" s="1"/>
  <c r="M229" i="1"/>
  <c r="O229" i="1" s="1"/>
  <c r="H229" i="1"/>
  <c r="F229" i="1"/>
  <c r="G215" i="22" s="1"/>
  <c r="M3445" i="1"/>
  <c r="O3445" i="1" s="1"/>
  <c r="L3445" i="1"/>
  <c r="N3445" i="1"/>
  <c r="H3445" i="1"/>
  <c r="F3445" i="1"/>
  <c r="L3033" i="1"/>
  <c r="N3033" i="1" s="1"/>
  <c r="M2716" i="1"/>
  <c r="O2716" i="1" s="1"/>
  <c r="L2716" i="1"/>
  <c r="N2716" i="1" s="1"/>
  <c r="H2716" i="1"/>
  <c r="F2716" i="1"/>
  <c r="L2411" i="1"/>
  <c r="N2411" i="1"/>
  <c r="G2024" i="1"/>
  <c r="N2024" i="1" s="1"/>
  <c r="L1283" i="1"/>
  <c r="L1045" i="1"/>
  <c r="N1045" i="1"/>
  <c r="L674" i="1"/>
  <c r="N674" i="1" s="1"/>
  <c r="L228" i="1"/>
  <c r="N228" i="1" s="1"/>
  <c r="M228" i="1"/>
  <c r="O228" i="1" s="1"/>
  <c r="P228" i="1" s="1"/>
  <c r="H228" i="1"/>
  <c r="F228" i="1"/>
  <c r="G214" i="22" s="1"/>
  <c r="M3444" i="1"/>
  <c r="O3444" i="1"/>
  <c r="L3444" i="1"/>
  <c r="P3444" i="1" s="1"/>
  <c r="H3444" i="1"/>
  <c r="F3444" i="1"/>
  <c r="L3032" i="1"/>
  <c r="N3032" i="1" s="1"/>
  <c r="M2715" i="1"/>
  <c r="O2715" i="1" s="1"/>
  <c r="L2715" i="1"/>
  <c r="N2715" i="1" s="1"/>
  <c r="H2715" i="1"/>
  <c r="F2715" i="1"/>
  <c r="L2410" i="1"/>
  <c r="N2410" i="1"/>
  <c r="G2023" i="1"/>
  <c r="L2023" i="1" s="1"/>
  <c r="L1282" i="1"/>
  <c r="L1044" i="1"/>
  <c r="N1044" i="1"/>
  <c r="L673" i="1"/>
  <c r="N673" i="1" s="1"/>
  <c r="L227" i="1"/>
  <c r="N227" i="1" s="1"/>
  <c r="M227" i="1"/>
  <c r="O227" i="1" s="1"/>
  <c r="H227" i="1"/>
  <c r="F227" i="1"/>
  <c r="G213" i="22" s="1"/>
  <c r="M3443" i="1"/>
  <c r="O3443" i="1" s="1"/>
  <c r="L3443" i="1"/>
  <c r="N3443" i="1" s="1"/>
  <c r="H3443" i="1"/>
  <c r="F3443" i="1"/>
  <c r="L3031" i="1"/>
  <c r="N3031" i="1" s="1"/>
  <c r="M2714" i="1"/>
  <c r="O2714" i="1"/>
  <c r="L2714" i="1"/>
  <c r="P2714" i="1" s="1"/>
  <c r="H2714" i="1"/>
  <c r="F2714" i="1"/>
  <c r="L2409" i="1"/>
  <c r="N2409" i="1"/>
  <c r="G2022" i="1"/>
  <c r="N2022" i="1" s="1"/>
  <c r="L1281" i="1"/>
  <c r="L1043" i="1"/>
  <c r="N1043" i="1"/>
  <c r="L672" i="1"/>
  <c r="N672" i="1" s="1"/>
  <c r="L226" i="1"/>
  <c r="N226" i="1" s="1"/>
  <c r="M226" i="1"/>
  <c r="O226" i="1" s="1"/>
  <c r="H226" i="1"/>
  <c r="F226" i="1"/>
  <c r="G212" i="22" s="1"/>
  <c r="M3442" i="1"/>
  <c r="L3442" i="1"/>
  <c r="N3442" i="1" s="1"/>
  <c r="H3442" i="1"/>
  <c r="F3442" i="1"/>
  <c r="M2713" i="1"/>
  <c r="O2713" i="1" s="1"/>
  <c r="L2713" i="1"/>
  <c r="H2713" i="1"/>
  <c r="F2713" i="1"/>
  <c r="L2408" i="1"/>
  <c r="N2408" i="1"/>
  <c r="G2021" i="1"/>
  <c r="N2021" i="1" s="1"/>
  <c r="L2021" i="1"/>
  <c r="L1280" i="1"/>
  <c r="L1042" i="1"/>
  <c r="N1042" i="1"/>
  <c r="L671" i="1"/>
  <c r="N671" i="1" s="1"/>
  <c r="L225" i="1"/>
  <c r="N225" i="1" s="1"/>
  <c r="M225" i="1"/>
  <c r="O225" i="1" s="1"/>
  <c r="H225" i="1"/>
  <c r="F225" i="1"/>
  <c r="G211" i="22" s="1"/>
  <c r="M3441" i="1"/>
  <c r="O3441" i="1" s="1"/>
  <c r="L3441" i="1"/>
  <c r="N3441" i="1" s="1"/>
  <c r="H3441" i="1"/>
  <c r="F3441" i="1"/>
  <c r="M2712" i="1"/>
  <c r="L2712" i="1"/>
  <c r="N2712" i="1" s="1"/>
  <c r="H2712" i="1"/>
  <c r="F2712" i="1"/>
  <c r="L2407" i="1"/>
  <c r="N2407" i="1"/>
  <c r="G2020" i="1"/>
  <c r="N2020" i="1" s="1"/>
  <c r="L1279" i="1"/>
  <c r="L1041" i="1"/>
  <c r="N1041" i="1"/>
  <c r="L670" i="1"/>
  <c r="N670" i="1" s="1"/>
  <c r="L224" i="1"/>
  <c r="N224" i="1" s="1"/>
  <c r="M224" i="1"/>
  <c r="O224" i="1" s="1"/>
  <c r="H224" i="1"/>
  <c r="F224" i="1"/>
  <c r="G210" i="22" s="1"/>
  <c r="M3440" i="1"/>
  <c r="L3440" i="1"/>
  <c r="N3440" i="1" s="1"/>
  <c r="H3440" i="1"/>
  <c r="F3440" i="1"/>
  <c r="M2711" i="1"/>
  <c r="O2711" i="1" s="1"/>
  <c r="L2711" i="1"/>
  <c r="N2711" i="1" s="1"/>
  <c r="H2711" i="1"/>
  <c r="F2711" i="1"/>
  <c r="L2406" i="1"/>
  <c r="N2406" i="1"/>
  <c r="G2019" i="1"/>
  <c r="L1278" i="1"/>
  <c r="N1040" i="1"/>
  <c r="L1040" i="1"/>
  <c r="L669" i="1"/>
  <c r="N669" i="1" s="1"/>
  <c r="L223" i="1"/>
  <c r="N223" i="1" s="1"/>
  <c r="P223" i="1" s="1"/>
  <c r="M223" i="1"/>
  <c r="O223" i="1" s="1"/>
  <c r="H223" i="1"/>
  <c r="F223" i="1"/>
  <c r="G209" i="22" s="1"/>
  <c r="M3439" i="1"/>
  <c r="O3439" i="1" s="1"/>
  <c r="L3439" i="1"/>
  <c r="N3439" i="1" s="1"/>
  <c r="H3439" i="1"/>
  <c r="F3439" i="1"/>
  <c r="L2405" i="1"/>
  <c r="N2405" i="1"/>
  <c r="M2710" i="1"/>
  <c r="L2710" i="1"/>
  <c r="N2710" i="1" s="1"/>
  <c r="H2710" i="1"/>
  <c r="F2710" i="1"/>
  <c r="G2018" i="1"/>
  <c r="N2018" i="1" s="1"/>
  <c r="L1277" i="1"/>
  <c r="L1039" i="1"/>
  <c r="N1039" i="1"/>
  <c r="L668" i="1"/>
  <c r="N668" i="1" s="1"/>
  <c r="L222" i="1"/>
  <c r="N222" i="1" s="1"/>
  <c r="M222" i="1"/>
  <c r="O222" i="1" s="1"/>
  <c r="H222" i="1"/>
  <c r="F222" i="1"/>
  <c r="G208" i="22" s="1"/>
  <c r="M3438" i="1"/>
  <c r="L3438" i="1"/>
  <c r="N3438" i="1" s="1"/>
  <c r="H3438" i="1"/>
  <c r="F3438" i="1"/>
  <c r="L3026" i="1"/>
  <c r="N3026" i="1" s="1"/>
  <c r="M2709" i="1"/>
  <c r="L2709" i="1"/>
  <c r="N2709" i="1" s="1"/>
  <c r="H2709" i="1"/>
  <c r="F2709" i="1"/>
  <c r="L2404" i="1"/>
  <c r="N2404" i="1"/>
  <c r="G2017" i="1"/>
  <c r="L1276" i="1"/>
  <c r="L1038" i="1"/>
  <c r="N1038" i="1"/>
  <c r="L667" i="1"/>
  <c r="N667" i="1" s="1"/>
  <c r="L221" i="1"/>
  <c r="N221" i="1" s="1"/>
  <c r="M221" i="1"/>
  <c r="O221" i="1" s="1"/>
  <c r="H221" i="1"/>
  <c r="F221" i="1"/>
  <c r="G207" i="22" s="1"/>
  <c r="L3437" i="1"/>
  <c r="N3437" i="1" s="1"/>
  <c r="M3437" i="1"/>
  <c r="O3437" i="1" s="1"/>
  <c r="H3437" i="1"/>
  <c r="F3437" i="1"/>
  <c r="L3025" i="1"/>
  <c r="N3025" i="1"/>
  <c r="N2403" i="1"/>
  <c r="L2403" i="1"/>
  <c r="L2708" i="1"/>
  <c r="N2708" i="1"/>
  <c r="M2708" i="1"/>
  <c r="H2708" i="1"/>
  <c r="F2708" i="1"/>
  <c r="G2016" i="1"/>
  <c r="L2016" i="1" s="1"/>
  <c r="N1037" i="1"/>
  <c r="L1037" i="1"/>
  <c r="L666" i="1"/>
  <c r="N666" i="1" s="1"/>
  <c r="L220" i="1"/>
  <c r="N220" i="1" s="1"/>
  <c r="M220" i="1"/>
  <c r="O220" i="1" s="1"/>
  <c r="H220" i="1"/>
  <c r="F220" i="1"/>
  <c r="G206" i="22" s="1"/>
  <c r="L3005" i="1"/>
  <c r="L3006" i="1"/>
  <c r="L3007" i="1"/>
  <c r="L3008" i="1"/>
  <c r="N3008" i="1"/>
  <c r="L3009" i="1"/>
  <c r="N3009" i="1" s="1"/>
  <c r="L3010" i="1"/>
  <c r="L3011" i="1"/>
  <c r="N3011" i="1" s="1"/>
  <c r="L3012" i="1"/>
  <c r="N3012" i="1" s="1"/>
  <c r="L3013" i="1"/>
  <c r="N3013" i="1" s="1"/>
  <c r="L3014" i="1"/>
  <c r="N3014" i="1" s="1"/>
  <c r="L3019" i="1"/>
  <c r="N3019" i="1" s="1"/>
  <c r="L3020" i="1"/>
  <c r="N3020" i="1" s="1"/>
  <c r="L3021" i="1"/>
  <c r="N3021" i="1" s="1"/>
  <c r="L3022" i="1"/>
  <c r="N3022" i="1" s="1"/>
  <c r="L3023" i="1"/>
  <c r="N3023" i="1" s="1"/>
  <c r="L3024" i="1"/>
  <c r="N3024" i="1"/>
  <c r="L1020" i="1"/>
  <c r="L1021" i="1"/>
  <c r="L1022" i="1"/>
  <c r="L1023" i="1"/>
  <c r="L1024" i="1"/>
  <c r="L1025" i="1"/>
  <c r="L1026" i="1"/>
  <c r="L1027" i="1"/>
  <c r="G1028" i="1"/>
  <c r="L1028" i="1" s="1"/>
  <c r="G1029" i="1"/>
  <c r="N1029" i="1" s="1"/>
  <c r="G1030" i="1"/>
  <c r="N1030" i="1" s="1"/>
  <c r="G1031" i="1"/>
  <c r="L1031" i="1" s="1"/>
  <c r="G1032" i="1"/>
  <c r="G1033" i="1"/>
  <c r="L1033" i="1" s="1"/>
  <c r="G1034" i="1"/>
  <c r="L1034" i="1" s="1"/>
  <c r="L1035" i="1"/>
  <c r="L1036" i="1"/>
  <c r="G2013" i="1"/>
  <c r="L2013" i="1" s="1"/>
  <c r="G2014" i="1"/>
  <c r="L2014" i="1" s="1"/>
  <c r="G2015" i="1"/>
  <c r="N2015" i="1" s="1"/>
  <c r="L1999" i="1"/>
  <c r="L2000" i="1"/>
  <c r="L2001" i="1"/>
  <c r="L2002" i="1"/>
  <c r="L2003" i="1"/>
  <c r="G2004" i="1"/>
  <c r="L2004" i="1" s="1"/>
  <c r="G2005" i="1"/>
  <c r="L2005" i="1" s="1"/>
  <c r="G2006" i="1"/>
  <c r="L2006" i="1" s="1"/>
  <c r="G2007" i="1"/>
  <c r="G2008" i="1"/>
  <c r="L2008" i="1" s="1"/>
  <c r="G2009" i="1"/>
  <c r="L2009" i="1" s="1"/>
  <c r="G2010" i="1"/>
  <c r="L2010" i="1" s="1"/>
  <c r="G2011" i="1"/>
  <c r="G2012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3003" i="1"/>
  <c r="L3004" i="1"/>
  <c r="L3002" i="1"/>
  <c r="N3002" i="1" s="1"/>
  <c r="L2993" i="1"/>
  <c r="N2993" i="1" s="1"/>
  <c r="L2994" i="1"/>
  <c r="N2994" i="1" s="1"/>
  <c r="L2995" i="1"/>
  <c r="L2996" i="1"/>
  <c r="N2996" i="1"/>
  <c r="L2997" i="1"/>
  <c r="N2997" i="1" s="1"/>
  <c r="L2998" i="1"/>
  <c r="N2998" i="1" s="1"/>
  <c r="L2992" i="1"/>
  <c r="N2992" i="1"/>
  <c r="L2982" i="1"/>
  <c r="N2982" i="1" s="1"/>
  <c r="L2983" i="1"/>
  <c r="L2984" i="1"/>
  <c r="N2984" i="1" s="1"/>
  <c r="L2985" i="1"/>
  <c r="L2986" i="1"/>
  <c r="N2986" i="1" s="1"/>
  <c r="L2987" i="1"/>
  <c r="N2987" i="1"/>
  <c r="L2988" i="1"/>
  <c r="N2988" i="1" s="1"/>
  <c r="L2989" i="1"/>
  <c r="N2989" i="1" s="1"/>
  <c r="L2981" i="1"/>
  <c r="L2963" i="1"/>
  <c r="L2964" i="1"/>
  <c r="L2965" i="1"/>
  <c r="L2966" i="1"/>
  <c r="L2967" i="1"/>
  <c r="L2968" i="1"/>
  <c r="L2969" i="1"/>
  <c r="L2971" i="1"/>
  <c r="L2972" i="1"/>
  <c r="L2973" i="1"/>
  <c r="L2974" i="1"/>
  <c r="L2975" i="1"/>
  <c r="L2976" i="1"/>
  <c r="L2977" i="1"/>
  <c r="L2962" i="1"/>
  <c r="L2961" i="1"/>
  <c r="L2690" i="1"/>
  <c r="L2691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N175" i="1" s="1"/>
  <c r="L176" i="1"/>
  <c r="N176" i="1" s="1"/>
  <c r="L177" i="1"/>
  <c r="N177" i="1" s="1"/>
  <c r="L178" i="1"/>
  <c r="N178" i="1" s="1"/>
  <c r="P178" i="1" s="1"/>
  <c r="L179" i="1"/>
  <c r="N179" i="1" s="1"/>
  <c r="L180" i="1"/>
  <c r="N180" i="1" s="1"/>
  <c r="L181" i="1"/>
  <c r="N181" i="1" s="1"/>
  <c r="L182" i="1"/>
  <c r="N182" i="1" s="1"/>
  <c r="L183" i="1"/>
  <c r="N183" i="1" s="1"/>
  <c r="L184" i="1"/>
  <c r="N184" i="1" s="1"/>
  <c r="L185" i="1"/>
  <c r="N185" i="1"/>
  <c r="L186" i="1"/>
  <c r="N186" i="1" s="1"/>
  <c r="L187" i="1"/>
  <c r="N187" i="1" s="1"/>
  <c r="L188" i="1"/>
  <c r="N188" i="1" s="1"/>
  <c r="L189" i="1"/>
  <c r="N189" i="1" s="1"/>
  <c r="L190" i="1"/>
  <c r="N190" i="1" s="1"/>
  <c r="L191" i="1"/>
  <c r="N191" i="1" s="1"/>
  <c r="L192" i="1"/>
  <c r="N192" i="1" s="1"/>
  <c r="L193" i="1"/>
  <c r="N193" i="1" s="1"/>
  <c r="P193" i="1" s="1"/>
  <c r="L194" i="1"/>
  <c r="N194" i="1" s="1"/>
  <c r="L195" i="1"/>
  <c r="N195" i="1" s="1"/>
  <c r="L196" i="1"/>
  <c r="N196" i="1" s="1"/>
  <c r="L197" i="1"/>
  <c r="N197" i="1" s="1"/>
  <c r="L198" i="1"/>
  <c r="N198" i="1" s="1"/>
  <c r="L199" i="1"/>
  <c r="N199" i="1" s="1"/>
  <c r="L200" i="1"/>
  <c r="N200" i="1" s="1"/>
  <c r="L201" i="1"/>
  <c r="N201" i="1" s="1"/>
  <c r="L202" i="1"/>
  <c r="N202" i="1" s="1"/>
  <c r="L203" i="1"/>
  <c r="N203" i="1" s="1"/>
  <c r="L204" i="1"/>
  <c r="N204" i="1" s="1"/>
  <c r="L205" i="1"/>
  <c r="N205" i="1" s="1"/>
  <c r="L206" i="1"/>
  <c r="N206" i="1" s="1"/>
  <c r="L207" i="1"/>
  <c r="N207" i="1" s="1"/>
  <c r="L208" i="1"/>
  <c r="N208" i="1" s="1"/>
  <c r="L209" i="1"/>
  <c r="N209" i="1" s="1"/>
  <c r="L210" i="1"/>
  <c r="N210" i="1" s="1"/>
  <c r="L211" i="1"/>
  <c r="N211" i="1" s="1"/>
  <c r="L212" i="1"/>
  <c r="N212" i="1" s="1"/>
  <c r="L213" i="1"/>
  <c r="N213" i="1" s="1"/>
  <c r="L214" i="1"/>
  <c r="N214" i="1" s="1"/>
  <c r="L215" i="1"/>
  <c r="N215" i="1" s="1"/>
  <c r="L216" i="1"/>
  <c r="N216" i="1" s="1"/>
  <c r="L217" i="1"/>
  <c r="N217" i="1" s="1"/>
  <c r="L218" i="1"/>
  <c r="N218" i="1" s="1"/>
  <c r="L219" i="1"/>
  <c r="N219" i="1"/>
  <c r="L11" i="1"/>
  <c r="L12" i="1"/>
  <c r="L13" i="1"/>
  <c r="L14" i="1"/>
  <c r="L15" i="1"/>
  <c r="L10" i="1"/>
  <c r="F1275" i="1"/>
  <c r="L1944" i="1"/>
  <c r="N1944" i="1"/>
  <c r="F1944" i="1"/>
  <c r="M217" i="1"/>
  <c r="O217" i="1" s="1"/>
  <c r="H217" i="1"/>
  <c r="F217" i="1"/>
  <c r="G203" i="22" s="1"/>
  <c r="F356" i="1"/>
  <c r="M219" i="1"/>
  <c r="O219" i="1"/>
  <c r="M218" i="1"/>
  <c r="O218" i="1" s="1"/>
  <c r="M216" i="1"/>
  <c r="O216" i="1" s="1"/>
  <c r="M215" i="1"/>
  <c r="O215" i="1" s="1"/>
  <c r="P215" i="1" s="1"/>
  <c r="M214" i="1"/>
  <c r="O214" i="1" s="1"/>
  <c r="M213" i="1"/>
  <c r="O213" i="1" s="1"/>
  <c r="M212" i="1"/>
  <c r="O212" i="1" s="1"/>
  <c r="M211" i="1"/>
  <c r="O211" i="1" s="1"/>
  <c r="M210" i="1"/>
  <c r="O210" i="1" s="1"/>
  <c r="M209" i="1"/>
  <c r="O209" i="1" s="1"/>
  <c r="M208" i="1"/>
  <c r="O208" i="1" s="1"/>
  <c r="M207" i="1"/>
  <c r="O207" i="1" s="1"/>
  <c r="M206" i="1"/>
  <c r="O206" i="1" s="1"/>
  <c r="M205" i="1"/>
  <c r="O205" i="1" s="1"/>
  <c r="M204" i="1"/>
  <c r="O204" i="1" s="1"/>
  <c r="M203" i="1"/>
  <c r="O203" i="1" s="1"/>
  <c r="P203" i="1" s="1"/>
  <c r="M202" i="1"/>
  <c r="O202" i="1" s="1"/>
  <c r="M201" i="1"/>
  <c r="O201" i="1" s="1"/>
  <c r="M200" i="1"/>
  <c r="O200" i="1" s="1"/>
  <c r="P200" i="1" s="1"/>
  <c r="M199" i="1"/>
  <c r="O199" i="1" s="1"/>
  <c r="M198" i="1"/>
  <c r="O198" i="1" s="1"/>
  <c r="M197" i="1"/>
  <c r="O197" i="1" s="1"/>
  <c r="M196" i="1"/>
  <c r="O196" i="1" s="1"/>
  <c r="P196" i="1" s="1"/>
  <c r="M195" i="1"/>
  <c r="O195" i="1" s="1"/>
  <c r="M194" i="1"/>
  <c r="O194" i="1"/>
  <c r="M193" i="1"/>
  <c r="O193" i="1" s="1"/>
  <c r="M192" i="1"/>
  <c r="O192" i="1" s="1"/>
  <c r="P192" i="1" s="1"/>
  <c r="M191" i="1"/>
  <c r="O191" i="1" s="1"/>
  <c r="M190" i="1"/>
  <c r="O190" i="1" s="1"/>
  <c r="M189" i="1"/>
  <c r="O189" i="1" s="1"/>
  <c r="M188" i="1"/>
  <c r="O188" i="1" s="1"/>
  <c r="M186" i="1"/>
  <c r="O186" i="1" s="1"/>
  <c r="M185" i="1"/>
  <c r="O185" i="1" s="1"/>
  <c r="M184" i="1"/>
  <c r="O184" i="1" s="1"/>
  <c r="M183" i="1"/>
  <c r="O183" i="1" s="1"/>
  <c r="M182" i="1"/>
  <c r="O182" i="1" s="1"/>
  <c r="M181" i="1"/>
  <c r="O181" i="1" s="1"/>
  <c r="M180" i="1"/>
  <c r="O180" i="1"/>
  <c r="P180" i="1" s="1"/>
  <c r="M179" i="1"/>
  <c r="O179" i="1" s="1"/>
  <c r="M178" i="1"/>
  <c r="O178" i="1" s="1"/>
  <c r="M177" i="1"/>
  <c r="O177" i="1" s="1"/>
  <c r="M176" i="1"/>
  <c r="O176" i="1" s="1"/>
  <c r="M175" i="1"/>
  <c r="O175" i="1" s="1"/>
  <c r="P173" i="1"/>
  <c r="P170" i="1"/>
  <c r="P169" i="1"/>
  <c r="P168" i="1"/>
  <c r="P166" i="1"/>
  <c r="P165" i="1"/>
  <c r="P164" i="1"/>
  <c r="P163" i="1"/>
  <c r="P162" i="1"/>
  <c r="P161" i="1"/>
  <c r="P160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2" i="1"/>
  <c r="P140" i="1"/>
  <c r="P137" i="1"/>
  <c r="P135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1" i="1"/>
  <c r="P15" i="1"/>
  <c r="P10" i="1"/>
  <c r="P9" i="1"/>
  <c r="M889" i="1"/>
  <c r="O889" i="1" s="1"/>
  <c r="L889" i="1"/>
  <c r="P889" i="1" s="1"/>
  <c r="M888" i="1"/>
  <c r="O888" i="1"/>
  <c r="L888" i="1"/>
  <c r="N888" i="1" s="1"/>
  <c r="M887" i="1"/>
  <c r="O887" i="1" s="1"/>
  <c r="L887" i="1"/>
  <c r="N887" i="1" s="1"/>
  <c r="M886" i="1"/>
  <c r="O886" i="1" s="1"/>
  <c r="L886" i="1"/>
  <c r="N886" i="1" s="1"/>
  <c r="M885" i="1"/>
  <c r="O885" i="1" s="1"/>
  <c r="L885" i="1"/>
  <c r="N885" i="1" s="1"/>
  <c r="M884" i="1"/>
  <c r="L884" i="1"/>
  <c r="M883" i="1"/>
  <c r="O883" i="1" s="1"/>
  <c r="L883" i="1"/>
  <c r="N883" i="1" s="1"/>
  <c r="M882" i="1"/>
  <c r="O882" i="1" s="1"/>
  <c r="L882" i="1"/>
  <c r="M881" i="1"/>
  <c r="O881" i="1" s="1"/>
  <c r="L881" i="1"/>
  <c r="N881" i="1" s="1"/>
  <c r="M880" i="1"/>
  <c r="O880" i="1" s="1"/>
  <c r="L880" i="1"/>
  <c r="M879" i="1"/>
  <c r="O879" i="1" s="1"/>
  <c r="L879" i="1"/>
  <c r="N879" i="1" s="1"/>
  <c r="M878" i="1"/>
  <c r="O878" i="1" s="1"/>
  <c r="L878" i="1"/>
  <c r="N878" i="1" s="1"/>
  <c r="M877" i="1"/>
  <c r="O877" i="1" s="1"/>
  <c r="L877" i="1"/>
  <c r="M876" i="1"/>
  <c r="O876" i="1" s="1"/>
  <c r="L876" i="1"/>
  <c r="N876" i="1" s="1"/>
  <c r="M875" i="1"/>
  <c r="O875" i="1" s="1"/>
  <c r="L875" i="1"/>
  <c r="N875" i="1" s="1"/>
  <c r="M874" i="1"/>
  <c r="L874" i="1"/>
  <c r="N874" i="1" s="1"/>
  <c r="M873" i="1"/>
  <c r="L873" i="1"/>
  <c r="N873" i="1" s="1"/>
  <c r="M872" i="1"/>
  <c r="O872" i="1" s="1"/>
  <c r="L872" i="1"/>
  <c r="N872" i="1" s="1"/>
  <c r="M871" i="1"/>
  <c r="O871" i="1" s="1"/>
  <c r="L871" i="1"/>
  <c r="N871" i="1" s="1"/>
  <c r="M870" i="1"/>
  <c r="O870" i="1" s="1"/>
  <c r="L870" i="1"/>
  <c r="P868" i="1"/>
  <c r="P867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799" i="1"/>
  <c r="P798" i="1"/>
  <c r="P797" i="1"/>
  <c r="P796" i="1"/>
  <c r="P795" i="1"/>
  <c r="P794" i="1"/>
  <c r="P793" i="1"/>
  <c r="P791" i="1"/>
  <c r="P786" i="1"/>
  <c r="P781" i="1"/>
  <c r="P780" i="1"/>
  <c r="P779" i="1"/>
  <c r="M1501" i="1"/>
  <c r="O1501" i="1" s="1"/>
  <c r="L1501" i="1"/>
  <c r="P1501" i="1" s="1"/>
  <c r="M1500" i="1"/>
  <c r="L1500" i="1"/>
  <c r="N1500" i="1" s="1"/>
  <c r="M1499" i="1"/>
  <c r="O1499" i="1" s="1"/>
  <c r="L1499" i="1"/>
  <c r="N1499" i="1" s="1"/>
  <c r="M1498" i="1"/>
  <c r="O1498" i="1" s="1"/>
  <c r="L1498" i="1"/>
  <c r="N1498" i="1" s="1"/>
  <c r="M1497" i="1"/>
  <c r="O1497" i="1" s="1"/>
  <c r="L1497" i="1"/>
  <c r="M1496" i="1"/>
  <c r="O1496" i="1" s="1"/>
  <c r="L1496" i="1"/>
  <c r="N1496" i="1" s="1"/>
  <c r="M1495" i="1"/>
  <c r="O1495" i="1" s="1"/>
  <c r="L1495" i="1"/>
  <c r="N1495" i="1" s="1"/>
  <c r="M1494" i="1"/>
  <c r="L1494" i="1"/>
  <c r="N1494" i="1" s="1"/>
  <c r="M1493" i="1"/>
  <c r="O1493" i="1" s="1"/>
  <c r="L1493" i="1"/>
  <c r="N1493" i="1"/>
  <c r="M1492" i="1"/>
  <c r="O1492" i="1" s="1"/>
  <c r="L1492" i="1"/>
  <c r="N1492" i="1" s="1"/>
  <c r="M1491" i="1"/>
  <c r="O1491" i="1"/>
  <c r="L1491" i="1"/>
  <c r="M1490" i="1"/>
  <c r="L1490" i="1"/>
  <c r="N1490" i="1" s="1"/>
  <c r="M1488" i="1"/>
  <c r="L1488" i="1"/>
  <c r="M1487" i="1"/>
  <c r="P1487" i="1" s="1"/>
  <c r="L1487" i="1"/>
  <c r="M1486" i="1"/>
  <c r="L1486" i="1"/>
  <c r="M1485" i="1"/>
  <c r="L1485" i="1"/>
  <c r="P1485" i="1" s="1"/>
  <c r="M1484" i="1"/>
  <c r="L1484" i="1"/>
  <c r="M1483" i="1"/>
  <c r="L1483" i="1"/>
  <c r="M1482" i="1"/>
  <c r="L1482" i="1"/>
  <c r="M1481" i="1"/>
  <c r="L1481" i="1"/>
  <c r="M1480" i="1"/>
  <c r="L1480" i="1"/>
  <c r="L1474" i="1"/>
  <c r="P1474" i="1"/>
  <c r="L1473" i="1"/>
  <c r="P1473" i="1" s="1"/>
  <c r="L1472" i="1"/>
  <c r="P1472" i="1" s="1"/>
  <c r="L1471" i="1"/>
  <c r="P1471" i="1" s="1"/>
  <c r="L1470" i="1"/>
  <c r="P1470" i="1" s="1"/>
  <c r="L1469" i="1"/>
  <c r="P1469" i="1" s="1"/>
  <c r="L1468" i="1"/>
  <c r="P1468" i="1" s="1"/>
  <c r="L1467" i="1"/>
  <c r="P1467" i="1" s="1"/>
  <c r="L1466" i="1"/>
  <c r="P1466" i="1" s="1"/>
  <c r="L1465" i="1"/>
  <c r="P1465" i="1" s="1"/>
  <c r="L1464" i="1"/>
  <c r="P1464" i="1" s="1"/>
  <c r="L1463" i="1"/>
  <c r="P1463" i="1" s="1"/>
  <c r="L1462" i="1"/>
  <c r="P1462" i="1" s="1"/>
  <c r="L1461" i="1"/>
  <c r="P1461" i="1" s="1"/>
  <c r="L1460" i="1"/>
  <c r="P1460" i="1" s="1"/>
  <c r="L1459" i="1"/>
  <c r="P1459" i="1" s="1"/>
  <c r="L1458" i="1"/>
  <c r="P1458" i="1"/>
  <c r="L1457" i="1"/>
  <c r="P1457" i="1" s="1"/>
  <c r="L1456" i="1"/>
  <c r="P1456" i="1" s="1"/>
  <c r="L1455" i="1"/>
  <c r="P1455" i="1" s="1"/>
  <c r="L1454" i="1"/>
  <c r="P1454" i="1" s="1"/>
  <c r="L1453" i="1"/>
  <c r="P1453" i="1" s="1"/>
  <c r="L1452" i="1"/>
  <c r="P1452" i="1" s="1"/>
  <c r="L1451" i="1"/>
  <c r="P1451" i="1" s="1"/>
  <c r="L1450" i="1"/>
  <c r="P1450" i="1" s="1"/>
  <c r="L1449" i="1"/>
  <c r="P1449" i="1" s="1"/>
  <c r="L1448" i="1"/>
  <c r="P1448" i="1" s="1"/>
  <c r="L1447" i="1"/>
  <c r="P1447" i="1"/>
  <c r="L1446" i="1"/>
  <c r="P1446" i="1" s="1"/>
  <c r="L1445" i="1"/>
  <c r="P1445" i="1" s="1"/>
  <c r="L1444" i="1"/>
  <c r="P1444" i="1" s="1"/>
  <c r="L1443" i="1"/>
  <c r="P1443" i="1" s="1"/>
  <c r="L1442" i="1"/>
  <c r="P1442" i="1" s="1"/>
  <c r="L1441" i="1"/>
  <c r="P1441" i="1" s="1"/>
  <c r="L1440" i="1"/>
  <c r="P1440" i="1"/>
  <c r="L1429" i="1"/>
  <c r="P1429" i="1" s="1"/>
  <c r="L1428" i="1"/>
  <c r="P1428" i="1" s="1"/>
  <c r="L1427" i="1"/>
  <c r="P1427" i="1" s="1"/>
  <c r="L1426" i="1"/>
  <c r="P1426" i="1" s="1"/>
  <c r="L1425" i="1"/>
  <c r="P1425" i="1" s="1"/>
  <c r="L1424" i="1"/>
  <c r="P1424" i="1" s="1"/>
  <c r="L1423" i="1"/>
  <c r="P1423" i="1" s="1"/>
  <c r="L1422" i="1"/>
  <c r="P1422" i="1" s="1"/>
  <c r="L1421" i="1"/>
  <c r="P1421" i="1" s="1"/>
  <c r="L1420" i="1"/>
  <c r="P1420" i="1" s="1"/>
  <c r="L1419" i="1"/>
  <c r="P1419" i="1" s="1"/>
  <c r="L1418" i="1"/>
  <c r="P1418" i="1" s="1"/>
  <c r="L1417" i="1"/>
  <c r="P1417" i="1" s="1"/>
  <c r="L1416" i="1"/>
  <c r="P1416" i="1" s="1"/>
  <c r="L1415" i="1"/>
  <c r="P1415" i="1"/>
  <c r="L1414" i="1"/>
  <c r="P1414" i="1" s="1"/>
  <c r="L1413" i="1"/>
  <c r="P1413" i="1"/>
  <c r="L1412" i="1"/>
  <c r="P1412" i="1" s="1"/>
  <c r="L1411" i="1"/>
  <c r="P1411" i="1" s="1"/>
  <c r="L1410" i="1"/>
  <c r="P1410" i="1" s="1"/>
  <c r="L1409" i="1"/>
  <c r="P1409" i="1" s="1"/>
  <c r="L1408" i="1"/>
  <c r="P1408" i="1" s="1"/>
  <c r="L1407" i="1"/>
  <c r="P1407" i="1" s="1"/>
  <c r="L1406" i="1"/>
  <c r="P1406" i="1" s="1"/>
  <c r="L1405" i="1"/>
  <c r="P1405" i="1"/>
  <c r="L1404" i="1"/>
  <c r="P1404" i="1" s="1"/>
  <c r="L1403" i="1"/>
  <c r="P1403" i="1" s="1"/>
  <c r="L1402" i="1"/>
  <c r="P1402" i="1" s="1"/>
  <c r="L1401" i="1"/>
  <c r="P1401" i="1" s="1"/>
  <c r="L1400" i="1"/>
  <c r="P1400" i="1" s="1"/>
  <c r="P1399" i="1"/>
  <c r="P1392" i="1"/>
  <c r="M3944" i="1"/>
  <c r="L3944" i="1"/>
  <c r="N3944" i="1" s="1"/>
  <c r="M3943" i="1"/>
  <c r="L3943" i="1"/>
  <c r="P3943" i="1" s="1"/>
  <c r="M3942" i="1"/>
  <c r="L3942" i="1"/>
  <c r="N3942" i="1"/>
  <c r="M3941" i="1"/>
  <c r="L3941" i="1"/>
  <c r="N3941" i="1"/>
  <c r="M3940" i="1"/>
  <c r="L3940" i="1"/>
  <c r="N3940" i="1" s="1"/>
  <c r="M3939" i="1"/>
  <c r="L3939" i="1"/>
  <c r="N3939" i="1" s="1"/>
  <c r="M3938" i="1"/>
  <c r="L3938" i="1"/>
  <c r="N3938" i="1" s="1"/>
  <c r="M3937" i="1"/>
  <c r="O3937" i="1" s="1"/>
  <c r="L3937" i="1"/>
  <c r="M3936" i="1"/>
  <c r="O3936" i="1" s="1"/>
  <c r="L3936" i="1"/>
  <c r="N3936" i="1"/>
  <c r="M3935" i="1"/>
  <c r="O3935" i="1" s="1"/>
  <c r="L3935" i="1"/>
  <c r="N3935" i="1" s="1"/>
  <c r="M3934" i="1"/>
  <c r="O3934" i="1" s="1"/>
  <c r="L3934" i="1"/>
  <c r="N3934" i="1"/>
  <c r="M3933" i="1"/>
  <c r="O3933" i="1" s="1"/>
  <c r="L3933" i="1"/>
  <c r="N3933" i="1" s="1"/>
  <c r="M3932" i="1"/>
  <c r="L3932" i="1"/>
  <c r="N3932" i="1" s="1"/>
  <c r="M3931" i="1"/>
  <c r="L3931" i="1"/>
  <c r="N3931" i="1"/>
  <c r="M3930" i="1"/>
  <c r="O3930" i="1" s="1"/>
  <c r="L3930" i="1"/>
  <c r="N3930" i="1" s="1"/>
  <c r="M3929" i="1"/>
  <c r="L3929" i="1"/>
  <c r="M3928" i="1"/>
  <c r="O3928" i="1" s="1"/>
  <c r="L3928" i="1"/>
  <c r="N3928" i="1" s="1"/>
  <c r="M3927" i="1"/>
  <c r="P3927" i="1" s="1"/>
  <c r="L3927" i="1"/>
  <c r="M3926" i="1"/>
  <c r="L3926" i="1"/>
  <c r="N3926" i="1" s="1"/>
  <c r="M3925" i="1"/>
  <c r="P3925" i="1" s="1"/>
  <c r="L3925" i="1"/>
  <c r="N3925" i="1" s="1"/>
  <c r="M3924" i="1"/>
  <c r="L3924" i="1"/>
  <c r="N3924" i="1"/>
  <c r="M3923" i="1"/>
  <c r="O3923" i="1" s="1"/>
  <c r="L3923" i="1"/>
  <c r="M3922" i="1"/>
  <c r="O3922" i="1" s="1"/>
  <c r="L3922" i="1"/>
  <c r="N3922" i="1" s="1"/>
  <c r="M3921" i="1"/>
  <c r="L3921" i="1"/>
  <c r="M3920" i="1"/>
  <c r="L3920" i="1"/>
  <c r="N3920" i="1" s="1"/>
  <c r="M3919" i="1"/>
  <c r="L3919" i="1"/>
  <c r="N3919" i="1" s="1"/>
  <c r="M3918" i="1"/>
  <c r="O3918" i="1" s="1"/>
  <c r="L3918" i="1"/>
  <c r="N3918" i="1"/>
  <c r="P3917" i="1"/>
  <c r="P3916" i="1"/>
  <c r="P3915" i="1"/>
  <c r="P3914" i="1"/>
  <c r="P3913" i="1"/>
  <c r="P3912" i="1"/>
  <c r="P3911" i="1"/>
  <c r="P3910" i="1"/>
  <c r="P3909" i="1"/>
  <c r="P3908" i="1"/>
  <c r="P3907" i="1"/>
  <c r="P3906" i="1"/>
  <c r="P3905" i="1"/>
  <c r="P3904" i="1"/>
  <c r="P3903" i="1"/>
  <c r="P3902" i="1"/>
  <c r="P3901" i="1"/>
  <c r="P3900" i="1"/>
  <c r="P3899" i="1"/>
  <c r="P3898" i="1"/>
  <c r="P3897" i="1"/>
  <c r="P3896" i="1"/>
  <c r="P3895" i="1"/>
  <c r="P3894" i="1"/>
  <c r="P3893" i="1"/>
  <c r="P3892" i="1"/>
  <c r="P3891" i="1"/>
  <c r="P3890" i="1"/>
  <c r="P3889" i="1"/>
  <c r="P3888" i="1"/>
  <c r="P3887" i="1"/>
  <c r="P3886" i="1"/>
  <c r="P3885" i="1"/>
  <c r="P3884" i="1"/>
  <c r="P3883" i="1"/>
  <c r="P3882" i="1"/>
  <c r="P3881" i="1"/>
  <c r="P3880" i="1"/>
  <c r="P3879" i="1"/>
  <c r="P3878" i="1"/>
  <c r="P3877" i="1"/>
  <c r="P3876" i="1"/>
  <c r="P3875" i="1"/>
  <c r="P3874" i="1"/>
  <c r="P3873" i="1"/>
  <c r="P3872" i="1"/>
  <c r="P3871" i="1"/>
  <c r="P3870" i="1"/>
  <c r="P3869" i="1"/>
  <c r="P3868" i="1"/>
  <c r="P3867" i="1"/>
  <c r="P3866" i="1"/>
  <c r="P3865" i="1"/>
  <c r="P3864" i="1"/>
  <c r="P3863" i="1"/>
  <c r="P3862" i="1"/>
  <c r="P3861" i="1"/>
  <c r="P3860" i="1"/>
  <c r="P3859" i="1"/>
  <c r="P3858" i="1"/>
  <c r="P3857" i="1"/>
  <c r="P3856" i="1"/>
  <c r="P3855" i="1"/>
  <c r="P3854" i="1"/>
  <c r="P3853" i="1"/>
  <c r="P3852" i="1"/>
  <c r="P3851" i="1"/>
  <c r="P3850" i="1"/>
  <c r="P3849" i="1"/>
  <c r="P3848" i="1"/>
  <c r="P3847" i="1"/>
  <c r="P3845" i="1"/>
  <c r="P3840" i="1"/>
  <c r="M3413" i="1"/>
  <c r="O3413" i="1" s="1"/>
  <c r="L3413" i="1"/>
  <c r="M3412" i="1"/>
  <c r="O3412" i="1" s="1"/>
  <c r="L3412" i="1"/>
  <c r="M3411" i="1"/>
  <c r="O3411" i="1" s="1"/>
  <c r="L3411" i="1"/>
  <c r="P3411" i="1" s="1"/>
  <c r="M3410" i="1"/>
  <c r="L3410" i="1"/>
  <c r="N3410" i="1" s="1"/>
  <c r="M3409" i="1"/>
  <c r="L3409" i="1"/>
  <c r="N3409" i="1" s="1"/>
  <c r="M3408" i="1"/>
  <c r="O3408" i="1" s="1"/>
  <c r="L3408" i="1"/>
  <c r="N3408" i="1"/>
  <c r="M3407" i="1"/>
  <c r="L3407" i="1"/>
  <c r="N3407" i="1"/>
  <c r="M3406" i="1"/>
  <c r="L3406" i="1"/>
  <c r="N3406" i="1" s="1"/>
  <c r="M3405" i="1"/>
  <c r="L3405" i="1"/>
  <c r="M3404" i="1"/>
  <c r="L3404" i="1"/>
  <c r="N3404" i="1" s="1"/>
  <c r="M3403" i="1"/>
  <c r="O3403" i="1" s="1"/>
  <c r="L3403" i="1"/>
  <c r="N3403" i="1" s="1"/>
  <c r="M3402" i="1"/>
  <c r="O3402" i="1"/>
  <c r="L3402" i="1"/>
  <c r="N3402" i="1" s="1"/>
  <c r="M3401" i="1"/>
  <c r="O3401" i="1" s="1"/>
  <c r="L3401" i="1"/>
  <c r="N3401" i="1" s="1"/>
  <c r="M3400" i="1"/>
  <c r="O3400" i="1" s="1"/>
  <c r="L3400" i="1"/>
  <c r="N3400" i="1" s="1"/>
  <c r="M3399" i="1"/>
  <c r="O3399" i="1" s="1"/>
  <c r="L3399" i="1"/>
  <c r="N3399" i="1" s="1"/>
  <c r="M3398" i="1"/>
  <c r="L3398" i="1"/>
  <c r="N3398" i="1" s="1"/>
  <c r="M3396" i="1"/>
  <c r="O3396" i="1" s="1"/>
  <c r="L3396" i="1"/>
  <c r="N3396" i="1"/>
  <c r="M3395" i="1"/>
  <c r="L3395" i="1"/>
  <c r="M3393" i="1"/>
  <c r="O3393" i="1" s="1"/>
  <c r="L3393" i="1"/>
  <c r="M3392" i="1"/>
  <c r="O3392" i="1" s="1"/>
  <c r="L3392" i="1"/>
  <c r="N3392" i="1"/>
  <c r="M3391" i="1"/>
  <c r="O3391" i="1" s="1"/>
  <c r="L3391" i="1"/>
  <c r="P3390" i="1"/>
  <c r="P3389" i="1"/>
  <c r="P3388" i="1"/>
  <c r="P3387" i="1"/>
  <c r="P3385" i="1"/>
  <c r="P3383" i="1"/>
  <c r="P3382" i="1"/>
  <c r="P3381" i="1"/>
  <c r="P3380" i="1"/>
  <c r="P3379" i="1"/>
  <c r="P3378" i="1"/>
  <c r="P3377" i="1"/>
  <c r="P3372" i="1"/>
  <c r="P3367" i="1"/>
  <c r="P3366" i="1"/>
  <c r="P3365" i="1"/>
  <c r="P3362" i="1"/>
  <c r="P3361" i="1"/>
  <c r="P3360" i="1"/>
  <c r="P3359" i="1"/>
  <c r="P3358" i="1"/>
  <c r="P3357" i="1"/>
  <c r="P3356" i="1"/>
  <c r="P3355" i="1"/>
  <c r="P3354" i="1"/>
  <c r="P3353" i="1"/>
  <c r="P3352" i="1"/>
  <c r="P3351" i="1"/>
  <c r="P3350" i="1"/>
  <c r="P3349" i="1"/>
  <c r="P3348" i="1"/>
  <c r="P3347" i="1"/>
  <c r="P3346" i="1"/>
  <c r="P3345" i="1"/>
  <c r="P3344" i="1"/>
  <c r="P3343" i="1"/>
  <c r="P3342" i="1"/>
  <c r="P3341" i="1"/>
  <c r="P3340" i="1"/>
  <c r="P3339" i="1"/>
  <c r="P3338" i="1"/>
  <c r="P3337" i="1"/>
  <c r="P3336" i="1"/>
  <c r="P3335" i="1"/>
  <c r="P3334" i="1"/>
  <c r="P3333" i="1"/>
  <c r="P3332" i="1"/>
  <c r="P3331" i="1"/>
  <c r="P3330" i="1"/>
  <c r="P3329" i="1"/>
  <c r="P3328" i="1"/>
  <c r="P3327" i="1"/>
  <c r="P3326" i="1"/>
  <c r="P3325" i="1"/>
  <c r="P3324" i="1"/>
  <c r="P3323" i="1"/>
  <c r="P3322" i="1"/>
  <c r="P3321" i="1"/>
  <c r="P3320" i="1"/>
  <c r="P3319" i="1"/>
  <c r="P3318" i="1"/>
  <c r="P3317" i="1"/>
  <c r="P3316" i="1"/>
  <c r="P3315" i="1"/>
  <c r="P3314" i="1"/>
  <c r="P3313" i="1"/>
  <c r="P3312" i="1"/>
  <c r="P3311" i="1"/>
  <c r="P3310" i="1"/>
  <c r="P3309" i="1"/>
  <c r="P3308" i="1"/>
  <c r="P3307" i="1"/>
  <c r="P3306" i="1"/>
  <c r="P3305" i="1"/>
  <c r="P3304" i="1"/>
  <c r="P3303" i="1"/>
  <c r="P3302" i="1"/>
  <c r="P3301" i="1"/>
  <c r="P3300" i="1"/>
  <c r="P3299" i="1"/>
  <c r="P3298" i="1"/>
  <c r="P3297" i="1"/>
  <c r="P3296" i="1"/>
  <c r="P3295" i="1"/>
  <c r="P3294" i="1"/>
  <c r="P3293" i="1"/>
  <c r="P3292" i="1"/>
  <c r="P3291" i="1"/>
  <c r="P3290" i="1"/>
  <c r="P3289" i="1"/>
  <c r="P3288" i="1"/>
  <c r="P3287" i="1"/>
  <c r="P3286" i="1"/>
  <c r="P3285" i="1"/>
  <c r="P3284" i="1"/>
  <c r="P3283" i="1"/>
  <c r="P3282" i="1"/>
  <c r="P3281" i="1"/>
  <c r="P3280" i="1"/>
  <c r="P3279" i="1"/>
  <c r="P3278" i="1"/>
  <c r="P3277" i="1"/>
  <c r="P3276" i="1"/>
  <c r="P3275" i="1"/>
  <c r="P3274" i="1"/>
  <c r="P3273" i="1"/>
  <c r="P3272" i="1"/>
  <c r="P3271" i="1"/>
  <c r="P3270" i="1"/>
  <c r="P3269" i="1"/>
  <c r="P3267" i="1"/>
  <c r="M3258" i="1"/>
  <c r="L3258" i="1"/>
  <c r="N3258" i="1" s="1"/>
  <c r="M3257" i="1"/>
  <c r="L3257" i="1"/>
  <c r="P3257" i="1" s="1"/>
  <c r="M3256" i="1"/>
  <c r="O3256" i="1" s="1"/>
  <c r="L3256" i="1"/>
  <c r="N3256" i="1"/>
  <c r="M3255" i="1"/>
  <c r="O3255" i="1" s="1"/>
  <c r="L3255" i="1"/>
  <c r="N3255" i="1"/>
  <c r="M3254" i="1"/>
  <c r="L3254" i="1"/>
  <c r="P3254" i="1"/>
  <c r="M3253" i="1"/>
  <c r="O3253" i="1" s="1"/>
  <c r="L3253" i="1"/>
  <c r="N3253" i="1"/>
  <c r="M3252" i="1"/>
  <c r="O3252" i="1" s="1"/>
  <c r="L3252" i="1"/>
  <c r="N3252" i="1" s="1"/>
  <c r="M3251" i="1"/>
  <c r="L3251" i="1"/>
  <c r="N3251" i="1" s="1"/>
  <c r="M3250" i="1"/>
  <c r="O3250" i="1" s="1"/>
  <c r="L3250" i="1"/>
  <c r="N3250" i="1"/>
  <c r="M3249" i="1"/>
  <c r="L3249" i="1"/>
  <c r="M3248" i="1"/>
  <c r="L3248" i="1"/>
  <c r="N3248" i="1" s="1"/>
  <c r="M3245" i="1"/>
  <c r="O3245" i="1" s="1"/>
  <c r="L3245" i="1"/>
  <c r="N3245" i="1"/>
  <c r="M3244" i="1"/>
  <c r="L3244" i="1"/>
  <c r="N3244" i="1" s="1"/>
  <c r="M3243" i="1"/>
  <c r="L3243" i="1"/>
  <c r="N3243" i="1" s="1"/>
  <c r="M3242" i="1"/>
  <c r="L3242" i="1"/>
  <c r="N3242" i="1"/>
  <c r="M3239" i="1"/>
  <c r="L3239" i="1"/>
  <c r="N3239" i="1" s="1"/>
  <c r="M3238" i="1"/>
  <c r="O3238" i="1"/>
  <c r="L3238" i="1"/>
  <c r="N3238" i="1" s="1"/>
  <c r="M3237" i="1"/>
  <c r="O3237" i="1" s="1"/>
  <c r="L3237" i="1"/>
  <c r="P3237" i="1" s="1"/>
  <c r="M3236" i="1"/>
  <c r="L3236" i="1"/>
  <c r="M3235" i="1"/>
  <c r="O3235" i="1"/>
  <c r="L3235" i="1"/>
  <c r="N3235" i="1" s="1"/>
  <c r="M3234" i="1"/>
  <c r="L3234" i="1"/>
  <c r="M3233" i="1"/>
  <c r="O3233" i="1" s="1"/>
  <c r="L3233" i="1"/>
  <c r="M3232" i="1"/>
  <c r="L3232" i="1"/>
  <c r="N3232" i="1" s="1"/>
  <c r="M3231" i="1"/>
  <c r="L3231" i="1"/>
  <c r="N3231" i="1" s="1"/>
  <c r="M3230" i="1"/>
  <c r="O3230" i="1" s="1"/>
  <c r="L3230" i="1"/>
  <c r="N3230" i="1" s="1"/>
  <c r="M3229" i="1"/>
  <c r="P3229" i="1"/>
  <c r="M3228" i="1"/>
  <c r="P3228" i="1" s="1"/>
  <c r="P3227" i="1"/>
  <c r="P3226" i="1"/>
  <c r="P3225" i="1"/>
  <c r="P3224" i="1"/>
  <c r="P3223" i="1"/>
  <c r="P3222" i="1"/>
  <c r="P3221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201" i="1"/>
  <c r="P3200" i="1"/>
  <c r="P3199" i="1"/>
  <c r="P3198" i="1"/>
  <c r="P3197" i="1"/>
  <c r="P3196" i="1"/>
  <c r="P3195" i="1"/>
  <c r="P3194" i="1"/>
  <c r="P3193" i="1"/>
  <c r="P3192" i="1"/>
  <c r="P3191" i="1"/>
  <c r="P3190" i="1"/>
  <c r="P3189" i="1"/>
  <c r="P3188" i="1"/>
  <c r="P3187" i="1"/>
  <c r="P3186" i="1"/>
  <c r="P3185" i="1"/>
  <c r="P3184" i="1"/>
  <c r="P3183" i="1"/>
  <c r="P3182" i="1"/>
  <c r="P3181" i="1"/>
  <c r="P3180" i="1"/>
  <c r="P3179" i="1"/>
  <c r="P3178" i="1"/>
  <c r="P3177" i="1"/>
  <c r="P3176" i="1"/>
  <c r="P3175" i="1"/>
  <c r="P3174" i="1"/>
  <c r="P3173" i="1"/>
  <c r="P3172" i="1"/>
  <c r="P3171" i="1"/>
  <c r="P3170" i="1"/>
  <c r="P3169" i="1"/>
  <c r="P3167" i="1"/>
  <c r="P3166" i="1"/>
  <c r="P3165" i="1"/>
  <c r="P3164" i="1"/>
  <c r="P3163" i="1"/>
  <c r="P3162" i="1"/>
  <c r="P3161" i="1"/>
  <c r="P3160" i="1"/>
  <c r="P3159" i="1"/>
  <c r="P3158" i="1"/>
  <c r="P3157" i="1"/>
  <c r="P3156" i="1"/>
  <c r="P3154" i="1"/>
  <c r="M3436" i="1"/>
  <c r="O3436" i="1" s="1"/>
  <c r="L3436" i="1"/>
  <c r="N3436" i="1" s="1"/>
  <c r="H3436" i="1"/>
  <c r="F3436" i="1"/>
  <c r="M2707" i="1"/>
  <c r="L2707" i="1"/>
  <c r="N2707" i="1" s="1"/>
  <c r="H2707" i="1"/>
  <c r="F2707" i="1"/>
  <c r="L2402" i="1"/>
  <c r="N2402" i="1"/>
  <c r="N1036" i="1"/>
  <c r="L665" i="1"/>
  <c r="N665" i="1" s="1"/>
  <c r="H219" i="1"/>
  <c r="F219" i="1"/>
  <c r="G205" i="22" s="1"/>
  <c r="M3435" i="1"/>
  <c r="P3435" i="1" s="1"/>
  <c r="L3435" i="1"/>
  <c r="N3435" i="1" s="1"/>
  <c r="H3435" i="1"/>
  <c r="F3435" i="1"/>
  <c r="M2706" i="1"/>
  <c r="O2706" i="1" s="1"/>
  <c r="L2706" i="1"/>
  <c r="N2706" i="1"/>
  <c r="H2706" i="1"/>
  <c r="F2706" i="1"/>
  <c r="N2401" i="1"/>
  <c r="L2401" i="1"/>
  <c r="N1035" i="1"/>
  <c r="L664" i="1"/>
  <c r="N664" i="1" s="1"/>
  <c r="H218" i="1"/>
  <c r="F218" i="1"/>
  <c r="G204" i="22" s="1"/>
  <c r="M3434" i="1"/>
  <c r="O3434" i="1" s="1"/>
  <c r="L3434" i="1"/>
  <c r="N3434" i="1" s="1"/>
  <c r="M3433" i="1"/>
  <c r="L3433" i="1"/>
  <c r="N3433" i="1" s="1"/>
  <c r="H3434" i="1"/>
  <c r="H3433" i="1"/>
  <c r="F3434" i="1"/>
  <c r="F3433" i="1"/>
  <c r="M2705" i="1"/>
  <c r="L2705" i="1"/>
  <c r="N2705" i="1" s="1"/>
  <c r="M2704" i="1"/>
  <c r="O2704" i="1" s="1"/>
  <c r="L2704" i="1"/>
  <c r="N2704" i="1" s="1"/>
  <c r="H2705" i="1"/>
  <c r="H2704" i="1"/>
  <c r="F2705" i="1"/>
  <c r="F2704" i="1"/>
  <c r="G2400" i="1"/>
  <c r="L2400" i="1" s="1"/>
  <c r="G2399" i="1"/>
  <c r="L2399" i="1"/>
  <c r="G663" i="1"/>
  <c r="L663" i="1" s="1"/>
  <c r="N663" i="1" s="1"/>
  <c r="G662" i="1"/>
  <c r="L662" i="1" s="1"/>
  <c r="N662" i="1" s="1"/>
  <c r="H216" i="1"/>
  <c r="F216" i="1"/>
  <c r="G202" i="22" s="1"/>
  <c r="H215" i="1"/>
  <c r="F215" i="1"/>
  <c r="G201" i="22" s="1"/>
  <c r="G2398" i="1"/>
  <c r="M3432" i="1"/>
  <c r="L3432" i="1"/>
  <c r="N3432" i="1" s="1"/>
  <c r="H3432" i="1"/>
  <c r="F3432" i="1"/>
  <c r="M2703" i="1"/>
  <c r="O2703" i="1" s="1"/>
  <c r="L2703" i="1"/>
  <c r="N2703" i="1"/>
  <c r="H2703" i="1"/>
  <c r="F2703" i="1"/>
  <c r="G661" i="1"/>
  <c r="L661" i="1" s="1"/>
  <c r="N661" i="1" s="1"/>
  <c r="H214" i="1"/>
  <c r="F214" i="1"/>
  <c r="G200" i="22" s="1"/>
  <c r="H199" i="1"/>
  <c r="F199" i="1"/>
  <c r="G185" i="22" s="1"/>
  <c r="L2384" i="1"/>
  <c r="N2384" i="1" s="1"/>
  <c r="F2384" i="1"/>
  <c r="L2385" i="1"/>
  <c r="N2385" i="1"/>
  <c r="F2385" i="1"/>
  <c r="L2383" i="1"/>
  <c r="N2383" i="1" s="1"/>
  <c r="F2383" i="1"/>
  <c r="L2382" i="1"/>
  <c r="N2382" i="1" s="1"/>
  <c r="F2382" i="1"/>
  <c r="M3414" i="1"/>
  <c r="O3414" i="1" s="1"/>
  <c r="L3414" i="1"/>
  <c r="P3414" i="1" s="1"/>
  <c r="M3415" i="1"/>
  <c r="L3415" i="1"/>
  <c r="N3415" i="1" s="1"/>
  <c r="M3416" i="1"/>
  <c r="L3416" i="1"/>
  <c r="N3416" i="1" s="1"/>
  <c r="M3417" i="1"/>
  <c r="O3417" i="1" s="1"/>
  <c r="L3417" i="1"/>
  <c r="N3417" i="1" s="1"/>
  <c r="M3418" i="1"/>
  <c r="O3418" i="1" s="1"/>
  <c r="L3418" i="1"/>
  <c r="N3418" i="1" s="1"/>
  <c r="M3419" i="1"/>
  <c r="L3419" i="1"/>
  <c r="N3419" i="1" s="1"/>
  <c r="H3419" i="1"/>
  <c r="F3419" i="1"/>
  <c r="H3418" i="1"/>
  <c r="F3418" i="1"/>
  <c r="H3417" i="1"/>
  <c r="F3417" i="1"/>
  <c r="F3007" i="1"/>
  <c r="F2691" i="1"/>
  <c r="H2691" i="1"/>
  <c r="H2690" i="1"/>
  <c r="F2690" i="1"/>
  <c r="L2664" i="1"/>
  <c r="N2664" i="1"/>
  <c r="L2665" i="1"/>
  <c r="N2665" i="1" s="1"/>
  <c r="L2666" i="1"/>
  <c r="N2666" i="1" s="1"/>
  <c r="L2667" i="1"/>
  <c r="N2667" i="1" s="1"/>
  <c r="L2668" i="1"/>
  <c r="N2668" i="1" s="1"/>
  <c r="L2669" i="1"/>
  <c r="N2669" i="1" s="1"/>
  <c r="L2670" i="1"/>
  <c r="N2670" i="1" s="1"/>
  <c r="L2671" i="1"/>
  <c r="N2671" i="1"/>
  <c r="L2672" i="1"/>
  <c r="N2672" i="1" s="1"/>
  <c r="L2673" i="1"/>
  <c r="N2673" i="1"/>
  <c r="L2674" i="1"/>
  <c r="L2675" i="1"/>
  <c r="N2675" i="1" s="1"/>
  <c r="L2676" i="1"/>
  <c r="N2676" i="1" s="1"/>
  <c r="L2677" i="1"/>
  <c r="L2678" i="1"/>
  <c r="N2678" i="1"/>
  <c r="L2679" i="1"/>
  <c r="L2680" i="1"/>
  <c r="L2681" i="1"/>
  <c r="L2682" i="1"/>
  <c r="N2682" i="1" s="1"/>
  <c r="L2683" i="1"/>
  <c r="N2683" i="1" s="1"/>
  <c r="L2684" i="1"/>
  <c r="N2684" i="1" s="1"/>
  <c r="L2685" i="1"/>
  <c r="N2685" i="1" s="1"/>
  <c r="L2686" i="1"/>
  <c r="P2686" i="1" s="1"/>
  <c r="L2687" i="1"/>
  <c r="N2687" i="1" s="1"/>
  <c r="L2688" i="1"/>
  <c r="N2688" i="1"/>
  <c r="L2689" i="1"/>
  <c r="N2689" i="1" s="1"/>
  <c r="M2689" i="1"/>
  <c r="F2689" i="1"/>
  <c r="H2689" i="1"/>
  <c r="M2685" i="1"/>
  <c r="O2685" i="1" s="1"/>
  <c r="M2686" i="1"/>
  <c r="O2686" i="1"/>
  <c r="M2687" i="1"/>
  <c r="M2688" i="1"/>
  <c r="P2688" i="1" s="1"/>
  <c r="M2677" i="1"/>
  <c r="O2677" i="1"/>
  <c r="M2678" i="1"/>
  <c r="M2679" i="1"/>
  <c r="O2679" i="1"/>
  <c r="M2680" i="1"/>
  <c r="O2680" i="1" s="1"/>
  <c r="M2681" i="1"/>
  <c r="O2681" i="1"/>
  <c r="M2682" i="1"/>
  <c r="M2683" i="1"/>
  <c r="O2683" i="1"/>
  <c r="M2684" i="1"/>
  <c r="O2684" i="1" s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L648" i="1"/>
  <c r="N648" i="1" s="1"/>
  <c r="F648" i="1"/>
  <c r="L647" i="1"/>
  <c r="N647" i="1" s="1"/>
  <c r="F647" i="1"/>
  <c r="F646" i="1"/>
  <c r="L646" i="1"/>
  <c r="N646" i="1" s="1"/>
  <c r="L642" i="1"/>
  <c r="N642" i="1" s="1"/>
  <c r="L643" i="1"/>
  <c r="N643" i="1" s="1"/>
  <c r="L644" i="1"/>
  <c r="N644" i="1" s="1"/>
  <c r="L645" i="1"/>
  <c r="N645" i="1" s="1"/>
  <c r="F645" i="1"/>
  <c r="F202" i="1"/>
  <c r="G188" i="22" s="1"/>
  <c r="H202" i="1"/>
  <c r="H201" i="1"/>
  <c r="F201" i="1"/>
  <c r="G187" i="22" s="1"/>
  <c r="F200" i="1"/>
  <c r="G186" i="22" s="1"/>
  <c r="H200" i="1"/>
  <c r="G2397" i="1"/>
  <c r="N2397" i="1" s="1"/>
  <c r="M3431" i="1"/>
  <c r="L3431" i="1"/>
  <c r="N3431" i="1" s="1"/>
  <c r="H3431" i="1"/>
  <c r="F3431" i="1"/>
  <c r="M2702" i="1"/>
  <c r="O2702" i="1" s="1"/>
  <c r="L2702" i="1"/>
  <c r="H2702" i="1"/>
  <c r="F2702" i="1"/>
  <c r="G660" i="1"/>
  <c r="L660" i="1" s="1"/>
  <c r="N660" i="1" s="1"/>
  <c r="H213" i="1"/>
  <c r="H212" i="1"/>
  <c r="H211" i="1"/>
  <c r="H210" i="1"/>
  <c r="H209" i="1"/>
  <c r="F213" i="1"/>
  <c r="G199" i="22" s="1"/>
  <c r="G2396" i="1"/>
  <c r="G659" i="1"/>
  <c r="L659" i="1" s="1"/>
  <c r="N659" i="1" s="1"/>
  <c r="M3430" i="1"/>
  <c r="O3430" i="1" s="1"/>
  <c r="L3430" i="1"/>
  <c r="N3430" i="1" s="1"/>
  <c r="H3430" i="1"/>
  <c r="F3430" i="1"/>
  <c r="M2701" i="1"/>
  <c r="O2701" i="1" s="1"/>
  <c r="L2701" i="1"/>
  <c r="P2701" i="1" s="1"/>
  <c r="N2701" i="1"/>
  <c r="H2701" i="1"/>
  <c r="F2701" i="1"/>
  <c r="F212" i="1"/>
  <c r="G198" i="22" s="1"/>
  <c r="G2395" i="1"/>
  <c r="G658" i="1"/>
  <c r="L658" i="1" s="1"/>
  <c r="N658" i="1" s="1"/>
  <c r="G657" i="1"/>
  <c r="L657" i="1" s="1"/>
  <c r="N657" i="1" s="1"/>
  <c r="M3429" i="1"/>
  <c r="O3429" i="1" s="1"/>
  <c r="L3429" i="1"/>
  <c r="P3429" i="1" s="1"/>
  <c r="H3429" i="1"/>
  <c r="F3429" i="1"/>
  <c r="M2700" i="1"/>
  <c r="O2700" i="1"/>
  <c r="L2700" i="1"/>
  <c r="N2700" i="1" s="1"/>
  <c r="L2699" i="1"/>
  <c r="N2699" i="1" s="1"/>
  <c r="H2700" i="1"/>
  <c r="F2700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F186" i="1"/>
  <c r="G172" i="22" s="1"/>
  <c r="F185" i="1"/>
  <c r="G171" i="22" s="1"/>
  <c r="F184" i="1"/>
  <c r="G170" i="22" s="1"/>
  <c r="F183" i="1"/>
  <c r="G169" i="22" s="1"/>
  <c r="F182" i="1"/>
  <c r="G168" i="22" s="1"/>
  <c r="F181" i="1"/>
  <c r="G167" i="22" s="1"/>
  <c r="F198" i="1"/>
  <c r="G184" i="22" s="1"/>
  <c r="F197" i="1"/>
  <c r="G183" i="22" s="1"/>
  <c r="F196" i="1"/>
  <c r="G182" i="22" s="1"/>
  <c r="F195" i="1"/>
  <c r="G181" i="22" s="1"/>
  <c r="F194" i="1"/>
  <c r="G180" i="22" s="1"/>
  <c r="F193" i="1"/>
  <c r="G179" i="22" s="1"/>
  <c r="F192" i="1"/>
  <c r="G178" i="22" s="1"/>
  <c r="F191" i="1"/>
  <c r="G177" i="22" s="1"/>
  <c r="F190" i="1"/>
  <c r="G176" i="22" s="1"/>
  <c r="F189" i="1"/>
  <c r="G175" i="22" s="1"/>
  <c r="F188" i="1"/>
  <c r="G174" i="22" s="1"/>
  <c r="F211" i="1"/>
  <c r="G197" i="22" s="1"/>
  <c r="F210" i="1"/>
  <c r="G196" i="22" s="1"/>
  <c r="F209" i="1"/>
  <c r="G195" i="22" s="1"/>
  <c r="O3416" i="1"/>
  <c r="O3404" i="1"/>
  <c r="M3397" i="1"/>
  <c r="O3397" i="1" s="1"/>
  <c r="M3428" i="1"/>
  <c r="O3428" i="1" s="1"/>
  <c r="L3428" i="1"/>
  <c r="H3428" i="1"/>
  <c r="H3427" i="1"/>
  <c r="H3426" i="1"/>
  <c r="H3425" i="1"/>
  <c r="H3424" i="1"/>
  <c r="H3423" i="1"/>
  <c r="H3422" i="1"/>
  <c r="H3421" i="1"/>
  <c r="H3420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F3402" i="1"/>
  <c r="F3401" i="1"/>
  <c r="F3400" i="1"/>
  <c r="F3428" i="1"/>
  <c r="F3427" i="1"/>
  <c r="F3426" i="1"/>
  <c r="F3425" i="1"/>
  <c r="F3424" i="1"/>
  <c r="F3423" i="1"/>
  <c r="F3422" i="1"/>
  <c r="F3421" i="1"/>
  <c r="F3420" i="1"/>
  <c r="F3416" i="1"/>
  <c r="F3415" i="1"/>
  <c r="F3414" i="1"/>
  <c r="F3413" i="1"/>
  <c r="F3412" i="1"/>
  <c r="F3411" i="1"/>
  <c r="F3410" i="1"/>
  <c r="F3409" i="1"/>
  <c r="F3408" i="1"/>
  <c r="F3407" i="1"/>
  <c r="F3406" i="1"/>
  <c r="M2699" i="1"/>
  <c r="H2699" i="1"/>
  <c r="F2699" i="1"/>
  <c r="G2394" i="1"/>
  <c r="L2394" i="1" s="1"/>
  <c r="M3427" i="1"/>
  <c r="L3427" i="1"/>
  <c r="N3427" i="1" s="1"/>
  <c r="L2393" i="1"/>
  <c r="F2393" i="1"/>
  <c r="F1027" i="1"/>
  <c r="L656" i="1"/>
  <c r="N656" i="1" s="1"/>
  <c r="F656" i="1"/>
  <c r="M3426" i="1"/>
  <c r="L3426" i="1"/>
  <c r="N3426" i="1" s="1"/>
  <c r="M3425" i="1"/>
  <c r="L3425" i="1"/>
  <c r="N3425" i="1" s="1"/>
  <c r="F3014" i="1"/>
  <c r="F3013" i="1"/>
  <c r="M2698" i="1"/>
  <c r="O2698" i="1" s="1"/>
  <c r="L2698" i="1"/>
  <c r="M2697" i="1"/>
  <c r="L2697" i="1"/>
  <c r="N2697" i="1" s="1"/>
  <c r="H2698" i="1"/>
  <c r="H2697" i="1"/>
  <c r="F2698" i="1"/>
  <c r="F2697" i="1"/>
  <c r="L2392" i="1"/>
  <c r="L2391" i="1"/>
  <c r="F2392" i="1"/>
  <c r="F2391" i="1"/>
  <c r="F1026" i="1"/>
  <c r="L655" i="1"/>
  <c r="N655" i="1" s="1"/>
  <c r="F655" i="1"/>
  <c r="F1025" i="1"/>
  <c r="L654" i="1"/>
  <c r="N654" i="1" s="1"/>
  <c r="F654" i="1"/>
  <c r="F208" i="1"/>
  <c r="G194" i="22" s="1"/>
  <c r="H208" i="1"/>
  <c r="M3424" i="1"/>
  <c r="O3424" i="1" s="1"/>
  <c r="L3424" i="1"/>
  <c r="N3424" i="1" s="1"/>
  <c r="F3012" i="1"/>
  <c r="M2696" i="1"/>
  <c r="O2696" i="1" s="1"/>
  <c r="L2696" i="1"/>
  <c r="N2696" i="1" s="1"/>
  <c r="L2695" i="1"/>
  <c r="H2696" i="1"/>
  <c r="F2696" i="1"/>
  <c r="L2390" i="1"/>
  <c r="F2390" i="1"/>
  <c r="F1024" i="1"/>
  <c r="L653" i="1"/>
  <c r="N653" i="1" s="1"/>
  <c r="F653" i="1"/>
  <c r="H207" i="1"/>
  <c r="F207" i="1"/>
  <c r="G193" i="22" s="1"/>
  <c r="M3423" i="1"/>
  <c r="O3423" i="1" s="1"/>
  <c r="L3423" i="1"/>
  <c r="N3423" i="1"/>
  <c r="M3422" i="1"/>
  <c r="L3422" i="1"/>
  <c r="N3422" i="1" s="1"/>
  <c r="M3421" i="1"/>
  <c r="O3421" i="1" s="1"/>
  <c r="L3421" i="1"/>
  <c r="N3421" i="1" s="1"/>
  <c r="M3420" i="1"/>
  <c r="O3420" i="1" s="1"/>
  <c r="L3420" i="1"/>
  <c r="N3420" i="1" s="1"/>
  <c r="N3010" i="1"/>
  <c r="F3011" i="1"/>
  <c r="F3008" i="1"/>
  <c r="M2695" i="1"/>
  <c r="O2695" i="1" s="1"/>
  <c r="M2694" i="1"/>
  <c r="L2694" i="1"/>
  <c r="N2694" i="1" s="1"/>
  <c r="M2693" i="1"/>
  <c r="P2693" i="1" s="1"/>
  <c r="O2693" i="1"/>
  <c r="L2693" i="1"/>
  <c r="N2693" i="1" s="1"/>
  <c r="M2692" i="1"/>
  <c r="O2692" i="1" s="1"/>
  <c r="L2692" i="1"/>
  <c r="N2692" i="1" s="1"/>
  <c r="H2695" i="1"/>
  <c r="H2694" i="1"/>
  <c r="H2693" i="1"/>
  <c r="H2692" i="1"/>
  <c r="F2695" i="1"/>
  <c r="F2692" i="1"/>
  <c r="F2389" i="1"/>
  <c r="L2389" i="1"/>
  <c r="L2388" i="1"/>
  <c r="L2386" i="1"/>
  <c r="F2386" i="1"/>
  <c r="F1023" i="1"/>
  <c r="F1020" i="1"/>
  <c r="L652" i="1"/>
  <c r="N652" i="1" s="1"/>
  <c r="L651" i="1"/>
  <c r="N651" i="1" s="1"/>
  <c r="F652" i="1"/>
  <c r="L650" i="1"/>
  <c r="N650" i="1" s="1"/>
  <c r="L649" i="1"/>
  <c r="N649" i="1" s="1"/>
  <c r="F649" i="1"/>
  <c r="H203" i="1"/>
  <c r="F203" i="1"/>
  <c r="G189" i="22"/>
  <c r="H206" i="1"/>
  <c r="H205" i="1"/>
  <c r="H204" i="1"/>
  <c r="F206" i="1"/>
  <c r="G192" i="22" s="1"/>
  <c r="F205" i="1"/>
  <c r="G191" i="22" s="1"/>
  <c r="F204" i="1"/>
  <c r="G190" i="22" s="1"/>
  <c r="F2694" i="1"/>
  <c r="F2693" i="1"/>
  <c r="F3010" i="1"/>
  <c r="F3009" i="1"/>
  <c r="F2388" i="1"/>
  <c r="F1022" i="1"/>
  <c r="F651" i="1"/>
  <c r="F3006" i="1"/>
  <c r="F187" i="1"/>
  <c r="G173" i="22" s="1"/>
  <c r="F180" i="1"/>
  <c r="G166" i="22" s="1"/>
  <c r="F179" i="1"/>
  <c r="G165" i="22" s="1"/>
  <c r="F178" i="1"/>
  <c r="G164" i="22" s="1"/>
  <c r="F177" i="1"/>
  <c r="G163" i="22" s="1"/>
  <c r="F176" i="1"/>
  <c r="G162" i="22" s="1"/>
  <c r="F175" i="1"/>
  <c r="G161" i="22" s="1"/>
  <c r="F174" i="1"/>
  <c r="G160" i="22" s="1"/>
  <c r="F173" i="1"/>
  <c r="G159" i="22" s="1"/>
  <c r="F172" i="1"/>
  <c r="G158" i="22" s="1"/>
  <c r="F171" i="1"/>
  <c r="G157" i="22" s="1"/>
  <c r="F170" i="1"/>
  <c r="G156" i="22" s="1"/>
  <c r="F169" i="1"/>
  <c r="G155" i="22" s="1"/>
  <c r="F166" i="1"/>
  <c r="G153" i="22" s="1"/>
  <c r="F165" i="1"/>
  <c r="G152" i="22" s="1"/>
  <c r="F164" i="1"/>
  <c r="G151" i="22" s="1"/>
  <c r="F163" i="1"/>
  <c r="G150" i="22" s="1"/>
  <c r="F162" i="1"/>
  <c r="G149" i="22" s="1"/>
  <c r="F161" i="1"/>
  <c r="G148" i="22" s="1"/>
  <c r="F160" i="1"/>
  <c r="G147" i="22" s="1"/>
  <c r="F158" i="1"/>
  <c r="G146" i="22" s="1"/>
  <c r="F157" i="1"/>
  <c r="G145" i="22" s="1"/>
  <c r="F156" i="1"/>
  <c r="G144" i="22" s="1"/>
  <c r="F155" i="1"/>
  <c r="G143" i="22" s="1"/>
  <c r="F154" i="1"/>
  <c r="G142" i="22" s="1"/>
  <c r="F153" i="1"/>
  <c r="G141" i="22" s="1"/>
  <c r="F152" i="1"/>
  <c r="G140" i="22" s="1"/>
  <c r="F151" i="1"/>
  <c r="G139" i="22" s="1"/>
  <c r="F150" i="1"/>
  <c r="G138" i="22" s="1"/>
  <c r="F149" i="1"/>
  <c r="G137" i="22" s="1"/>
  <c r="F148" i="1"/>
  <c r="G136" i="22" s="1"/>
  <c r="F147" i="1"/>
  <c r="G135" i="22" s="1"/>
  <c r="F146" i="1"/>
  <c r="G134" i="22" s="1"/>
  <c r="F143" i="1"/>
  <c r="G133" i="22" s="1"/>
  <c r="F142" i="1"/>
  <c r="G132" i="22" s="1"/>
  <c r="F141" i="1"/>
  <c r="G131" i="22" s="1"/>
  <c r="F140" i="1"/>
  <c r="G130" i="22"/>
  <c r="F139" i="1"/>
  <c r="G129" i="22" s="1"/>
  <c r="F138" i="1"/>
  <c r="G128" i="22" s="1"/>
  <c r="F137" i="1"/>
  <c r="G127" i="22" s="1"/>
  <c r="F136" i="1"/>
  <c r="G126" i="22" s="1"/>
  <c r="F135" i="1"/>
  <c r="G125" i="22" s="1"/>
  <c r="F134" i="1"/>
  <c r="G124" i="22" s="1"/>
  <c r="F133" i="1"/>
  <c r="G123" i="22" s="1"/>
  <c r="F132" i="1"/>
  <c r="G122" i="22" s="1"/>
  <c r="F131" i="1"/>
  <c r="G121" i="22" s="1"/>
  <c r="F130" i="1"/>
  <c r="G120" i="22" s="1"/>
  <c r="F129" i="1"/>
  <c r="G119" i="22" s="1"/>
  <c r="F128" i="1"/>
  <c r="G118" i="22" s="1"/>
  <c r="F127" i="1"/>
  <c r="G117" i="22" s="1"/>
  <c r="F126" i="1"/>
  <c r="G116" i="22" s="1"/>
  <c r="F125" i="1"/>
  <c r="G115" i="22" s="1"/>
  <c r="F124" i="1"/>
  <c r="G114" i="22" s="1"/>
  <c r="F123" i="1"/>
  <c r="G113" i="22" s="1"/>
  <c r="F122" i="1"/>
  <c r="G112" i="22" s="1"/>
  <c r="F121" i="1"/>
  <c r="G111" i="22" s="1"/>
  <c r="F120" i="1"/>
  <c r="G110" i="22" s="1"/>
  <c r="F119" i="1"/>
  <c r="G109" i="22" s="1"/>
  <c r="F118" i="1"/>
  <c r="G108" i="22" s="1"/>
  <c r="F117" i="1"/>
  <c r="G107" i="22" s="1"/>
  <c r="F116" i="1"/>
  <c r="G106" i="22" s="1"/>
  <c r="F115" i="1"/>
  <c r="G105" i="22" s="1"/>
  <c r="F114" i="1"/>
  <c r="G104" i="22" s="1"/>
  <c r="F113" i="1"/>
  <c r="G103" i="22" s="1"/>
  <c r="F112" i="1"/>
  <c r="G102" i="22" s="1"/>
  <c r="F111" i="1"/>
  <c r="G101" i="22" s="1"/>
  <c r="F110" i="1"/>
  <c r="G100" i="22" s="1"/>
  <c r="F109" i="1"/>
  <c r="G99" i="22" s="1"/>
  <c r="F108" i="1"/>
  <c r="G98" i="22" s="1"/>
  <c r="F107" i="1"/>
  <c r="G97" i="22" s="1"/>
  <c r="F106" i="1"/>
  <c r="G96" i="22" s="1"/>
  <c r="F105" i="1"/>
  <c r="G95" i="22" s="1"/>
  <c r="F104" i="1"/>
  <c r="G94" i="22" s="1"/>
  <c r="F103" i="1"/>
  <c r="G93" i="22" s="1"/>
  <c r="F102" i="1"/>
  <c r="G92" i="22" s="1"/>
  <c r="F101" i="1"/>
  <c r="G91" i="22" s="1"/>
  <c r="F100" i="1"/>
  <c r="G90" i="22" s="1"/>
  <c r="F99" i="1"/>
  <c r="G89" i="22" s="1"/>
  <c r="F98" i="1"/>
  <c r="G88" i="22" s="1"/>
  <c r="F97" i="1"/>
  <c r="G87" i="22" s="1"/>
  <c r="F96" i="1"/>
  <c r="G86" i="22" s="1"/>
  <c r="F95" i="1"/>
  <c r="G85" i="22" s="1"/>
  <c r="F94" i="1"/>
  <c r="G84" i="22" s="1"/>
  <c r="F93" i="1"/>
  <c r="G83" i="22" s="1"/>
  <c r="F92" i="1"/>
  <c r="G82" i="22" s="1"/>
  <c r="F91" i="1"/>
  <c r="G81" i="22" s="1"/>
  <c r="F90" i="1"/>
  <c r="G80" i="22" s="1"/>
  <c r="F89" i="1"/>
  <c r="G79" i="22" s="1"/>
  <c r="F88" i="1"/>
  <c r="G78" i="22" s="1"/>
  <c r="F87" i="1"/>
  <c r="G77" i="22" s="1"/>
  <c r="F86" i="1"/>
  <c r="G76" i="22" s="1"/>
  <c r="F85" i="1"/>
  <c r="G75" i="22" s="1"/>
  <c r="F84" i="1"/>
  <c r="G74" i="22" s="1"/>
  <c r="F83" i="1"/>
  <c r="G73" i="22" s="1"/>
  <c r="F82" i="1"/>
  <c r="G72" i="22" s="1"/>
  <c r="F81" i="1"/>
  <c r="G71" i="22" s="1"/>
  <c r="F80" i="1"/>
  <c r="G70" i="22" s="1"/>
  <c r="F79" i="1"/>
  <c r="G69" i="22" s="1"/>
  <c r="F78" i="1"/>
  <c r="G68" i="22" s="1"/>
  <c r="F77" i="1"/>
  <c r="G67" i="22" s="1"/>
  <c r="F76" i="1"/>
  <c r="G66" i="22" s="1"/>
  <c r="F75" i="1"/>
  <c r="G65" i="22" s="1"/>
  <c r="F74" i="1"/>
  <c r="G64" i="22" s="1"/>
  <c r="F73" i="1"/>
  <c r="G63" i="22" s="1"/>
  <c r="F72" i="1"/>
  <c r="G62" i="22" s="1"/>
  <c r="F71" i="1"/>
  <c r="G61" i="22" s="1"/>
  <c r="F70" i="1"/>
  <c r="G60" i="22" s="1"/>
  <c r="F69" i="1"/>
  <c r="G59" i="22" s="1"/>
  <c r="F68" i="1"/>
  <c r="G58" i="22"/>
  <c r="F67" i="1"/>
  <c r="G57" i="22" s="1"/>
  <c r="F66" i="1"/>
  <c r="G56" i="22" s="1"/>
  <c r="F65" i="1"/>
  <c r="G55" i="22" s="1"/>
  <c r="F64" i="1"/>
  <c r="G54" i="22" s="1"/>
  <c r="F63" i="1"/>
  <c r="G53" i="22" s="1"/>
  <c r="F62" i="1"/>
  <c r="G52" i="22" s="1"/>
  <c r="F61" i="1"/>
  <c r="G51" i="22" s="1"/>
  <c r="F60" i="1"/>
  <c r="G50" i="22" s="1"/>
  <c r="F59" i="1"/>
  <c r="G49" i="22" s="1"/>
  <c r="F58" i="1"/>
  <c r="G48" i="22" s="1"/>
  <c r="F57" i="1"/>
  <c r="G47" i="22" s="1"/>
  <c r="F56" i="1"/>
  <c r="G46" i="22" s="1"/>
  <c r="F55" i="1"/>
  <c r="G45" i="22" s="1"/>
  <c r="F54" i="1"/>
  <c r="G44" i="22" s="1"/>
  <c r="F53" i="1"/>
  <c r="G43" i="22" s="1"/>
  <c r="F52" i="1"/>
  <c r="G42" i="22" s="1"/>
  <c r="F51" i="1"/>
  <c r="G41" i="22" s="1"/>
  <c r="F50" i="1"/>
  <c r="G40" i="22" s="1"/>
  <c r="F49" i="1"/>
  <c r="G39" i="22" s="1"/>
  <c r="F48" i="1"/>
  <c r="G38" i="22" s="1"/>
  <c r="F47" i="1"/>
  <c r="G37" i="22" s="1"/>
  <c r="F46" i="1"/>
  <c r="G36" i="22" s="1"/>
  <c r="F45" i="1"/>
  <c r="G35" i="22" s="1"/>
  <c r="F44" i="1"/>
  <c r="G34" i="22" s="1"/>
  <c r="F43" i="1"/>
  <c r="G33" i="22" s="1"/>
  <c r="F42" i="1"/>
  <c r="G32" i="22" s="1"/>
  <c r="F41" i="1"/>
  <c r="G31" i="22" s="1"/>
  <c r="F40" i="1"/>
  <c r="G30" i="22" s="1"/>
  <c r="F39" i="1"/>
  <c r="G29" i="22" s="1"/>
  <c r="F38" i="1"/>
  <c r="G28" i="22" s="1"/>
  <c r="F37" i="1"/>
  <c r="G27" i="22" s="1"/>
  <c r="F36" i="1"/>
  <c r="G26" i="22" s="1"/>
  <c r="F35" i="1"/>
  <c r="G25" i="22" s="1"/>
  <c r="F34" i="1"/>
  <c r="G24" i="22" s="1"/>
  <c r="F33" i="1"/>
  <c r="G23" i="22" s="1"/>
  <c r="F32" i="1"/>
  <c r="G22" i="22" s="1"/>
  <c r="F31" i="1"/>
  <c r="G21" i="22" s="1"/>
  <c r="F30" i="1"/>
  <c r="G20" i="22" s="1"/>
  <c r="F29" i="1"/>
  <c r="G19" i="22" s="1"/>
  <c r="F28" i="1"/>
  <c r="G18" i="22" s="1"/>
  <c r="F27" i="1"/>
  <c r="G17" i="22" s="1"/>
  <c r="F26" i="1"/>
  <c r="G16" i="22" s="1"/>
  <c r="F25" i="1"/>
  <c r="G15" i="22" s="1"/>
  <c r="F24" i="1"/>
  <c r="G14" i="22" s="1"/>
  <c r="F23" i="1"/>
  <c r="G13" i="22" s="1"/>
  <c r="F21" i="1"/>
  <c r="G12" i="22" s="1"/>
  <c r="F15" i="1"/>
  <c r="G8" i="22" s="1"/>
  <c r="F10" i="1"/>
  <c r="G3" i="22" s="1"/>
  <c r="F9" i="1"/>
  <c r="G2" i="22" s="1"/>
  <c r="F7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7" i="1"/>
  <c r="F3258" i="1"/>
  <c r="F3257" i="1"/>
  <c r="F3256" i="1"/>
  <c r="F3255" i="1"/>
  <c r="F3254" i="1"/>
  <c r="F3253" i="1"/>
  <c r="F3252" i="1"/>
  <c r="F3251" i="1"/>
  <c r="F3250" i="1"/>
  <c r="F3249" i="1"/>
  <c r="F3248" i="1"/>
  <c r="F3245" i="1"/>
  <c r="F3244" i="1"/>
  <c r="F3243" i="1"/>
  <c r="F3242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4" i="1"/>
  <c r="F3150" i="1"/>
  <c r="F3148" i="1"/>
  <c r="F3143" i="1"/>
  <c r="F3005" i="1"/>
  <c r="F3004" i="1"/>
  <c r="F3003" i="1"/>
  <c r="F3002" i="1"/>
  <c r="F2998" i="1"/>
  <c r="F2997" i="1"/>
  <c r="F2996" i="1"/>
  <c r="F2995" i="1"/>
  <c r="F2994" i="1"/>
  <c r="F2993" i="1"/>
  <c r="F2992" i="1"/>
  <c r="F2989" i="1"/>
  <c r="F2988" i="1"/>
  <c r="F2987" i="1"/>
  <c r="F2986" i="1"/>
  <c r="F2985" i="1"/>
  <c r="F2984" i="1"/>
  <c r="F2983" i="1"/>
  <c r="F2982" i="1"/>
  <c r="F2981" i="1"/>
  <c r="F2977" i="1"/>
  <c r="F2976" i="1"/>
  <c r="F2975" i="1"/>
  <c r="F2974" i="1"/>
  <c r="F2973" i="1"/>
  <c r="F2972" i="1"/>
  <c r="F2971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1" i="1"/>
  <c r="F2660" i="1"/>
  <c r="F2659" i="1"/>
  <c r="F2658" i="1"/>
  <c r="F2657" i="1"/>
  <c r="F2656" i="1"/>
  <c r="F2655" i="1"/>
  <c r="F2654" i="1"/>
  <c r="F2653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0" i="1"/>
  <c r="F2619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7" i="1"/>
  <c r="F2522" i="1"/>
  <c r="F2517" i="1"/>
  <c r="F2387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5" i="1"/>
  <c r="F2183" i="1"/>
  <c r="F2181" i="1"/>
  <c r="F2180" i="1"/>
  <c r="F2179" i="1"/>
  <c r="F2178" i="1"/>
  <c r="F2177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2" i="1"/>
  <c r="F1389" i="1"/>
  <c r="F1388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021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8" i="1"/>
  <c r="F867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1" i="1"/>
  <c r="F786" i="1"/>
  <c r="F781" i="1"/>
  <c r="F780" i="1"/>
  <c r="F779" i="1"/>
  <c r="F650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0" i="1"/>
  <c r="L2387" i="1"/>
  <c r="L2381" i="1"/>
  <c r="N2381" i="1" s="1"/>
  <c r="L2380" i="1"/>
  <c r="N2380" i="1" s="1"/>
  <c r="L2379" i="1"/>
  <c r="N2379" i="1"/>
  <c r="M2676" i="1"/>
  <c r="M2675" i="1"/>
  <c r="M2674" i="1"/>
  <c r="O2674" i="1" s="1"/>
  <c r="M2673" i="1"/>
  <c r="M2672" i="1"/>
  <c r="P2672" i="1" s="1"/>
  <c r="M2671" i="1"/>
  <c r="P2671" i="1" s="1"/>
  <c r="M2670" i="1"/>
  <c r="P2670" i="1" s="1"/>
  <c r="M2666" i="1"/>
  <c r="P2666" i="1"/>
  <c r="O2666" i="1"/>
  <c r="M2665" i="1"/>
  <c r="O2665" i="1" s="1"/>
  <c r="M2663" i="1"/>
  <c r="O2663" i="1" s="1"/>
  <c r="L2663" i="1"/>
  <c r="M2661" i="1"/>
  <c r="L2661" i="1"/>
  <c r="N2661" i="1" s="1"/>
  <c r="M2660" i="1"/>
  <c r="O2660" i="1" s="1"/>
  <c r="P2660" i="1"/>
  <c r="L2660" i="1"/>
  <c r="N2660" i="1" s="1"/>
  <c r="M2659" i="1"/>
  <c r="O2659" i="1"/>
  <c r="L2659" i="1"/>
  <c r="N2659" i="1" s="1"/>
  <c r="P2658" i="1"/>
  <c r="P2656" i="1"/>
  <c r="P2655" i="1"/>
  <c r="P2654" i="1"/>
  <c r="P2653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5" i="1"/>
  <c r="P2634" i="1"/>
  <c r="P2632" i="1"/>
  <c r="P2631" i="1"/>
  <c r="P2630" i="1"/>
  <c r="P2629" i="1"/>
  <c r="P2628" i="1"/>
  <c r="P2627" i="1"/>
  <c r="P2626" i="1"/>
  <c r="P2625" i="1"/>
  <c r="P2624" i="1"/>
  <c r="P2623" i="1"/>
  <c r="P2622" i="1"/>
  <c r="P2620" i="1"/>
  <c r="P2619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7" i="1"/>
  <c r="P2522" i="1"/>
  <c r="O3939" i="1"/>
  <c r="N3923" i="1"/>
  <c r="O3944" i="1"/>
  <c r="L3835" i="1"/>
  <c r="N3835" i="1" s="1"/>
  <c r="L3834" i="1"/>
  <c r="N3834" i="1" s="1"/>
  <c r="L3833" i="1"/>
  <c r="N3833" i="1" s="1"/>
  <c r="L3832" i="1"/>
  <c r="N3832" i="1" s="1"/>
  <c r="L3831" i="1"/>
  <c r="N3831" i="1" s="1"/>
  <c r="L3830" i="1"/>
  <c r="N3830" i="1" s="1"/>
  <c r="L3829" i="1"/>
  <c r="N3829" i="1" s="1"/>
  <c r="L3828" i="1"/>
  <c r="N3828" i="1" s="1"/>
  <c r="L3827" i="1"/>
  <c r="N3827" i="1"/>
  <c r="L3826" i="1"/>
  <c r="N3826" i="1" s="1"/>
  <c r="L3825" i="1"/>
  <c r="N3825" i="1" s="1"/>
  <c r="L3824" i="1"/>
  <c r="N3824" i="1" s="1"/>
  <c r="L3823" i="1"/>
  <c r="N3823" i="1" s="1"/>
  <c r="L3822" i="1"/>
  <c r="N3822" i="1" s="1"/>
  <c r="L3821" i="1"/>
  <c r="N3821" i="1" s="1"/>
  <c r="L3820" i="1"/>
  <c r="N3820" i="1" s="1"/>
  <c r="L3819" i="1"/>
  <c r="N3819" i="1"/>
  <c r="L3836" i="1"/>
  <c r="N3836" i="1" s="1"/>
  <c r="L3816" i="1"/>
  <c r="N3816" i="1" s="1"/>
  <c r="L3815" i="1"/>
  <c r="N3815" i="1" s="1"/>
  <c r="L3814" i="1"/>
  <c r="N3814" i="1" s="1"/>
  <c r="L3813" i="1"/>
  <c r="N3813" i="1"/>
  <c r="L3812" i="1"/>
  <c r="N3812" i="1" s="1"/>
  <c r="L3811" i="1"/>
  <c r="N3811" i="1" s="1"/>
  <c r="L3810" i="1"/>
  <c r="N3810" i="1" s="1"/>
  <c r="L3809" i="1"/>
  <c r="N3809" i="1" s="1"/>
  <c r="L3808" i="1"/>
  <c r="N3808" i="1" s="1"/>
  <c r="L3807" i="1"/>
  <c r="N3807" i="1" s="1"/>
  <c r="L3806" i="1"/>
  <c r="N3806" i="1" s="1"/>
  <c r="L3805" i="1"/>
  <c r="N3805" i="1" s="1"/>
  <c r="L3804" i="1"/>
  <c r="N3804" i="1"/>
  <c r="L3803" i="1"/>
  <c r="N3803" i="1" s="1"/>
  <c r="L3802" i="1"/>
  <c r="N3802" i="1" s="1"/>
  <c r="L3801" i="1"/>
  <c r="N3801" i="1" s="1"/>
  <c r="L3800" i="1"/>
  <c r="N3800" i="1" s="1"/>
  <c r="L3799" i="1"/>
  <c r="N3799" i="1" s="1"/>
  <c r="L3798" i="1"/>
  <c r="N3798" i="1"/>
  <c r="L3797" i="1"/>
  <c r="N3797" i="1" s="1"/>
  <c r="L3796" i="1"/>
  <c r="N3796" i="1" s="1"/>
  <c r="L3795" i="1"/>
  <c r="N3795" i="1" s="1"/>
  <c r="L3794" i="1"/>
  <c r="N3794" i="1" s="1"/>
  <c r="L3793" i="1"/>
  <c r="N3793" i="1" s="1"/>
  <c r="L3792" i="1"/>
  <c r="N3792" i="1" s="1"/>
  <c r="L3791" i="1"/>
  <c r="N3791" i="1" s="1"/>
  <c r="L3790" i="1"/>
  <c r="N3790" i="1" s="1"/>
  <c r="L3789" i="1"/>
  <c r="N3789" i="1"/>
  <c r="L3817" i="1"/>
  <c r="N3817" i="1" s="1"/>
  <c r="L3788" i="1"/>
  <c r="L3672" i="1"/>
  <c r="N3672" i="1"/>
  <c r="L3671" i="1"/>
  <c r="N3671" i="1" s="1"/>
  <c r="L3670" i="1"/>
  <c r="N3670" i="1"/>
  <c r="L3669" i="1"/>
  <c r="N3669" i="1" s="1"/>
  <c r="L3668" i="1"/>
  <c r="N3668" i="1"/>
  <c r="L3667" i="1"/>
  <c r="N3667" i="1" s="1"/>
  <c r="L3666" i="1"/>
  <c r="N3666" i="1"/>
  <c r="L3665" i="1"/>
  <c r="N3665" i="1" s="1"/>
  <c r="L3664" i="1"/>
  <c r="N3664" i="1" s="1"/>
  <c r="L3663" i="1"/>
  <c r="N3663" i="1" s="1"/>
  <c r="L3662" i="1"/>
  <c r="N3662" i="1" s="1"/>
  <c r="L3661" i="1"/>
  <c r="N3661" i="1" s="1"/>
  <c r="L3660" i="1"/>
  <c r="N3660" i="1" s="1"/>
  <c r="L3659" i="1"/>
  <c r="N3659" i="1" s="1"/>
  <c r="L3658" i="1"/>
  <c r="N3658" i="1" s="1"/>
  <c r="L3657" i="1"/>
  <c r="N3657" i="1" s="1"/>
  <c r="L3656" i="1"/>
  <c r="N3656" i="1" s="1"/>
  <c r="L3655" i="1"/>
  <c r="N3655" i="1"/>
  <c r="L3654" i="1"/>
  <c r="N3654" i="1" s="1"/>
  <c r="L3653" i="1"/>
  <c r="N3653" i="1"/>
  <c r="L3652" i="1"/>
  <c r="N3652" i="1" s="1"/>
  <c r="L3651" i="1"/>
  <c r="N3651" i="1" s="1"/>
  <c r="L3650" i="1"/>
  <c r="N3650" i="1" s="1"/>
  <c r="L3649" i="1"/>
  <c r="N3649" i="1" s="1"/>
  <c r="L3648" i="1"/>
  <c r="N3648" i="1" s="1"/>
  <c r="L3647" i="1"/>
  <c r="N3647" i="1" s="1"/>
  <c r="N3413" i="1"/>
  <c r="N3412" i="1"/>
  <c r="O3242" i="1"/>
  <c r="O3258" i="1"/>
  <c r="N3236" i="1"/>
  <c r="N3229" i="1"/>
  <c r="N3254" i="1"/>
  <c r="N3249" i="1"/>
  <c r="N2995" i="1"/>
  <c r="L2378" i="1"/>
  <c r="N2378" i="1"/>
  <c r="L2377" i="1"/>
  <c r="N2377" i="1" s="1"/>
  <c r="L2376" i="1"/>
  <c r="N2376" i="1" s="1"/>
  <c r="L2375" i="1"/>
  <c r="N2375" i="1" s="1"/>
  <c r="L2374" i="1"/>
  <c r="N2374" i="1" s="1"/>
  <c r="L2373" i="1"/>
  <c r="N2373" i="1" s="1"/>
  <c r="L2372" i="1"/>
  <c r="N2372" i="1" s="1"/>
  <c r="L2371" i="1"/>
  <c r="N2371" i="1"/>
  <c r="L2370" i="1"/>
  <c r="N2370" i="1" s="1"/>
  <c r="L2369" i="1"/>
  <c r="N2369" i="1"/>
  <c r="L2368" i="1"/>
  <c r="N2368" i="1" s="1"/>
  <c r="L2367" i="1"/>
  <c r="N2367" i="1"/>
  <c r="L2366" i="1"/>
  <c r="N2366" i="1" s="1"/>
  <c r="L2365" i="1"/>
  <c r="N2365" i="1" s="1"/>
  <c r="L2180" i="1"/>
  <c r="N2180" i="1" s="1"/>
  <c r="L2179" i="1"/>
  <c r="N2179" i="1" s="1"/>
  <c r="L2178" i="1"/>
  <c r="N2178" i="1"/>
  <c r="L2177" i="1"/>
  <c r="N2177" i="1" s="1"/>
  <c r="L2181" i="1"/>
  <c r="N2181" i="1"/>
  <c r="L1997" i="1"/>
  <c r="N1997" i="1" s="1"/>
  <c r="L1996" i="1"/>
  <c r="N1996" i="1" s="1"/>
  <c r="L1995" i="1"/>
  <c r="N1995" i="1" s="1"/>
  <c r="L1994" i="1"/>
  <c r="N1994" i="1" s="1"/>
  <c r="L1993" i="1"/>
  <c r="N1993" i="1" s="1"/>
  <c r="L1992" i="1"/>
  <c r="N1992" i="1" s="1"/>
  <c r="L1991" i="1"/>
  <c r="N1991" i="1" s="1"/>
  <c r="L1990" i="1"/>
  <c r="N1990" i="1" s="1"/>
  <c r="L1989" i="1"/>
  <c r="N1989" i="1" s="1"/>
  <c r="L1988" i="1"/>
  <c r="N1988" i="1" s="1"/>
  <c r="L1987" i="1"/>
  <c r="N1987" i="1" s="1"/>
  <c r="L1986" i="1"/>
  <c r="N1986" i="1" s="1"/>
  <c r="L1985" i="1"/>
  <c r="N1985" i="1" s="1"/>
  <c r="L1984" i="1"/>
  <c r="N1984" i="1" s="1"/>
  <c r="L1983" i="1"/>
  <c r="N1983" i="1" s="1"/>
  <c r="L1982" i="1"/>
  <c r="N1982" i="1" s="1"/>
  <c r="L1981" i="1"/>
  <c r="N1981" i="1" s="1"/>
  <c r="L1980" i="1"/>
  <c r="N1980" i="1" s="1"/>
  <c r="L1979" i="1"/>
  <c r="N1979" i="1" s="1"/>
  <c r="L1978" i="1"/>
  <c r="N1978" i="1" s="1"/>
  <c r="L1977" i="1"/>
  <c r="N1977" i="1" s="1"/>
  <c r="L1976" i="1"/>
  <c r="N1976" i="1" s="1"/>
  <c r="L1975" i="1"/>
  <c r="N1975" i="1" s="1"/>
  <c r="L1974" i="1"/>
  <c r="N1974" i="1" s="1"/>
  <c r="L1973" i="1"/>
  <c r="N1973" i="1" s="1"/>
  <c r="L1998" i="1"/>
  <c r="N1998" i="1" s="1"/>
  <c r="L1972" i="1"/>
  <c r="L1971" i="1"/>
  <c r="L1970" i="1"/>
  <c r="L1942" i="1"/>
  <c r="N1942" i="1" s="1"/>
  <c r="L1941" i="1"/>
  <c r="N1941" i="1" s="1"/>
  <c r="L1940" i="1"/>
  <c r="N1940" i="1" s="1"/>
  <c r="L1939" i="1"/>
  <c r="N1939" i="1" s="1"/>
  <c r="L1938" i="1"/>
  <c r="N1938" i="1" s="1"/>
  <c r="L1937" i="1"/>
  <c r="N1937" i="1" s="1"/>
  <c r="L1936" i="1"/>
  <c r="N1936" i="1" s="1"/>
  <c r="L1935" i="1"/>
  <c r="N1935" i="1" s="1"/>
  <c r="L1934" i="1"/>
  <c r="N1934" i="1" s="1"/>
  <c r="L1933" i="1"/>
  <c r="N1933" i="1" s="1"/>
  <c r="L1932" i="1"/>
  <c r="N1932" i="1" s="1"/>
  <c r="L1931" i="1"/>
  <c r="N1931" i="1" s="1"/>
  <c r="L1930" i="1"/>
  <c r="N1930" i="1" s="1"/>
  <c r="L1929" i="1"/>
  <c r="N1929" i="1" s="1"/>
  <c r="L1928" i="1"/>
  <c r="N1928" i="1" s="1"/>
  <c r="L1927" i="1"/>
  <c r="N1927" i="1" s="1"/>
  <c r="L1926" i="1"/>
  <c r="N1926" i="1" s="1"/>
  <c r="L1925" i="1"/>
  <c r="N1925" i="1" s="1"/>
  <c r="L1924" i="1"/>
  <c r="N1924" i="1" s="1"/>
  <c r="L1923" i="1"/>
  <c r="N1923" i="1" s="1"/>
  <c r="L1922" i="1"/>
  <c r="N1922" i="1" s="1"/>
  <c r="L1921" i="1"/>
  <c r="N1921" i="1" s="1"/>
  <c r="L1920" i="1"/>
  <c r="N1920" i="1" s="1"/>
  <c r="L1943" i="1"/>
  <c r="N1943" i="1" s="1"/>
  <c r="L1801" i="1"/>
  <c r="N1801" i="1" s="1"/>
  <c r="L1800" i="1"/>
  <c r="N1800" i="1" s="1"/>
  <c r="L1799" i="1"/>
  <c r="N1799" i="1" s="1"/>
  <c r="L1798" i="1"/>
  <c r="N1798" i="1" s="1"/>
  <c r="L1797" i="1"/>
  <c r="N1797" i="1" s="1"/>
  <c r="L1796" i="1"/>
  <c r="N1796" i="1" s="1"/>
  <c r="L1795" i="1"/>
  <c r="N1795" i="1" s="1"/>
  <c r="L1794" i="1"/>
  <c r="N1794" i="1" s="1"/>
  <c r="L1793" i="1"/>
  <c r="N1793" i="1" s="1"/>
  <c r="L1792" i="1"/>
  <c r="N1792" i="1" s="1"/>
  <c r="L1791" i="1"/>
  <c r="N1791" i="1" s="1"/>
  <c r="L1790" i="1"/>
  <c r="N1790" i="1" s="1"/>
  <c r="L1789" i="1"/>
  <c r="N1789" i="1" s="1"/>
  <c r="L1788" i="1"/>
  <c r="N1788" i="1" s="1"/>
  <c r="L1787" i="1"/>
  <c r="N1787" i="1" s="1"/>
  <c r="L1786" i="1"/>
  <c r="N1786" i="1" s="1"/>
  <c r="L1785" i="1"/>
  <c r="N1785" i="1" s="1"/>
  <c r="L1784" i="1"/>
  <c r="N1784" i="1" s="1"/>
  <c r="N1783" i="1"/>
  <c r="L1802" i="1"/>
  <c r="N1802" i="1" s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64" i="1"/>
  <c r="M1489" i="1"/>
  <c r="L1479" i="1"/>
  <c r="L1478" i="1"/>
  <c r="L1477" i="1"/>
  <c r="L1476" i="1"/>
  <c r="L1475" i="1"/>
  <c r="L1149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M869" i="1"/>
  <c r="L641" i="1"/>
  <c r="N641" i="1" s="1"/>
  <c r="L640" i="1"/>
  <c r="N640" i="1" s="1"/>
  <c r="L639" i="1"/>
  <c r="N639" i="1" s="1"/>
  <c r="L638" i="1"/>
  <c r="N638" i="1" s="1"/>
  <c r="L637" i="1"/>
  <c r="N637" i="1" s="1"/>
  <c r="L636" i="1"/>
  <c r="N636" i="1" s="1"/>
  <c r="L635" i="1"/>
  <c r="N635" i="1" s="1"/>
  <c r="L634" i="1"/>
  <c r="N634" i="1" s="1"/>
  <c r="L633" i="1"/>
  <c r="N633" i="1" s="1"/>
  <c r="L632" i="1"/>
  <c r="N632" i="1" s="1"/>
  <c r="L631" i="1"/>
  <c r="N631" i="1" s="1"/>
  <c r="L630" i="1"/>
  <c r="N630" i="1" s="1"/>
  <c r="L629" i="1"/>
  <c r="N629" i="1" s="1"/>
  <c r="L628" i="1"/>
  <c r="N628" i="1" s="1"/>
  <c r="L627" i="1"/>
  <c r="N627" i="1" s="1"/>
  <c r="L626" i="1"/>
  <c r="N626" i="1" s="1"/>
  <c r="L625" i="1"/>
  <c r="N625" i="1" s="1"/>
  <c r="L594" i="1"/>
  <c r="M187" i="1"/>
  <c r="O187" i="1" s="1"/>
  <c r="H3392" i="1"/>
  <c r="F3392" i="1"/>
  <c r="N3391" i="1"/>
  <c r="F3398" i="1"/>
  <c r="M3394" i="1"/>
  <c r="O3394" i="1" s="1"/>
  <c r="L3397" i="1"/>
  <c r="N3397" i="1" s="1"/>
  <c r="N2985" i="1"/>
  <c r="N2983" i="1"/>
  <c r="H2660" i="1"/>
  <c r="M2662" i="1"/>
  <c r="O2662" i="1"/>
  <c r="O2661" i="1"/>
  <c r="L2363" i="1"/>
  <c r="N2363" i="1" s="1"/>
  <c r="L2356" i="1"/>
  <c r="N2356" i="1"/>
  <c r="L2364" i="1"/>
  <c r="N2364" i="1" s="1"/>
  <c r="L2362" i="1"/>
  <c r="N2362" i="1" s="1"/>
  <c r="L2361" i="1"/>
  <c r="N2361" i="1"/>
  <c r="L2360" i="1"/>
  <c r="N2360" i="1" s="1"/>
  <c r="L2359" i="1"/>
  <c r="N2359" i="1"/>
  <c r="L2358" i="1"/>
  <c r="N2358" i="1" s="1"/>
  <c r="L2357" i="1"/>
  <c r="N2357" i="1" s="1"/>
  <c r="L618" i="1"/>
  <c r="N618" i="1" s="1"/>
  <c r="L624" i="1"/>
  <c r="N624" i="1" s="1"/>
  <c r="L623" i="1"/>
  <c r="N623" i="1" s="1"/>
  <c r="L622" i="1"/>
  <c r="N622" i="1" s="1"/>
  <c r="L621" i="1"/>
  <c r="N621" i="1"/>
  <c r="L620" i="1"/>
  <c r="N620" i="1" s="1"/>
  <c r="L619" i="1"/>
  <c r="N619" i="1" s="1"/>
  <c r="H179" i="1"/>
  <c r="H175" i="1"/>
  <c r="F3405" i="1"/>
  <c r="H2676" i="1"/>
  <c r="F3404" i="1"/>
  <c r="F3403" i="1"/>
  <c r="H2674" i="1"/>
  <c r="H2673" i="1"/>
  <c r="H1502" i="1"/>
  <c r="H2633" i="1"/>
  <c r="H3257" i="1"/>
  <c r="H146" i="1"/>
  <c r="H889" i="1"/>
  <c r="H888" i="1"/>
  <c r="H887" i="1"/>
  <c r="H3363" i="1"/>
  <c r="H3944" i="1"/>
  <c r="F3944" i="1"/>
  <c r="F367" i="1"/>
  <c r="H3943" i="1"/>
  <c r="H3942" i="1"/>
  <c r="H3941" i="1"/>
  <c r="H3940" i="1"/>
  <c r="F3943" i="1"/>
  <c r="H476" i="1"/>
  <c r="F476" i="1"/>
  <c r="F368" i="1"/>
  <c r="F366" i="1"/>
  <c r="F365" i="1"/>
  <c r="F364" i="1"/>
  <c r="F363" i="1"/>
  <c r="F362" i="1"/>
  <c r="F361" i="1"/>
  <c r="F360" i="1"/>
  <c r="F359" i="1"/>
  <c r="F358" i="1"/>
  <c r="F357" i="1"/>
  <c r="H352" i="1"/>
  <c r="H180" i="1"/>
  <c r="H178" i="1"/>
  <c r="H177" i="1"/>
  <c r="H176" i="1"/>
  <c r="H174" i="1"/>
  <c r="H173" i="1"/>
  <c r="H172" i="1"/>
  <c r="F355" i="1"/>
  <c r="F354" i="1"/>
  <c r="F353" i="1"/>
  <c r="F352" i="1"/>
  <c r="H170" i="1"/>
  <c r="H169" i="1"/>
  <c r="H168" i="1"/>
  <c r="H167" i="1"/>
  <c r="H166" i="1"/>
  <c r="H165" i="1"/>
  <c r="H164" i="1"/>
  <c r="H163" i="1"/>
  <c r="H162" i="1"/>
  <c r="H161" i="1"/>
  <c r="H160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F3942" i="1"/>
  <c r="F3941" i="1"/>
  <c r="F3940" i="1"/>
  <c r="F3836" i="1"/>
  <c r="F3835" i="1"/>
  <c r="F3834" i="1"/>
  <c r="F3832" i="1"/>
  <c r="F3831" i="1"/>
  <c r="F3830" i="1"/>
  <c r="F3829" i="1"/>
  <c r="F3828" i="1"/>
  <c r="F3827" i="1"/>
  <c r="F3826" i="1"/>
  <c r="F3825" i="1"/>
  <c r="F3824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0" i="1"/>
  <c r="F3799" i="1"/>
  <c r="F3798" i="1"/>
  <c r="F3797" i="1"/>
  <c r="F3796" i="1"/>
  <c r="F3795" i="1"/>
  <c r="F3794" i="1"/>
  <c r="F3793" i="1"/>
  <c r="F3792" i="1"/>
  <c r="F3677" i="1"/>
  <c r="F3676" i="1"/>
  <c r="F3399" i="1"/>
  <c r="H3258" i="1"/>
  <c r="H3256" i="1"/>
  <c r="H3255" i="1"/>
  <c r="H3254" i="1"/>
  <c r="H1503" i="1"/>
  <c r="H1501" i="1"/>
  <c r="H1500" i="1"/>
  <c r="H1499" i="1"/>
  <c r="H3372" i="1"/>
  <c r="H3371" i="1"/>
  <c r="H3370" i="1"/>
  <c r="H3369" i="1"/>
  <c r="H3368" i="1"/>
  <c r="H3367" i="1"/>
  <c r="H3366" i="1"/>
  <c r="H3365" i="1"/>
  <c r="H3364" i="1"/>
  <c r="H3362" i="1"/>
  <c r="H3385" i="1"/>
  <c r="H3384" i="1"/>
  <c r="H3383" i="1"/>
  <c r="H3382" i="1"/>
  <c r="H3381" i="1"/>
  <c r="H3380" i="1"/>
  <c r="H3379" i="1"/>
  <c r="H3378" i="1"/>
  <c r="H3377" i="1"/>
  <c r="H3396" i="1"/>
  <c r="H3395" i="1"/>
  <c r="H3394" i="1"/>
  <c r="H3393" i="1"/>
  <c r="H3391" i="1"/>
  <c r="H3390" i="1"/>
  <c r="H3389" i="1"/>
  <c r="H3388" i="1"/>
  <c r="H3387" i="1"/>
  <c r="F3397" i="1"/>
  <c r="F3396" i="1"/>
  <c r="F3395" i="1"/>
  <c r="F3393" i="1"/>
  <c r="F3391" i="1"/>
  <c r="F3390" i="1"/>
  <c r="F3389" i="1"/>
  <c r="F3388" i="1"/>
  <c r="F3387" i="1"/>
  <c r="F3386" i="1"/>
  <c r="F3385" i="1"/>
  <c r="F3383" i="1"/>
  <c r="F3382" i="1"/>
  <c r="F3381" i="1"/>
  <c r="F3380" i="1"/>
  <c r="F3379" i="1"/>
  <c r="F3378" i="1"/>
  <c r="F3377" i="1"/>
  <c r="H2963" i="1"/>
  <c r="H2666" i="1"/>
  <c r="H2665" i="1"/>
  <c r="H2663" i="1"/>
  <c r="H2662" i="1"/>
  <c r="H2661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2" i="1"/>
  <c r="H2631" i="1"/>
  <c r="H2630" i="1"/>
  <c r="O2801" i="1"/>
  <c r="O3533" i="1"/>
  <c r="O2804" i="1"/>
  <c r="O3536" i="1"/>
  <c r="O3539" i="1"/>
  <c r="O3529" i="1"/>
  <c r="O3530" i="1"/>
  <c r="O3541" i="1"/>
  <c r="O2812" i="1"/>
  <c r="O3543" i="1"/>
  <c r="O2817" i="1"/>
  <c r="O3548" i="1"/>
  <c r="O2819" i="1"/>
  <c r="O3549" i="1"/>
  <c r="O3551" i="1"/>
  <c r="O2820" i="1"/>
  <c r="O2821" i="1"/>
  <c r="O2824" i="1"/>
  <c r="P3555" i="1"/>
  <c r="N2072" i="1"/>
  <c r="O2739" i="1"/>
  <c r="L2505" i="1"/>
  <c r="AD1031" i="23"/>
  <c r="AB1031" i="23"/>
  <c r="AD1083" i="23"/>
  <c r="AB1083" i="23"/>
  <c r="AD1092" i="23"/>
  <c r="AB1092" i="23"/>
  <c r="AD1100" i="23"/>
  <c r="AB1100" i="23"/>
  <c r="AD1108" i="23"/>
  <c r="AB1108" i="23"/>
  <c r="AD1321" i="23"/>
  <c r="AB1321" i="23"/>
  <c r="AD1330" i="23"/>
  <c r="AB1330" i="23"/>
  <c r="AD2644" i="23"/>
  <c r="O3929" i="1"/>
  <c r="P2665" i="1"/>
  <c r="P3402" i="1"/>
  <c r="O2720" i="1"/>
  <c r="O3451" i="1"/>
  <c r="O3457" i="1"/>
  <c r="O3462" i="1"/>
  <c r="O3463" i="1"/>
  <c r="O2740" i="1"/>
  <c r="O2741" i="1"/>
  <c r="N2440" i="1"/>
  <c r="O3480" i="1"/>
  <c r="P3488" i="1"/>
  <c r="P3492" i="1"/>
  <c r="O3492" i="1"/>
  <c r="O3498" i="1"/>
  <c r="P2778" i="1"/>
  <c r="P3510" i="1"/>
  <c r="N2484" i="1"/>
  <c r="O3518" i="1"/>
  <c r="P2806" i="1"/>
  <c r="O2815" i="1"/>
  <c r="AF197" i="23"/>
  <c r="AF222" i="23"/>
  <c r="AF302" i="23"/>
  <c r="AF869" i="23"/>
  <c r="AD870" i="23"/>
  <c r="AF870" i="23"/>
  <c r="AB1035" i="23"/>
  <c r="AD1043" i="23"/>
  <c r="AB1043" i="23"/>
  <c r="AD1047" i="23"/>
  <c r="AB1047" i="23"/>
  <c r="AD1055" i="23"/>
  <c r="AB1055" i="23"/>
  <c r="AD1066" i="23"/>
  <c r="AB1066" i="23"/>
  <c r="AD1088" i="23"/>
  <c r="AB1088" i="23"/>
  <c r="AD1096" i="23"/>
  <c r="AB1096" i="23"/>
  <c r="AD1104" i="23"/>
  <c r="AB1104" i="23"/>
  <c r="AD1115" i="23"/>
  <c r="AB1115" i="23"/>
  <c r="AD1292" i="23"/>
  <c r="AB1292" i="23"/>
  <c r="AD1304" i="23"/>
  <c r="AB1304" i="23"/>
  <c r="AD1326" i="23"/>
  <c r="AB1326" i="23"/>
  <c r="AE2786" i="23"/>
  <c r="AF2786" i="23"/>
  <c r="AF2787" i="23"/>
  <c r="AD2787" i="23"/>
  <c r="AD3182" i="23"/>
  <c r="AF3182" i="23"/>
  <c r="AF3868" i="23"/>
  <c r="O3531" i="1"/>
  <c r="N3393" i="1"/>
  <c r="N3411" i="1"/>
  <c r="P3944" i="1"/>
  <c r="P3445" i="1"/>
  <c r="P3452" i="1"/>
  <c r="P3455" i="1"/>
  <c r="O2742" i="1"/>
  <c r="P3475" i="1"/>
  <c r="P3477" i="1"/>
  <c r="L2449" i="1"/>
  <c r="O2766" i="1"/>
  <c r="N3497" i="1"/>
  <c r="P2773" i="1"/>
  <c r="O2775" i="1"/>
  <c r="N2476" i="1"/>
  <c r="O3517" i="1"/>
  <c r="L2486" i="1"/>
  <c r="O2790" i="1"/>
  <c r="O2795" i="1"/>
  <c r="L2491" i="1"/>
  <c r="P3533" i="1"/>
  <c r="N2811" i="1"/>
  <c r="P3540" i="1"/>
  <c r="P3541" i="1"/>
  <c r="N2816" i="1"/>
  <c r="P2818" i="1"/>
  <c r="AF176" i="23"/>
  <c r="AF189" i="23"/>
  <c r="AF209" i="23"/>
  <c r="AF214" i="23"/>
  <c r="AF217" i="23"/>
  <c r="AF226" i="23"/>
  <c r="AF246" i="23"/>
  <c r="AF252" i="23"/>
  <c r="AF283" i="23"/>
  <c r="AF2665" i="23"/>
  <c r="AF2702" i="23"/>
  <c r="AE2730" i="23"/>
  <c r="AF2730" i="23"/>
  <c r="AD2731" i="23"/>
  <c r="AF2731" i="23"/>
  <c r="O2784" i="1"/>
  <c r="P3515" i="1"/>
  <c r="O3515" i="1"/>
  <c r="L2483" i="1"/>
  <c r="N2483" i="1"/>
  <c r="P2787" i="1"/>
  <c r="N2787" i="1"/>
  <c r="AD1039" i="23"/>
  <c r="AB1039" i="23"/>
  <c r="AD1073" i="23"/>
  <c r="AB1073" i="23"/>
  <c r="AD1311" i="23"/>
  <c r="AB1311" i="23"/>
  <c r="AE2643" i="23"/>
  <c r="AF2643" i="23"/>
  <c r="P3401" i="1"/>
  <c r="P2763" i="1"/>
  <c r="O2763" i="1"/>
  <c r="O3495" i="1"/>
  <c r="P3502" i="1"/>
  <c r="P2777" i="1"/>
  <c r="O3508" i="1"/>
  <c r="P3508" i="1"/>
  <c r="P2817" i="1"/>
  <c r="P3548" i="1"/>
  <c r="N3548" i="1"/>
  <c r="N2134" i="1"/>
  <c r="N3551" i="1"/>
  <c r="O2823" i="1"/>
  <c r="P2823" i="1"/>
  <c r="N3552" i="1"/>
  <c r="P3552" i="1"/>
  <c r="AF233" i="23"/>
  <c r="AD1033" i="23"/>
  <c r="AB1033" i="23"/>
  <c r="AD1041" i="23"/>
  <c r="AB1041" i="23"/>
  <c r="AD1060" i="23"/>
  <c r="AB1060" i="23"/>
  <c r="AD1071" i="23"/>
  <c r="AB1071" i="23"/>
  <c r="AD1080" i="23"/>
  <c r="AB1080" i="23"/>
  <c r="AD1094" i="23"/>
  <c r="AB1094" i="23"/>
  <c r="AD1102" i="23"/>
  <c r="AB1102" i="23"/>
  <c r="AD1309" i="23"/>
  <c r="AB1309" i="23"/>
  <c r="AD1318" i="23"/>
  <c r="AB1318" i="23"/>
  <c r="AD1332" i="23"/>
  <c r="AB1332" i="23"/>
  <c r="AB1335" i="23"/>
  <c r="AD1335" i="23"/>
  <c r="AB1342" i="23"/>
  <c r="AD1458" i="23"/>
  <c r="AF1458" i="23"/>
  <c r="AD1460" i="23"/>
  <c r="AF1460" i="23"/>
  <c r="AF1461" i="23"/>
  <c r="AD1461" i="23"/>
  <c r="AF1463" i="23"/>
  <c r="AD1463" i="23"/>
  <c r="AF1465" i="23"/>
  <c r="AD1465" i="23"/>
  <c r="AD2096" i="23"/>
  <c r="AB2096" i="23"/>
  <c r="AD2397" i="23"/>
  <c r="AB2397" i="23"/>
  <c r="AD2405" i="23"/>
  <c r="AB2405" i="23"/>
  <c r="AD2427" i="23"/>
  <c r="AB2427" i="23"/>
  <c r="AD2446" i="23"/>
  <c r="AB2446" i="23"/>
  <c r="AD2458" i="23"/>
  <c r="AB2458" i="23"/>
  <c r="AD2476" i="23"/>
  <c r="AB2476" i="23"/>
  <c r="AE3389" i="23"/>
  <c r="AF3389" i="23"/>
  <c r="AF3390" i="23"/>
  <c r="AD3390" i="23"/>
  <c r="P3538" i="1"/>
  <c r="P3545" i="1"/>
  <c r="P3547" i="1"/>
  <c r="AF187" i="23"/>
  <c r="AF203" i="23"/>
  <c r="AF216" i="23"/>
  <c r="AF224" i="23"/>
  <c r="AF232" i="23"/>
  <c r="AF240" i="23"/>
  <c r="AF251" i="23"/>
  <c r="AF254" i="23"/>
  <c r="AF260" i="23"/>
  <c r="AF273" i="23"/>
  <c r="AF278" i="23"/>
  <c r="AF291" i="23"/>
  <c r="AF301" i="23"/>
  <c r="AF304" i="23"/>
  <c r="AF325" i="23"/>
  <c r="AD851" i="23"/>
  <c r="AF851" i="23"/>
  <c r="AD853" i="23"/>
  <c r="AF853" i="23"/>
  <c r="AD855" i="23"/>
  <c r="AF855" i="23"/>
  <c r="AD857" i="23"/>
  <c r="AF857" i="23"/>
  <c r="AD859" i="23"/>
  <c r="AF859" i="23"/>
  <c r="AD861" i="23"/>
  <c r="AF861" i="23"/>
  <c r="AD863" i="23"/>
  <c r="AF863" i="23"/>
  <c r="AD865" i="23"/>
  <c r="AF865" i="23"/>
  <c r="AD1029" i="23"/>
  <c r="AB1029" i="23"/>
  <c r="AD1037" i="23"/>
  <c r="AB1037" i="23"/>
  <c r="AD1045" i="23"/>
  <c r="AB1045" i="23"/>
  <c r="AD1053" i="23"/>
  <c r="AB1053" i="23"/>
  <c r="AD1085" i="23"/>
  <c r="AB1085" i="23"/>
  <c r="AD1090" i="23"/>
  <c r="AB1090" i="23"/>
  <c r="AD1098" i="23"/>
  <c r="AB1098" i="23"/>
  <c r="AD1106" i="23"/>
  <c r="AB1106" i="23"/>
  <c r="AD1113" i="23"/>
  <c r="AB1113" i="23"/>
  <c r="AD1290" i="23"/>
  <c r="AB1290" i="23"/>
  <c r="AD1299" i="23"/>
  <c r="AB1299" i="23"/>
  <c r="AD1323" i="23"/>
  <c r="AB1323" i="23"/>
  <c r="AD1328" i="23"/>
  <c r="AB1328" i="23"/>
  <c r="AD1338" i="23"/>
  <c r="AB1338" i="23"/>
  <c r="AD1346" i="23"/>
  <c r="AB1346" i="23"/>
  <c r="AD1350" i="23"/>
  <c r="AB1350" i="23"/>
  <c r="AD2393" i="23"/>
  <c r="AB2393" i="23"/>
  <c r="AD2401" i="23"/>
  <c r="AB2401" i="23"/>
  <c r="AD2409" i="23"/>
  <c r="AB2409" i="23"/>
  <c r="AD2414" i="23"/>
  <c r="AB2414" i="23"/>
  <c r="AD2422" i="23"/>
  <c r="AB2422" i="23"/>
  <c r="AD2440" i="23"/>
  <c r="AB2440" i="23"/>
  <c r="AD2454" i="23"/>
  <c r="AB2454" i="23"/>
  <c r="AD2462" i="23"/>
  <c r="AB2462" i="23"/>
  <c r="AD2648" i="23"/>
  <c r="AF2648" i="23"/>
  <c r="AF3180" i="23"/>
  <c r="AE3180" i="23"/>
  <c r="AF3386" i="23"/>
  <c r="AD3386" i="23"/>
  <c r="AF250" i="23"/>
  <c r="AF266" i="23"/>
  <c r="AF276" i="23"/>
  <c r="AF292" i="23"/>
  <c r="AF308" i="23"/>
  <c r="AD868" i="23"/>
  <c r="AF868" i="23"/>
  <c r="AD1340" i="23"/>
  <c r="AB1340" i="23"/>
  <c r="AD1348" i="23"/>
  <c r="AB1348" i="23"/>
  <c r="AD2395" i="23"/>
  <c r="AB2395" i="23"/>
  <c r="AD2403" i="23"/>
  <c r="AB2403" i="23"/>
  <c r="AD2411" i="23"/>
  <c r="AB2411" i="23"/>
  <c r="AD2429" i="23"/>
  <c r="AB2429" i="23"/>
  <c r="AD2444" i="23"/>
  <c r="AB2444" i="23"/>
  <c r="AD2456" i="23"/>
  <c r="AB2456" i="23"/>
  <c r="AD2464" i="23"/>
  <c r="AB2464" i="23"/>
  <c r="AF2639" i="23"/>
  <c r="AD2639" i="23"/>
  <c r="AD2652" i="23"/>
  <c r="AF2652" i="23"/>
  <c r="AD2751" i="23"/>
  <c r="AF2751" i="23"/>
  <c r="AF2759" i="23"/>
  <c r="AD2759" i="23"/>
  <c r="AF3358" i="23"/>
  <c r="AD3358" i="23"/>
  <c r="AF284" i="23"/>
  <c r="AF850" i="23"/>
  <c r="AF852" i="23"/>
  <c r="AF854" i="23"/>
  <c r="AF856" i="23"/>
  <c r="AF858" i="23"/>
  <c r="AF860" i="23"/>
  <c r="AF862" i="23"/>
  <c r="AF864" i="23"/>
  <c r="AF866" i="23"/>
  <c r="AF867" i="23"/>
  <c r="AB1337" i="23"/>
  <c r="AD1337" i="23"/>
  <c r="AD1344" i="23"/>
  <c r="AB1344" i="23"/>
  <c r="AD2102" i="23"/>
  <c r="AB2102" i="23"/>
  <c r="AD2399" i="23"/>
  <c r="AB2399" i="23"/>
  <c r="AD2407" i="23"/>
  <c r="AB2407" i="23"/>
  <c r="AD2416" i="23"/>
  <c r="AB2416" i="23"/>
  <c r="AD2424" i="23"/>
  <c r="AB2424" i="23"/>
  <c r="AB2434" i="23"/>
  <c r="AD2452" i="23"/>
  <c r="AB2452" i="23"/>
  <c r="AD2460" i="23"/>
  <c r="AB2460" i="23"/>
  <c r="AF2651" i="23"/>
  <c r="AD2656" i="23"/>
  <c r="AF2656" i="23"/>
  <c r="AF2677" i="23"/>
  <c r="AF2682" i="23"/>
  <c r="AF2714" i="23"/>
  <c r="AD2747" i="23"/>
  <c r="AF2747" i="23"/>
  <c r="AF2750" i="23"/>
  <c r="AF2758" i="23"/>
  <c r="AF2763" i="23"/>
  <c r="AD2763" i="23"/>
  <c r="AF3209" i="23"/>
  <c r="AF3354" i="23"/>
  <c r="AD3354" i="23"/>
  <c r="AF3357" i="23"/>
  <c r="AF3413" i="23"/>
  <c r="AF1450" i="23"/>
  <c r="AF1454" i="23"/>
  <c r="AF1459" i="23"/>
  <c r="AF1462" i="23"/>
  <c r="AF1464" i="23"/>
  <c r="AD2664" i="23"/>
  <c r="AF2664" i="23"/>
  <c r="AF2666" i="23"/>
  <c r="AD2672" i="23"/>
  <c r="AF2672" i="23"/>
  <c r="AD2707" i="23"/>
  <c r="AF2707" i="23"/>
  <c r="AD3184" i="23"/>
  <c r="AF3184" i="23"/>
  <c r="AF3370" i="23"/>
  <c r="AD3370" i="23"/>
  <c r="AF3406" i="23"/>
  <c r="AD3406" i="23"/>
  <c r="AF3434" i="23"/>
  <c r="AD3434" i="23"/>
  <c r="AD3451" i="23"/>
  <c r="AF3451" i="23"/>
  <c r="AF1448" i="23"/>
  <c r="AF1452" i="23"/>
  <c r="AF1456" i="23"/>
  <c r="AF1470" i="23"/>
  <c r="AF1471" i="23"/>
  <c r="AF2627" i="23"/>
  <c r="AF2628" i="23"/>
  <c r="AD2633" i="23"/>
  <c r="AF2633" i="23"/>
  <c r="AF2637" i="23"/>
  <c r="AF2640" i="23"/>
  <c r="AF2649" i="23"/>
  <c r="AD2660" i="23"/>
  <c r="AF2660" i="23"/>
  <c r="AF2662" i="23"/>
  <c r="AF2663" i="23"/>
  <c r="AD2668" i="23"/>
  <c r="AF2668" i="23"/>
  <c r="AF2671" i="23"/>
  <c r="AD2676" i="23"/>
  <c r="AF2676" i="23"/>
  <c r="AF2706" i="23"/>
  <c r="AD2711" i="23"/>
  <c r="AF2711" i="23"/>
  <c r="AF2726" i="23"/>
  <c r="AF2738" i="23"/>
  <c r="AD2743" i="23"/>
  <c r="AF2743" i="23"/>
  <c r="AF2770" i="23"/>
  <c r="AF2779" i="23"/>
  <c r="AD2779" i="23"/>
  <c r="AD3190" i="23"/>
  <c r="AF3190" i="23"/>
  <c r="AD3194" i="23"/>
  <c r="AF3194" i="23"/>
  <c r="AE3195" i="23"/>
  <c r="AE3197" i="23"/>
  <c r="AF3203" i="23"/>
  <c r="AF3369" i="23"/>
  <c r="AD3374" i="23"/>
  <c r="AF3402" i="23"/>
  <c r="AD3402" i="23"/>
  <c r="AF3405" i="23"/>
  <c r="AF3429" i="23"/>
  <c r="AF3455" i="23"/>
  <c r="AD3455" i="23"/>
  <c r="AF3502" i="23"/>
  <c r="AD3502" i="23"/>
  <c r="AF3614" i="23"/>
  <c r="AF2679" i="23"/>
  <c r="AD2685" i="23"/>
  <c r="AF2685" i="23"/>
  <c r="AF2687" i="23"/>
  <c r="AF2699" i="23"/>
  <c r="AF2715" i="23"/>
  <c r="AF2723" i="23"/>
  <c r="AF2737" i="23"/>
  <c r="AD2737" i="23"/>
  <c r="AF2739" i="23"/>
  <c r="AF2755" i="23"/>
  <c r="AD2769" i="23"/>
  <c r="AF2769" i="23"/>
  <c r="AF2771" i="23"/>
  <c r="AF2783" i="23"/>
  <c r="AD2789" i="23"/>
  <c r="AF2789" i="23"/>
  <c r="AF2791" i="23"/>
  <c r="AE3181" i="23"/>
  <c r="AF3181" i="23"/>
  <c r="AD3186" i="23"/>
  <c r="AF3186" i="23"/>
  <c r="AD3188" i="23"/>
  <c r="AF3188" i="23"/>
  <c r="AD3366" i="23"/>
  <c r="AF3378" i="23"/>
  <c r="AD3378" i="23"/>
  <c r="AF3398" i="23"/>
  <c r="AD3398" i="23"/>
  <c r="AF3442" i="23"/>
  <c r="AD3442" i="23"/>
  <c r="AF2683" i="23"/>
  <c r="AF2684" i="23"/>
  <c r="AF2691" i="23"/>
  <c r="AF2692" i="23"/>
  <c r="AF2695" i="23"/>
  <c r="AF2703" i="23"/>
  <c r="AF2704" i="23"/>
  <c r="AF2712" i="23"/>
  <c r="AF2717" i="23"/>
  <c r="AD2717" i="23"/>
  <c r="AF2719" i="23"/>
  <c r="AF2720" i="23"/>
  <c r="AF2727" i="23"/>
  <c r="AF2728" i="23"/>
  <c r="AF2733" i="23"/>
  <c r="AD2733" i="23"/>
  <c r="AF2735" i="23"/>
  <c r="AF2736" i="23"/>
  <c r="AF2741" i="23"/>
  <c r="AD2741" i="23"/>
  <c r="AF2744" i="23"/>
  <c r="AF2752" i="23"/>
  <c r="AF2756" i="23"/>
  <c r="AF2767" i="23"/>
  <c r="AF2768" i="23"/>
  <c r="AD2773" i="23"/>
  <c r="AF2773" i="23"/>
  <c r="AD2777" i="23"/>
  <c r="AF2777" i="23"/>
  <c r="AF2780" i="23"/>
  <c r="AF2788" i="23"/>
  <c r="AE3183" i="23"/>
  <c r="AD3196" i="23"/>
  <c r="AF3196" i="23"/>
  <c r="AF3205" i="23"/>
  <c r="AF3350" i="23"/>
  <c r="AD3350" i="23"/>
  <c r="AF3362" i="23"/>
  <c r="AD3362" i="23"/>
  <c r="AF3365" i="23"/>
  <c r="AF3377" i="23"/>
  <c r="AF3382" i="23"/>
  <c r="AD3382" i="23"/>
  <c r="AF3394" i="23"/>
  <c r="AD3394" i="23"/>
  <c r="AF3397" i="23"/>
  <c r="AF3409" i="23"/>
  <c r="AF3425" i="23"/>
  <c r="AF3437" i="23"/>
  <c r="AF3444" i="23"/>
  <c r="AF3446" i="23"/>
  <c r="AF3467" i="23"/>
  <c r="AD3467" i="23"/>
  <c r="AF3474" i="23"/>
  <c r="AF3860" i="23"/>
  <c r="AF3208" i="23"/>
  <c r="AD3208" i="23"/>
  <c r="AF3210" i="23"/>
  <c r="AF3344" i="23"/>
  <c r="AD3344" i="23"/>
  <c r="AF3346" i="23"/>
  <c r="AF3412" i="23"/>
  <c r="AD3412" i="23"/>
  <c r="AF3414" i="23"/>
  <c r="AF3420" i="23"/>
  <c r="AD3420" i="23"/>
  <c r="AF3422" i="23"/>
  <c r="AF3428" i="23"/>
  <c r="AD3428" i="23"/>
  <c r="AF3430" i="23"/>
  <c r="AD3443" i="23"/>
  <c r="AF3443" i="23"/>
  <c r="AD3463" i="23"/>
  <c r="AF3204" i="23"/>
  <c r="AF3206" i="23"/>
  <c r="AF3207" i="23"/>
  <c r="AF3342" i="23"/>
  <c r="AF3343" i="23"/>
  <c r="AF3359" i="23"/>
  <c r="AF3367" i="23"/>
  <c r="AF3375" i="23"/>
  <c r="AF3383" i="23"/>
  <c r="AF3391" i="23"/>
  <c r="AF3399" i="23"/>
  <c r="AF3407" i="23"/>
  <c r="AF3408" i="23"/>
  <c r="AD3408" i="23"/>
  <c r="AF3410" i="23"/>
  <c r="AF3411" i="23"/>
  <c r="AF3418" i="23"/>
  <c r="AF3419" i="23"/>
  <c r="AF3424" i="23"/>
  <c r="AD3424" i="23"/>
  <c r="AF3426" i="23"/>
  <c r="AF3427" i="23"/>
  <c r="AF3432" i="23"/>
  <c r="AD3432" i="23"/>
  <c r="AF3435" i="23"/>
  <c r="AE3439" i="23"/>
  <c r="AE3449" i="23"/>
  <c r="AF3459" i="23"/>
  <c r="AD3459" i="23"/>
  <c r="AF3494" i="23"/>
  <c r="AD3494" i="23"/>
  <c r="AF3497" i="23"/>
  <c r="AF3858" i="23"/>
  <c r="AF3864" i="23"/>
  <c r="AF3874" i="23"/>
  <c r="AF3880" i="23"/>
  <c r="AF3441" i="23"/>
  <c r="AF3456" i="23"/>
  <c r="AF3464" i="23"/>
  <c r="AF3473" i="23"/>
  <c r="AD3473" i="23"/>
  <c r="AF3475" i="23"/>
  <c r="AF3476" i="23"/>
  <c r="AF3480" i="23"/>
  <c r="AF3485" i="23"/>
  <c r="AD3485" i="23"/>
  <c r="AF3489" i="23"/>
  <c r="AD3489" i="23"/>
  <c r="AF3491" i="23"/>
  <c r="AF3499" i="23"/>
  <c r="AF3855" i="23"/>
  <c r="AF3859" i="23"/>
  <c r="AF3863" i="23"/>
  <c r="AF3871" i="23"/>
  <c r="AF3875" i="23"/>
  <c r="AF3877" i="23"/>
  <c r="AF3881" i="23"/>
  <c r="AF3469" i="23"/>
  <c r="AD3469" i="23"/>
  <c r="AF3471" i="23"/>
  <c r="AF3477" i="23"/>
  <c r="AD3477" i="23"/>
  <c r="AF3481" i="23"/>
  <c r="AD3481" i="23"/>
  <c r="AF3483" i="23"/>
  <c r="L1140" i="1"/>
  <c r="O3557" i="1"/>
  <c r="O2828" i="1"/>
  <c r="O3946" i="1"/>
  <c r="O3947" i="1"/>
  <c r="O2829" i="1"/>
  <c r="O892" i="1"/>
  <c r="L1139" i="1"/>
  <c r="L2062" i="1"/>
  <c r="P2757" i="1"/>
  <c r="O2757" i="1"/>
  <c r="P3491" i="1"/>
  <c r="O3431" i="1"/>
  <c r="O3921" i="1"/>
  <c r="N2428" i="1"/>
  <c r="P3472" i="1"/>
  <c r="O3435" i="1"/>
  <c r="O3236" i="1"/>
  <c r="O2687" i="1"/>
  <c r="P2687" i="1"/>
  <c r="N2786" i="1"/>
  <c r="P2786" i="1"/>
  <c r="N3517" i="1"/>
  <c r="P3517" i="1"/>
  <c r="P3454" i="1"/>
  <c r="P3242" i="1"/>
  <c r="N3257" i="1"/>
  <c r="O3248" i="1"/>
  <c r="P2689" i="1"/>
  <c r="P2753" i="1"/>
  <c r="O2753" i="1"/>
  <c r="P2737" i="1"/>
  <c r="O2737" i="1"/>
  <c r="P2749" i="1"/>
  <c r="O2749" i="1"/>
  <c r="O3497" i="1"/>
  <c r="P3497" i="1"/>
  <c r="O3499" i="1"/>
  <c r="O3514" i="1"/>
  <c r="O2759" i="1"/>
  <c r="P3493" i="1"/>
  <c r="O3493" i="1"/>
  <c r="O2769" i="1"/>
  <c r="P2776" i="1"/>
  <c r="N2499" i="1"/>
  <c r="L2499" i="1"/>
  <c r="N2503" i="1"/>
  <c r="P3441" i="1"/>
  <c r="L2454" i="1"/>
  <c r="P2813" i="1"/>
  <c r="P3507" i="1"/>
  <c r="P3539" i="1"/>
  <c r="N3539" i="1"/>
  <c r="P3544" i="1"/>
  <c r="L2133" i="1"/>
  <c r="P2824" i="1"/>
  <c r="N3557" i="1"/>
  <c r="O3523" i="1"/>
  <c r="P2793" i="1"/>
  <c r="P2821" i="1"/>
  <c r="P3946" i="1"/>
  <c r="P2829" i="1"/>
  <c r="O3461" i="1"/>
  <c r="P3484" i="1"/>
  <c r="P3496" i="1"/>
  <c r="N3496" i="1"/>
  <c r="L2470" i="1"/>
  <c r="O2676" i="1"/>
  <c r="O3234" i="1"/>
  <c r="O3254" i="1"/>
  <c r="O3943" i="1"/>
  <c r="O2689" i="1"/>
  <c r="N2680" i="1"/>
  <c r="P2738" i="1"/>
  <c r="P3470" i="1"/>
  <c r="P2748" i="1"/>
  <c r="P3481" i="1"/>
  <c r="L2456" i="1"/>
  <c r="N2456" i="1"/>
  <c r="N2471" i="1"/>
  <c r="L2471" i="1"/>
  <c r="O3520" i="1"/>
  <c r="P2718" i="1"/>
  <c r="N2718" i="1"/>
  <c r="O2756" i="1"/>
  <c r="P3466" i="1"/>
  <c r="P2715" i="1"/>
  <c r="O2719" i="1"/>
  <c r="N3479" i="1"/>
  <c r="O2765" i="1"/>
  <c r="N2472" i="1"/>
  <c r="L2472" i="1"/>
  <c r="L2459" i="1"/>
  <c r="N2459" i="1"/>
  <c r="P3494" i="1"/>
  <c r="N2767" i="1"/>
  <c r="P2767" i="1"/>
  <c r="P2814" i="1"/>
  <c r="N2814" i="1"/>
  <c r="P3485" i="1"/>
  <c r="P2703" i="1"/>
  <c r="L2397" i="1"/>
  <c r="O2771" i="1"/>
  <c r="P2711" i="1"/>
  <c r="O2779" i="1"/>
  <c r="P3453" i="1"/>
  <c r="L2426" i="1"/>
  <c r="P3473" i="1"/>
  <c r="L2446" i="1"/>
  <c r="N2446" i="1"/>
  <c r="N2447" i="1"/>
  <c r="L2447" i="1"/>
  <c r="P3489" i="1"/>
  <c r="N3501" i="1"/>
  <c r="P3501" i="1"/>
  <c r="P2747" i="1"/>
  <c r="O2760" i="1"/>
  <c r="P3945" i="1"/>
  <c r="N2474" i="1"/>
  <c r="L2474" i="1"/>
  <c r="L2497" i="1"/>
  <c r="N2497" i="1"/>
  <c r="P2764" i="1"/>
  <c r="L2464" i="1"/>
  <c r="N2464" i="1"/>
  <c r="O3524" i="1"/>
  <c r="P2758" i="1"/>
  <c r="O2758" i="1"/>
  <c r="P3512" i="1"/>
  <c r="O3512" i="1"/>
  <c r="N2495" i="1"/>
  <c r="N2498" i="1"/>
  <c r="P3519" i="1"/>
  <c r="N3529" i="1"/>
  <c r="P3516" i="1"/>
  <c r="N2509" i="1"/>
  <c r="N2513" i="1"/>
  <c r="N2824" i="1"/>
  <c r="N3947" i="1"/>
  <c r="N2511" i="1"/>
  <c r="O3948" i="1"/>
  <c r="N1339" i="1"/>
  <c r="N3395" i="1"/>
  <c r="P2723" i="1"/>
  <c r="O3464" i="1"/>
  <c r="L2431" i="1"/>
  <c r="O2723" i="1"/>
  <c r="L2429" i="1"/>
  <c r="N2429" i="1"/>
  <c r="P2772" i="1"/>
  <c r="N2781" i="1"/>
  <c r="L2481" i="1"/>
  <c r="N2481" i="1"/>
  <c r="N2462" i="1"/>
  <c r="L2482" i="1"/>
  <c r="P3509" i="1"/>
  <c r="N2135" i="1"/>
  <c r="L2135" i="1"/>
  <c r="L1147" i="1"/>
  <c r="P2820" i="1"/>
  <c r="N2512" i="1"/>
  <c r="O3561" i="1"/>
  <c r="L1332" i="1"/>
  <c r="L2113" i="1"/>
  <c r="L1131" i="1"/>
  <c r="N1135" i="1"/>
  <c r="L1383" i="1"/>
  <c r="L2063" i="1"/>
  <c r="N1369" i="1"/>
  <c r="L2068" i="1"/>
  <c r="L1355" i="1"/>
  <c r="L1364" i="1"/>
  <c r="N2832" i="1"/>
  <c r="N2108" i="1"/>
  <c r="L2027" i="1"/>
  <c r="O3951" i="1"/>
  <c r="N2120" i="1"/>
  <c r="N1344" i="1"/>
  <c r="N1136" i="1"/>
  <c r="N1123" i="1"/>
  <c r="P3678" i="1"/>
  <c r="N2106" i="1"/>
  <c r="L2024" i="1"/>
  <c r="L2048" i="1"/>
  <c r="L2090" i="1"/>
  <c r="O3559" i="1"/>
  <c r="L2087" i="1"/>
  <c r="L1334" i="1"/>
  <c r="L2079" i="1"/>
  <c r="N1381" i="1"/>
  <c r="N1096" i="1"/>
  <c r="L2052" i="1"/>
  <c r="N1104" i="1"/>
  <c r="N1377" i="1"/>
  <c r="L1354" i="1"/>
  <c r="N2031" i="1"/>
  <c r="L2123" i="1"/>
  <c r="N1076" i="1"/>
  <c r="O2831" i="1"/>
  <c r="N1363" i="1"/>
  <c r="L1106" i="1"/>
  <c r="N1320" i="1"/>
  <c r="N1299" i="1"/>
  <c r="O3562" i="1"/>
  <c r="L1122" i="1"/>
  <c r="L1130" i="1"/>
  <c r="O2834" i="1"/>
  <c r="L2104" i="1"/>
  <c r="L2109" i="1"/>
  <c r="L2112" i="1"/>
  <c r="N1126" i="1"/>
  <c r="P891" i="1"/>
  <c r="N1090" i="1"/>
  <c r="L1083" i="1"/>
  <c r="O897" i="1"/>
  <c r="O3448" i="1"/>
  <c r="P3448" i="1"/>
  <c r="L2437" i="1"/>
  <c r="N2437" i="1"/>
  <c r="N2034" i="1"/>
  <c r="L1300" i="1"/>
  <c r="P3461" i="1"/>
  <c r="P3923" i="1"/>
  <c r="L2132" i="1"/>
  <c r="P3518" i="1"/>
  <c r="O3535" i="1"/>
  <c r="N3233" i="1"/>
  <c r="O3257" i="1"/>
  <c r="N2506" i="1"/>
  <c r="L1061" i="1"/>
  <c r="O3920" i="1"/>
  <c r="N2463" i="1"/>
  <c r="N2754" i="1"/>
  <c r="P3463" i="1"/>
  <c r="P3235" i="1"/>
  <c r="O3924" i="1"/>
  <c r="O3468" i="1"/>
  <c r="O3919" i="1"/>
  <c r="O3229" i="1"/>
  <c r="O3474" i="1"/>
  <c r="N2504" i="1"/>
  <c r="L2504" i="1"/>
  <c r="P3464" i="1"/>
  <c r="O3542" i="1"/>
  <c r="L2510" i="1"/>
  <c r="N2510" i="1"/>
  <c r="L2514" i="1"/>
  <c r="N2514" i="1"/>
  <c r="P3465" i="1"/>
  <c r="P3467" i="1"/>
  <c r="N2441" i="1"/>
  <c r="L2441" i="1"/>
  <c r="O2830" i="1"/>
  <c r="P2830" i="1"/>
  <c r="P331" i="1"/>
  <c r="P3549" i="1"/>
  <c r="P2832" i="1"/>
  <c r="P3949" i="1"/>
  <c r="P2782" i="1"/>
  <c r="L2500" i="1"/>
  <c r="L2508" i="1"/>
  <c r="P3557" i="1"/>
  <c r="P3558" i="1"/>
  <c r="O3558" i="1"/>
  <c r="P3563" i="1"/>
  <c r="P2835" i="1"/>
  <c r="P2836" i="1"/>
  <c r="O3564" i="1"/>
  <c r="N2044" i="1"/>
  <c r="N2025" i="1"/>
  <c r="L1373" i="1"/>
  <c r="N2101" i="1"/>
  <c r="L1358" i="1"/>
  <c r="L2061" i="1"/>
  <c r="L1330" i="1"/>
  <c r="N1330" i="1"/>
  <c r="N2091" i="1"/>
  <c r="N2055" i="1"/>
  <c r="N1386" i="1"/>
  <c r="L1343" i="1"/>
  <c r="N2092" i="1"/>
  <c r="N2097" i="1"/>
  <c r="N1032" i="1"/>
  <c r="L1032" i="1"/>
  <c r="N2065" i="1"/>
  <c r="L2102" i="1"/>
  <c r="N2102" i="1"/>
  <c r="N2051" i="1"/>
  <c r="L2049" i="1"/>
  <c r="L2124" i="1"/>
  <c r="N1121" i="1"/>
  <c r="L1361" i="1"/>
  <c r="N1118" i="1"/>
  <c r="L1118" i="1"/>
  <c r="N1367" i="1"/>
  <c r="L1367" i="1"/>
  <c r="L1134" i="1"/>
  <c r="N1134" i="1"/>
  <c r="N2835" i="1"/>
  <c r="O2836" i="1"/>
  <c r="L1323" i="1"/>
  <c r="N1314" i="1"/>
  <c r="N1302" i="1"/>
  <c r="L2022" i="1"/>
  <c r="N1347" i="1"/>
  <c r="N1028" i="1"/>
  <c r="N1107" i="1"/>
  <c r="L1030" i="1"/>
  <c r="L1144" i="1"/>
  <c r="L2064" i="1"/>
  <c r="N1109" i="1"/>
  <c r="L1301" i="1"/>
  <c r="N2096" i="1"/>
  <c r="N2128" i="1"/>
  <c r="N1384" i="1"/>
  <c r="N1325" i="1"/>
  <c r="N1333" i="1"/>
  <c r="L1342" i="1"/>
  <c r="N2028" i="1"/>
  <c r="N2114" i="1"/>
  <c r="L1350" i="1"/>
  <c r="N2071" i="1"/>
  <c r="L1142" i="1"/>
  <c r="N1103" i="1"/>
  <c r="N1357" i="1"/>
  <c r="L1336" i="1"/>
  <c r="N2110" i="1"/>
  <c r="N1086" i="1"/>
  <c r="N1349" i="1"/>
  <c r="L1068" i="1"/>
  <c r="N1352" i="1"/>
  <c r="L2107" i="1"/>
  <c r="N2088" i="1"/>
  <c r="N1313" i="1"/>
  <c r="N2126" i="1"/>
  <c r="N1120" i="1"/>
  <c r="N1074" i="1"/>
  <c r="N1092" i="1"/>
  <c r="L2073" i="1"/>
  <c r="L1138" i="1"/>
  <c r="N1094" i="1"/>
  <c r="N1143" i="1"/>
  <c r="N2009" i="1"/>
  <c r="N1064" i="1"/>
  <c r="N892" i="1"/>
  <c r="P274" i="1"/>
  <c r="O3956" i="1"/>
  <c r="N2493" i="1"/>
  <c r="L2493" i="1"/>
  <c r="N2494" i="1"/>
  <c r="L2494" i="1"/>
  <c r="L1087" i="1"/>
  <c r="P3417" i="1"/>
  <c r="P3531" i="1"/>
  <c r="O3525" i="1"/>
  <c r="P3255" i="1"/>
  <c r="P3439" i="1"/>
  <c r="P3450" i="1"/>
  <c r="P2700" i="1"/>
  <c r="P3391" i="1"/>
  <c r="P3434" i="1"/>
  <c r="P3530" i="1"/>
  <c r="P3934" i="1"/>
  <c r="O3925" i="1"/>
  <c r="P2676" i="1"/>
  <c r="N2399" i="1"/>
  <c r="P3407" i="1"/>
  <c r="O3407" i="1"/>
  <c r="P3922" i="1"/>
  <c r="P3931" i="1"/>
  <c r="O3931" i="1"/>
  <c r="P175" i="1"/>
  <c r="N2070" i="1"/>
  <c r="L2121" i="1"/>
  <c r="P3459" i="1"/>
  <c r="N2039" i="1"/>
  <c r="N3927" i="1"/>
  <c r="N2434" i="1"/>
  <c r="P3245" i="1"/>
  <c r="N2046" i="1"/>
  <c r="O3398" i="1"/>
  <c r="O2802" i="1"/>
  <c r="P2704" i="1"/>
  <c r="P2706" i="1"/>
  <c r="O2728" i="1"/>
  <c r="P2728" i="1"/>
  <c r="P2822" i="1"/>
  <c r="O2822" i="1"/>
  <c r="O2688" i="1"/>
  <c r="P3936" i="1"/>
  <c r="P2730" i="1"/>
  <c r="P3250" i="1"/>
  <c r="L2473" i="1"/>
  <c r="P3253" i="1"/>
  <c r="L2026" i="1"/>
  <c r="N2026" i="1"/>
  <c r="N2734" i="1"/>
  <c r="P2734" i="1"/>
  <c r="N2766" i="1"/>
  <c r="P2766" i="1"/>
  <c r="L2467" i="1"/>
  <c r="N2467" i="1"/>
  <c r="P3249" i="1"/>
  <c r="P3393" i="1"/>
  <c r="P3403" i="1"/>
  <c r="P3529" i="1"/>
  <c r="P3474" i="1"/>
  <c r="P2819" i="1"/>
  <c r="P3947" i="1"/>
  <c r="P3564" i="1"/>
  <c r="P892" i="1"/>
  <c r="P3562" i="1"/>
  <c r="N3955" i="1"/>
  <c r="P3955" i="1"/>
  <c r="J3024" i="1"/>
  <c r="O3249" i="1"/>
  <c r="O3243" i="1"/>
  <c r="O2785" i="1"/>
  <c r="L1371" i="1"/>
  <c r="N1371" i="1"/>
  <c r="L2067" i="1"/>
  <c r="P3476" i="1"/>
  <c r="P3430" i="1"/>
  <c r="P2765" i="1"/>
  <c r="O2708" i="1"/>
  <c r="P3238" i="1"/>
  <c r="P2788" i="1"/>
  <c r="O3405" i="1"/>
  <c r="P3421" i="1"/>
  <c r="P2707" i="1"/>
  <c r="O2707" i="1"/>
  <c r="N2439" i="1"/>
  <c r="L2439" i="1"/>
  <c r="P2754" i="1"/>
  <c r="O2754" i="1"/>
  <c r="L1119" i="1"/>
  <c r="L2488" i="1"/>
  <c r="P3918" i="1"/>
  <c r="L1360" i="1"/>
  <c r="P2796" i="1"/>
  <c r="P2771" i="1"/>
  <c r="P2685" i="1"/>
  <c r="P2750" i="1"/>
  <c r="L2438" i="1"/>
  <c r="O2712" i="1"/>
  <c r="P2731" i="1"/>
  <c r="N2731" i="1"/>
  <c r="P3233" i="1"/>
  <c r="P3408" i="1"/>
  <c r="P3920" i="1"/>
  <c r="P2729" i="1"/>
  <c r="P3468" i="1"/>
  <c r="O3953" i="1"/>
  <c r="P3953" i="1"/>
  <c r="P2780" i="1"/>
  <c r="N2780" i="1"/>
  <c r="P1480" i="1"/>
  <c r="P1486" i="1"/>
  <c r="P1497" i="1"/>
  <c r="P2768" i="1"/>
  <c r="N1359" i="1"/>
  <c r="L1359" i="1"/>
  <c r="P3523" i="1"/>
  <c r="O900" i="1"/>
  <c r="P900" i="1"/>
  <c r="P3522" i="1"/>
  <c r="P2803" i="1"/>
  <c r="P2809" i="1"/>
  <c r="O2833" i="1"/>
  <c r="P2833" i="1"/>
  <c r="P2834" i="1"/>
  <c r="P898" i="1"/>
  <c r="P345" i="1"/>
  <c r="P3565" i="1"/>
  <c r="P2838" i="1"/>
  <c r="O2838" i="1"/>
  <c r="P213" i="1"/>
  <c r="N1089" i="1"/>
  <c r="L1089" i="1"/>
  <c r="P1493" i="1"/>
  <c r="P1499" i="1"/>
  <c r="N2054" i="1"/>
  <c r="P888" i="1"/>
  <c r="L2030" i="1"/>
  <c r="N2023" i="1"/>
  <c r="L1311" i="1"/>
  <c r="N1497" i="1"/>
  <c r="O884" i="1"/>
  <c r="N889" i="1"/>
  <c r="L2037" i="1"/>
  <c r="L1095" i="1"/>
  <c r="L2038" i="1"/>
  <c r="P872" i="1"/>
  <c r="N1303" i="1"/>
  <c r="L2020" i="1"/>
  <c r="N1034" i="1"/>
  <c r="N2010" i="1"/>
  <c r="L2035" i="1"/>
  <c r="L1080" i="1"/>
  <c r="N2014" i="1"/>
  <c r="N877" i="1"/>
  <c r="N880" i="1"/>
  <c r="N1112" i="1"/>
  <c r="N1385" i="1"/>
  <c r="L1385" i="1"/>
  <c r="P261" i="1"/>
  <c r="O901" i="1"/>
  <c r="P306" i="1"/>
  <c r="P272" i="1"/>
  <c r="N870" i="1"/>
  <c r="P195" i="1"/>
  <c r="P330" i="1"/>
  <c r="P297" i="1"/>
  <c r="P202" i="1"/>
  <c r="P209" i="1"/>
  <c r="P344" i="1"/>
  <c r="N2663" i="1" l="1"/>
  <c r="P2663" i="1"/>
  <c r="O3427" i="1"/>
  <c r="P3427" i="1"/>
  <c r="N2395" i="1"/>
  <c r="L2395" i="1"/>
  <c r="N2396" i="1"/>
  <c r="L2396" i="1"/>
  <c r="N3921" i="1"/>
  <c r="P3921" i="1"/>
  <c r="L2053" i="1"/>
  <c r="N2053" i="1"/>
  <c r="N3503" i="1"/>
  <c r="P3503" i="1"/>
  <c r="N1117" i="1"/>
  <c r="L1117" i="1"/>
  <c r="N1372" i="1"/>
  <c r="L1372" i="1"/>
  <c r="N2131" i="1"/>
  <c r="L2131" i="1"/>
  <c r="AB1331" i="23"/>
  <c r="AD1331" i="23"/>
  <c r="AB1349" i="23"/>
  <c r="AD1349" i="23"/>
  <c r="AD1984" i="23"/>
  <c r="AB1984" i="23"/>
  <c r="AB2029" i="23"/>
  <c r="AD2029" i="23"/>
  <c r="AB2077" i="23"/>
  <c r="AD2077" i="23"/>
  <c r="AB2083" i="23"/>
  <c r="AD2083" i="23"/>
  <c r="AB2364" i="23"/>
  <c r="AD2364" i="23"/>
  <c r="AE2630" i="23"/>
  <c r="AF2630" i="23"/>
  <c r="AD3185" i="23"/>
  <c r="AF3185" i="23"/>
  <c r="AD3351" i="23"/>
  <c r="AF3351" i="23"/>
  <c r="AF3355" i="23"/>
  <c r="AD3355" i="23"/>
  <c r="AF3436" i="23"/>
  <c r="AD3436" i="23"/>
  <c r="AE3482" i="23"/>
  <c r="AF3482" i="23"/>
  <c r="AD3867" i="23"/>
  <c r="AF3867" i="23"/>
  <c r="L2074" i="1"/>
  <c r="L1307" i="1"/>
  <c r="L2099" i="1"/>
  <c r="O2673" i="1"/>
  <c r="P2673" i="1"/>
  <c r="P3422" i="1"/>
  <c r="O3422" i="1"/>
  <c r="O2697" i="1"/>
  <c r="P2697" i="1"/>
  <c r="O2682" i="1"/>
  <c r="P2682" i="1"/>
  <c r="N2679" i="1"/>
  <c r="P2679" i="1"/>
  <c r="O3395" i="1"/>
  <c r="P3395" i="1"/>
  <c r="N3929" i="1"/>
  <c r="P3929" i="1"/>
  <c r="L2017" i="1"/>
  <c r="N2017" i="1"/>
  <c r="O3442" i="1"/>
  <c r="P3442" i="1"/>
  <c r="O3458" i="1"/>
  <c r="P3458" i="1"/>
  <c r="L1298" i="1"/>
  <c r="N1298" i="1"/>
  <c r="O2732" i="1"/>
  <c r="P2732" i="1"/>
  <c r="L2050" i="1"/>
  <c r="N2050" i="1"/>
  <c r="N2742" i="1"/>
  <c r="P2742" i="1"/>
  <c r="P3677" i="1"/>
  <c r="O3432" i="1"/>
  <c r="P3432" i="1"/>
  <c r="O3239" i="1"/>
  <c r="P3239" i="1"/>
  <c r="P3405" i="1"/>
  <c r="N3405" i="1"/>
  <c r="N3937" i="1"/>
  <c r="P3937" i="1"/>
  <c r="P185" i="1"/>
  <c r="N3498" i="1"/>
  <c r="P3498" i="1"/>
  <c r="L2468" i="1"/>
  <c r="N2468" i="1"/>
  <c r="O3513" i="1"/>
  <c r="P3513" i="1"/>
  <c r="O2789" i="1"/>
  <c r="P2789" i="1"/>
  <c r="N3525" i="1"/>
  <c r="P3525" i="1"/>
  <c r="AD1466" i="23"/>
  <c r="AF1466" i="23"/>
  <c r="AB2038" i="23"/>
  <c r="AD2038" i="23"/>
  <c r="AB2045" i="23"/>
  <c r="AD2045" i="23"/>
  <c r="AB2057" i="23"/>
  <c r="AD2057" i="23"/>
  <c r="AD2069" i="23"/>
  <c r="AB2069" i="23"/>
  <c r="AF3353" i="23"/>
  <c r="AD3353" i="23"/>
  <c r="L1316" i="1"/>
  <c r="N2762" i="1"/>
  <c r="P3420" i="1"/>
  <c r="AD3498" i="23"/>
  <c r="P3418" i="1"/>
  <c r="P3520" i="1"/>
  <c r="AF3374" i="23"/>
  <c r="AB2432" i="23"/>
  <c r="P3500" i="1"/>
  <c r="N2698" i="1"/>
  <c r="P2698" i="1"/>
  <c r="O3941" i="1"/>
  <c r="P3941" i="1"/>
  <c r="O3440" i="1"/>
  <c r="P3440" i="1"/>
  <c r="O2725" i="1"/>
  <c r="P2725" i="1"/>
  <c r="N3447" i="1"/>
  <c r="P3447" i="1"/>
  <c r="L1305" i="1"/>
  <c r="N1305" i="1"/>
  <c r="N2443" i="1"/>
  <c r="L2443" i="1"/>
  <c r="O3478" i="1"/>
  <c r="P3478" i="1"/>
  <c r="N1067" i="1"/>
  <c r="L1067" i="1"/>
  <c r="O2743" i="1"/>
  <c r="P2743" i="1"/>
  <c r="L1085" i="1"/>
  <c r="N1085" i="1"/>
  <c r="N2760" i="1"/>
  <c r="P2760" i="1"/>
  <c r="N2761" i="1"/>
  <c r="P2761" i="1"/>
  <c r="N1100" i="1"/>
  <c r="L1100" i="1"/>
  <c r="L2485" i="1"/>
  <c r="N2485" i="1"/>
  <c r="N2791" i="1"/>
  <c r="P2791" i="1"/>
  <c r="N2492" i="1"/>
  <c r="L2492" i="1"/>
  <c r="P3553" i="1"/>
  <c r="O3553" i="1"/>
  <c r="AB1044" i="23"/>
  <c r="AD1044" i="23"/>
  <c r="AB1990" i="23"/>
  <c r="AD1990" i="23"/>
  <c r="AB2085" i="23"/>
  <c r="AD2085" i="23"/>
  <c r="AD2439" i="23"/>
  <c r="AB2439" i="23"/>
  <c r="AB2465" i="23"/>
  <c r="AD2465" i="23"/>
  <c r="AD2674" i="23"/>
  <c r="AF2674" i="23"/>
  <c r="AF3197" i="23"/>
  <c r="AD3197" i="23"/>
  <c r="AF3416" i="23"/>
  <c r="AD3416" i="23"/>
  <c r="AE3869" i="23"/>
  <c r="AF3869" i="23"/>
  <c r="N2826" i="1"/>
  <c r="P2826" i="1"/>
  <c r="N3560" i="1"/>
  <c r="P3560" i="1"/>
  <c r="N2460" i="1"/>
  <c r="P3499" i="1"/>
  <c r="P3258" i="1"/>
  <c r="AF2690" i="23"/>
  <c r="AF2670" i="23"/>
  <c r="P886" i="1"/>
  <c r="O2816" i="1"/>
  <c r="N2465" i="1"/>
  <c r="P2774" i="1"/>
  <c r="P3550" i="1"/>
  <c r="P3243" i="1"/>
  <c r="P3230" i="1"/>
  <c r="P3919" i="1"/>
  <c r="L1097" i="1"/>
  <c r="N2076" i="1"/>
  <c r="L2032" i="1"/>
  <c r="AF3462" i="23"/>
  <c r="AF3463" i="23"/>
  <c r="AF2644" i="23"/>
  <c r="O3228" i="1"/>
  <c r="O2694" i="1"/>
  <c r="P2694" i="1"/>
  <c r="O3425" i="1"/>
  <c r="P3425" i="1"/>
  <c r="P3431" i="1"/>
  <c r="N3414" i="1"/>
  <c r="O2709" i="1"/>
  <c r="P2709" i="1"/>
  <c r="O3456" i="1"/>
  <c r="P3456" i="1"/>
  <c r="N2733" i="1"/>
  <c r="P2733" i="1"/>
  <c r="P3469" i="1"/>
  <c r="O3469" i="1"/>
  <c r="L2436" i="1"/>
  <c r="N2436" i="1"/>
  <c r="P1488" i="1"/>
  <c r="P186" i="1"/>
  <c r="P194" i="1"/>
  <c r="P2708" i="1"/>
  <c r="P2727" i="1"/>
  <c r="L2427" i="1"/>
  <c r="P2735" i="1"/>
  <c r="N1306" i="1"/>
  <c r="N2433" i="1"/>
  <c r="P2745" i="1"/>
  <c r="AF184" i="23"/>
  <c r="AF205" i="23"/>
  <c r="AB1028" i="23"/>
  <c r="AD1028" i="23"/>
  <c r="AD1052" i="23"/>
  <c r="AB1052" i="23"/>
  <c r="AB1070" i="23"/>
  <c r="AD1070" i="23"/>
  <c r="AB1101" i="23"/>
  <c r="AD1101" i="23"/>
  <c r="P2659" i="1"/>
  <c r="P2695" i="1"/>
  <c r="P2681" i="1"/>
  <c r="P3231" i="1"/>
  <c r="P3236" i="1"/>
  <c r="P3392" i="1"/>
  <c r="P870" i="1"/>
  <c r="P880" i="1"/>
  <c r="P882" i="1"/>
  <c r="N2714" i="1"/>
  <c r="N2726" i="1"/>
  <c r="P3457" i="1"/>
  <c r="P248" i="1"/>
  <c r="P2736" i="1"/>
  <c r="P2740" i="1"/>
  <c r="L1309" i="1"/>
  <c r="N2444" i="1"/>
  <c r="AF188" i="23"/>
  <c r="AD1001" i="23"/>
  <c r="AB1001" i="23"/>
  <c r="AB998" i="23"/>
  <c r="AD998" i="23"/>
  <c r="AB1084" i="23"/>
  <c r="AD1084" i="23"/>
  <c r="AD1093" i="23"/>
  <c r="AB1093" i="23"/>
  <c r="P2661" i="1"/>
  <c r="P2680" i="1"/>
  <c r="P2677" i="1"/>
  <c r="P3252" i="1"/>
  <c r="P3256" i="1"/>
  <c r="P3930" i="1"/>
  <c r="P231" i="1"/>
  <c r="AD1046" i="23"/>
  <c r="AB1046" i="23"/>
  <c r="AD1079" i="23"/>
  <c r="AB1079" i="23"/>
  <c r="P263" i="1"/>
  <c r="P3480" i="1"/>
  <c r="P3482" i="1"/>
  <c r="P309" i="1"/>
  <c r="P2801" i="1"/>
  <c r="P321" i="1"/>
  <c r="P2815" i="1"/>
  <c r="AF180" i="23"/>
  <c r="AF181" i="23"/>
  <c r="AF230" i="23"/>
  <c r="AF235" i="23"/>
  <c r="AF236" i="23"/>
  <c r="AF237" i="23"/>
  <c r="AF242" i="23"/>
  <c r="AF244" i="23"/>
  <c r="AF267" i="23"/>
  <c r="AF268" i="23"/>
  <c r="AF286" i="23"/>
  <c r="AF289" i="23"/>
  <c r="AF294" i="23"/>
  <c r="AF297" i="23"/>
  <c r="AF305" i="23"/>
  <c r="AF309" i="23"/>
  <c r="AB1295" i="23"/>
  <c r="AD1295" i="23"/>
  <c r="AB1303" i="23"/>
  <c r="AD1303" i="23"/>
  <c r="AB1315" i="23"/>
  <c r="AD1315" i="23"/>
  <c r="AB1977" i="23"/>
  <c r="AD1977" i="23"/>
  <c r="AD1996" i="23"/>
  <c r="AB1996" i="23"/>
  <c r="AB2003" i="23"/>
  <c r="AD2003" i="23"/>
  <c r="AB2012" i="23"/>
  <c r="AD2012" i="23"/>
  <c r="AB2018" i="23"/>
  <c r="AD2018" i="23"/>
  <c r="AB2062" i="23"/>
  <c r="AD2062" i="23"/>
  <c r="AB2095" i="23"/>
  <c r="AD2095" i="23"/>
  <c r="AB2100" i="23"/>
  <c r="AD2100" i="23"/>
  <c r="AB2398" i="23"/>
  <c r="AD2398" i="23"/>
  <c r="AB2449" i="23"/>
  <c r="AD2449" i="23"/>
  <c r="AD2757" i="23"/>
  <c r="AF2757" i="23"/>
  <c r="AF2778" i="23"/>
  <c r="AE2778" i="23"/>
  <c r="P2770" i="1"/>
  <c r="L2466" i="1"/>
  <c r="P2783" i="1"/>
  <c r="P303" i="1"/>
  <c r="P314" i="1"/>
  <c r="P2802" i="1"/>
  <c r="AF171" i="23"/>
  <c r="AF198" i="23"/>
  <c r="AF200" i="23"/>
  <c r="AF201" i="23"/>
  <c r="AF223" i="23"/>
  <c r="AF229" i="23"/>
  <c r="AF241" i="23"/>
  <c r="AF253" i="23"/>
  <c r="AF256" i="23"/>
  <c r="AF261" i="23"/>
  <c r="AF262" i="23"/>
  <c r="AF264" i="23"/>
  <c r="AF270" i="23"/>
  <c r="AF271" i="23"/>
  <c r="AF290" i="23"/>
  <c r="AF303" i="23"/>
  <c r="AF313" i="23"/>
  <c r="AF330" i="23"/>
  <c r="AB1034" i="23"/>
  <c r="AB1050" i="23"/>
  <c r="AD1050" i="23"/>
  <c r="AB1059" i="23"/>
  <c r="AB1061" i="23"/>
  <c r="AD1063" i="23"/>
  <c r="AB1075" i="23"/>
  <c r="AD1075" i="23"/>
  <c r="AD1107" i="23"/>
  <c r="AD1324" i="23"/>
  <c r="AB1324" i="23"/>
  <c r="AD1351" i="23"/>
  <c r="AB1351" i="23"/>
  <c r="AB1989" i="23"/>
  <c r="AD1989" i="23"/>
  <c r="AB2024" i="23"/>
  <c r="AD2024" i="23"/>
  <c r="AB2030" i="23"/>
  <c r="AD2030" i="23"/>
  <c r="AB2037" i="23"/>
  <c r="AD2037" i="23"/>
  <c r="AB2082" i="23"/>
  <c r="AD2082" i="23"/>
  <c r="AB2084" i="23"/>
  <c r="AD2084" i="23"/>
  <c r="AD2436" i="23"/>
  <c r="AB2436" i="23"/>
  <c r="AB2466" i="23"/>
  <c r="AD2466" i="23"/>
  <c r="AE2647" i="23"/>
  <c r="AF2647" i="23"/>
  <c r="AE2696" i="23"/>
  <c r="AF2696" i="23"/>
  <c r="AD2753" i="23"/>
  <c r="AF2753" i="23"/>
  <c r="AF2776" i="23"/>
  <c r="AD2776" i="23"/>
  <c r="AF185" i="23"/>
  <c r="AF191" i="23"/>
  <c r="AF207" i="23"/>
  <c r="AF213" i="23"/>
  <c r="AF258" i="23"/>
  <c r="AF263" i="23"/>
  <c r="AF281" i="23"/>
  <c r="AF296" i="23"/>
  <c r="AF312" i="23"/>
  <c r="AF316" i="23"/>
  <c r="AB1314" i="23"/>
  <c r="AD1314" i="23"/>
  <c r="AB1975" i="23"/>
  <c r="AD1975" i="23"/>
  <c r="AB2004" i="23"/>
  <c r="AD2004" i="23"/>
  <c r="AB2011" i="23"/>
  <c r="AD2011" i="23"/>
  <c r="AB2017" i="23"/>
  <c r="AD2017" i="23"/>
  <c r="AB2094" i="23"/>
  <c r="AD2094" i="23"/>
  <c r="AD2097" i="23"/>
  <c r="AB2097" i="23"/>
  <c r="AB2367" i="23"/>
  <c r="AD2367" i="23"/>
  <c r="AD2453" i="23"/>
  <c r="AB2453" i="23"/>
  <c r="AF2632" i="23"/>
  <c r="Z1243" i="23"/>
  <c r="AD1302" i="23"/>
  <c r="AD1319" i="23"/>
  <c r="AB1336" i="23"/>
  <c r="AB1352" i="23"/>
  <c r="AF1453" i="23"/>
  <c r="AB1974" i="23"/>
  <c r="AB1987" i="23"/>
  <c r="AD1993" i="23"/>
  <c r="AD1999" i="23"/>
  <c r="AD2007" i="23"/>
  <c r="AD2015" i="23"/>
  <c r="AD2021" i="23"/>
  <c r="AD2027" i="23"/>
  <c r="AD2033" i="23"/>
  <c r="AD2041" i="23"/>
  <c r="AD2054" i="23"/>
  <c r="AB2071" i="23"/>
  <c r="AD2091" i="23"/>
  <c r="AE2632" i="23"/>
  <c r="AF2688" i="23"/>
  <c r="AF2689" i="23"/>
  <c r="AF2701" i="23"/>
  <c r="AE2708" i="23"/>
  <c r="AD2709" i="23"/>
  <c r="AF2745" i="23"/>
  <c r="AF2655" i="23"/>
  <c r="AE2718" i="23"/>
  <c r="AF2718" i="23"/>
  <c r="AE2745" i="23"/>
  <c r="AF2653" i="23"/>
  <c r="AE2689" i="23"/>
  <c r="AF2734" i="23"/>
  <c r="AF2760" i="23"/>
  <c r="AF2784" i="23"/>
  <c r="AE3349" i="23"/>
  <c r="AF3349" i="23"/>
  <c r="AF3364" i="23"/>
  <c r="AF3387" i="23"/>
  <c r="AD3387" i="23"/>
  <c r="AE3393" i="23"/>
  <c r="AF3393" i="23"/>
  <c r="AF3466" i="23"/>
  <c r="AF3495" i="23"/>
  <c r="AD3495" i="23"/>
  <c r="AF3879" i="23"/>
  <c r="AD3879" i="23"/>
  <c r="AE3882" i="23"/>
  <c r="AF3882" i="23"/>
  <c r="AF2772" i="23"/>
  <c r="AF3200" i="23"/>
  <c r="AE3200" i="23"/>
  <c r="AF3368" i="23"/>
  <c r="AF3384" i="23"/>
  <c r="AE3404" i="23"/>
  <c r="AF3404" i="23"/>
  <c r="AF3460" i="23"/>
  <c r="AD3460" i="23"/>
  <c r="AF3493" i="23"/>
  <c r="AF3191" i="23"/>
  <c r="AF3361" i="23"/>
  <c r="AD3361" i="23"/>
  <c r="AD3381" i="23"/>
  <c r="AF3381" i="23"/>
  <c r="AD3356" i="23"/>
  <c r="AF3376" i="23"/>
  <c r="AF3379" i="23"/>
  <c r="AF3392" i="23"/>
  <c r="AF3417" i="23"/>
  <c r="AF3433" i="23"/>
  <c r="AF3450" i="23"/>
  <c r="AF3457" i="23"/>
  <c r="AD3465" i="23"/>
  <c r="AE3466" i="23"/>
  <c r="AE3493" i="23"/>
  <c r="AD3496" i="23"/>
  <c r="AE3856" i="23"/>
  <c r="P339" i="1"/>
  <c r="P3561" i="1"/>
  <c r="P346" i="1"/>
  <c r="AE3373" i="23"/>
  <c r="AF3447" i="23"/>
  <c r="AF3472" i="23"/>
  <c r="AF3501" i="23"/>
  <c r="AF3862" i="23"/>
  <c r="AF3878" i="23"/>
  <c r="AE3400" i="23"/>
  <c r="P901" i="1"/>
  <c r="P3956" i="1"/>
  <c r="P890" i="1"/>
  <c r="N890" i="1"/>
  <c r="L1335" i="1"/>
  <c r="N1335" i="1"/>
  <c r="N1337" i="1"/>
  <c r="L1337" i="1"/>
  <c r="N1113" i="1"/>
  <c r="L1113" i="1"/>
  <c r="L1115" i="1"/>
  <c r="N1115" i="1"/>
  <c r="L1082" i="1"/>
  <c r="N1108" i="1"/>
  <c r="O1494" i="1"/>
  <c r="P1494" i="1"/>
  <c r="L2040" i="1"/>
  <c r="N2040" i="1"/>
  <c r="L1062" i="1"/>
  <c r="N1062" i="1"/>
  <c r="L2045" i="1"/>
  <c r="N2045" i="1"/>
  <c r="L1312" i="1"/>
  <c r="N1312" i="1"/>
  <c r="N2057" i="1"/>
  <c r="L2057" i="1"/>
  <c r="N2069" i="1"/>
  <c r="L2069" i="1"/>
  <c r="L1328" i="1"/>
  <c r="N1328" i="1"/>
  <c r="N1128" i="1"/>
  <c r="L1128" i="1"/>
  <c r="L1366" i="1"/>
  <c r="N1366" i="1"/>
  <c r="N1378" i="1"/>
  <c r="L1378" i="1"/>
  <c r="P875" i="1"/>
  <c r="N1346" i="1"/>
  <c r="L2080" i="1"/>
  <c r="L2089" i="1"/>
  <c r="N2095" i="1"/>
  <c r="N1124" i="1"/>
  <c r="N1078" i="1"/>
  <c r="N1101" i="1"/>
  <c r="P1481" i="1"/>
  <c r="P183" i="1"/>
  <c r="P204" i="1"/>
  <c r="N2012" i="1"/>
  <c r="L2012" i="1"/>
  <c r="P230" i="1"/>
  <c r="L2029" i="1"/>
  <c r="N2029" i="1"/>
  <c r="N2033" i="1"/>
  <c r="P246" i="1"/>
  <c r="N1304" i="1"/>
  <c r="L1322" i="1"/>
  <c r="N1322" i="1"/>
  <c r="N1324" i="1"/>
  <c r="N1098" i="1"/>
  <c r="L1098" i="1"/>
  <c r="L1353" i="1"/>
  <c r="N1353" i="1"/>
  <c r="L1084" i="1"/>
  <c r="N1084" i="1"/>
  <c r="N2082" i="1"/>
  <c r="L2082" i="1"/>
  <c r="N1370" i="1"/>
  <c r="L1370" i="1"/>
  <c r="N1081" i="1"/>
  <c r="N1331" i="1"/>
  <c r="L1069" i="1"/>
  <c r="N2103" i="1"/>
  <c r="N1329" i="1"/>
  <c r="L1362" i="1"/>
  <c r="L1063" i="1"/>
  <c r="L1105" i="1"/>
  <c r="L2075" i="1"/>
  <c r="N2119" i="1"/>
  <c r="L2007" i="1"/>
  <c r="N2007" i="1"/>
  <c r="N2042" i="1"/>
  <c r="L2042" i="1"/>
  <c r="L1070" i="1"/>
  <c r="N1070" i="1"/>
  <c r="L1077" i="1"/>
  <c r="N1077" i="1"/>
  <c r="L2081" i="1"/>
  <c r="N2081" i="1"/>
  <c r="L2084" i="1"/>
  <c r="N2084" i="1"/>
  <c r="L2093" i="1"/>
  <c r="N2093" i="1"/>
  <c r="L1114" i="1"/>
  <c r="N1114" i="1"/>
  <c r="N1365" i="1"/>
  <c r="L2117" i="1"/>
  <c r="N1132" i="1"/>
  <c r="L1132" i="1"/>
  <c r="N1133" i="1"/>
  <c r="L1133" i="1"/>
  <c r="N1376" i="1"/>
  <c r="L1376" i="1"/>
  <c r="P256" i="1"/>
  <c r="P280" i="1"/>
  <c r="P294" i="1"/>
  <c r="P343" i="1"/>
  <c r="N901" i="1"/>
  <c r="P1484" i="1"/>
  <c r="P1495" i="1"/>
  <c r="P1500" i="1"/>
  <c r="P220" i="1"/>
  <c r="P225" i="1"/>
  <c r="P234" i="1"/>
  <c r="P245" i="1"/>
  <c r="P250" i="1"/>
  <c r="P253" i="1"/>
  <c r="P275" i="1"/>
  <c r="P281" i="1"/>
  <c r="P335" i="1"/>
  <c r="L2100" i="1"/>
  <c r="N2111" i="1"/>
  <c r="L2043" i="1"/>
  <c r="L1141" i="1"/>
  <c r="P897" i="1"/>
  <c r="P878" i="1"/>
  <c r="L1029" i="1"/>
  <c r="J1036" i="1" s="1"/>
  <c r="P887" i="1"/>
  <c r="N1110" i="1"/>
  <c r="N1338" i="1"/>
  <c r="N2013" i="1"/>
  <c r="N2116" i="1"/>
  <c r="N1127" i="1"/>
  <c r="L1093" i="1"/>
  <c r="N1137" i="1"/>
  <c r="L2066" i="1"/>
  <c r="P218" i="1"/>
  <c r="L2015" i="1"/>
  <c r="P236" i="1"/>
  <c r="P242" i="1"/>
  <c r="P243" i="1"/>
  <c r="L2047" i="1"/>
  <c r="N2047" i="1"/>
  <c r="P255" i="1"/>
  <c r="P268" i="1"/>
  <c r="N1340" i="1"/>
  <c r="L1340" i="1"/>
  <c r="P290" i="1"/>
  <c r="L1351" i="1"/>
  <c r="N1382" i="1"/>
  <c r="P1483" i="1"/>
  <c r="P226" i="1"/>
  <c r="N2041" i="1"/>
  <c r="L2041" i="1"/>
  <c r="P262" i="1"/>
  <c r="P318" i="1"/>
  <c r="P219" i="1"/>
  <c r="N2056" i="1"/>
  <c r="L1368" i="1"/>
  <c r="P871" i="1"/>
  <c r="N2098" i="1"/>
  <c r="N1033" i="1"/>
  <c r="L2018" i="1"/>
  <c r="P1498" i="1"/>
  <c r="L2094" i="1"/>
  <c r="N2008" i="1"/>
  <c r="L1071" i="1"/>
  <c r="N1321" i="1"/>
  <c r="L1319" i="1"/>
  <c r="N1380" i="1"/>
  <c r="N1091" i="1"/>
  <c r="N1099" i="1"/>
  <c r="N2085" i="1"/>
  <c r="N2058" i="1"/>
  <c r="L1341" i="1"/>
  <c r="P237" i="1"/>
  <c r="N1116" i="1"/>
  <c r="L1116" i="1"/>
  <c r="P1482" i="1"/>
  <c r="P199" i="1"/>
  <c r="P211" i="1"/>
  <c r="P197" i="1"/>
  <c r="P286" i="1"/>
  <c r="P288" i="1"/>
  <c r="P307" i="1"/>
  <c r="P198" i="1"/>
  <c r="P184" i="1"/>
  <c r="P277" i="1"/>
  <c r="P278" i="1"/>
  <c r="P279" i="1"/>
  <c r="P301" i="1"/>
  <c r="P896" i="1"/>
  <c r="P899" i="1"/>
  <c r="P238" i="1"/>
  <c r="P267" i="1"/>
  <c r="P873" i="1"/>
  <c r="N882" i="1"/>
  <c r="P212" i="1"/>
  <c r="P235" i="1"/>
  <c r="P241" i="1"/>
  <c r="P251" i="1"/>
  <c r="P257" i="1"/>
  <c r="P259" i="1"/>
  <c r="P273" i="1"/>
  <c r="P276" i="1"/>
  <c r="P282" i="1"/>
  <c r="P292" i="1"/>
  <c r="P293" i="1"/>
  <c r="P295" i="1"/>
  <c r="P299" i="1"/>
  <c r="P302" i="1"/>
  <c r="P316" i="1"/>
  <c r="P340" i="1"/>
  <c r="N896" i="1"/>
  <c r="P879" i="1"/>
  <c r="P885" i="1"/>
  <c r="O899" i="1"/>
  <c r="P188" i="1"/>
  <c r="P207" i="1"/>
  <c r="P214" i="1"/>
  <c r="P206" i="1"/>
  <c r="P283" i="1"/>
  <c r="P284" i="1"/>
  <c r="P317" i="1"/>
  <c r="P319" i="1"/>
  <c r="P876" i="1"/>
  <c r="P883" i="1"/>
  <c r="P181" i="1"/>
  <c r="P201" i="1"/>
  <c r="P224" i="1"/>
  <c r="P229" i="1"/>
  <c r="P233" i="1"/>
  <c r="P249" i="1"/>
  <c r="P252" i="1"/>
  <c r="P258" i="1"/>
  <c r="P264" i="1"/>
  <c r="P266" i="1"/>
  <c r="P298" i="1"/>
  <c r="P176" i="1"/>
  <c r="P191" i="1"/>
  <c r="P182" i="1"/>
  <c r="P244" i="1"/>
  <c r="P216" i="1"/>
  <c r="P221" i="1"/>
  <c r="P222" i="1"/>
  <c r="P260" i="1"/>
  <c r="P270" i="1"/>
  <c r="P291" i="1"/>
  <c r="P305" i="1"/>
  <c r="P208" i="1"/>
  <c r="P205" i="1"/>
  <c r="P190" i="1"/>
  <c r="P177" i="1"/>
  <c r="P240" i="1"/>
  <c r="P247" i="1"/>
  <c r="P254" i="1"/>
  <c r="P285" i="1"/>
  <c r="P308" i="1"/>
  <c r="P2699" i="1"/>
  <c r="O2699" i="1"/>
  <c r="N2677" i="1"/>
  <c r="P2705" i="1"/>
  <c r="O2705" i="1"/>
  <c r="O3927" i="1"/>
  <c r="O1500" i="1"/>
  <c r="O873" i="1"/>
  <c r="N2016" i="1"/>
  <c r="O1503" i="1"/>
  <c r="P1503" i="1"/>
  <c r="L1308" i="1"/>
  <c r="N1308" i="1"/>
  <c r="O3471" i="1"/>
  <c r="P3471" i="1"/>
  <c r="L1079" i="1"/>
  <c r="N1079" i="1"/>
  <c r="N2751" i="1"/>
  <c r="P2755" i="1"/>
  <c r="N2755" i="1"/>
  <c r="L1345" i="1"/>
  <c r="N1345" i="1"/>
  <c r="L2477" i="1"/>
  <c r="N2477" i="1"/>
  <c r="O2783" i="1"/>
  <c r="N2480" i="1"/>
  <c r="L2480" i="1"/>
  <c r="N3521" i="1"/>
  <c r="P3521" i="1"/>
  <c r="N3535" i="1"/>
  <c r="P3535" i="1"/>
  <c r="P3933" i="1"/>
  <c r="P3451" i="1"/>
  <c r="L1356" i="1"/>
  <c r="N1379" i="1"/>
  <c r="P3419" i="1"/>
  <c r="O3419" i="1"/>
  <c r="O3940" i="1"/>
  <c r="P3940" i="1"/>
  <c r="N1501" i="1"/>
  <c r="P227" i="1"/>
  <c r="N3444" i="1"/>
  <c r="P3462" i="1"/>
  <c r="N2060" i="1"/>
  <c r="L2479" i="1"/>
  <c r="N1146" i="1"/>
  <c r="L1146" i="1"/>
  <c r="AE3366" i="23"/>
  <c r="AF3366" i="23"/>
  <c r="N1317" i="1"/>
  <c r="L1317" i="1"/>
  <c r="N2086" i="1"/>
  <c r="L2086" i="1"/>
  <c r="N2122" i="1"/>
  <c r="L2122" i="1"/>
  <c r="O2678" i="1"/>
  <c r="P2678" i="1"/>
  <c r="J1275" i="1"/>
  <c r="L1310" i="1"/>
  <c r="N1310" i="1"/>
  <c r="P3486" i="1"/>
  <c r="N3486" i="1"/>
  <c r="P3511" i="1"/>
  <c r="O2805" i="1"/>
  <c r="P2805" i="1"/>
  <c r="P2837" i="1"/>
  <c r="O2837" i="1"/>
  <c r="N3428" i="1"/>
  <c r="P3428" i="1"/>
  <c r="L2469" i="1"/>
  <c r="N2469" i="1"/>
  <c r="L1348" i="1"/>
  <c r="N1348" i="1"/>
  <c r="P2784" i="1"/>
  <c r="P3514" i="1"/>
  <c r="P3532" i="1"/>
  <c r="O3532" i="1"/>
  <c r="P3542" i="1"/>
  <c r="N3542" i="1"/>
  <c r="AF287" i="23"/>
  <c r="L2127" i="1"/>
  <c r="N3237" i="1"/>
  <c r="P3426" i="1"/>
  <c r="O3426" i="1"/>
  <c r="O3409" i="1"/>
  <c r="P3409" i="1"/>
  <c r="O1490" i="1"/>
  <c r="P1490" i="1"/>
  <c r="O874" i="1"/>
  <c r="P874" i="1"/>
  <c r="P210" i="1"/>
  <c r="P189" i="1"/>
  <c r="L1075" i="1"/>
  <c r="L2435" i="1"/>
  <c r="N2078" i="1"/>
  <c r="P2781" i="1"/>
  <c r="P3424" i="1"/>
  <c r="N2686" i="1"/>
  <c r="N1491" i="1"/>
  <c r="P1491" i="1"/>
  <c r="P1496" i="1"/>
  <c r="P881" i="1"/>
  <c r="P179" i="1"/>
  <c r="O3446" i="1"/>
  <c r="P3446" i="1"/>
  <c r="P265" i="1"/>
  <c r="L2453" i="1"/>
  <c r="N2453" i="1"/>
  <c r="L1111" i="1"/>
  <c r="P310" i="1"/>
  <c r="L2496" i="1"/>
  <c r="N2496" i="1"/>
  <c r="L2130" i="1"/>
  <c r="N2130" i="1"/>
  <c r="O3479" i="1"/>
  <c r="P3479" i="1"/>
  <c r="P3954" i="1"/>
  <c r="O3954" i="1"/>
  <c r="O3231" i="1"/>
  <c r="N2502" i="1"/>
  <c r="N2455" i="1"/>
  <c r="N3943" i="1"/>
  <c r="N2674" i="1"/>
  <c r="P2674" i="1"/>
  <c r="N2011" i="1"/>
  <c r="L2011" i="1"/>
  <c r="N2451" i="1"/>
  <c r="L2451" i="1"/>
  <c r="N2759" i="1"/>
  <c r="P2759" i="1"/>
  <c r="L2115" i="1"/>
  <c r="N2115" i="1"/>
  <c r="O2811" i="1"/>
  <c r="P2811" i="1"/>
  <c r="N3543" i="1"/>
  <c r="P3543" i="1"/>
  <c r="P2769" i="1"/>
  <c r="P3504" i="1"/>
  <c r="L2036" i="1"/>
  <c r="L1060" i="1"/>
  <c r="N2452" i="1"/>
  <c r="P3928" i="1"/>
  <c r="P2746" i="1"/>
  <c r="N3429" i="1"/>
  <c r="O3433" i="1"/>
  <c r="P3433" i="1"/>
  <c r="P3251" i="1"/>
  <c r="O3251" i="1"/>
  <c r="P3399" i="1"/>
  <c r="P3410" i="1"/>
  <c r="O3410" i="1"/>
  <c r="O2724" i="1"/>
  <c r="N1088" i="1"/>
  <c r="L1088" i="1"/>
  <c r="O2794" i="1"/>
  <c r="P2794" i="1"/>
  <c r="L2489" i="1"/>
  <c r="N2489" i="1"/>
  <c r="N1374" i="1"/>
  <c r="L1374" i="1"/>
  <c r="O3546" i="1"/>
  <c r="P3546" i="1"/>
  <c r="N2129" i="1"/>
  <c r="L2129" i="1"/>
  <c r="AB1040" i="23"/>
  <c r="AD1040" i="23"/>
  <c r="AD1275" i="23"/>
  <c r="AB1275" i="23"/>
  <c r="N2077" i="1"/>
  <c r="L2077" i="1"/>
  <c r="P3416" i="1"/>
  <c r="P3244" i="1"/>
  <c r="O3244" i="1"/>
  <c r="O3942" i="1"/>
  <c r="P3942" i="1"/>
  <c r="L1065" i="1"/>
  <c r="N2736" i="1"/>
  <c r="O2744" i="1"/>
  <c r="P2744" i="1"/>
  <c r="O2745" i="1"/>
  <c r="N1326" i="1"/>
  <c r="L1326" i="1"/>
  <c r="P3495" i="1"/>
  <c r="N1125" i="1"/>
  <c r="L1125" i="1"/>
  <c r="N2800" i="1"/>
  <c r="P2800" i="1"/>
  <c r="P3505" i="1"/>
  <c r="N3505" i="1"/>
  <c r="P3415" i="1"/>
  <c r="O3415" i="1"/>
  <c r="N2430" i="1"/>
  <c r="L2430" i="1"/>
  <c r="P269" i="1"/>
  <c r="P3534" i="1"/>
  <c r="O3534" i="1"/>
  <c r="N2059" i="1"/>
  <c r="N2448" i="1"/>
  <c r="L1129" i="1"/>
  <c r="P3400" i="1"/>
  <c r="N2507" i="1"/>
  <c r="P2702" i="1"/>
  <c r="N2702" i="1"/>
  <c r="P3412" i="1"/>
  <c r="L1375" i="1"/>
  <c r="N2478" i="1"/>
  <c r="N2461" i="1"/>
  <c r="P2692" i="1"/>
  <c r="O3232" i="1"/>
  <c r="P3232" i="1"/>
  <c r="P2722" i="1"/>
  <c r="N1072" i="1"/>
  <c r="O3482" i="1"/>
  <c r="P2775" i="1"/>
  <c r="N2804" i="1"/>
  <c r="P2804" i="1"/>
  <c r="P3234" i="1"/>
  <c r="N3234" i="1"/>
  <c r="P3487" i="1"/>
  <c r="O3487" i="1"/>
  <c r="N2475" i="1"/>
  <c r="L2475" i="1"/>
  <c r="N2105" i="1"/>
  <c r="L2105" i="1"/>
  <c r="N2490" i="1"/>
  <c r="L2490" i="1"/>
  <c r="P2792" i="1"/>
  <c r="P2684" i="1"/>
  <c r="O2710" i="1"/>
  <c r="P2710" i="1"/>
  <c r="L2457" i="1"/>
  <c r="N2457" i="1"/>
  <c r="P2712" i="1"/>
  <c r="N1031" i="1"/>
  <c r="N2398" i="1"/>
  <c r="L2398" i="1"/>
  <c r="O3406" i="1"/>
  <c r="P3406" i="1"/>
  <c r="O3438" i="1"/>
  <c r="P3438" i="1"/>
  <c r="N2019" i="1"/>
  <c r="L2019" i="1"/>
  <c r="O2721" i="1"/>
  <c r="P2721" i="1"/>
  <c r="P239" i="1"/>
  <c r="L1066" i="1"/>
  <c r="N1066" i="1"/>
  <c r="N2450" i="1"/>
  <c r="O3952" i="1"/>
  <c r="L2458" i="1"/>
  <c r="P3526" i="1"/>
  <c r="P3926" i="1"/>
  <c r="O3926" i="1"/>
  <c r="P3932" i="1"/>
  <c r="O3932" i="1"/>
  <c r="P3938" i="1"/>
  <c r="O3938" i="1"/>
  <c r="N884" i="1"/>
  <c r="P884" i="1"/>
  <c r="P3437" i="1"/>
  <c r="P2713" i="1"/>
  <c r="N2713" i="1"/>
  <c r="O1502" i="1"/>
  <c r="P1502" i="1"/>
  <c r="P1492" i="1"/>
  <c r="P3483" i="1"/>
  <c r="P3404" i="1"/>
  <c r="P2810" i="1"/>
  <c r="P3506" i="1"/>
  <c r="O2717" i="1"/>
  <c r="P2717" i="1"/>
  <c r="N2719" i="1"/>
  <c r="P2719" i="1"/>
  <c r="O3460" i="1"/>
  <c r="L1073" i="1"/>
  <c r="N1073" i="1"/>
  <c r="P300" i="1"/>
  <c r="P304" i="1"/>
  <c r="L2118" i="1"/>
  <c r="N2118" i="1"/>
  <c r="AD1320" i="23"/>
  <c r="AB1320" i="23"/>
  <c r="AD1341" i="23"/>
  <c r="AB1341" i="23"/>
  <c r="L2442" i="1"/>
  <c r="N2442" i="1"/>
  <c r="P3248" i="1"/>
  <c r="N2695" i="1"/>
  <c r="P3935" i="1"/>
  <c r="AD1276" i="23"/>
  <c r="AB1276" i="23"/>
  <c r="N2681" i="1"/>
  <c r="P3413" i="1"/>
  <c r="P3924" i="1"/>
  <c r="P3524" i="1"/>
  <c r="AB1057" i="23"/>
  <c r="AD1057" i="23"/>
  <c r="P3396" i="1"/>
  <c r="L2432" i="1"/>
  <c r="N2432" i="1"/>
  <c r="AB2450" i="23"/>
  <c r="AD2450" i="23"/>
  <c r="N3566" i="1"/>
  <c r="P877" i="1"/>
  <c r="P2696" i="1"/>
  <c r="P3436" i="1"/>
  <c r="P3490" i="1"/>
  <c r="N1327" i="1"/>
  <c r="P3449" i="1"/>
  <c r="P2752" i="1"/>
  <c r="L2487" i="1"/>
  <c r="N2487" i="1"/>
  <c r="AD2421" i="23"/>
  <c r="AB2421" i="23"/>
  <c r="P2683" i="1"/>
  <c r="P2716" i="1"/>
  <c r="N1318" i="1"/>
  <c r="N2400" i="1"/>
  <c r="P3423" i="1"/>
  <c r="P3398" i="1"/>
  <c r="AF220" i="23"/>
  <c r="AF202" i="23"/>
  <c r="AD1081" i="23"/>
  <c r="AB1081" i="23"/>
  <c r="AE3438" i="23"/>
  <c r="AF3438" i="23"/>
  <c r="P3939" i="1"/>
  <c r="AF193" i="23"/>
  <c r="AF279" i="23"/>
  <c r="AF310" i="23"/>
  <c r="AF288" i="23"/>
  <c r="AF2781" i="23"/>
  <c r="AE2781" i="23"/>
  <c r="AB2101" i="23"/>
  <c r="AD2101" i="23"/>
  <c r="AF277" i="23"/>
  <c r="AB2056" i="23"/>
  <c r="AD2056" i="23"/>
  <c r="AD1347" i="23"/>
  <c r="AB1347" i="23"/>
  <c r="P3443" i="1"/>
  <c r="AF174" i="23"/>
  <c r="AF228" i="23"/>
  <c r="AD1069" i="23"/>
  <c r="AB1069" i="23"/>
  <c r="AB2052" i="23"/>
  <c r="AB2086" i="23"/>
  <c r="AD2086" i="23"/>
  <c r="AF249" i="23"/>
  <c r="AB1054" i="23"/>
  <c r="AD1054" i="23"/>
  <c r="AD1112" i="23"/>
  <c r="AB1112" i="23"/>
  <c r="AB1301" i="23"/>
  <c r="AD1301" i="23"/>
  <c r="AD1271" i="23"/>
  <c r="AB1271" i="23"/>
  <c r="AD1343" i="23"/>
  <c r="AB1343" i="23"/>
  <c r="AE3421" i="23"/>
  <c r="AF3421" i="23"/>
  <c r="AF3415" i="23"/>
  <c r="AD3415" i="23"/>
  <c r="AF183" i="23"/>
  <c r="AF247" i="23"/>
  <c r="AF280" i="23"/>
  <c r="AF172" i="23"/>
  <c r="AF215" i="23"/>
  <c r="AF221" i="23"/>
  <c r="AD1103" i="23"/>
  <c r="AB1103" i="23"/>
  <c r="AF2680" i="23"/>
  <c r="AD2680" i="23"/>
  <c r="AF3201" i="23"/>
  <c r="AF227" i="23"/>
  <c r="AF239" i="23"/>
  <c r="AE2762" i="23"/>
  <c r="AF2762" i="23"/>
  <c r="AF311" i="23"/>
  <c r="AB2363" i="23"/>
  <c r="AD2363" i="23"/>
  <c r="AD1048" i="23"/>
  <c r="AB1048" i="23"/>
  <c r="AD1078" i="23"/>
  <c r="AB1086" i="23"/>
  <c r="AD1097" i="23"/>
  <c r="AF3372" i="23"/>
  <c r="AE3372" i="23"/>
  <c r="Z1004" i="23"/>
  <c r="AD1272" i="23"/>
  <c r="AB1272" i="23"/>
  <c r="AD1289" i="23"/>
  <c r="AB1289" i="23"/>
  <c r="AB2063" i="23"/>
  <c r="AD2063" i="23"/>
  <c r="AD1267" i="23"/>
  <c r="AB1267" i="23"/>
  <c r="AD1283" i="23"/>
  <c r="AB1283" i="23"/>
  <c r="AF1468" i="23"/>
  <c r="AE1468" i="23"/>
  <c r="AB2073" i="23"/>
  <c r="AD2073" i="23"/>
  <c r="AF2721" i="23"/>
  <c r="AE2721" i="23"/>
  <c r="AE2748" i="23"/>
  <c r="AF2748" i="23"/>
  <c r="AF3500" i="23"/>
  <c r="AD3500" i="23"/>
  <c r="AF3870" i="23"/>
  <c r="AE3870" i="23"/>
  <c r="P3551" i="1"/>
  <c r="AF272" i="23"/>
  <c r="AB1072" i="23"/>
  <c r="AD1072" i="23"/>
  <c r="AF2645" i="23"/>
  <c r="AF299" i="23"/>
  <c r="AD1268" i="23"/>
  <c r="AB1268" i="23"/>
  <c r="AD1284" i="23"/>
  <c r="AB1284" i="23"/>
  <c r="AD2074" i="23"/>
  <c r="AE3452" i="23"/>
  <c r="AF3452" i="23"/>
  <c r="AD1312" i="23"/>
  <c r="AB1312" i="23"/>
  <c r="AD1345" i="23"/>
  <c r="AB1345" i="23"/>
  <c r="AB2400" i="23"/>
  <c r="AD2400" i="23"/>
  <c r="AF3352" i="23"/>
  <c r="AE3352" i="23"/>
  <c r="AF3861" i="23"/>
  <c r="AD3861" i="23"/>
  <c r="AF225" i="23"/>
  <c r="AD1279" i="23"/>
  <c r="AB1279" i="23"/>
  <c r="AE2661" i="23"/>
  <c r="AF2661" i="23"/>
  <c r="AE2722" i="23"/>
  <c r="AF2722" i="23"/>
  <c r="AB2046" i="23"/>
  <c r="AD2046" i="23"/>
  <c r="AF2785" i="23"/>
  <c r="AE2785" i="23"/>
  <c r="AE3857" i="23"/>
  <c r="AF3857" i="23"/>
  <c r="AD1280" i="23"/>
  <c r="AB1280" i="23"/>
  <c r="AB2080" i="23"/>
  <c r="AD2080" i="23"/>
  <c r="AB2467" i="23"/>
  <c r="AD2467" i="23"/>
  <c r="AF2710" i="23"/>
  <c r="AE2710" i="23"/>
  <c r="AF2713" i="23"/>
  <c r="AF2761" i="23"/>
  <c r="AE2761" i="23"/>
  <c r="AE2686" i="23"/>
  <c r="AF2686" i="23"/>
  <c r="AF3396" i="23"/>
  <c r="AE3396" i="23"/>
  <c r="AF3453" i="23"/>
  <c r="AD3453" i="23"/>
  <c r="AF3503" i="23"/>
  <c r="AF2654" i="23"/>
  <c r="AF2754" i="23"/>
  <c r="AF3347" i="23"/>
  <c r="AD3347" i="23"/>
  <c r="AE3468" i="23"/>
  <c r="AF3468" i="23"/>
  <c r="AF3615" i="23"/>
  <c r="AB1065" i="23"/>
  <c r="AD1077" i="23"/>
  <c r="AB1082" i="23"/>
  <c r="AD1110" i="23"/>
  <c r="AD1287" i="23"/>
  <c r="AD1316" i="23"/>
  <c r="AD1322" i="23"/>
  <c r="AB1339" i="23"/>
  <c r="AD2058" i="23"/>
  <c r="AD2365" i="23"/>
  <c r="AB2435" i="23"/>
  <c r="AD2441" i="23"/>
  <c r="AD2469" i="23"/>
  <c r="AF2675" i="23"/>
  <c r="AE2729" i="23"/>
  <c r="AF2746" i="23"/>
  <c r="AF3431" i="23"/>
  <c r="AD3431" i="23"/>
  <c r="AD3501" i="23"/>
  <c r="AD2459" i="23"/>
  <c r="AF2646" i="23"/>
  <c r="AE2678" i="23"/>
  <c r="AF2678" i="23"/>
  <c r="AF2749" i="23"/>
  <c r="AF3183" i="23"/>
  <c r="AD3183" i="23"/>
  <c r="AF3385" i="23"/>
  <c r="AD3385" i="23"/>
  <c r="AF3388" i="23"/>
  <c r="AD3388" i="23"/>
  <c r="AD3448" i="23"/>
  <c r="AF3448" i="23"/>
  <c r="AF3492" i="23"/>
  <c r="AE3492" i="23"/>
  <c r="AF3872" i="23"/>
  <c r="AD3872" i="23"/>
  <c r="AE3878" i="23"/>
  <c r="AF3187" i="23"/>
  <c r="AE3187" i="23"/>
  <c r="AF2681" i="23"/>
  <c r="AF3371" i="23"/>
  <c r="AD3457" i="23"/>
  <c r="AF3490" i="23"/>
  <c r="AD3490" i="23"/>
  <c r="Z2977" i="23"/>
  <c r="AF3876" i="23"/>
  <c r="AD2362" i="23"/>
  <c r="AB2430" i="23"/>
  <c r="AB2481" i="23"/>
  <c r="AD2650" i="23"/>
  <c r="AE2724" i="23"/>
  <c r="AF2724" i="23"/>
  <c r="AF3445" i="23"/>
  <c r="AD3445" i="23"/>
  <c r="AF3380" i="23"/>
  <c r="AD3380" i="23"/>
  <c r="P3559" i="1"/>
  <c r="AF3360" i="23"/>
  <c r="AD3360" i="23"/>
  <c r="AF3449" i="23"/>
  <c r="AF3873" i="23"/>
  <c r="AD2090" i="23"/>
  <c r="AF2641" i="23"/>
  <c r="AF2705" i="23"/>
  <c r="AF3401" i="23"/>
  <c r="AD3401" i="23"/>
  <c r="AF3440" i="23"/>
  <c r="AE3440" i="23"/>
  <c r="AF2697" i="23"/>
  <c r="AF3189" i="23"/>
  <c r="AE3189" i="23"/>
  <c r="AF3363" i="23"/>
  <c r="AF3458" i="23"/>
  <c r="AD3458" i="23"/>
  <c r="AF3461" i="23"/>
  <c r="AD3461" i="23"/>
  <c r="AF2782" i="23"/>
  <c r="AF2790" i="23"/>
  <c r="Z1982" i="23" l="1"/>
  <c r="J2015" i="1"/>
</calcChain>
</file>

<file path=xl/sharedStrings.xml><?xml version="1.0" encoding="utf-8"?>
<sst xmlns="http://schemas.openxmlformats.org/spreadsheetml/2006/main" count="13077" uniqueCount="276">
  <si>
    <t>Water and Oil Levels</t>
  </si>
  <si>
    <t>PROVISIONAL DATA SUBJECT TO REVISION</t>
  </si>
  <si>
    <t>fielname:  wl300s.xls</t>
  </si>
  <si>
    <t>Explanation of abbreviations:  m, meters; O/L, oil level; W/L, water level; BMP, Below Measuring Point; BLS, Below Land Surface; Elev., Elevation</t>
  </si>
  <si>
    <t>Oil</t>
  </si>
  <si>
    <t>Hold</t>
  </si>
  <si>
    <t>Cut</t>
  </si>
  <si>
    <t>W/L BMP</t>
  </si>
  <si>
    <t>O/L BMP</t>
  </si>
  <si>
    <t>MP Elev.</t>
  </si>
  <si>
    <t>W/L Elev.</t>
  </si>
  <si>
    <t>O/L Elev.</t>
  </si>
  <si>
    <t>W/L Depth</t>
  </si>
  <si>
    <t>O/L Depth</t>
  </si>
  <si>
    <t>Thickness</t>
  </si>
  <si>
    <t>Site</t>
  </si>
  <si>
    <t>Date</t>
  </si>
  <si>
    <t>(feet)</t>
  </si>
  <si>
    <t>(meters)</t>
  </si>
  <si>
    <t>Remarks</t>
  </si>
  <si>
    <t>BLS (m)</t>
  </si>
  <si>
    <t>(m)</t>
  </si>
  <si>
    <t>301A</t>
  </si>
  <si>
    <t>Water Cut 0.53</t>
  </si>
  <si>
    <t>3.54 thick</t>
  </si>
  <si>
    <t>3.33 thick</t>
  </si>
  <si>
    <t>oilline down</t>
  </si>
  <si>
    <t>oil meter broken</t>
  </si>
  <si>
    <t>302A</t>
  </si>
  <si>
    <t>4.03 thick</t>
  </si>
  <si>
    <t>3.97 thick</t>
  </si>
  <si>
    <t>tape</t>
  </si>
  <si>
    <t>3.3 thick</t>
  </si>
  <si>
    <t>3.2 thick</t>
  </si>
  <si>
    <t>309A</t>
  </si>
  <si>
    <t>Film</t>
  </si>
  <si>
    <t>No Oil</t>
  </si>
  <si>
    <t>Much oil in well</t>
  </si>
  <si>
    <t>310A</t>
  </si>
  <si>
    <t>310B</t>
  </si>
  <si>
    <t>lakeside</t>
  </si>
  <si>
    <t>310C</t>
  </si>
  <si>
    <t>Depth below MP 65.90</t>
  </si>
  <si>
    <t>T omega 27.11</t>
  </si>
  <si>
    <t>310D</t>
  </si>
  <si>
    <t>310E</t>
  </si>
  <si>
    <t>T omega 26.27 - top of pipe</t>
  </si>
  <si>
    <t>310F</t>
  </si>
  <si>
    <t>310H</t>
  </si>
  <si>
    <t>Well Depth 39.6</t>
  </si>
  <si>
    <t>Well Depth 9.2'</t>
  </si>
  <si>
    <t>Frozen</t>
  </si>
  <si>
    <t>frozen</t>
  </si>
  <si>
    <t>ice</t>
  </si>
  <si>
    <t>ICE</t>
  </si>
  <si>
    <t>Depth Below MP 25.35</t>
  </si>
  <si>
    <t>318A</t>
  </si>
  <si>
    <t>Well depth 35.30</t>
  </si>
  <si>
    <t>318B</t>
  </si>
  <si>
    <t>Well depth 29.5'</t>
  </si>
  <si>
    <t>???</t>
  </si>
  <si>
    <t>LG</t>
  </si>
  <si>
    <t>Ice</t>
  </si>
  <si>
    <t>Lake</t>
  </si>
  <si>
    <t>Snow</t>
  </si>
  <si>
    <t>WG</t>
  </si>
  <si>
    <t>Used .762 mp to ls</t>
  </si>
  <si>
    <t>"</t>
  </si>
  <si>
    <t>ice at 2.64</t>
  </si>
  <si>
    <t>ice at 2.61</t>
  </si>
  <si>
    <t>ice at 2.60</t>
  </si>
  <si>
    <t>ice at 2.98</t>
  </si>
  <si>
    <t>ice at 3.00</t>
  </si>
  <si>
    <t>ice at 3.60</t>
  </si>
  <si>
    <t>ice at 3.63</t>
  </si>
  <si>
    <t>T omega 26.79 from top of plastic pipe</t>
  </si>
  <si>
    <t>ck w/steel tape</t>
  </si>
  <si>
    <t>Steel tape</t>
  </si>
  <si>
    <t>steel tape</t>
  </si>
  <si>
    <t>used steel tape</t>
  </si>
  <si>
    <t>After well pumping</t>
  </si>
  <si>
    <t>reset to 32.62</t>
  </si>
  <si>
    <t>reset to 32.64</t>
  </si>
  <si>
    <t>reset to 32.65</t>
  </si>
  <si>
    <t>reset to 32.74</t>
  </si>
  <si>
    <t>reset to 32.78</t>
  </si>
  <si>
    <t>CR10=32.66 OK</t>
  </si>
  <si>
    <t>CR10=32.83 OK</t>
  </si>
  <si>
    <t>reset to 32.86</t>
  </si>
  <si>
    <t>CR10=32.84 OK</t>
  </si>
  <si>
    <t>reset to 32.85</t>
  </si>
  <si>
    <t>CR10=32.96 OK</t>
  </si>
  <si>
    <t>CR10=33.06 OK</t>
  </si>
  <si>
    <t>CR10=33.09 OK</t>
  </si>
  <si>
    <t>CR10=33.14 OK</t>
  </si>
  <si>
    <t>CR10=32.95 OK</t>
  </si>
  <si>
    <t>CR10=32.41 OK</t>
  </si>
  <si>
    <t>CR10=32.44 OK</t>
  </si>
  <si>
    <t>CR10=32.63 OK</t>
  </si>
  <si>
    <t>CR10= 32.78 OK</t>
  </si>
  <si>
    <t>CR10= 32.87 OK</t>
  </si>
  <si>
    <t xml:space="preserve">E tape w/-.04 corr. </t>
  </si>
  <si>
    <t>E tape w/-.04 corr.</t>
  </si>
  <si>
    <t>CR10= 32.66 OK</t>
  </si>
  <si>
    <t>CR10= 32.54 OK</t>
  </si>
  <si>
    <t>used Etape</t>
  </si>
  <si>
    <t>Etape w/-.03 corr.</t>
  </si>
  <si>
    <t>CR10= 31.78 OK</t>
  </si>
  <si>
    <t>CR10= 31.70 OK</t>
  </si>
  <si>
    <t>CR10= 31.82 OK</t>
  </si>
  <si>
    <t>CR10= 32.12 OK</t>
  </si>
  <si>
    <t>CR10= 32.36 OK</t>
  </si>
  <si>
    <t>CR10=32.49 OK</t>
  </si>
  <si>
    <t>CR10=32.56 OK</t>
  </si>
  <si>
    <t>used both</t>
  </si>
  <si>
    <t>CR10= 32.62 OK</t>
  </si>
  <si>
    <t>Etape w/-.04 corr.</t>
  </si>
  <si>
    <t>CR10= 32.73 reset</t>
  </si>
  <si>
    <t>CR10= 32.79 OK</t>
  </si>
  <si>
    <t>CR10= 32.84 OK</t>
  </si>
  <si>
    <t>CR10= 32.34 OK</t>
  </si>
  <si>
    <t>CR10= 32.18 OK</t>
  </si>
  <si>
    <t>CR10= 32.21 OK</t>
  </si>
  <si>
    <t>CR10= 32.50 OK</t>
  </si>
  <si>
    <t>CR10= 32.76 OK</t>
  </si>
  <si>
    <t>CR10= 32.88 OK</t>
  </si>
  <si>
    <t xml:space="preserve">E tape w/-.03 corr. </t>
  </si>
  <si>
    <t>CR10= 32.92 OK</t>
  </si>
  <si>
    <t>CR10= 32.99 OK</t>
  </si>
  <si>
    <t>E tape w/-.03 corr.</t>
  </si>
  <si>
    <t>CR10= 33.05 OK</t>
  </si>
  <si>
    <t>CR10= 33.16 OK</t>
  </si>
  <si>
    <t>CR10= 33.24 OK</t>
  </si>
  <si>
    <t>.</t>
  </si>
  <si>
    <t>CR10= 33.22 OK</t>
  </si>
  <si>
    <t>CR10= 33.03 OK</t>
  </si>
  <si>
    <t>CR10= 32.69 OK</t>
  </si>
  <si>
    <t>used etape -.02cor</t>
  </si>
  <si>
    <t xml:space="preserve">E tape w/-.02 corr. </t>
  </si>
  <si>
    <t>Etape w/-.02 corr.</t>
  </si>
  <si>
    <t>CR10= 32.98 OK</t>
  </si>
  <si>
    <t>CR10= 33.06 OK</t>
  </si>
  <si>
    <t>E tape w/-.02 corr.</t>
  </si>
  <si>
    <t>used etape -.01cor</t>
  </si>
  <si>
    <t xml:space="preserve">E tape w/-.01 corr. </t>
  </si>
  <si>
    <t>Etape w/-.01 corr.</t>
  </si>
  <si>
    <t>CR10= 32.82 OK</t>
  </si>
  <si>
    <t>CR10= 32.86 OK</t>
  </si>
  <si>
    <t>E tape w/-.01 corr.</t>
  </si>
  <si>
    <t>CR10= 32.97OK</t>
  </si>
  <si>
    <t>used etape -.03 cor</t>
  </si>
  <si>
    <t>used etape -.02 cor</t>
  </si>
  <si>
    <t>CR10= 33.09 OK</t>
  </si>
  <si>
    <t>CR10= 33.17 OK</t>
  </si>
  <si>
    <t>CR10= 33.04 OK</t>
  </si>
  <si>
    <t>CR10= 32.23 OK</t>
  </si>
  <si>
    <t>CR10= 32.37 reset</t>
  </si>
  <si>
    <t>CR10= 32.52 OK</t>
  </si>
  <si>
    <t>CR10= 32.24 OK</t>
  </si>
  <si>
    <t>CR10= 32.13 OK</t>
  </si>
  <si>
    <t>used etape - no cor</t>
  </si>
  <si>
    <t>used etape -.01 cor</t>
  </si>
  <si>
    <t>E tape w/-.00 corr.</t>
  </si>
  <si>
    <t>Etape w/-.00 corr.</t>
  </si>
  <si>
    <t>CR10= 32.39 OK</t>
  </si>
  <si>
    <t>used etape -1.01 corr.</t>
  </si>
  <si>
    <t>E tape w/-1.01 corr.</t>
  </si>
  <si>
    <t>Etape w/-1.01 corr.</t>
  </si>
  <si>
    <t>used etpae -1.01 corr.</t>
  </si>
  <si>
    <t>CR10= 32.28 OK</t>
  </si>
  <si>
    <t>CR10= 31.97 OK</t>
  </si>
  <si>
    <t>Missing Data = Probe malfunction</t>
  </si>
  <si>
    <t>Missing Data = Probe Malfunction</t>
  </si>
  <si>
    <t>CR10= 31.52 OK</t>
  </si>
  <si>
    <t>CR10= 31.59 OK</t>
  </si>
  <si>
    <t>CR10= 31.14 reset</t>
  </si>
  <si>
    <t>used etape -1.00 corr.</t>
  </si>
  <si>
    <t>E tape w/-1.00 corr.</t>
  </si>
  <si>
    <t>Etape w/-1.00 corr.</t>
  </si>
  <si>
    <t>CR10= 32.33 OK</t>
  </si>
  <si>
    <t xml:space="preserve">used etaoe - 1.00 corr. </t>
  </si>
  <si>
    <t>CR10= 32.56 OK</t>
  </si>
  <si>
    <t>Agency Code (C4)</t>
  </si>
  <si>
    <t>Site Number (C1)</t>
  </si>
  <si>
    <t>Measurement Date (C235)</t>
  </si>
  <si>
    <t>Measurement Time (C709)</t>
  </si>
  <si>
    <t>Delete Record Indicator (Modify)</t>
  </si>
  <si>
    <t>Level Type Code (C243)</t>
  </si>
  <si>
    <t>WL Below MP (C241)</t>
  </si>
  <si>
    <t>WLBMP Sequence Number (C248)</t>
  </si>
  <si>
    <t>WL Accuracy (C276)</t>
  </si>
  <si>
    <t>WL Status (C238)</t>
  </si>
  <si>
    <t>Equipment Identifier (C249)</t>
  </si>
  <si>
    <t>WL Method (C239)</t>
  </si>
  <si>
    <t>WL Statistic (C240)</t>
  </si>
  <si>
    <t>WL Source Code (C244)</t>
  </si>
  <si>
    <t>WL Party (C246)</t>
  </si>
  <si>
    <t>WL Source Agency (C247)</t>
  </si>
  <si>
    <t>Level Web Ready Code (C858)</t>
  </si>
  <si>
    <t>Remarks (C267)</t>
  </si>
  <si>
    <t>USGS</t>
  </si>
  <si>
    <t>M</t>
  </si>
  <si>
    <t>S</t>
  </si>
  <si>
    <t>Y</t>
  </si>
  <si>
    <t xml:space="preserve">NWIS Water Level Method </t>
  </si>
  <si>
    <t>(S: Steel Tape. V: Calibrated E-Tape. Z: Other)</t>
  </si>
  <si>
    <t>Z</t>
  </si>
  <si>
    <t>V</t>
  </si>
  <si>
    <t>CR10= 0.00 reset - lost power</t>
  </si>
  <si>
    <t>CR10= 32.75 OK</t>
  </si>
  <si>
    <t>CR10= 32.886 OK</t>
  </si>
  <si>
    <t>Questionable WL</t>
  </si>
  <si>
    <t>Duplicate tapedown?</t>
  </si>
  <si>
    <t>Impossible tape downs</t>
  </si>
  <si>
    <t>Obstruction at 7.522 - bailer at bottom of well- no W/L detected</t>
  </si>
  <si>
    <t>Obstruction at 7.522 - bailer at bottom of well - no W/L detected</t>
  </si>
  <si>
    <t>Obstruction at 7.533 - bailer at bottom of well -no W/L detected</t>
  </si>
  <si>
    <t>Obstruction at 7.533 - bailer at bottom of well - no W/L detected</t>
  </si>
  <si>
    <t>CR10= 32.972 OK</t>
  </si>
  <si>
    <t>CR10= 32.808 OK</t>
  </si>
  <si>
    <t>CR10= 32.789 OK</t>
  </si>
  <si>
    <t>CR10= 32.496 OK</t>
  </si>
  <si>
    <t>etape</t>
  </si>
  <si>
    <t xml:space="preserve">used etaoe - 1.02 corr. </t>
  </si>
  <si>
    <t>E tape</t>
  </si>
  <si>
    <t>E tape w/-1.02 corr.</t>
  </si>
  <si>
    <t>Etape</t>
  </si>
  <si>
    <t>Etape w/-1.02 corr.</t>
  </si>
  <si>
    <t>steel tape - 3.4' to ice</t>
  </si>
  <si>
    <t>no oil detected</t>
  </si>
  <si>
    <t>Took oil sample yesterday in this well. This likely accounts for the sharp decrease in the oil level. Missing Data = Probe malfunction</t>
  </si>
  <si>
    <t>LocalSiteName</t>
  </si>
  <si>
    <t>WaterLevelDate</t>
  </si>
  <si>
    <t>Cut_ft</t>
  </si>
  <si>
    <t>HoldBMP_ft</t>
  </si>
  <si>
    <t>WaterLevelBMP_ft</t>
  </si>
  <si>
    <t>WaterLevelBMP_m</t>
  </si>
  <si>
    <t>OilLevelBMP_ft</t>
  </si>
  <si>
    <t>OilLevelBMP_m</t>
  </si>
  <si>
    <t>WaterLevelElevation_m</t>
  </si>
  <si>
    <t>MPElevation_m</t>
  </si>
  <si>
    <t>OilLevelElevation_m</t>
  </si>
  <si>
    <t>WaterLevelBLS_m</t>
  </si>
  <si>
    <t>OilLevelBLS_m</t>
  </si>
  <si>
    <t>OilThickness_m</t>
  </si>
  <si>
    <t>WaterLevelTime</t>
  </si>
  <si>
    <t>TapeDownCorrection_ft</t>
  </si>
  <si>
    <t>EquipmentID</t>
  </si>
  <si>
    <t>WaterLevelStatus</t>
  </si>
  <si>
    <t>TimeDatum</t>
  </si>
  <si>
    <t>MPLength_ft</t>
  </si>
  <si>
    <t>AgencyCode</t>
  </si>
  <si>
    <t>SiteID</t>
  </si>
  <si>
    <t>WaterLevelType</t>
  </si>
  <si>
    <t>TimeReliability</t>
  </si>
  <si>
    <t>WaterLevelBLS_ft</t>
  </si>
  <si>
    <t>WaterLevelMethod</t>
  </si>
  <si>
    <t>Reference</t>
  </si>
  <si>
    <t>WaterLevelAccuracy</t>
  </si>
  <si>
    <t>WaterLevelSource</t>
  </si>
  <si>
    <t>PersonMeasuringInitials</t>
  </si>
  <si>
    <t>SourceAgency</t>
  </si>
  <si>
    <t>Missing Data = Probe Malfunction Again!</t>
  </si>
  <si>
    <t>Missing Data = Probe malfunction Again!</t>
  </si>
  <si>
    <t>mising data = probe malfunction</t>
  </si>
  <si>
    <t>Missing data = probe malfunction</t>
  </si>
  <si>
    <t>no oil detected, sheen on probe</t>
  </si>
  <si>
    <t>No oil detected</t>
  </si>
  <si>
    <t>No oil detected, sheen on probe</t>
  </si>
  <si>
    <t>Obstruction at 7.525m - bailer at bottom of well - no W/L detected</t>
  </si>
  <si>
    <t>Obstuction in well, no WL</t>
  </si>
  <si>
    <t>Questionable WL, did not enter into GWSI</t>
  </si>
  <si>
    <t>Comments</t>
  </si>
  <si>
    <r>
      <t xml:space="preserve">Green </t>
    </r>
    <r>
      <rPr>
        <sz val="10"/>
        <rFont val="Arial"/>
        <family val="2"/>
      </rPr>
      <t>= entered data based on OL measurement above (on same date)</t>
    </r>
  </si>
  <si>
    <t>Ignore this thickness due to questionable WL</t>
  </si>
  <si>
    <t>Removed WL from GWSI on 3/1/13, obvious error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</si>
</sst>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mm/dd/yy"/>
    <numFmt numFmtId="166" formatCode="0.0000"/>
    <numFmt numFmtId="167" formatCode="yyyymmdd"/>
    <numFmt numFmtId="168" formatCode=".00"/>
  </numFmts>
  <fonts count="33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9"/>
      <color indexed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12"/>
      <name val="Calibri"/>
      <family val="2"/>
    </font>
    <font>
      <sz val="10"/>
      <color indexed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0"/>
      <color rgb="FF00B050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3">
    <xf numFmtId="0" fontId="0" fillId="0" borderId="0"/>
    <xf numFmtId="0" fontId="14" fillId="9" borderId="0" applyNumberFormat="0" applyBorder="0" applyAlignment="0" applyProtection="0"/>
    <xf numFmtId="0" fontId="8" fillId="2" borderId="0" applyNumberFormat="0" applyBorder="0" applyAlignment="0" applyProtection="0"/>
    <xf numFmtId="0" fontId="14" fillId="10" borderId="0" applyNumberFormat="0" applyBorder="0" applyAlignment="0" applyProtection="0"/>
    <xf numFmtId="0" fontId="8" fillId="3" borderId="0" applyNumberFormat="0" applyBorder="0" applyAlignment="0" applyProtection="0"/>
    <xf numFmtId="0" fontId="14" fillId="11" borderId="0" applyNumberFormat="0" applyBorder="0" applyAlignment="0" applyProtection="0"/>
    <xf numFmtId="0" fontId="8" fillId="4" borderId="0" applyNumberFormat="0" applyBorder="0" applyAlignment="0" applyProtection="0"/>
    <xf numFmtId="0" fontId="14" fillId="12" borderId="0" applyNumberFormat="0" applyBorder="0" applyAlignment="0" applyProtection="0"/>
    <xf numFmtId="0" fontId="8" fillId="5" borderId="0" applyNumberFormat="0" applyBorder="0" applyAlignment="0" applyProtection="0"/>
    <xf numFmtId="0" fontId="14" fillId="13" borderId="0" applyNumberFormat="0" applyBorder="0" applyAlignment="0" applyProtection="0"/>
    <xf numFmtId="0" fontId="8" fillId="6" borderId="0" applyNumberFormat="0" applyBorder="0" applyAlignment="0" applyProtection="0"/>
    <xf numFmtId="0" fontId="14" fillId="14" borderId="0" applyNumberFormat="0" applyBorder="0" applyAlignment="0" applyProtection="0"/>
    <xf numFmtId="0" fontId="8" fillId="4" borderId="0" applyNumberFormat="0" applyBorder="0" applyAlignment="0" applyProtection="0"/>
    <xf numFmtId="0" fontId="14" fillId="15" borderId="0" applyNumberFormat="0" applyBorder="0" applyAlignment="0" applyProtection="0"/>
    <xf numFmtId="0" fontId="8" fillId="6" borderId="0" applyNumberFormat="0" applyBorder="0" applyAlignment="0" applyProtection="0"/>
    <xf numFmtId="0" fontId="14" fillId="16" borderId="0" applyNumberFormat="0" applyBorder="0" applyAlignment="0" applyProtection="0"/>
    <xf numFmtId="0" fontId="8" fillId="3" borderId="0" applyNumberFormat="0" applyBorder="0" applyAlignment="0" applyProtection="0"/>
    <xf numFmtId="0" fontId="14" fillId="17" borderId="0" applyNumberFormat="0" applyBorder="0" applyAlignment="0" applyProtection="0"/>
    <xf numFmtId="0" fontId="8" fillId="7" borderId="0" applyNumberFormat="0" applyBorder="0" applyAlignment="0" applyProtection="0"/>
    <xf numFmtId="0" fontId="14" fillId="18" borderId="0" applyNumberFormat="0" applyBorder="0" applyAlignment="0" applyProtection="0"/>
    <xf numFmtId="0" fontId="8" fillId="8" borderId="0" applyNumberFormat="0" applyBorder="0" applyAlignment="0" applyProtection="0"/>
    <xf numFmtId="0" fontId="14" fillId="19" borderId="0" applyNumberFormat="0" applyBorder="0" applyAlignment="0" applyProtection="0"/>
    <xf numFmtId="0" fontId="8" fillId="6" borderId="0" applyNumberFormat="0" applyBorder="0" applyAlignment="0" applyProtection="0"/>
    <xf numFmtId="0" fontId="14" fillId="20" borderId="0" applyNumberFormat="0" applyBorder="0" applyAlignment="0" applyProtection="0"/>
    <xf numFmtId="0" fontId="8" fillId="4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6" fillId="33" borderId="0" applyNumberFormat="0" applyBorder="0" applyAlignment="0" applyProtection="0"/>
    <xf numFmtId="0" fontId="17" fillId="34" borderId="3" applyNumberFormat="0" applyAlignment="0" applyProtection="0"/>
    <xf numFmtId="0" fontId="18" fillId="35" borderId="4" applyNumberFormat="0" applyAlignment="0" applyProtection="0"/>
    <xf numFmtId="0" fontId="19" fillId="0" borderId="0" applyNumberFormat="0" applyFill="0" applyBorder="0" applyAlignment="0" applyProtection="0"/>
    <xf numFmtId="0" fontId="20" fillId="36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4" fillId="37" borderId="3" applyNumberFormat="0" applyAlignment="0" applyProtection="0"/>
    <xf numFmtId="0" fontId="25" fillId="0" borderId="8" applyNumberFormat="0" applyFill="0" applyAlignment="0" applyProtection="0"/>
    <xf numFmtId="0" fontId="26" fillId="3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9" applyNumberFormat="0" applyFont="0" applyAlignment="0" applyProtection="0"/>
    <xf numFmtId="0" fontId="8" fillId="39" borderId="9" applyNumberFormat="0" applyFont="0" applyAlignment="0" applyProtection="0"/>
    <xf numFmtId="0" fontId="8" fillId="39" borderId="9" applyNumberFormat="0" applyFont="0" applyAlignment="0" applyProtection="0"/>
    <xf numFmtId="0" fontId="8" fillId="4" borderId="1" applyNumberFormat="0" applyFont="0" applyAlignment="0" applyProtection="0"/>
    <xf numFmtId="0" fontId="27" fillId="34" borderId="10" applyNumberFormat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0" fontId="30" fillId="0" borderId="0" applyNumberFormat="0" applyFill="0" applyBorder="0" applyAlignment="0" applyProtection="0"/>
  </cellStyleXfs>
  <cellXfs count="55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/>
    <xf numFmtId="164" fontId="0" fillId="0" borderId="0" xfId="0" applyNumberFormat="1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/>
    <xf numFmtId="2" fontId="6" fillId="0" borderId="0" xfId="0" applyNumberFormat="1" applyFont="1"/>
    <xf numFmtId="165" fontId="0" fillId="0" borderId="0" xfId="0" applyNumberFormat="1"/>
    <xf numFmtId="165" fontId="0" fillId="0" borderId="0" xfId="0" applyNumberFormat="1" applyAlignment="1">
      <alignment horizontal="center"/>
    </xf>
    <xf numFmtId="165" fontId="4" fillId="0" borderId="0" xfId="0" applyNumberFormat="1" applyFont="1"/>
    <xf numFmtId="165" fontId="6" fillId="0" borderId="0" xfId="0" applyNumberFormat="1" applyFont="1"/>
    <xf numFmtId="0" fontId="0" fillId="0" borderId="0" xfId="0" applyNumberFormat="1"/>
    <xf numFmtId="164" fontId="5" fillId="0" borderId="0" xfId="46" applyNumberFormat="1" applyAlignment="1" applyProtection="1"/>
    <xf numFmtId="164" fontId="5" fillId="0" borderId="0" xfId="46" applyNumberFormat="1" applyFill="1" applyAlignment="1" applyProtection="1"/>
    <xf numFmtId="164" fontId="7" fillId="0" borderId="0" xfId="46" applyNumberFormat="1" applyFont="1" applyFill="1" applyAlignment="1" applyProtection="1"/>
    <xf numFmtId="164" fontId="7" fillId="0" borderId="0" xfId="46" applyNumberFormat="1" applyFont="1" applyAlignment="1" applyProtection="1"/>
    <xf numFmtId="164" fontId="7" fillId="0" borderId="0" xfId="46" applyNumberFormat="1" applyFont="1" applyFill="1" applyAlignment="1" applyProtection="1">
      <alignment horizontal="right"/>
    </xf>
    <xf numFmtId="0" fontId="6" fillId="0" borderId="0" xfId="0" applyNumberFormat="1" applyFont="1"/>
    <xf numFmtId="166" fontId="0" fillId="0" borderId="0" xfId="0" applyNumberFormat="1"/>
    <xf numFmtId="49" fontId="10" fillId="0" borderId="0" xfId="60" applyNumberFormat="1" applyFont="1" applyAlignment="1">
      <alignment horizontal="center" wrapText="1"/>
    </xf>
    <xf numFmtId="49" fontId="9" fillId="0" borderId="0" xfId="60" applyNumberFormat="1" applyFont="1" applyAlignment="1">
      <alignment horizontal="center" wrapText="1"/>
    </xf>
    <xf numFmtId="49" fontId="11" fillId="0" borderId="0" xfId="60" applyNumberFormat="1" applyFont="1" applyAlignment="1">
      <alignment horizontal="center" wrapText="1"/>
    </xf>
    <xf numFmtId="168" fontId="10" fillId="0" borderId="0" xfId="60" applyNumberFormat="1" applyFont="1" applyAlignment="1">
      <alignment horizontal="center" wrapText="1"/>
    </xf>
    <xf numFmtId="0" fontId="4" fillId="0" borderId="0" xfId="0" applyFont="1"/>
    <xf numFmtId="167" fontId="0" fillId="0" borderId="0" xfId="0" applyNumberFormat="1"/>
    <xf numFmtId="1" fontId="0" fillId="0" borderId="0" xfId="0" applyNumberFormat="1"/>
    <xf numFmtId="168" fontId="0" fillId="0" borderId="0" xfId="0" applyNumberFormat="1"/>
    <xf numFmtId="1" fontId="0" fillId="0" borderId="2" xfId="0" applyNumberFormat="1" applyBorder="1"/>
    <xf numFmtId="165" fontId="0" fillId="0" borderId="0" xfId="0" applyNumberFormat="1" applyAlignment="1">
      <alignment horizontal="right"/>
    </xf>
    <xf numFmtId="165" fontId="6" fillId="0" borderId="0" xfId="0" applyNumberFormat="1" applyFont="1" applyAlignment="1">
      <alignment horizontal="right"/>
    </xf>
    <xf numFmtId="2" fontId="1" fillId="0" borderId="0" xfId="0" applyNumberFormat="1" applyFont="1"/>
    <xf numFmtId="0" fontId="2" fillId="0" borderId="0" xfId="0" applyFont="1"/>
    <xf numFmtId="0" fontId="12" fillId="0" borderId="0" xfId="0" applyFont="1"/>
    <xf numFmtId="0" fontId="2" fillId="0" borderId="0" xfId="0" applyFont="1" applyAlignment="1">
      <alignment horizontal="left"/>
    </xf>
    <xf numFmtId="165" fontId="2" fillId="0" borderId="0" xfId="0" applyNumberFormat="1" applyFont="1"/>
    <xf numFmtId="165" fontId="2" fillId="0" borderId="0" xfId="0" applyNumberFormat="1" applyFont="1" applyAlignment="1">
      <alignment horizontal="right"/>
    </xf>
    <xf numFmtId="2" fontId="2" fillId="0" borderId="0" xfId="0" applyNumberFormat="1" applyFont="1"/>
    <xf numFmtId="164" fontId="2" fillId="0" borderId="0" xfId="0" applyNumberFormat="1" applyFont="1"/>
    <xf numFmtId="0" fontId="2" fillId="0" borderId="0" xfId="0" applyNumberFormat="1" applyFont="1"/>
    <xf numFmtId="1" fontId="2" fillId="0" borderId="0" xfId="0" applyNumberFormat="1" applyFont="1" applyBorder="1" applyAlignment="1">
      <alignment horizontal="center"/>
    </xf>
    <xf numFmtId="166" fontId="2" fillId="0" borderId="0" xfId="0" applyNumberFormat="1" applyFont="1"/>
    <xf numFmtId="1" fontId="2" fillId="0" borderId="0" xfId="84" applyNumberFormat="1" applyFont="1" applyBorder="1" applyAlignment="1">
      <alignment horizontal="center"/>
    </xf>
    <xf numFmtId="164" fontId="13" fillId="0" borderId="0" xfId="46" applyNumberFormat="1" applyFont="1" applyAlignment="1" applyProtection="1"/>
    <xf numFmtId="164" fontId="2" fillId="0" borderId="0" xfId="46" applyNumberFormat="1" applyFont="1" applyAlignment="1" applyProtection="1"/>
    <xf numFmtId="164" fontId="2" fillId="0" borderId="0" xfId="46" applyNumberFormat="1" applyFont="1" applyFill="1" applyAlignment="1" applyProtection="1"/>
    <xf numFmtId="164" fontId="2" fillId="0" borderId="0" xfId="46" applyNumberFormat="1" applyFont="1" applyFill="1" applyAlignment="1" applyProtection="1">
      <alignment horizontal="right"/>
    </xf>
    <xf numFmtId="164" fontId="13" fillId="0" borderId="0" xfId="46" applyNumberFormat="1" applyFont="1" applyFill="1" applyAlignment="1" applyProtection="1"/>
    <xf numFmtId="2" fontId="31" fillId="0" borderId="0" xfId="0" applyNumberFormat="1" applyFont="1"/>
    <xf numFmtId="0" fontId="31" fillId="0" borderId="0" xfId="0" applyFont="1"/>
    <xf numFmtId="2" fontId="32" fillId="0" borderId="0" xfId="0" applyNumberFormat="1" applyFont="1"/>
    <xf numFmtId="0" fontId="32" fillId="0" borderId="0" xfId="0" applyFont="1"/>
    <xf numFmtId="0" fontId="2" fillId="0" borderId="0" xfId="0" applyFont="1" applyAlignment="1">
      <alignment horizontal="center"/>
    </xf>
  </cellXfs>
  <cellStyles count="123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40% - Accent1" xfId="13" builtinId="31" customBuiltin="1"/>
    <cellStyle name="40% - Accent1 2" xfId="14"/>
    <cellStyle name="40% - Accent2" xfId="15" builtinId="35" customBuiltin="1"/>
    <cellStyle name="40% - Accent2 2" xfId="16"/>
    <cellStyle name="40% - Accent3" xfId="17" builtinId="39" customBuiltin="1"/>
    <cellStyle name="40% - Accent3 2" xfId="18"/>
    <cellStyle name="40% - Accent4" xfId="19" builtinId="43" customBuiltin="1"/>
    <cellStyle name="40% - Accent4 2" xfId="20"/>
    <cellStyle name="40% - Accent5" xfId="21" builtinId="47" customBuiltin="1"/>
    <cellStyle name="40% - Accent5 2" xfId="22"/>
    <cellStyle name="40% - Accent6" xfId="23" builtinId="51" customBuiltin="1"/>
    <cellStyle name="40% - Accent6 2" xfId="24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Calculation" xfId="38" builtinId="22" customBuiltin="1"/>
    <cellStyle name="Check Cell" xfId="39" builtinId="23" customBuiltin="1"/>
    <cellStyle name="Explanatory Text" xfId="40" builtinId="53" customBuiltin="1"/>
    <cellStyle name="Good" xfId="41" builtinId="26" customBuiltin="1"/>
    <cellStyle name="Heading 1" xfId="42" builtinId="16" customBuiltin="1"/>
    <cellStyle name="Heading 2" xfId="43" builtinId="17" customBuiltin="1"/>
    <cellStyle name="Heading 3" xfId="44" builtinId="18" customBuiltin="1"/>
    <cellStyle name="Heading 4" xfId="45" builtinId="19" customBuiltin="1"/>
    <cellStyle name="Hyperlink" xfId="46" builtinId="8"/>
    <cellStyle name="Input" xfId="47" builtinId="20" customBuiltin="1"/>
    <cellStyle name="Linked Cell" xfId="48" builtinId="24" customBuiltin="1"/>
    <cellStyle name="Neutral" xfId="49" builtinId="28" customBuiltin="1"/>
    <cellStyle name="Normal" xfId="0" builtinId="0"/>
    <cellStyle name="Normal 10" xfId="50"/>
    <cellStyle name="Normal 11" xfId="51"/>
    <cellStyle name="Normal 12" xfId="52"/>
    <cellStyle name="Normal 13" xfId="53"/>
    <cellStyle name="Normal 14" xfId="54"/>
    <cellStyle name="Normal 15" xfId="55"/>
    <cellStyle name="Normal 16" xfId="56"/>
    <cellStyle name="Normal 17" xfId="57"/>
    <cellStyle name="Normal 18" xfId="58"/>
    <cellStyle name="Normal 19" xfId="59"/>
    <cellStyle name="Normal 2" xfId="60"/>
    <cellStyle name="Normal 2 2" xfId="61"/>
    <cellStyle name="Normal 20" xfId="62"/>
    <cellStyle name="Normal 21" xfId="63"/>
    <cellStyle name="Normal 22" xfId="64"/>
    <cellStyle name="Normal 23" xfId="65"/>
    <cellStyle name="Normal 24" xfId="66"/>
    <cellStyle name="Normal 25" xfId="67"/>
    <cellStyle name="Normal 26" xfId="68"/>
    <cellStyle name="Normal 27" xfId="69"/>
    <cellStyle name="Normal 28" xfId="70"/>
    <cellStyle name="Normal 29" xfId="71"/>
    <cellStyle name="Normal 3" xfId="72"/>
    <cellStyle name="Normal 30" xfId="73"/>
    <cellStyle name="Normal 31" xfId="74"/>
    <cellStyle name="Normal 32" xfId="75"/>
    <cellStyle name="Normal 33" xfId="76"/>
    <cellStyle name="Normal 34" xfId="77"/>
    <cellStyle name="Normal 35" xfId="78"/>
    <cellStyle name="Normal 36" xfId="79"/>
    <cellStyle name="Normal 37" xfId="80"/>
    <cellStyle name="Normal 38" xfId="81"/>
    <cellStyle name="Normal 39" xfId="82"/>
    <cellStyle name="Normal 4" xfId="83"/>
    <cellStyle name="Normal 4_ForDatabase" xfId="84"/>
    <cellStyle name="Normal 40" xfId="85"/>
    <cellStyle name="Normal 41" xfId="86"/>
    <cellStyle name="Normal 43" xfId="87"/>
    <cellStyle name="Normal 44" xfId="88"/>
    <cellStyle name="Normal 45" xfId="89"/>
    <cellStyle name="Normal 46" xfId="90"/>
    <cellStyle name="Normal 47" xfId="91"/>
    <cellStyle name="Normal 49" xfId="92"/>
    <cellStyle name="Normal 5" xfId="93"/>
    <cellStyle name="Normal 50" xfId="94"/>
    <cellStyle name="Normal 52" xfId="95"/>
    <cellStyle name="Normal 55" xfId="96"/>
    <cellStyle name="Normal 56" xfId="97"/>
    <cellStyle name="Normal 57" xfId="98"/>
    <cellStyle name="Normal 6" xfId="99"/>
    <cellStyle name="Normal 60" xfId="100"/>
    <cellStyle name="Normal 62" xfId="101"/>
    <cellStyle name="Normal 63" xfId="102"/>
    <cellStyle name="Normal 64" xfId="103"/>
    <cellStyle name="Normal 65" xfId="104"/>
    <cellStyle name="Normal 66" xfId="105"/>
    <cellStyle name="Normal 67" xfId="106"/>
    <cellStyle name="Normal 68" xfId="107"/>
    <cellStyle name="Normal 7" xfId="108"/>
    <cellStyle name="Normal 70" xfId="109"/>
    <cellStyle name="Normal 71" xfId="110"/>
    <cellStyle name="Normal 72" xfId="111"/>
    <cellStyle name="Normal 73" xfId="112"/>
    <cellStyle name="Normal 8" xfId="113"/>
    <cellStyle name="Normal 9" xfId="114"/>
    <cellStyle name="Note 2" xfId="115"/>
    <cellStyle name="Note 3" xfId="116"/>
    <cellStyle name="Note 4" xfId="117"/>
    <cellStyle name="Note 5" xfId="118"/>
    <cellStyle name="Output" xfId="119" builtinId="21" customBuiltin="1"/>
    <cellStyle name="Title" xfId="120" builtinId="15" customBuiltin="1"/>
    <cellStyle name="Total" xfId="121" builtinId="25" customBuiltin="1"/>
    <cellStyle name="Warning Text" xfId="122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chartsheet" Target="chartsheets/sheet12.xml"/><Relationship Id="rId18" Type="http://schemas.openxmlformats.org/officeDocument/2006/relationships/worksheet" Target="worksheets/sheet3.xml"/><Relationship Id="rId3" Type="http://schemas.openxmlformats.org/officeDocument/2006/relationships/chartsheet" Target="chartsheets/sheet3.xml"/><Relationship Id="rId21" Type="http://schemas.openxmlformats.org/officeDocument/2006/relationships/styles" Target="styles.xml"/><Relationship Id="rId7" Type="http://schemas.openxmlformats.org/officeDocument/2006/relationships/chartsheet" Target="chartsheets/sheet6.xml"/><Relationship Id="rId12" Type="http://schemas.openxmlformats.org/officeDocument/2006/relationships/chartsheet" Target="chartsheets/sheet11.xml"/><Relationship Id="rId17" Type="http://schemas.openxmlformats.org/officeDocument/2006/relationships/worksheet" Target="worksheets/sheet2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5.xml"/><Relationship Id="rId20" Type="http://schemas.openxmlformats.org/officeDocument/2006/relationships/theme" Target="theme/theme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1.xml"/><Relationship Id="rId11" Type="http://schemas.openxmlformats.org/officeDocument/2006/relationships/chartsheet" Target="chartsheets/sheet10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4.xml"/><Relationship Id="rId23" Type="http://schemas.openxmlformats.org/officeDocument/2006/relationships/calcChain" Target="calcChain.xml"/><Relationship Id="rId10" Type="http://schemas.openxmlformats.org/officeDocument/2006/relationships/chartsheet" Target="chartsheets/sheet9.xml"/><Relationship Id="rId19" Type="http://schemas.openxmlformats.org/officeDocument/2006/relationships/worksheet" Target="worksheets/sheet4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8.xml"/><Relationship Id="rId14" Type="http://schemas.openxmlformats.org/officeDocument/2006/relationships/chartsheet" Target="chartsheets/sheet13.xml"/><Relationship Id="rId22" Type="http://schemas.openxmlformats.org/officeDocument/2006/relationships/sharedStrings" Target="sharedStrings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W/L 312</a:t>
            </a:r>
          </a:p>
        </c:rich>
      </c:tx>
      <c:layout>
        <c:manualLayout>
          <c:xMode val="edge"/>
          <c:yMode val="edge"/>
          <c:x val="0.46281913624433307"/>
          <c:y val="1.9575931848109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595959595959599E-2"/>
          <c:y val="0.12798634812286688"/>
          <c:w val="0.86868686868686873"/>
          <c:h val="0.80204778156996592"/>
        </c:manualLayout>
      </c:layout>
      <c:scatterChart>
        <c:scatterStyle val="lineMarker"/>
        <c:varyColors val="0"/>
        <c:ser>
          <c:idx val="0"/>
          <c:order val="0"/>
          <c:tx>
            <c:v>Hand Measurements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levels'!$B$2634:$B$2707</c:f>
              <c:numCache>
                <c:formatCode>mm/dd/yy</c:formatCode>
                <c:ptCount val="74"/>
                <c:pt idx="0">
                  <c:v>34033</c:v>
                </c:pt>
                <c:pt idx="1">
                  <c:v>34044</c:v>
                </c:pt>
                <c:pt idx="2">
                  <c:v>34058</c:v>
                </c:pt>
                <c:pt idx="3">
                  <c:v>34065</c:v>
                </c:pt>
                <c:pt idx="4">
                  <c:v>34075</c:v>
                </c:pt>
                <c:pt idx="5">
                  <c:v>34086</c:v>
                </c:pt>
                <c:pt idx="6">
                  <c:v>34100</c:v>
                </c:pt>
                <c:pt idx="7">
                  <c:v>34110</c:v>
                </c:pt>
                <c:pt idx="8">
                  <c:v>34117</c:v>
                </c:pt>
                <c:pt idx="9">
                  <c:v>34129</c:v>
                </c:pt>
                <c:pt idx="10">
                  <c:v>34267</c:v>
                </c:pt>
                <c:pt idx="11">
                  <c:v>34310</c:v>
                </c:pt>
                <c:pt idx="12">
                  <c:v>34341</c:v>
                </c:pt>
                <c:pt idx="13">
                  <c:v>34366</c:v>
                </c:pt>
                <c:pt idx="14">
                  <c:v>34402</c:v>
                </c:pt>
                <c:pt idx="15">
                  <c:v>34438</c:v>
                </c:pt>
                <c:pt idx="16">
                  <c:v>34488</c:v>
                </c:pt>
                <c:pt idx="17">
                  <c:v>34522</c:v>
                </c:pt>
                <c:pt idx="18">
                  <c:v>34561</c:v>
                </c:pt>
                <c:pt idx="19">
                  <c:v>34589</c:v>
                </c:pt>
                <c:pt idx="20">
                  <c:v>34611</c:v>
                </c:pt>
                <c:pt idx="21">
                  <c:v>34648</c:v>
                </c:pt>
                <c:pt idx="22">
                  <c:v>34676</c:v>
                </c:pt>
                <c:pt idx="23">
                  <c:v>34702</c:v>
                </c:pt>
                <c:pt idx="24">
                  <c:v>34775</c:v>
                </c:pt>
                <c:pt idx="25">
                  <c:v>34817</c:v>
                </c:pt>
                <c:pt idx="26">
                  <c:v>34859</c:v>
                </c:pt>
                <c:pt idx="27">
                  <c:v>35025</c:v>
                </c:pt>
                <c:pt idx="28">
                  <c:v>35101</c:v>
                </c:pt>
                <c:pt idx="29">
                  <c:v>35143</c:v>
                </c:pt>
                <c:pt idx="30">
                  <c:v>35184</c:v>
                </c:pt>
                <c:pt idx="31">
                  <c:v>35213</c:v>
                </c:pt>
                <c:pt idx="32">
                  <c:v>35240</c:v>
                </c:pt>
                <c:pt idx="33">
                  <c:v>35286</c:v>
                </c:pt>
                <c:pt idx="34">
                  <c:v>35311</c:v>
                </c:pt>
                <c:pt idx="35">
                  <c:v>35325</c:v>
                </c:pt>
                <c:pt idx="36">
                  <c:v>35359</c:v>
                </c:pt>
                <c:pt idx="37">
                  <c:v>35419</c:v>
                </c:pt>
                <c:pt idx="38">
                  <c:v>35487</c:v>
                </c:pt>
                <c:pt idx="39">
                  <c:v>35551</c:v>
                </c:pt>
                <c:pt idx="40">
                  <c:v>35586</c:v>
                </c:pt>
                <c:pt idx="41">
                  <c:v>35625</c:v>
                </c:pt>
                <c:pt idx="42">
                  <c:v>35651</c:v>
                </c:pt>
                <c:pt idx="43">
                  <c:v>35693</c:v>
                </c:pt>
                <c:pt idx="44">
                  <c:v>35731</c:v>
                </c:pt>
                <c:pt idx="45">
                  <c:v>35754</c:v>
                </c:pt>
                <c:pt idx="46">
                  <c:v>35776</c:v>
                </c:pt>
                <c:pt idx="47">
                  <c:v>35817</c:v>
                </c:pt>
                <c:pt idx="48">
                  <c:v>35845</c:v>
                </c:pt>
                <c:pt idx="49">
                  <c:v>35871</c:v>
                </c:pt>
                <c:pt idx="50">
                  <c:v>35900</c:v>
                </c:pt>
                <c:pt idx="51">
                  <c:v>35956</c:v>
                </c:pt>
                <c:pt idx="52">
                  <c:v>36001</c:v>
                </c:pt>
                <c:pt idx="53">
                  <c:v>36060</c:v>
                </c:pt>
                <c:pt idx="54">
                  <c:v>36082</c:v>
                </c:pt>
                <c:pt idx="55">
                  <c:v>36216</c:v>
                </c:pt>
                <c:pt idx="56">
                  <c:v>36235</c:v>
                </c:pt>
                <c:pt idx="57">
                  <c:v>36277</c:v>
                </c:pt>
                <c:pt idx="58">
                  <c:v>36299</c:v>
                </c:pt>
                <c:pt idx="59">
                  <c:v>36328</c:v>
                </c:pt>
                <c:pt idx="60">
                  <c:v>36371</c:v>
                </c:pt>
                <c:pt idx="61">
                  <c:v>36399</c:v>
                </c:pt>
                <c:pt idx="62">
                  <c:v>36427</c:v>
                </c:pt>
                <c:pt idx="63">
                  <c:v>36458</c:v>
                </c:pt>
                <c:pt idx="64">
                  <c:v>36486</c:v>
                </c:pt>
                <c:pt idx="65">
                  <c:v>36553</c:v>
                </c:pt>
                <c:pt idx="66">
                  <c:v>36587</c:v>
                </c:pt>
                <c:pt idx="67">
                  <c:v>36612</c:v>
                </c:pt>
                <c:pt idx="68">
                  <c:v>36640</c:v>
                </c:pt>
                <c:pt idx="69">
                  <c:v>36669</c:v>
                </c:pt>
                <c:pt idx="70">
                  <c:v>36706</c:v>
                </c:pt>
                <c:pt idx="71">
                  <c:v>36732</c:v>
                </c:pt>
                <c:pt idx="72">
                  <c:v>36760</c:v>
                </c:pt>
                <c:pt idx="73">
                  <c:v>36787</c:v>
                </c:pt>
              </c:numCache>
            </c:numRef>
          </c:xVal>
          <c:yVal>
            <c:numRef>
              <c:f>'"300" wells'' water levels'!$L$2634:$L$2707</c:f>
              <c:numCache>
                <c:formatCode>General</c:formatCode>
                <c:ptCount val="74"/>
                <c:pt idx="0">
                  <c:v>423.14</c:v>
                </c:pt>
                <c:pt idx="1">
                  <c:v>422.99</c:v>
                </c:pt>
                <c:pt idx="2">
                  <c:v>423.15</c:v>
                </c:pt>
                <c:pt idx="3">
                  <c:v>423.16</c:v>
                </c:pt>
                <c:pt idx="4">
                  <c:v>423.18</c:v>
                </c:pt>
                <c:pt idx="5">
                  <c:v>423.25</c:v>
                </c:pt>
                <c:pt idx="6">
                  <c:v>423.31</c:v>
                </c:pt>
                <c:pt idx="7">
                  <c:v>423.34</c:v>
                </c:pt>
                <c:pt idx="8">
                  <c:v>423.34</c:v>
                </c:pt>
                <c:pt idx="9">
                  <c:v>423.35</c:v>
                </c:pt>
                <c:pt idx="10">
                  <c:v>423.45600000000002</c:v>
                </c:pt>
                <c:pt idx="11">
                  <c:v>423.38799999999998</c:v>
                </c:pt>
                <c:pt idx="12">
                  <c:v>423.32</c:v>
                </c:pt>
                <c:pt idx="13">
                  <c:v>423.26400000000001</c:v>
                </c:pt>
                <c:pt idx="14">
                  <c:v>423.18599999999998</c:v>
                </c:pt>
                <c:pt idx="15">
                  <c:v>423.23899999999998</c:v>
                </c:pt>
                <c:pt idx="16">
                  <c:v>423.40800000000002</c:v>
                </c:pt>
                <c:pt idx="17">
                  <c:v>423.452</c:v>
                </c:pt>
                <c:pt idx="19">
                  <c:v>423.5</c:v>
                </c:pt>
                <c:pt idx="20">
                  <c:v>423.577</c:v>
                </c:pt>
                <c:pt idx="21">
                  <c:v>423.61700000000002</c:v>
                </c:pt>
                <c:pt idx="22">
                  <c:v>423.60899999999998</c:v>
                </c:pt>
                <c:pt idx="23">
                  <c:v>423.61</c:v>
                </c:pt>
                <c:pt idx="24">
                  <c:v>423.46699999999998</c:v>
                </c:pt>
                <c:pt idx="25">
                  <c:v>423.52499999999998</c:v>
                </c:pt>
                <c:pt idx="26">
                  <c:v>423.61599999999999</c:v>
                </c:pt>
                <c:pt idx="27">
                  <c:v>423.46</c:v>
                </c:pt>
                <c:pt idx="29">
                  <c:v>423.34899999999999</c:v>
                </c:pt>
                <c:pt idx="30">
                  <c:v>424.02600000000001</c:v>
                </c:pt>
                <c:pt idx="31">
                  <c:v>423.774</c:v>
                </c:pt>
                <c:pt idx="32">
                  <c:v>423.65899999999999</c:v>
                </c:pt>
                <c:pt idx="33">
                  <c:v>423.488</c:v>
                </c:pt>
                <c:pt idx="34">
                  <c:v>423.36500000000001</c:v>
                </c:pt>
                <c:pt idx="35">
                  <c:v>423.30799999999999</c:v>
                </c:pt>
                <c:pt idx="36">
                  <c:v>423.31099999999998</c:v>
                </c:pt>
                <c:pt idx="37">
                  <c:v>423.35300000000001</c:v>
                </c:pt>
                <c:pt idx="38">
                  <c:v>423.39699999999999</c:v>
                </c:pt>
                <c:pt idx="39">
                  <c:v>423.66499999999996</c:v>
                </c:pt>
                <c:pt idx="40">
                  <c:v>423.65299999999996</c:v>
                </c:pt>
                <c:pt idx="41">
                  <c:v>424.10399999999998</c:v>
                </c:pt>
                <c:pt idx="42">
                  <c:v>423.71499999999997</c:v>
                </c:pt>
                <c:pt idx="43">
                  <c:v>423.26299999999998</c:v>
                </c:pt>
                <c:pt idx="44">
                  <c:v>423.53800000000001</c:v>
                </c:pt>
                <c:pt idx="45">
                  <c:v>423.51099999999997</c:v>
                </c:pt>
                <c:pt idx="46">
                  <c:v>423.46600000000001</c:v>
                </c:pt>
                <c:pt idx="47">
                  <c:v>423.40299999999996</c:v>
                </c:pt>
                <c:pt idx="48">
                  <c:v>423.35300000000001</c:v>
                </c:pt>
                <c:pt idx="49">
                  <c:v>423.38299999999998</c:v>
                </c:pt>
                <c:pt idx="50">
                  <c:v>423.42599999999999</c:v>
                </c:pt>
                <c:pt idx="51">
                  <c:v>424.51900000000001</c:v>
                </c:pt>
                <c:pt idx="52">
                  <c:v>425.35899999999998</c:v>
                </c:pt>
                <c:pt idx="53">
                  <c:v>426.14499999999998</c:v>
                </c:pt>
                <c:pt idx="54">
                  <c:v>423.11799999999999</c:v>
                </c:pt>
                <c:pt idx="55">
                  <c:v>429.11099999999999</c:v>
                </c:pt>
                <c:pt idx="56">
                  <c:v>428.96499999999997</c:v>
                </c:pt>
                <c:pt idx="57">
                  <c:v>429.34899999999999</c:v>
                </c:pt>
                <c:pt idx="58">
                  <c:v>423.733</c:v>
                </c:pt>
                <c:pt idx="59">
                  <c:v>423.78800000000001</c:v>
                </c:pt>
                <c:pt idx="60">
                  <c:v>423.85399999999998</c:v>
                </c:pt>
                <c:pt idx="61">
                  <c:v>423.44</c:v>
                </c:pt>
                <c:pt idx="62">
                  <c:v>423.59100000000001</c:v>
                </c:pt>
                <c:pt idx="63">
                  <c:v>423.64499999999998</c:v>
                </c:pt>
                <c:pt idx="64">
                  <c:v>423.62799999999999</c:v>
                </c:pt>
                <c:pt idx="65">
                  <c:v>423.43</c:v>
                </c:pt>
                <c:pt idx="66">
                  <c:v>423.37099999999998</c:v>
                </c:pt>
                <c:pt idx="67">
                  <c:v>423.30599999999998</c:v>
                </c:pt>
                <c:pt idx="68">
                  <c:v>423.363</c:v>
                </c:pt>
                <c:pt idx="69">
                  <c:v>423.33699999999999</c:v>
                </c:pt>
                <c:pt idx="70">
                  <c:v>423.43399999999997</c:v>
                </c:pt>
                <c:pt idx="71">
                  <c:v>423.298</c:v>
                </c:pt>
                <c:pt idx="72">
                  <c:v>423.07400000000001</c:v>
                </c:pt>
                <c:pt idx="73">
                  <c:v>423.18899999999996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250560"/>
        <c:axId val="80251136"/>
      </c:scatterChart>
      <c:valAx>
        <c:axId val="80250560"/>
        <c:scaling>
          <c:orientation val="minMax"/>
        </c:scaling>
        <c:delete val="0"/>
        <c:axPos val="b"/>
        <c:numFmt formatCode="mm/dd/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251136"/>
        <c:crosses val="autoZero"/>
        <c:crossBetween val="midCat"/>
        <c:majorUnit val="366"/>
      </c:valAx>
      <c:valAx>
        <c:axId val="80251136"/>
        <c:scaling>
          <c:orientation val="minMax"/>
          <c:max val="430"/>
          <c:min val="4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W/L BMP (meters)</a:t>
                </a:r>
              </a:p>
            </c:rich>
          </c:tx>
          <c:layout>
            <c:manualLayout>
              <c:xMode val="edge"/>
              <c:yMode val="edge"/>
              <c:x val="1.2208701185079138E-2"/>
              <c:y val="0.432300126306737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2505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W/L 315-98</a:t>
            </a:r>
          </a:p>
        </c:rich>
      </c:tx>
      <c:layout>
        <c:manualLayout>
          <c:xMode val="edge"/>
          <c:yMode val="edge"/>
          <c:x val="0.45061043505925397"/>
          <c:y val="1.9575931848109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70707070707072E-2"/>
          <c:y val="0.1621160409556314"/>
          <c:w val="0.87121212121212122"/>
          <c:h val="0.80034129692832767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rgbClr val="3333CC"/>
              </a:solidFill>
              <a:prstDash val="solid"/>
            </a:ln>
          </c:spPr>
          <c:marker>
            <c:symbol val="x"/>
            <c:size val="5"/>
            <c:spPr>
              <a:solidFill>
                <a:srgbClr val="3333CC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'"300" wells'' water levels'!$B$3409:$B$3416</c:f>
              <c:numCache>
                <c:formatCode>mm/dd/yy</c:formatCode>
                <c:ptCount val="8"/>
                <c:pt idx="0">
                  <c:v>35776</c:v>
                </c:pt>
                <c:pt idx="1">
                  <c:v>35817</c:v>
                </c:pt>
                <c:pt idx="2">
                  <c:v>35845</c:v>
                </c:pt>
                <c:pt idx="3">
                  <c:v>35871</c:v>
                </c:pt>
                <c:pt idx="4">
                  <c:v>35900</c:v>
                </c:pt>
                <c:pt idx="5">
                  <c:v>35956</c:v>
                </c:pt>
                <c:pt idx="6">
                  <c:v>36060</c:v>
                </c:pt>
                <c:pt idx="7">
                  <c:v>36082</c:v>
                </c:pt>
              </c:numCache>
            </c:numRef>
          </c:xVal>
          <c:yVal>
            <c:numRef>
              <c:f>'"300" wells'' water levels'!$G$3409:$G$3416</c:f>
              <c:numCache>
                <c:formatCode>General</c:formatCode>
                <c:ptCount val="8"/>
                <c:pt idx="0">
                  <c:v>7.3929999999999998</c:v>
                </c:pt>
                <c:pt idx="1">
                  <c:v>7.4820000000000002</c:v>
                </c:pt>
                <c:pt idx="2">
                  <c:v>7.5590000000000002</c:v>
                </c:pt>
                <c:pt idx="3">
                  <c:v>7.5739999999999998</c:v>
                </c:pt>
                <c:pt idx="4">
                  <c:v>7.508</c:v>
                </c:pt>
                <c:pt idx="5">
                  <c:v>7.2610000000000001</c:v>
                </c:pt>
                <c:pt idx="6">
                  <c:v>7.7679999999999998</c:v>
                </c:pt>
                <c:pt idx="7">
                  <c:v>7.3609999999999998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65728"/>
        <c:axId val="44866304"/>
      </c:scatterChart>
      <c:valAx>
        <c:axId val="44865728"/>
        <c:scaling>
          <c:orientation val="minMax"/>
        </c:scaling>
        <c:delete val="0"/>
        <c:axPos val="t"/>
        <c:numFmt formatCode="mm/dd/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66304"/>
        <c:crosses val="autoZero"/>
        <c:crossBetween val="midCat"/>
      </c:valAx>
      <c:valAx>
        <c:axId val="44866304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W/L BMP (meters)</a:t>
                </a:r>
              </a:p>
            </c:rich>
          </c:tx>
          <c:layout>
            <c:manualLayout>
              <c:xMode val="edge"/>
              <c:yMode val="edge"/>
              <c:x val="1.2208701185079138E-2"/>
              <c:y val="0.464926679386919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657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W/L 303-98</a:t>
            </a:r>
          </a:p>
        </c:rich>
      </c:tx>
      <c:layout>
        <c:manualLayout>
          <c:xMode val="edge"/>
          <c:yMode val="edge"/>
          <c:x val="0.45061043505925397"/>
          <c:y val="1.9575931848109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09090909090912E-2"/>
          <c:y val="0.1621160409556314"/>
          <c:w val="0.86237373737373735"/>
          <c:h val="0.80034129692832767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rgbClr val="3333CC"/>
              </a:solidFill>
              <a:prstDash val="solid"/>
            </a:ln>
          </c:spPr>
          <c:marker>
            <c:symbol val="x"/>
            <c:size val="5"/>
            <c:spPr>
              <a:solidFill>
                <a:srgbClr val="3333CC"/>
              </a:solidFill>
              <a:ln>
                <a:solidFill>
                  <a:srgbClr val="3333CC"/>
                </a:solidFill>
                <a:prstDash val="solid"/>
              </a:ln>
            </c:spPr>
          </c:marker>
          <c:xVal>
            <c:numRef>
              <c:f>'"300" wells'' water levels'!$B$637:$B$644</c:f>
              <c:numCache>
                <c:formatCode>mm/dd/yy</c:formatCode>
                <c:ptCount val="8"/>
                <c:pt idx="0">
                  <c:v>35776</c:v>
                </c:pt>
                <c:pt idx="1">
                  <c:v>35817</c:v>
                </c:pt>
                <c:pt idx="2">
                  <c:v>35845</c:v>
                </c:pt>
                <c:pt idx="3">
                  <c:v>35871</c:v>
                </c:pt>
                <c:pt idx="4">
                  <c:v>35900</c:v>
                </c:pt>
                <c:pt idx="5">
                  <c:v>35956</c:v>
                </c:pt>
                <c:pt idx="6">
                  <c:v>36060</c:v>
                </c:pt>
                <c:pt idx="7">
                  <c:v>36082</c:v>
                </c:pt>
              </c:numCache>
            </c:numRef>
          </c:xVal>
          <c:yVal>
            <c:numRef>
              <c:f>'"300" wells'' water levels'!$G$637:$G$644</c:f>
              <c:numCache>
                <c:formatCode>General</c:formatCode>
                <c:ptCount val="8"/>
                <c:pt idx="0">
                  <c:v>6.819</c:v>
                </c:pt>
                <c:pt idx="1">
                  <c:v>7.0220000000000002</c:v>
                </c:pt>
                <c:pt idx="2">
                  <c:v>6.8959999999999999</c:v>
                </c:pt>
                <c:pt idx="3">
                  <c:v>7.0439999999999996</c:v>
                </c:pt>
                <c:pt idx="4">
                  <c:v>7.0339999999999998</c:v>
                </c:pt>
                <c:pt idx="5">
                  <c:v>6.8109999999999999</c:v>
                </c:pt>
                <c:pt idx="6">
                  <c:v>7.1449999999999996</c:v>
                </c:pt>
                <c:pt idx="7">
                  <c:v>7.008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04032"/>
        <c:axId val="45204608"/>
      </c:scatterChart>
      <c:valAx>
        <c:axId val="45204032"/>
        <c:scaling>
          <c:orientation val="minMax"/>
        </c:scaling>
        <c:delete val="0"/>
        <c:axPos val="t"/>
        <c:numFmt formatCode="mm/dd/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4608"/>
        <c:crosses val="autoZero"/>
        <c:crossBetween val="midCat"/>
      </c:valAx>
      <c:valAx>
        <c:axId val="45204608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W/L BMP (meters)</a:t>
                </a:r>
              </a:p>
            </c:rich>
          </c:tx>
          <c:layout>
            <c:manualLayout>
              <c:xMode val="edge"/>
              <c:yMode val="edge"/>
              <c:x val="1.2208701185079138E-2"/>
              <c:y val="0.464926679386919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40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W/L 308</a:t>
            </a:r>
          </a:p>
        </c:rich>
      </c:tx>
      <c:layout>
        <c:manualLayout>
          <c:xMode val="edge"/>
          <c:yMode val="edge"/>
          <c:x val="0.46281913624433307"/>
          <c:y val="1.9575931848109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84848484848481E-2"/>
          <c:y val="0.12627986348122866"/>
          <c:w val="0.79292929292929293"/>
          <c:h val="0.762798634812286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'"300" wells'' water levels'!$A$1273</c:f>
              <c:strCache>
                <c:ptCount val="1"/>
                <c:pt idx="0">
                  <c:v>308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levels'!$B$1149:$B$1274</c:f>
              <c:numCache>
                <c:formatCode>mm/dd/yy</c:formatCode>
                <c:ptCount val="126"/>
                <c:pt idx="0">
                  <c:v>30468</c:v>
                </c:pt>
                <c:pt idx="1">
                  <c:v>30473</c:v>
                </c:pt>
                <c:pt idx="2">
                  <c:v>30483</c:v>
                </c:pt>
                <c:pt idx="3">
                  <c:v>30488</c:v>
                </c:pt>
                <c:pt idx="4">
                  <c:v>30509</c:v>
                </c:pt>
                <c:pt idx="5">
                  <c:v>30519</c:v>
                </c:pt>
                <c:pt idx="6">
                  <c:v>30566</c:v>
                </c:pt>
                <c:pt idx="7">
                  <c:v>30610</c:v>
                </c:pt>
                <c:pt idx="8">
                  <c:v>30739</c:v>
                </c:pt>
                <c:pt idx="9">
                  <c:v>30778</c:v>
                </c:pt>
                <c:pt idx="10">
                  <c:v>30785</c:v>
                </c:pt>
                <c:pt idx="11">
                  <c:v>30799</c:v>
                </c:pt>
                <c:pt idx="12">
                  <c:v>30806</c:v>
                </c:pt>
                <c:pt idx="13">
                  <c:v>30830</c:v>
                </c:pt>
                <c:pt idx="14">
                  <c:v>30839</c:v>
                </c:pt>
                <c:pt idx="15">
                  <c:v>30848</c:v>
                </c:pt>
                <c:pt idx="16">
                  <c:v>30854</c:v>
                </c:pt>
                <c:pt idx="17">
                  <c:v>30861</c:v>
                </c:pt>
                <c:pt idx="18">
                  <c:v>30869</c:v>
                </c:pt>
                <c:pt idx="19">
                  <c:v>30881</c:v>
                </c:pt>
                <c:pt idx="20">
                  <c:v>30888</c:v>
                </c:pt>
                <c:pt idx="21">
                  <c:v>30897</c:v>
                </c:pt>
                <c:pt idx="22">
                  <c:v>30904</c:v>
                </c:pt>
                <c:pt idx="23">
                  <c:v>30911</c:v>
                </c:pt>
                <c:pt idx="24">
                  <c:v>30917</c:v>
                </c:pt>
                <c:pt idx="25">
                  <c:v>30934</c:v>
                </c:pt>
                <c:pt idx="26">
                  <c:v>30945</c:v>
                </c:pt>
                <c:pt idx="27">
                  <c:v>30970</c:v>
                </c:pt>
                <c:pt idx="28">
                  <c:v>30979</c:v>
                </c:pt>
                <c:pt idx="29">
                  <c:v>30986</c:v>
                </c:pt>
                <c:pt idx="30">
                  <c:v>30993</c:v>
                </c:pt>
                <c:pt idx="31">
                  <c:v>31002</c:v>
                </c:pt>
                <c:pt idx="32">
                  <c:v>31007</c:v>
                </c:pt>
                <c:pt idx="33">
                  <c:v>31016</c:v>
                </c:pt>
                <c:pt idx="34">
                  <c:v>31021</c:v>
                </c:pt>
                <c:pt idx="35">
                  <c:v>31029</c:v>
                </c:pt>
                <c:pt idx="36">
                  <c:v>31039</c:v>
                </c:pt>
                <c:pt idx="37">
                  <c:v>31046</c:v>
                </c:pt>
                <c:pt idx="38">
                  <c:v>31053</c:v>
                </c:pt>
                <c:pt idx="39">
                  <c:v>31060</c:v>
                </c:pt>
                <c:pt idx="40">
                  <c:v>31076</c:v>
                </c:pt>
                <c:pt idx="41">
                  <c:v>31081</c:v>
                </c:pt>
                <c:pt idx="42">
                  <c:v>31088</c:v>
                </c:pt>
                <c:pt idx="43">
                  <c:v>31095</c:v>
                </c:pt>
                <c:pt idx="44">
                  <c:v>31102</c:v>
                </c:pt>
                <c:pt idx="45">
                  <c:v>31109</c:v>
                </c:pt>
                <c:pt idx="46">
                  <c:v>31116</c:v>
                </c:pt>
                <c:pt idx="47">
                  <c:v>31123</c:v>
                </c:pt>
                <c:pt idx="48">
                  <c:v>31130</c:v>
                </c:pt>
                <c:pt idx="49">
                  <c:v>31137</c:v>
                </c:pt>
                <c:pt idx="50">
                  <c:v>31144</c:v>
                </c:pt>
                <c:pt idx="51">
                  <c:v>31151</c:v>
                </c:pt>
                <c:pt idx="52">
                  <c:v>31158</c:v>
                </c:pt>
                <c:pt idx="53">
                  <c:v>31165</c:v>
                </c:pt>
                <c:pt idx="54">
                  <c:v>31172</c:v>
                </c:pt>
                <c:pt idx="55">
                  <c:v>31179</c:v>
                </c:pt>
                <c:pt idx="56">
                  <c:v>31186</c:v>
                </c:pt>
                <c:pt idx="57">
                  <c:v>31193</c:v>
                </c:pt>
                <c:pt idx="58">
                  <c:v>31200</c:v>
                </c:pt>
                <c:pt idx="59">
                  <c:v>31207</c:v>
                </c:pt>
                <c:pt idx="60">
                  <c:v>31214</c:v>
                </c:pt>
                <c:pt idx="61">
                  <c:v>31228</c:v>
                </c:pt>
                <c:pt idx="62">
                  <c:v>31235</c:v>
                </c:pt>
                <c:pt idx="63">
                  <c:v>31242</c:v>
                </c:pt>
                <c:pt idx="64">
                  <c:v>31249</c:v>
                </c:pt>
                <c:pt idx="65">
                  <c:v>31256</c:v>
                </c:pt>
                <c:pt idx="66">
                  <c:v>31263</c:v>
                </c:pt>
                <c:pt idx="67">
                  <c:v>31270</c:v>
                </c:pt>
                <c:pt idx="68">
                  <c:v>31272</c:v>
                </c:pt>
                <c:pt idx="69">
                  <c:v>31277</c:v>
                </c:pt>
                <c:pt idx="70">
                  <c:v>31284</c:v>
                </c:pt>
                <c:pt idx="71">
                  <c:v>31291</c:v>
                </c:pt>
                <c:pt idx="72">
                  <c:v>31298</c:v>
                </c:pt>
                <c:pt idx="73">
                  <c:v>31305</c:v>
                </c:pt>
                <c:pt idx="74">
                  <c:v>31312</c:v>
                </c:pt>
                <c:pt idx="75">
                  <c:v>31319</c:v>
                </c:pt>
                <c:pt idx="76">
                  <c:v>31326</c:v>
                </c:pt>
                <c:pt idx="77">
                  <c:v>31333</c:v>
                </c:pt>
                <c:pt idx="78">
                  <c:v>31340</c:v>
                </c:pt>
                <c:pt idx="79">
                  <c:v>31347</c:v>
                </c:pt>
                <c:pt idx="80">
                  <c:v>31431</c:v>
                </c:pt>
                <c:pt idx="81">
                  <c:v>31437</c:v>
                </c:pt>
                <c:pt idx="82">
                  <c:v>31445</c:v>
                </c:pt>
                <c:pt idx="83">
                  <c:v>31451</c:v>
                </c:pt>
                <c:pt idx="84">
                  <c:v>31458</c:v>
                </c:pt>
                <c:pt idx="85">
                  <c:v>31465</c:v>
                </c:pt>
                <c:pt idx="86">
                  <c:v>31473</c:v>
                </c:pt>
                <c:pt idx="87">
                  <c:v>31480</c:v>
                </c:pt>
                <c:pt idx="88">
                  <c:v>31482</c:v>
                </c:pt>
                <c:pt idx="89">
                  <c:v>31487</c:v>
                </c:pt>
                <c:pt idx="90">
                  <c:v>31493</c:v>
                </c:pt>
                <c:pt idx="91">
                  <c:v>31500</c:v>
                </c:pt>
                <c:pt idx="92">
                  <c:v>31507</c:v>
                </c:pt>
                <c:pt idx="93">
                  <c:v>31515</c:v>
                </c:pt>
                <c:pt idx="94">
                  <c:v>31522</c:v>
                </c:pt>
                <c:pt idx="95">
                  <c:v>31529</c:v>
                </c:pt>
                <c:pt idx="96">
                  <c:v>31537</c:v>
                </c:pt>
                <c:pt idx="97">
                  <c:v>31543</c:v>
                </c:pt>
                <c:pt idx="98">
                  <c:v>31551</c:v>
                </c:pt>
                <c:pt idx="99">
                  <c:v>31578</c:v>
                </c:pt>
                <c:pt idx="100">
                  <c:v>31592</c:v>
                </c:pt>
                <c:pt idx="101">
                  <c:v>31602</c:v>
                </c:pt>
                <c:pt idx="102">
                  <c:v>31606</c:v>
                </c:pt>
                <c:pt idx="103">
                  <c:v>31614</c:v>
                </c:pt>
                <c:pt idx="104">
                  <c:v>31719</c:v>
                </c:pt>
                <c:pt idx="105">
                  <c:v>31760</c:v>
                </c:pt>
                <c:pt idx="106">
                  <c:v>31774</c:v>
                </c:pt>
                <c:pt idx="107">
                  <c:v>31780</c:v>
                </c:pt>
                <c:pt idx="108">
                  <c:v>31788</c:v>
                </c:pt>
                <c:pt idx="109">
                  <c:v>31904</c:v>
                </c:pt>
                <c:pt idx="110">
                  <c:v>31986</c:v>
                </c:pt>
                <c:pt idx="111">
                  <c:v>32320</c:v>
                </c:pt>
                <c:pt idx="112">
                  <c:v>32320</c:v>
                </c:pt>
                <c:pt idx="113">
                  <c:v>32351</c:v>
                </c:pt>
                <c:pt idx="114">
                  <c:v>32381</c:v>
                </c:pt>
                <c:pt idx="115">
                  <c:v>32413</c:v>
                </c:pt>
                <c:pt idx="116">
                  <c:v>32667</c:v>
                </c:pt>
                <c:pt idx="117">
                  <c:v>32723</c:v>
                </c:pt>
                <c:pt idx="118">
                  <c:v>32781</c:v>
                </c:pt>
                <c:pt idx="119">
                  <c:v>32802</c:v>
                </c:pt>
                <c:pt idx="120">
                  <c:v>32807</c:v>
                </c:pt>
                <c:pt idx="121">
                  <c:v>33306</c:v>
                </c:pt>
                <c:pt idx="122">
                  <c:v>33324</c:v>
                </c:pt>
                <c:pt idx="123">
                  <c:v>33406</c:v>
                </c:pt>
                <c:pt idx="124">
                  <c:v>33679</c:v>
                </c:pt>
                <c:pt idx="125">
                  <c:v>33771</c:v>
                </c:pt>
              </c:numCache>
            </c:numRef>
          </c:xVal>
          <c:yVal>
            <c:numRef>
              <c:f>'"300" wells'' water levels'!$L$1149:$L$1274</c:f>
              <c:numCache>
                <c:formatCode>General</c:formatCode>
                <c:ptCount val="126"/>
                <c:pt idx="0">
                  <c:v>423.41300000000001</c:v>
                </c:pt>
                <c:pt idx="1">
                  <c:v>423.41600000000005</c:v>
                </c:pt>
                <c:pt idx="2">
                  <c:v>423.41300000000001</c:v>
                </c:pt>
                <c:pt idx="3">
                  <c:v>423.43100000000004</c:v>
                </c:pt>
                <c:pt idx="4">
                  <c:v>423.50400000000002</c:v>
                </c:pt>
                <c:pt idx="5">
                  <c:v>423.50700000000001</c:v>
                </c:pt>
                <c:pt idx="6">
                  <c:v>423.459</c:v>
                </c:pt>
                <c:pt idx="7">
                  <c:v>423.45100000000002</c:v>
                </c:pt>
                <c:pt idx="8">
                  <c:v>423.35200000000003</c:v>
                </c:pt>
                <c:pt idx="9">
                  <c:v>423.36100000000005</c:v>
                </c:pt>
                <c:pt idx="10">
                  <c:v>423.37</c:v>
                </c:pt>
                <c:pt idx="11">
                  <c:v>423.38200000000001</c:v>
                </c:pt>
                <c:pt idx="12">
                  <c:v>423.42200000000003</c:v>
                </c:pt>
                <c:pt idx="13">
                  <c:v>423.42200000000003</c:v>
                </c:pt>
                <c:pt idx="14">
                  <c:v>423.43100000000004</c:v>
                </c:pt>
                <c:pt idx="15">
                  <c:v>423.54100000000005</c:v>
                </c:pt>
                <c:pt idx="16">
                  <c:v>423.58700000000005</c:v>
                </c:pt>
                <c:pt idx="17">
                  <c:v>423.59900000000005</c:v>
                </c:pt>
                <c:pt idx="18">
                  <c:v>423.58700000000005</c:v>
                </c:pt>
                <c:pt idx="19">
                  <c:v>423.56500000000005</c:v>
                </c:pt>
                <c:pt idx="20">
                  <c:v>423.55</c:v>
                </c:pt>
                <c:pt idx="21">
                  <c:v>423.52000000000004</c:v>
                </c:pt>
                <c:pt idx="22">
                  <c:v>423.495</c:v>
                </c:pt>
                <c:pt idx="23">
                  <c:v>423.471</c:v>
                </c:pt>
                <c:pt idx="24">
                  <c:v>423.43400000000003</c:v>
                </c:pt>
                <c:pt idx="25">
                  <c:v>423.43700000000001</c:v>
                </c:pt>
                <c:pt idx="26">
                  <c:v>423.41600000000005</c:v>
                </c:pt>
                <c:pt idx="27">
                  <c:v>423.39800000000002</c:v>
                </c:pt>
                <c:pt idx="28">
                  <c:v>423.45000000000005</c:v>
                </c:pt>
                <c:pt idx="29">
                  <c:v>423.483</c:v>
                </c:pt>
                <c:pt idx="30">
                  <c:v>423.495</c:v>
                </c:pt>
                <c:pt idx="31">
                  <c:v>423.49200000000002</c:v>
                </c:pt>
                <c:pt idx="32">
                  <c:v>423.495</c:v>
                </c:pt>
                <c:pt idx="33">
                  <c:v>423.49200000000002</c:v>
                </c:pt>
                <c:pt idx="34">
                  <c:v>423.51400000000001</c:v>
                </c:pt>
                <c:pt idx="35">
                  <c:v>423.50100000000003</c:v>
                </c:pt>
                <c:pt idx="36">
                  <c:v>423.43700000000001</c:v>
                </c:pt>
                <c:pt idx="37">
                  <c:v>423.42500000000001</c:v>
                </c:pt>
                <c:pt idx="38">
                  <c:v>423.41600000000005</c:v>
                </c:pt>
                <c:pt idx="39">
                  <c:v>423.40700000000004</c:v>
                </c:pt>
                <c:pt idx="40">
                  <c:v>423.38200000000001</c:v>
                </c:pt>
                <c:pt idx="41">
                  <c:v>423.37</c:v>
                </c:pt>
                <c:pt idx="42">
                  <c:v>423.358</c:v>
                </c:pt>
                <c:pt idx="43">
                  <c:v>423.35200000000003</c:v>
                </c:pt>
                <c:pt idx="44">
                  <c:v>423.346</c:v>
                </c:pt>
                <c:pt idx="45">
                  <c:v>423.33700000000005</c:v>
                </c:pt>
                <c:pt idx="46">
                  <c:v>423.32100000000003</c:v>
                </c:pt>
                <c:pt idx="47">
                  <c:v>423.31800000000004</c:v>
                </c:pt>
                <c:pt idx="48">
                  <c:v>423.38900000000001</c:v>
                </c:pt>
                <c:pt idx="49">
                  <c:v>423.37900000000002</c:v>
                </c:pt>
                <c:pt idx="50">
                  <c:v>423.37300000000005</c:v>
                </c:pt>
                <c:pt idx="51">
                  <c:v>423.38200000000001</c:v>
                </c:pt>
                <c:pt idx="52">
                  <c:v>423.38900000000001</c:v>
                </c:pt>
                <c:pt idx="53">
                  <c:v>423.44600000000003</c:v>
                </c:pt>
                <c:pt idx="54">
                  <c:v>423.48</c:v>
                </c:pt>
                <c:pt idx="55">
                  <c:v>423.54700000000003</c:v>
                </c:pt>
                <c:pt idx="56">
                  <c:v>423.57100000000003</c:v>
                </c:pt>
                <c:pt idx="57">
                  <c:v>423.584</c:v>
                </c:pt>
                <c:pt idx="58">
                  <c:v>423.60200000000003</c:v>
                </c:pt>
                <c:pt idx="59">
                  <c:v>423.60500000000002</c:v>
                </c:pt>
                <c:pt idx="60">
                  <c:v>423.62600000000003</c:v>
                </c:pt>
                <c:pt idx="61">
                  <c:v>423.64800000000002</c:v>
                </c:pt>
                <c:pt idx="62">
                  <c:v>423.63800000000003</c:v>
                </c:pt>
                <c:pt idx="63">
                  <c:v>423.62900000000002</c:v>
                </c:pt>
                <c:pt idx="64">
                  <c:v>423.63200000000001</c:v>
                </c:pt>
                <c:pt idx="65">
                  <c:v>423.62600000000003</c:v>
                </c:pt>
                <c:pt idx="66">
                  <c:v>423.62600000000003</c:v>
                </c:pt>
                <c:pt idx="67">
                  <c:v>423.63200000000001</c:v>
                </c:pt>
                <c:pt idx="68">
                  <c:v>423.61700000000002</c:v>
                </c:pt>
                <c:pt idx="69">
                  <c:v>423.63500000000005</c:v>
                </c:pt>
                <c:pt idx="70">
                  <c:v>423.62300000000005</c:v>
                </c:pt>
                <c:pt idx="71">
                  <c:v>423.61700000000002</c:v>
                </c:pt>
                <c:pt idx="72">
                  <c:v>423.63200000000001</c:v>
                </c:pt>
                <c:pt idx="73">
                  <c:v>423.64800000000002</c:v>
                </c:pt>
                <c:pt idx="74">
                  <c:v>423.64200000000005</c:v>
                </c:pt>
                <c:pt idx="75">
                  <c:v>423.62900000000002</c:v>
                </c:pt>
                <c:pt idx="76">
                  <c:v>423.62300000000005</c:v>
                </c:pt>
                <c:pt idx="77">
                  <c:v>423.61400000000003</c:v>
                </c:pt>
                <c:pt idx="78">
                  <c:v>423.60200000000003</c:v>
                </c:pt>
                <c:pt idx="79">
                  <c:v>423.58700000000005</c:v>
                </c:pt>
                <c:pt idx="80">
                  <c:v>423.65100000000001</c:v>
                </c:pt>
                <c:pt idx="81">
                  <c:v>423.50400000000002</c:v>
                </c:pt>
                <c:pt idx="82">
                  <c:v>423.49200000000002</c:v>
                </c:pt>
                <c:pt idx="83">
                  <c:v>423.48600000000005</c:v>
                </c:pt>
                <c:pt idx="84">
                  <c:v>423.483</c:v>
                </c:pt>
                <c:pt idx="85">
                  <c:v>423.47400000000005</c:v>
                </c:pt>
                <c:pt idx="86">
                  <c:v>423.46500000000003</c:v>
                </c:pt>
                <c:pt idx="87">
                  <c:v>423.46200000000005</c:v>
                </c:pt>
                <c:pt idx="88">
                  <c:v>423.46500000000003</c:v>
                </c:pt>
                <c:pt idx="89">
                  <c:v>423.45300000000003</c:v>
                </c:pt>
                <c:pt idx="90">
                  <c:v>423.44300000000004</c:v>
                </c:pt>
                <c:pt idx="91">
                  <c:v>423.495</c:v>
                </c:pt>
                <c:pt idx="92">
                  <c:v>423.50700000000001</c:v>
                </c:pt>
                <c:pt idx="93">
                  <c:v>423.53500000000003</c:v>
                </c:pt>
                <c:pt idx="94">
                  <c:v>423.54700000000003</c:v>
                </c:pt>
                <c:pt idx="95">
                  <c:v>423.56500000000005</c:v>
                </c:pt>
                <c:pt idx="96">
                  <c:v>423.61100000000005</c:v>
                </c:pt>
                <c:pt idx="97">
                  <c:v>423.62</c:v>
                </c:pt>
                <c:pt idx="98">
                  <c:v>423.63500000000005</c:v>
                </c:pt>
                <c:pt idx="99">
                  <c:v>423.62300000000005</c:v>
                </c:pt>
                <c:pt idx="100">
                  <c:v>423.62900000000002</c:v>
                </c:pt>
                <c:pt idx="101">
                  <c:v>423.61100000000005</c:v>
                </c:pt>
                <c:pt idx="102">
                  <c:v>423.59000000000003</c:v>
                </c:pt>
                <c:pt idx="103">
                  <c:v>423.584</c:v>
                </c:pt>
                <c:pt idx="104">
                  <c:v>423.49800000000005</c:v>
                </c:pt>
                <c:pt idx="105">
                  <c:v>423.495</c:v>
                </c:pt>
                <c:pt idx="106">
                  <c:v>423.44300000000004</c:v>
                </c:pt>
                <c:pt idx="107">
                  <c:v>423.43100000000004</c:v>
                </c:pt>
                <c:pt idx="108">
                  <c:v>423.42200000000003</c:v>
                </c:pt>
                <c:pt idx="109">
                  <c:v>423.37600000000003</c:v>
                </c:pt>
                <c:pt idx="110">
                  <c:v>423.52900000000005</c:v>
                </c:pt>
                <c:pt idx="111">
                  <c:v>423.42500000000001</c:v>
                </c:pt>
                <c:pt idx="112">
                  <c:v>423.42500000000001</c:v>
                </c:pt>
                <c:pt idx="113">
                  <c:v>423.37600000000003</c:v>
                </c:pt>
                <c:pt idx="114">
                  <c:v>423.36100000000005</c:v>
                </c:pt>
                <c:pt idx="115">
                  <c:v>423.32800000000003</c:v>
                </c:pt>
                <c:pt idx="116">
                  <c:v>423.44200000000001</c:v>
                </c:pt>
                <c:pt idx="117">
                  <c:v>423.37800000000004</c:v>
                </c:pt>
                <c:pt idx="118">
                  <c:v>423.32900000000001</c:v>
                </c:pt>
                <c:pt idx="119">
                  <c:v>423.33200000000005</c:v>
                </c:pt>
                <c:pt idx="120">
                  <c:v>423.31500000000005</c:v>
                </c:pt>
                <c:pt idx="121">
                  <c:v>423.10700000000003</c:v>
                </c:pt>
                <c:pt idx="122">
                  <c:v>423.11800000000005</c:v>
                </c:pt>
                <c:pt idx="123">
                  <c:v>423.27300000000002</c:v>
                </c:pt>
                <c:pt idx="124">
                  <c:v>423.20000000000005</c:v>
                </c:pt>
                <c:pt idx="125">
                  <c:v>423.29200000000003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06336"/>
        <c:axId val="45206912"/>
      </c:scatterChart>
      <c:valAx>
        <c:axId val="45206336"/>
        <c:scaling>
          <c:orientation val="minMax"/>
          <c:max val="31778"/>
          <c:min val="30317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47391791935099026"/>
              <c:y val="0.94453503892218249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6912"/>
        <c:crosses val="autoZero"/>
        <c:crossBetween val="midCat"/>
        <c:majorUnit val="366"/>
      </c:valAx>
      <c:valAx>
        <c:axId val="45206912"/>
        <c:scaling>
          <c:orientation val="minMax"/>
          <c:max val="4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W/L elev. (meters)</a:t>
                </a:r>
              </a:p>
            </c:rich>
          </c:tx>
          <c:layout>
            <c:manualLayout>
              <c:xMode val="edge"/>
              <c:yMode val="edge"/>
              <c:x val="1.2208701185079138E-2"/>
              <c:y val="0.4110929563838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633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3229738328163525"/>
          <c:y val="0.49102774269257299"/>
          <c:w val="0.9955604602454996"/>
          <c:h val="0.52691677192228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W/L 310</a:t>
            </a:r>
          </a:p>
        </c:rich>
      </c:tx>
      <c:layout>
        <c:manualLayout>
          <c:xMode val="edge"/>
          <c:yMode val="edge"/>
          <c:x val="0.46281913624433307"/>
          <c:y val="1.9575931848109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84848484848481E-2"/>
          <c:y val="0.12627986348122866"/>
          <c:w val="0.77651515151515149"/>
          <c:h val="0.76279863481228671"/>
        </c:manualLayout>
      </c:layout>
      <c:scatterChart>
        <c:scatterStyle val="lineMarker"/>
        <c:varyColors val="0"/>
        <c:ser>
          <c:idx val="0"/>
          <c:order val="0"/>
          <c:tx>
            <c:v>310A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levels'!$B$1506:$B$2015</c:f>
              <c:numCache>
                <c:formatCode>mm/dd/yy</c:formatCode>
                <c:ptCount val="510"/>
                <c:pt idx="0">
                  <c:v>30461</c:v>
                </c:pt>
                <c:pt idx="1">
                  <c:v>30475</c:v>
                </c:pt>
                <c:pt idx="2">
                  <c:v>30483</c:v>
                </c:pt>
                <c:pt idx="3">
                  <c:v>30488</c:v>
                </c:pt>
                <c:pt idx="4">
                  <c:v>30566</c:v>
                </c:pt>
                <c:pt idx="5">
                  <c:v>30610</c:v>
                </c:pt>
                <c:pt idx="6">
                  <c:v>30715</c:v>
                </c:pt>
                <c:pt idx="7">
                  <c:v>30739</c:v>
                </c:pt>
                <c:pt idx="8">
                  <c:v>30778</c:v>
                </c:pt>
                <c:pt idx="9">
                  <c:v>30785</c:v>
                </c:pt>
                <c:pt idx="10">
                  <c:v>30799</c:v>
                </c:pt>
                <c:pt idx="11">
                  <c:v>30806</c:v>
                </c:pt>
                <c:pt idx="12">
                  <c:v>30830</c:v>
                </c:pt>
                <c:pt idx="13">
                  <c:v>30839</c:v>
                </c:pt>
                <c:pt idx="14">
                  <c:v>30848</c:v>
                </c:pt>
                <c:pt idx="15">
                  <c:v>30854</c:v>
                </c:pt>
                <c:pt idx="16">
                  <c:v>30861</c:v>
                </c:pt>
                <c:pt idx="17">
                  <c:v>30869</c:v>
                </c:pt>
                <c:pt idx="18">
                  <c:v>30881</c:v>
                </c:pt>
                <c:pt idx="19">
                  <c:v>30888</c:v>
                </c:pt>
                <c:pt idx="20">
                  <c:v>30897</c:v>
                </c:pt>
                <c:pt idx="21">
                  <c:v>30904</c:v>
                </c:pt>
                <c:pt idx="22">
                  <c:v>30911</c:v>
                </c:pt>
                <c:pt idx="23">
                  <c:v>30917</c:v>
                </c:pt>
                <c:pt idx="24">
                  <c:v>30925</c:v>
                </c:pt>
                <c:pt idx="25">
                  <c:v>30934</c:v>
                </c:pt>
                <c:pt idx="26">
                  <c:v>30945</c:v>
                </c:pt>
                <c:pt idx="27">
                  <c:v>30979</c:v>
                </c:pt>
                <c:pt idx="28">
                  <c:v>30986</c:v>
                </c:pt>
                <c:pt idx="29">
                  <c:v>30993</c:v>
                </c:pt>
                <c:pt idx="30">
                  <c:v>31002</c:v>
                </c:pt>
                <c:pt idx="31">
                  <c:v>31007</c:v>
                </c:pt>
                <c:pt idx="32">
                  <c:v>31016</c:v>
                </c:pt>
                <c:pt idx="33">
                  <c:v>31021</c:v>
                </c:pt>
                <c:pt idx="34">
                  <c:v>31029</c:v>
                </c:pt>
                <c:pt idx="35">
                  <c:v>31039</c:v>
                </c:pt>
                <c:pt idx="36">
                  <c:v>31046</c:v>
                </c:pt>
                <c:pt idx="37">
                  <c:v>31053</c:v>
                </c:pt>
                <c:pt idx="38">
                  <c:v>31060</c:v>
                </c:pt>
                <c:pt idx="39">
                  <c:v>31076</c:v>
                </c:pt>
                <c:pt idx="40">
                  <c:v>31081</c:v>
                </c:pt>
                <c:pt idx="41">
                  <c:v>31088</c:v>
                </c:pt>
                <c:pt idx="42">
                  <c:v>31095</c:v>
                </c:pt>
                <c:pt idx="43">
                  <c:v>31102</c:v>
                </c:pt>
                <c:pt idx="44">
                  <c:v>31109</c:v>
                </c:pt>
                <c:pt idx="45">
                  <c:v>31116</c:v>
                </c:pt>
                <c:pt idx="46">
                  <c:v>31123</c:v>
                </c:pt>
                <c:pt idx="47">
                  <c:v>31130</c:v>
                </c:pt>
                <c:pt idx="48">
                  <c:v>31137</c:v>
                </c:pt>
                <c:pt idx="49">
                  <c:v>31144</c:v>
                </c:pt>
                <c:pt idx="50">
                  <c:v>31150</c:v>
                </c:pt>
                <c:pt idx="51">
                  <c:v>31151</c:v>
                </c:pt>
                <c:pt idx="52">
                  <c:v>31158</c:v>
                </c:pt>
                <c:pt idx="53">
                  <c:v>31165</c:v>
                </c:pt>
                <c:pt idx="54">
                  <c:v>31172</c:v>
                </c:pt>
                <c:pt idx="55">
                  <c:v>31179</c:v>
                </c:pt>
                <c:pt idx="56">
                  <c:v>31186</c:v>
                </c:pt>
                <c:pt idx="57">
                  <c:v>31193</c:v>
                </c:pt>
                <c:pt idx="58">
                  <c:v>31200</c:v>
                </c:pt>
                <c:pt idx="59">
                  <c:v>31207</c:v>
                </c:pt>
                <c:pt idx="60">
                  <c:v>31214</c:v>
                </c:pt>
                <c:pt idx="61">
                  <c:v>31216</c:v>
                </c:pt>
                <c:pt idx="62">
                  <c:v>31228</c:v>
                </c:pt>
                <c:pt idx="63">
                  <c:v>31235</c:v>
                </c:pt>
                <c:pt idx="64">
                  <c:v>31242</c:v>
                </c:pt>
                <c:pt idx="65">
                  <c:v>31249</c:v>
                </c:pt>
                <c:pt idx="66">
                  <c:v>31256</c:v>
                </c:pt>
                <c:pt idx="67">
                  <c:v>31263</c:v>
                </c:pt>
                <c:pt idx="68">
                  <c:v>31270</c:v>
                </c:pt>
                <c:pt idx="69">
                  <c:v>31272</c:v>
                </c:pt>
                <c:pt idx="70">
                  <c:v>31277</c:v>
                </c:pt>
                <c:pt idx="71">
                  <c:v>31284</c:v>
                </c:pt>
                <c:pt idx="72">
                  <c:v>31291</c:v>
                </c:pt>
                <c:pt idx="73">
                  <c:v>31298</c:v>
                </c:pt>
                <c:pt idx="74">
                  <c:v>31305</c:v>
                </c:pt>
                <c:pt idx="75">
                  <c:v>31312</c:v>
                </c:pt>
                <c:pt idx="76">
                  <c:v>31319</c:v>
                </c:pt>
                <c:pt idx="77">
                  <c:v>31326</c:v>
                </c:pt>
                <c:pt idx="78">
                  <c:v>31333</c:v>
                </c:pt>
                <c:pt idx="79">
                  <c:v>31340</c:v>
                </c:pt>
                <c:pt idx="80">
                  <c:v>31347</c:v>
                </c:pt>
                <c:pt idx="81">
                  <c:v>31431</c:v>
                </c:pt>
                <c:pt idx="82">
                  <c:v>31437</c:v>
                </c:pt>
                <c:pt idx="83">
                  <c:v>31445</c:v>
                </c:pt>
                <c:pt idx="84">
                  <c:v>31451</c:v>
                </c:pt>
                <c:pt idx="85">
                  <c:v>31458</c:v>
                </c:pt>
                <c:pt idx="86">
                  <c:v>31465</c:v>
                </c:pt>
                <c:pt idx="87">
                  <c:v>31473</c:v>
                </c:pt>
                <c:pt idx="88">
                  <c:v>31480</c:v>
                </c:pt>
                <c:pt idx="89">
                  <c:v>31487</c:v>
                </c:pt>
                <c:pt idx="90">
                  <c:v>31493</c:v>
                </c:pt>
                <c:pt idx="91">
                  <c:v>31500</c:v>
                </c:pt>
                <c:pt idx="92">
                  <c:v>31507</c:v>
                </c:pt>
                <c:pt idx="93">
                  <c:v>31515</c:v>
                </c:pt>
                <c:pt idx="94">
                  <c:v>31522</c:v>
                </c:pt>
                <c:pt idx="95">
                  <c:v>31529</c:v>
                </c:pt>
                <c:pt idx="96">
                  <c:v>31537</c:v>
                </c:pt>
                <c:pt idx="97">
                  <c:v>31551</c:v>
                </c:pt>
                <c:pt idx="98">
                  <c:v>31578</c:v>
                </c:pt>
                <c:pt idx="99">
                  <c:v>31592</c:v>
                </c:pt>
                <c:pt idx="100">
                  <c:v>31602</c:v>
                </c:pt>
                <c:pt idx="101">
                  <c:v>31606</c:v>
                </c:pt>
                <c:pt idx="102">
                  <c:v>31614</c:v>
                </c:pt>
                <c:pt idx="103">
                  <c:v>31719</c:v>
                </c:pt>
                <c:pt idx="104">
                  <c:v>31760</c:v>
                </c:pt>
                <c:pt idx="105">
                  <c:v>31774</c:v>
                </c:pt>
                <c:pt idx="106">
                  <c:v>31780</c:v>
                </c:pt>
                <c:pt idx="107">
                  <c:v>31788</c:v>
                </c:pt>
                <c:pt idx="108">
                  <c:v>31903</c:v>
                </c:pt>
                <c:pt idx="109">
                  <c:v>32047</c:v>
                </c:pt>
                <c:pt idx="110">
                  <c:v>32231</c:v>
                </c:pt>
                <c:pt idx="111">
                  <c:v>32235</c:v>
                </c:pt>
                <c:pt idx="112">
                  <c:v>32242</c:v>
                </c:pt>
                <c:pt idx="113">
                  <c:v>32245</c:v>
                </c:pt>
                <c:pt idx="114">
                  <c:v>32263</c:v>
                </c:pt>
                <c:pt idx="115">
                  <c:v>32297</c:v>
                </c:pt>
                <c:pt idx="116">
                  <c:v>32313</c:v>
                </c:pt>
                <c:pt idx="117">
                  <c:v>32320</c:v>
                </c:pt>
                <c:pt idx="118">
                  <c:v>32321</c:v>
                </c:pt>
                <c:pt idx="119">
                  <c:v>32351</c:v>
                </c:pt>
                <c:pt idx="120">
                  <c:v>32410</c:v>
                </c:pt>
                <c:pt idx="121">
                  <c:v>32411</c:v>
                </c:pt>
                <c:pt idx="122">
                  <c:v>32476</c:v>
                </c:pt>
                <c:pt idx="123">
                  <c:v>32605</c:v>
                </c:pt>
                <c:pt idx="124">
                  <c:v>32613</c:v>
                </c:pt>
                <c:pt idx="125">
                  <c:v>32641</c:v>
                </c:pt>
                <c:pt idx="126">
                  <c:v>32660</c:v>
                </c:pt>
                <c:pt idx="127">
                  <c:v>32743</c:v>
                </c:pt>
                <c:pt idx="128">
                  <c:v>32759</c:v>
                </c:pt>
                <c:pt idx="129">
                  <c:v>32800</c:v>
                </c:pt>
                <c:pt idx="130">
                  <c:v>32808</c:v>
                </c:pt>
                <c:pt idx="131">
                  <c:v>33257</c:v>
                </c:pt>
                <c:pt idx="132">
                  <c:v>33312</c:v>
                </c:pt>
                <c:pt idx="133">
                  <c:v>33679</c:v>
                </c:pt>
                <c:pt idx="134">
                  <c:v>33686</c:v>
                </c:pt>
                <c:pt idx="135">
                  <c:v>33695</c:v>
                </c:pt>
                <c:pt idx="136">
                  <c:v>33699</c:v>
                </c:pt>
                <c:pt idx="137">
                  <c:v>33700</c:v>
                </c:pt>
                <c:pt idx="138">
                  <c:v>33702</c:v>
                </c:pt>
                <c:pt idx="139">
                  <c:v>33709</c:v>
                </c:pt>
                <c:pt idx="140">
                  <c:v>33771</c:v>
                </c:pt>
                <c:pt idx="141">
                  <c:v>34010</c:v>
                </c:pt>
                <c:pt idx="142">
                  <c:v>34033</c:v>
                </c:pt>
                <c:pt idx="143">
                  <c:v>34044</c:v>
                </c:pt>
                <c:pt idx="144">
                  <c:v>34058</c:v>
                </c:pt>
                <c:pt idx="145">
                  <c:v>34065</c:v>
                </c:pt>
                <c:pt idx="146">
                  <c:v>34075</c:v>
                </c:pt>
                <c:pt idx="147">
                  <c:v>34086</c:v>
                </c:pt>
                <c:pt idx="148">
                  <c:v>34100</c:v>
                </c:pt>
                <c:pt idx="149">
                  <c:v>34110</c:v>
                </c:pt>
                <c:pt idx="150">
                  <c:v>34267</c:v>
                </c:pt>
                <c:pt idx="151">
                  <c:v>34310</c:v>
                </c:pt>
                <c:pt idx="152">
                  <c:v>34341</c:v>
                </c:pt>
                <c:pt idx="153">
                  <c:v>34438</c:v>
                </c:pt>
                <c:pt idx="154">
                  <c:v>34488</c:v>
                </c:pt>
                <c:pt idx="155">
                  <c:v>34522</c:v>
                </c:pt>
                <c:pt idx="156">
                  <c:v>34561</c:v>
                </c:pt>
                <c:pt idx="157">
                  <c:v>34589</c:v>
                </c:pt>
                <c:pt idx="158">
                  <c:v>34611</c:v>
                </c:pt>
                <c:pt idx="160">
                  <c:v>30715</c:v>
                </c:pt>
                <c:pt idx="161">
                  <c:v>30739</c:v>
                </c:pt>
                <c:pt idx="162">
                  <c:v>30778</c:v>
                </c:pt>
                <c:pt idx="163">
                  <c:v>30785</c:v>
                </c:pt>
                <c:pt idx="164">
                  <c:v>30799</c:v>
                </c:pt>
                <c:pt idx="165">
                  <c:v>30806</c:v>
                </c:pt>
                <c:pt idx="166">
                  <c:v>30830</c:v>
                </c:pt>
                <c:pt idx="167">
                  <c:v>30839</c:v>
                </c:pt>
                <c:pt idx="168">
                  <c:v>30848</c:v>
                </c:pt>
                <c:pt idx="169">
                  <c:v>30854</c:v>
                </c:pt>
                <c:pt idx="170">
                  <c:v>30861</c:v>
                </c:pt>
                <c:pt idx="171">
                  <c:v>30869</c:v>
                </c:pt>
                <c:pt idx="172">
                  <c:v>30881</c:v>
                </c:pt>
                <c:pt idx="173">
                  <c:v>30888</c:v>
                </c:pt>
                <c:pt idx="174">
                  <c:v>30897</c:v>
                </c:pt>
                <c:pt idx="175">
                  <c:v>30904</c:v>
                </c:pt>
                <c:pt idx="176">
                  <c:v>30911</c:v>
                </c:pt>
                <c:pt idx="177">
                  <c:v>30917</c:v>
                </c:pt>
                <c:pt idx="178">
                  <c:v>30925</c:v>
                </c:pt>
                <c:pt idx="179">
                  <c:v>30934</c:v>
                </c:pt>
                <c:pt idx="180">
                  <c:v>30945</c:v>
                </c:pt>
                <c:pt idx="181">
                  <c:v>30979</c:v>
                </c:pt>
                <c:pt idx="182">
                  <c:v>30986</c:v>
                </c:pt>
                <c:pt idx="183">
                  <c:v>30993</c:v>
                </c:pt>
                <c:pt idx="184">
                  <c:v>31002</c:v>
                </c:pt>
                <c:pt idx="185">
                  <c:v>31007</c:v>
                </c:pt>
                <c:pt idx="186">
                  <c:v>31016</c:v>
                </c:pt>
                <c:pt idx="187">
                  <c:v>31021</c:v>
                </c:pt>
                <c:pt idx="188">
                  <c:v>31029</c:v>
                </c:pt>
                <c:pt idx="189">
                  <c:v>31039</c:v>
                </c:pt>
                <c:pt idx="190">
                  <c:v>31046</c:v>
                </c:pt>
                <c:pt idx="191">
                  <c:v>31053</c:v>
                </c:pt>
                <c:pt idx="192">
                  <c:v>31060</c:v>
                </c:pt>
                <c:pt idx="193">
                  <c:v>31076</c:v>
                </c:pt>
                <c:pt idx="194">
                  <c:v>31081</c:v>
                </c:pt>
                <c:pt idx="195">
                  <c:v>31088</c:v>
                </c:pt>
                <c:pt idx="196">
                  <c:v>31095</c:v>
                </c:pt>
                <c:pt idx="197">
                  <c:v>31102</c:v>
                </c:pt>
                <c:pt idx="198">
                  <c:v>31109</c:v>
                </c:pt>
                <c:pt idx="199">
                  <c:v>31116</c:v>
                </c:pt>
                <c:pt idx="200">
                  <c:v>31123</c:v>
                </c:pt>
                <c:pt idx="201">
                  <c:v>31130</c:v>
                </c:pt>
                <c:pt idx="202">
                  <c:v>31137</c:v>
                </c:pt>
                <c:pt idx="203">
                  <c:v>31144</c:v>
                </c:pt>
                <c:pt idx="204">
                  <c:v>31151</c:v>
                </c:pt>
                <c:pt idx="205">
                  <c:v>31158</c:v>
                </c:pt>
                <c:pt idx="206">
                  <c:v>31165</c:v>
                </c:pt>
                <c:pt idx="207">
                  <c:v>31172</c:v>
                </c:pt>
                <c:pt idx="208">
                  <c:v>31179</c:v>
                </c:pt>
                <c:pt idx="209">
                  <c:v>31186</c:v>
                </c:pt>
                <c:pt idx="210">
                  <c:v>31193</c:v>
                </c:pt>
                <c:pt idx="211">
                  <c:v>31200</c:v>
                </c:pt>
                <c:pt idx="212">
                  <c:v>31207</c:v>
                </c:pt>
                <c:pt idx="213">
                  <c:v>31214</c:v>
                </c:pt>
                <c:pt idx="214">
                  <c:v>31228</c:v>
                </c:pt>
                <c:pt idx="215">
                  <c:v>31235</c:v>
                </c:pt>
                <c:pt idx="216">
                  <c:v>31242</c:v>
                </c:pt>
                <c:pt idx="217">
                  <c:v>31249</c:v>
                </c:pt>
                <c:pt idx="218">
                  <c:v>31256</c:v>
                </c:pt>
                <c:pt idx="219">
                  <c:v>31263</c:v>
                </c:pt>
                <c:pt idx="220">
                  <c:v>31270</c:v>
                </c:pt>
                <c:pt idx="221">
                  <c:v>31272</c:v>
                </c:pt>
                <c:pt idx="222">
                  <c:v>31277</c:v>
                </c:pt>
                <c:pt idx="223">
                  <c:v>31284</c:v>
                </c:pt>
                <c:pt idx="224">
                  <c:v>31291</c:v>
                </c:pt>
                <c:pt idx="225">
                  <c:v>31298</c:v>
                </c:pt>
                <c:pt idx="226">
                  <c:v>31305</c:v>
                </c:pt>
                <c:pt idx="227">
                  <c:v>31312</c:v>
                </c:pt>
                <c:pt idx="228">
                  <c:v>31319</c:v>
                </c:pt>
                <c:pt idx="229">
                  <c:v>31326</c:v>
                </c:pt>
                <c:pt idx="230">
                  <c:v>31333</c:v>
                </c:pt>
                <c:pt idx="231">
                  <c:v>31340</c:v>
                </c:pt>
                <c:pt idx="232">
                  <c:v>31347</c:v>
                </c:pt>
                <c:pt idx="233">
                  <c:v>31431</c:v>
                </c:pt>
                <c:pt idx="234">
                  <c:v>31437</c:v>
                </c:pt>
                <c:pt idx="235">
                  <c:v>31445</c:v>
                </c:pt>
                <c:pt idx="236">
                  <c:v>31451</c:v>
                </c:pt>
                <c:pt idx="237">
                  <c:v>31458</c:v>
                </c:pt>
                <c:pt idx="238">
                  <c:v>31465</c:v>
                </c:pt>
                <c:pt idx="239">
                  <c:v>31473</c:v>
                </c:pt>
                <c:pt idx="240">
                  <c:v>31473</c:v>
                </c:pt>
                <c:pt idx="241">
                  <c:v>31480</c:v>
                </c:pt>
                <c:pt idx="242">
                  <c:v>31487</c:v>
                </c:pt>
                <c:pt idx="243">
                  <c:v>31500</c:v>
                </c:pt>
                <c:pt idx="244">
                  <c:v>31507</c:v>
                </c:pt>
                <c:pt idx="245">
                  <c:v>31515</c:v>
                </c:pt>
                <c:pt idx="246">
                  <c:v>31522</c:v>
                </c:pt>
                <c:pt idx="247">
                  <c:v>31529</c:v>
                </c:pt>
                <c:pt idx="248">
                  <c:v>31537</c:v>
                </c:pt>
                <c:pt idx="249">
                  <c:v>31543</c:v>
                </c:pt>
                <c:pt idx="250">
                  <c:v>31551</c:v>
                </c:pt>
                <c:pt idx="251">
                  <c:v>31578</c:v>
                </c:pt>
                <c:pt idx="252">
                  <c:v>31592</c:v>
                </c:pt>
                <c:pt idx="253">
                  <c:v>31602</c:v>
                </c:pt>
                <c:pt idx="254">
                  <c:v>31606</c:v>
                </c:pt>
                <c:pt idx="255">
                  <c:v>31614</c:v>
                </c:pt>
                <c:pt idx="256">
                  <c:v>31719</c:v>
                </c:pt>
                <c:pt idx="257">
                  <c:v>31760</c:v>
                </c:pt>
                <c:pt idx="258">
                  <c:v>31774</c:v>
                </c:pt>
                <c:pt idx="259">
                  <c:v>31780</c:v>
                </c:pt>
                <c:pt idx="260">
                  <c:v>31788</c:v>
                </c:pt>
                <c:pt idx="261">
                  <c:v>31903</c:v>
                </c:pt>
                <c:pt idx="262">
                  <c:v>31986</c:v>
                </c:pt>
                <c:pt idx="263">
                  <c:v>31999</c:v>
                </c:pt>
                <c:pt idx="264">
                  <c:v>32047</c:v>
                </c:pt>
                <c:pt idx="265">
                  <c:v>32200</c:v>
                </c:pt>
                <c:pt idx="266">
                  <c:v>32201</c:v>
                </c:pt>
                <c:pt idx="267">
                  <c:v>32231</c:v>
                </c:pt>
                <c:pt idx="268">
                  <c:v>32235</c:v>
                </c:pt>
                <c:pt idx="269">
                  <c:v>32238</c:v>
                </c:pt>
                <c:pt idx="270">
                  <c:v>32242</c:v>
                </c:pt>
                <c:pt idx="271">
                  <c:v>32245</c:v>
                </c:pt>
                <c:pt idx="272">
                  <c:v>32263</c:v>
                </c:pt>
                <c:pt idx="273">
                  <c:v>32297</c:v>
                </c:pt>
                <c:pt idx="274">
                  <c:v>32313</c:v>
                </c:pt>
                <c:pt idx="275">
                  <c:v>32381</c:v>
                </c:pt>
                <c:pt idx="276">
                  <c:v>32410</c:v>
                </c:pt>
                <c:pt idx="277">
                  <c:v>32411</c:v>
                </c:pt>
                <c:pt idx="278">
                  <c:v>32605</c:v>
                </c:pt>
                <c:pt idx="279">
                  <c:v>32613</c:v>
                </c:pt>
                <c:pt idx="280">
                  <c:v>32641</c:v>
                </c:pt>
                <c:pt idx="281">
                  <c:v>32660</c:v>
                </c:pt>
                <c:pt idx="282">
                  <c:v>32723</c:v>
                </c:pt>
                <c:pt idx="283">
                  <c:v>32743</c:v>
                </c:pt>
                <c:pt idx="284">
                  <c:v>32759</c:v>
                </c:pt>
                <c:pt idx="285">
                  <c:v>32800</c:v>
                </c:pt>
                <c:pt idx="286">
                  <c:v>32808</c:v>
                </c:pt>
                <c:pt idx="287">
                  <c:v>33257</c:v>
                </c:pt>
                <c:pt idx="288">
                  <c:v>33312</c:v>
                </c:pt>
                <c:pt idx="289">
                  <c:v>33679</c:v>
                </c:pt>
                <c:pt idx="290">
                  <c:v>33686</c:v>
                </c:pt>
                <c:pt idx="291">
                  <c:v>33688</c:v>
                </c:pt>
                <c:pt idx="292">
                  <c:v>33695</c:v>
                </c:pt>
                <c:pt idx="293">
                  <c:v>33699</c:v>
                </c:pt>
                <c:pt idx="294">
                  <c:v>33700</c:v>
                </c:pt>
                <c:pt idx="295">
                  <c:v>33702</c:v>
                </c:pt>
                <c:pt idx="296">
                  <c:v>33771</c:v>
                </c:pt>
                <c:pt idx="298">
                  <c:v>30715</c:v>
                </c:pt>
                <c:pt idx="299">
                  <c:v>30739</c:v>
                </c:pt>
                <c:pt idx="300">
                  <c:v>30778</c:v>
                </c:pt>
                <c:pt idx="301">
                  <c:v>30785</c:v>
                </c:pt>
                <c:pt idx="302">
                  <c:v>30799</c:v>
                </c:pt>
                <c:pt idx="303">
                  <c:v>30806</c:v>
                </c:pt>
                <c:pt idx="304">
                  <c:v>30830</c:v>
                </c:pt>
                <c:pt idx="305">
                  <c:v>30839</c:v>
                </c:pt>
                <c:pt idx="306">
                  <c:v>30848</c:v>
                </c:pt>
                <c:pt idx="307">
                  <c:v>30854</c:v>
                </c:pt>
                <c:pt idx="308">
                  <c:v>30861</c:v>
                </c:pt>
                <c:pt idx="309">
                  <c:v>30869</c:v>
                </c:pt>
                <c:pt idx="310">
                  <c:v>30881</c:v>
                </c:pt>
                <c:pt idx="311">
                  <c:v>30888</c:v>
                </c:pt>
                <c:pt idx="312">
                  <c:v>30897</c:v>
                </c:pt>
                <c:pt idx="313">
                  <c:v>30904</c:v>
                </c:pt>
                <c:pt idx="314">
                  <c:v>30911</c:v>
                </c:pt>
                <c:pt idx="315">
                  <c:v>30917</c:v>
                </c:pt>
                <c:pt idx="316">
                  <c:v>30925</c:v>
                </c:pt>
                <c:pt idx="317">
                  <c:v>30934</c:v>
                </c:pt>
                <c:pt idx="318">
                  <c:v>30945</c:v>
                </c:pt>
                <c:pt idx="319">
                  <c:v>30979</c:v>
                </c:pt>
                <c:pt idx="320">
                  <c:v>30986</c:v>
                </c:pt>
                <c:pt idx="321">
                  <c:v>30993</c:v>
                </c:pt>
                <c:pt idx="322">
                  <c:v>31002</c:v>
                </c:pt>
                <c:pt idx="323">
                  <c:v>31007</c:v>
                </c:pt>
                <c:pt idx="324">
                  <c:v>31016</c:v>
                </c:pt>
                <c:pt idx="325">
                  <c:v>31021</c:v>
                </c:pt>
                <c:pt idx="326">
                  <c:v>31029</c:v>
                </c:pt>
                <c:pt idx="327">
                  <c:v>31039</c:v>
                </c:pt>
                <c:pt idx="328">
                  <c:v>31046</c:v>
                </c:pt>
                <c:pt idx="329">
                  <c:v>31053</c:v>
                </c:pt>
                <c:pt idx="330">
                  <c:v>31060</c:v>
                </c:pt>
                <c:pt idx="331">
                  <c:v>31076</c:v>
                </c:pt>
                <c:pt idx="332">
                  <c:v>31081</c:v>
                </c:pt>
                <c:pt idx="333">
                  <c:v>31088</c:v>
                </c:pt>
                <c:pt idx="334">
                  <c:v>31095</c:v>
                </c:pt>
                <c:pt idx="335">
                  <c:v>31102</c:v>
                </c:pt>
                <c:pt idx="336">
                  <c:v>31109</c:v>
                </c:pt>
                <c:pt idx="337">
                  <c:v>31116</c:v>
                </c:pt>
                <c:pt idx="338">
                  <c:v>31123</c:v>
                </c:pt>
                <c:pt idx="339">
                  <c:v>31130</c:v>
                </c:pt>
                <c:pt idx="340">
                  <c:v>31137</c:v>
                </c:pt>
                <c:pt idx="341">
                  <c:v>31144</c:v>
                </c:pt>
                <c:pt idx="342">
                  <c:v>31151</c:v>
                </c:pt>
                <c:pt idx="343">
                  <c:v>31158</c:v>
                </c:pt>
                <c:pt idx="344">
                  <c:v>31165</c:v>
                </c:pt>
                <c:pt idx="345">
                  <c:v>31172</c:v>
                </c:pt>
                <c:pt idx="346">
                  <c:v>31179</c:v>
                </c:pt>
                <c:pt idx="347">
                  <c:v>31186</c:v>
                </c:pt>
                <c:pt idx="348">
                  <c:v>31193</c:v>
                </c:pt>
                <c:pt idx="349">
                  <c:v>31200</c:v>
                </c:pt>
                <c:pt idx="350">
                  <c:v>31207</c:v>
                </c:pt>
                <c:pt idx="351">
                  <c:v>31214</c:v>
                </c:pt>
                <c:pt idx="352">
                  <c:v>31228</c:v>
                </c:pt>
                <c:pt idx="353">
                  <c:v>31235</c:v>
                </c:pt>
                <c:pt idx="354">
                  <c:v>31242</c:v>
                </c:pt>
                <c:pt idx="355">
                  <c:v>31249</c:v>
                </c:pt>
                <c:pt idx="356">
                  <c:v>31256</c:v>
                </c:pt>
                <c:pt idx="357">
                  <c:v>31263</c:v>
                </c:pt>
                <c:pt idx="358">
                  <c:v>31270</c:v>
                </c:pt>
                <c:pt idx="359">
                  <c:v>31272</c:v>
                </c:pt>
                <c:pt idx="360">
                  <c:v>31277</c:v>
                </c:pt>
                <c:pt idx="361">
                  <c:v>31284</c:v>
                </c:pt>
                <c:pt idx="362">
                  <c:v>31291</c:v>
                </c:pt>
                <c:pt idx="363">
                  <c:v>31298</c:v>
                </c:pt>
                <c:pt idx="364">
                  <c:v>31305</c:v>
                </c:pt>
                <c:pt idx="365">
                  <c:v>31312</c:v>
                </c:pt>
                <c:pt idx="366">
                  <c:v>31319</c:v>
                </c:pt>
                <c:pt idx="367">
                  <c:v>31326</c:v>
                </c:pt>
                <c:pt idx="368">
                  <c:v>31333</c:v>
                </c:pt>
                <c:pt idx="369">
                  <c:v>31340</c:v>
                </c:pt>
                <c:pt idx="370">
                  <c:v>31347</c:v>
                </c:pt>
                <c:pt idx="371">
                  <c:v>31431</c:v>
                </c:pt>
                <c:pt idx="372">
                  <c:v>31437</c:v>
                </c:pt>
                <c:pt idx="373">
                  <c:v>31445</c:v>
                </c:pt>
                <c:pt idx="374">
                  <c:v>31451</c:v>
                </c:pt>
                <c:pt idx="375">
                  <c:v>31458</c:v>
                </c:pt>
                <c:pt idx="376">
                  <c:v>31465</c:v>
                </c:pt>
                <c:pt idx="377">
                  <c:v>31473</c:v>
                </c:pt>
                <c:pt idx="378">
                  <c:v>31480</c:v>
                </c:pt>
                <c:pt idx="379">
                  <c:v>31487</c:v>
                </c:pt>
                <c:pt idx="380">
                  <c:v>31493</c:v>
                </c:pt>
                <c:pt idx="381">
                  <c:v>31500</c:v>
                </c:pt>
                <c:pt idx="382">
                  <c:v>31507</c:v>
                </c:pt>
                <c:pt idx="383">
                  <c:v>31515</c:v>
                </c:pt>
                <c:pt idx="384">
                  <c:v>31522</c:v>
                </c:pt>
                <c:pt idx="385">
                  <c:v>31529</c:v>
                </c:pt>
                <c:pt idx="386">
                  <c:v>31537</c:v>
                </c:pt>
                <c:pt idx="387">
                  <c:v>31543</c:v>
                </c:pt>
                <c:pt idx="388">
                  <c:v>31551</c:v>
                </c:pt>
                <c:pt idx="389">
                  <c:v>31578</c:v>
                </c:pt>
                <c:pt idx="390">
                  <c:v>31592</c:v>
                </c:pt>
                <c:pt idx="391">
                  <c:v>31602</c:v>
                </c:pt>
                <c:pt idx="392">
                  <c:v>31606</c:v>
                </c:pt>
                <c:pt idx="393">
                  <c:v>31614</c:v>
                </c:pt>
                <c:pt idx="394">
                  <c:v>31719</c:v>
                </c:pt>
                <c:pt idx="395">
                  <c:v>31760</c:v>
                </c:pt>
                <c:pt idx="396">
                  <c:v>31774</c:v>
                </c:pt>
                <c:pt idx="397">
                  <c:v>31780</c:v>
                </c:pt>
                <c:pt idx="398">
                  <c:v>31788</c:v>
                </c:pt>
                <c:pt idx="399">
                  <c:v>31903</c:v>
                </c:pt>
                <c:pt idx="400">
                  <c:v>31986</c:v>
                </c:pt>
                <c:pt idx="401">
                  <c:v>31999</c:v>
                </c:pt>
                <c:pt idx="402">
                  <c:v>32047</c:v>
                </c:pt>
                <c:pt idx="403">
                  <c:v>32139</c:v>
                </c:pt>
                <c:pt idx="404">
                  <c:v>32200</c:v>
                </c:pt>
                <c:pt idx="405">
                  <c:v>32201</c:v>
                </c:pt>
                <c:pt idx="406">
                  <c:v>32231</c:v>
                </c:pt>
                <c:pt idx="407">
                  <c:v>32235</c:v>
                </c:pt>
                <c:pt idx="408">
                  <c:v>32238</c:v>
                </c:pt>
                <c:pt idx="409">
                  <c:v>32242</c:v>
                </c:pt>
                <c:pt idx="410">
                  <c:v>32245</c:v>
                </c:pt>
                <c:pt idx="411">
                  <c:v>32263</c:v>
                </c:pt>
                <c:pt idx="412">
                  <c:v>32297</c:v>
                </c:pt>
                <c:pt idx="413">
                  <c:v>32313</c:v>
                </c:pt>
                <c:pt idx="414">
                  <c:v>32321</c:v>
                </c:pt>
                <c:pt idx="415">
                  <c:v>32351</c:v>
                </c:pt>
                <c:pt idx="416">
                  <c:v>32381</c:v>
                </c:pt>
                <c:pt idx="417">
                  <c:v>32410</c:v>
                </c:pt>
                <c:pt idx="418">
                  <c:v>32411</c:v>
                </c:pt>
                <c:pt idx="419">
                  <c:v>32476</c:v>
                </c:pt>
                <c:pt idx="420">
                  <c:v>32605</c:v>
                </c:pt>
                <c:pt idx="421">
                  <c:v>32613</c:v>
                </c:pt>
                <c:pt idx="422">
                  <c:v>32641</c:v>
                </c:pt>
                <c:pt idx="423">
                  <c:v>32660</c:v>
                </c:pt>
                <c:pt idx="424">
                  <c:v>32723</c:v>
                </c:pt>
                <c:pt idx="425">
                  <c:v>32743</c:v>
                </c:pt>
                <c:pt idx="426">
                  <c:v>32755</c:v>
                </c:pt>
                <c:pt idx="427">
                  <c:v>32808</c:v>
                </c:pt>
                <c:pt idx="428">
                  <c:v>33257</c:v>
                </c:pt>
                <c:pt idx="429">
                  <c:v>33312</c:v>
                </c:pt>
                <c:pt idx="430">
                  <c:v>33679</c:v>
                </c:pt>
                <c:pt idx="431">
                  <c:v>33686</c:v>
                </c:pt>
                <c:pt idx="432">
                  <c:v>33688</c:v>
                </c:pt>
                <c:pt idx="433">
                  <c:v>33695</c:v>
                </c:pt>
                <c:pt idx="434">
                  <c:v>33699</c:v>
                </c:pt>
                <c:pt idx="435">
                  <c:v>33700</c:v>
                </c:pt>
                <c:pt idx="436">
                  <c:v>33702</c:v>
                </c:pt>
                <c:pt idx="437">
                  <c:v>33771</c:v>
                </c:pt>
                <c:pt idx="438">
                  <c:v>36815</c:v>
                </c:pt>
                <c:pt idx="440">
                  <c:v>31272</c:v>
                </c:pt>
                <c:pt idx="441">
                  <c:v>31903</c:v>
                </c:pt>
                <c:pt idx="442">
                  <c:v>31999</c:v>
                </c:pt>
                <c:pt idx="443">
                  <c:v>32013</c:v>
                </c:pt>
                <c:pt idx="444">
                  <c:v>32032</c:v>
                </c:pt>
                <c:pt idx="445">
                  <c:v>32047</c:v>
                </c:pt>
                <c:pt idx="446">
                  <c:v>32061</c:v>
                </c:pt>
                <c:pt idx="447">
                  <c:v>32088</c:v>
                </c:pt>
                <c:pt idx="448">
                  <c:v>32100</c:v>
                </c:pt>
                <c:pt idx="449">
                  <c:v>32139</c:v>
                </c:pt>
                <c:pt idx="450">
                  <c:v>32159</c:v>
                </c:pt>
                <c:pt idx="451">
                  <c:v>32200</c:v>
                </c:pt>
                <c:pt idx="452">
                  <c:v>32201</c:v>
                </c:pt>
                <c:pt idx="453">
                  <c:v>32222</c:v>
                </c:pt>
                <c:pt idx="454">
                  <c:v>32231</c:v>
                </c:pt>
                <c:pt idx="455">
                  <c:v>32235</c:v>
                </c:pt>
                <c:pt idx="456">
                  <c:v>32238</c:v>
                </c:pt>
                <c:pt idx="457">
                  <c:v>32242</c:v>
                </c:pt>
                <c:pt idx="458">
                  <c:v>32245</c:v>
                </c:pt>
                <c:pt idx="459">
                  <c:v>32263</c:v>
                </c:pt>
                <c:pt idx="460">
                  <c:v>32287</c:v>
                </c:pt>
                <c:pt idx="461">
                  <c:v>32297</c:v>
                </c:pt>
                <c:pt idx="462">
                  <c:v>32300</c:v>
                </c:pt>
                <c:pt idx="463">
                  <c:v>32302</c:v>
                </c:pt>
                <c:pt idx="464">
                  <c:v>32313</c:v>
                </c:pt>
                <c:pt idx="465">
                  <c:v>32321</c:v>
                </c:pt>
                <c:pt idx="466">
                  <c:v>32330</c:v>
                </c:pt>
                <c:pt idx="467">
                  <c:v>32332</c:v>
                </c:pt>
                <c:pt idx="468">
                  <c:v>32351</c:v>
                </c:pt>
                <c:pt idx="469">
                  <c:v>32381</c:v>
                </c:pt>
                <c:pt idx="470">
                  <c:v>32410</c:v>
                </c:pt>
                <c:pt idx="471">
                  <c:v>32411</c:v>
                </c:pt>
                <c:pt idx="472">
                  <c:v>32476</c:v>
                </c:pt>
                <c:pt idx="473">
                  <c:v>32605</c:v>
                </c:pt>
                <c:pt idx="474">
                  <c:v>32613</c:v>
                </c:pt>
                <c:pt idx="475">
                  <c:v>32641</c:v>
                </c:pt>
                <c:pt idx="476">
                  <c:v>32660</c:v>
                </c:pt>
                <c:pt idx="477">
                  <c:v>32723</c:v>
                </c:pt>
                <c:pt idx="478">
                  <c:v>32743</c:v>
                </c:pt>
                <c:pt idx="479">
                  <c:v>32755</c:v>
                </c:pt>
                <c:pt idx="480">
                  <c:v>32800</c:v>
                </c:pt>
                <c:pt idx="481">
                  <c:v>32808</c:v>
                </c:pt>
                <c:pt idx="482">
                  <c:v>33257</c:v>
                </c:pt>
                <c:pt idx="483">
                  <c:v>33679</c:v>
                </c:pt>
                <c:pt idx="484">
                  <c:v>33686</c:v>
                </c:pt>
                <c:pt idx="485">
                  <c:v>33688</c:v>
                </c:pt>
                <c:pt idx="486">
                  <c:v>33695</c:v>
                </c:pt>
                <c:pt idx="487">
                  <c:v>33699</c:v>
                </c:pt>
                <c:pt idx="488">
                  <c:v>33700</c:v>
                </c:pt>
                <c:pt idx="489">
                  <c:v>33702</c:v>
                </c:pt>
                <c:pt idx="490">
                  <c:v>33711</c:v>
                </c:pt>
                <c:pt idx="491">
                  <c:v>33714</c:v>
                </c:pt>
                <c:pt idx="492">
                  <c:v>33771</c:v>
                </c:pt>
                <c:pt idx="493">
                  <c:v>36300</c:v>
                </c:pt>
                <c:pt idx="494">
                  <c:v>36328</c:v>
                </c:pt>
                <c:pt idx="495">
                  <c:v>36371</c:v>
                </c:pt>
                <c:pt idx="496">
                  <c:v>36395</c:v>
                </c:pt>
                <c:pt idx="497">
                  <c:v>36427</c:v>
                </c:pt>
                <c:pt idx="498">
                  <c:v>36458</c:v>
                </c:pt>
                <c:pt idx="499">
                  <c:v>36486</c:v>
                </c:pt>
                <c:pt idx="500">
                  <c:v>36521</c:v>
                </c:pt>
                <c:pt idx="501">
                  <c:v>36553</c:v>
                </c:pt>
                <c:pt idx="502">
                  <c:v>36587</c:v>
                </c:pt>
                <c:pt idx="503">
                  <c:v>36612</c:v>
                </c:pt>
                <c:pt idx="504">
                  <c:v>36640</c:v>
                </c:pt>
                <c:pt idx="505">
                  <c:v>36669</c:v>
                </c:pt>
                <c:pt idx="506">
                  <c:v>36706</c:v>
                </c:pt>
                <c:pt idx="507">
                  <c:v>36732</c:v>
                </c:pt>
                <c:pt idx="508">
                  <c:v>36760</c:v>
                </c:pt>
                <c:pt idx="509">
                  <c:v>36787</c:v>
                </c:pt>
              </c:numCache>
            </c:numRef>
          </c:xVal>
          <c:yVal>
            <c:numRef>
              <c:f>'"300" wells'' water levels'!$L$1506:$L$2015</c:f>
              <c:numCache>
                <c:formatCode>General</c:formatCode>
                <c:ptCount val="510"/>
                <c:pt idx="0">
                  <c:v>424.01499999999999</c:v>
                </c:pt>
                <c:pt idx="1">
                  <c:v>424.012</c:v>
                </c:pt>
                <c:pt idx="2">
                  <c:v>424.02</c:v>
                </c:pt>
                <c:pt idx="3">
                  <c:v>424.03</c:v>
                </c:pt>
                <c:pt idx="4">
                  <c:v>424.07900000000001</c:v>
                </c:pt>
                <c:pt idx="5">
                  <c:v>424.06099999999998</c:v>
                </c:pt>
                <c:pt idx="6">
                  <c:v>424.02699999999999</c:v>
                </c:pt>
                <c:pt idx="7">
                  <c:v>423.93</c:v>
                </c:pt>
                <c:pt idx="8">
                  <c:v>423.93900000000002</c:v>
                </c:pt>
                <c:pt idx="9">
                  <c:v>423.94799999999998</c:v>
                </c:pt>
                <c:pt idx="10">
                  <c:v>423.96899999999999</c:v>
                </c:pt>
                <c:pt idx="11">
                  <c:v>424.03</c:v>
                </c:pt>
                <c:pt idx="12">
                  <c:v>424.04599999999999</c:v>
                </c:pt>
                <c:pt idx="13">
                  <c:v>424.05200000000002</c:v>
                </c:pt>
                <c:pt idx="14">
                  <c:v>424.113</c:v>
                </c:pt>
                <c:pt idx="15">
                  <c:v>424.20400000000001</c:v>
                </c:pt>
                <c:pt idx="16">
                  <c:v>424.22500000000002</c:v>
                </c:pt>
                <c:pt idx="17">
                  <c:v>424.21899999999999</c:v>
                </c:pt>
                <c:pt idx="18">
                  <c:v>424.20699999999999</c:v>
                </c:pt>
                <c:pt idx="19">
                  <c:v>424.19499999999999</c:v>
                </c:pt>
                <c:pt idx="20">
                  <c:v>424.137</c:v>
                </c:pt>
                <c:pt idx="21">
                  <c:v>424.11900000000003</c:v>
                </c:pt>
                <c:pt idx="22">
                  <c:v>424.08800000000002</c:v>
                </c:pt>
                <c:pt idx="23">
                  <c:v>424.101</c:v>
                </c:pt>
                <c:pt idx="24">
                  <c:v>424.07</c:v>
                </c:pt>
                <c:pt idx="25">
                  <c:v>424.05500000000001</c:v>
                </c:pt>
                <c:pt idx="26">
                  <c:v>424.03</c:v>
                </c:pt>
                <c:pt idx="27">
                  <c:v>424.06700000000001</c:v>
                </c:pt>
                <c:pt idx="28">
                  <c:v>424.101</c:v>
                </c:pt>
                <c:pt idx="29">
                  <c:v>424.11</c:v>
                </c:pt>
                <c:pt idx="30">
                  <c:v>424.09399999999999</c:v>
                </c:pt>
                <c:pt idx="31">
                  <c:v>424.101</c:v>
                </c:pt>
                <c:pt idx="32">
                  <c:v>424.09399999999999</c:v>
                </c:pt>
                <c:pt idx="33">
                  <c:v>424.07299999999998</c:v>
                </c:pt>
                <c:pt idx="34">
                  <c:v>424.06400000000002</c:v>
                </c:pt>
                <c:pt idx="35">
                  <c:v>424.03300000000002</c:v>
                </c:pt>
                <c:pt idx="36">
                  <c:v>424.024</c:v>
                </c:pt>
                <c:pt idx="37">
                  <c:v>424.01799999999997</c:v>
                </c:pt>
                <c:pt idx="38">
                  <c:v>424.00299999999999</c:v>
                </c:pt>
                <c:pt idx="39">
                  <c:v>423.976</c:v>
                </c:pt>
                <c:pt idx="40">
                  <c:v>423.96899999999999</c:v>
                </c:pt>
                <c:pt idx="41">
                  <c:v>423.95400000000001</c:v>
                </c:pt>
                <c:pt idx="42">
                  <c:v>423.94200000000001</c:v>
                </c:pt>
                <c:pt idx="43">
                  <c:v>423.93299999999999</c:v>
                </c:pt>
                <c:pt idx="44">
                  <c:v>423.91800000000001</c:v>
                </c:pt>
                <c:pt idx="45">
                  <c:v>423.91199999999998</c:v>
                </c:pt>
                <c:pt idx="46">
                  <c:v>423.90499999999997</c:v>
                </c:pt>
                <c:pt idx="47">
                  <c:v>423.94200000000001</c:v>
                </c:pt>
                <c:pt idx="48">
                  <c:v>423.94200000000001</c:v>
                </c:pt>
                <c:pt idx="49">
                  <c:v>423.95100000000002</c:v>
                </c:pt>
                <c:pt idx="50">
                  <c:v>423.94799999999998</c:v>
                </c:pt>
                <c:pt idx="51">
                  <c:v>423.95699999999999</c:v>
                </c:pt>
                <c:pt idx="52">
                  <c:v>423.96600000000001</c:v>
                </c:pt>
                <c:pt idx="53">
                  <c:v>423.97899999999998</c:v>
                </c:pt>
                <c:pt idx="54">
                  <c:v>424.04599999999999</c:v>
                </c:pt>
                <c:pt idx="55">
                  <c:v>424.14</c:v>
                </c:pt>
                <c:pt idx="56">
                  <c:v>424.17700000000002</c:v>
                </c:pt>
                <c:pt idx="57">
                  <c:v>424.18900000000002</c:v>
                </c:pt>
                <c:pt idx="58">
                  <c:v>424.21899999999999</c:v>
                </c:pt>
                <c:pt idx="59">
                  <c:v>424.22899999999998</c:v>
                </c:pt>
                <c:pt idx="60">
                  <c:v>424.23200000000003</c:v>
                </c:pt>
                <c:pt idx="61">
                  <c:v>424.22199999999998</c:v>
                </c:pt>
                <c:pt idx="62">
                  <c:v>424.24700000000001</c:v>
                </c:pt>
                <c:pt idx="63">
                  <c:v>424.23200000000003</c:v>
                </c:pt>
                <c:pt idx="64">
                  <c:v>424.22500000000002</c:v>
                </c:pt>
                <c:pt idx="65">
                  <c:v>424.23200000000003</c:v>
                </c:pt>
                <c:pt idx="66">
                  <c:v>424.23200000000003</c:v>
                </c:pt>
                <c:pt idx="67">
                  <c:v>424.23500000000001</c:v>
                </c:pt>
                <c:pt idx="68">
                  <c:v>424.24099999999999</c:v>
                </c:pt>
                <c:pt idx="69">
                  <c:v>424.23500000000001</c:v>
                </c:pt>
                <c:pt idx="70">
                  <c:v>424.23200000000003</c:v>
                </c:pt>
                <c:pt idx="71">
                  <c:v>424.24099999999999</c:v>
                </c:pt>
                <c:pt idx="72">
                  <c:v>424.238</c:v>
                </c:pt>
                <c:pt idx="73">
                  <c:v>424.238</c:v>
                </c:pt>
                <c:pt idx="74">
                  <c:v>424.24400000000003</c:v>
                </c:pt>
                <c:pt idx="75">
                  <c:v>424.22500000000002</c:v>
                </c:pt>
                <c:pt idx="76">
                  <c:v>424.21600000000001</c:v>
                </c:pt>
                <c:pt idx="77">
                  <c:v>424.20400000000001</c:v>
                </c:pt>
                <c:pt idx="78">
                  <c:v>424.19200000000001</c:v>
                </c:pt>
                <c:pt idx="79">
                  <c:v>424.18900000000002</c:v>
                </c:pt>
                <c:pt idx="80">
                  <c:v>424.18</c:v>
                </c:pt>
                <c:pt idx="81">
                  <c:v>424.09699999999998</c:v>
                </c:pt>
                <c:pt idx="82">
                  <c:v>424.07900000000001</c:v>
                </c:pt>
                <c:pt idx="83">
                  <c:v>424.06099999999998</c:v>
                </c:pt>
                <c:pt idx="84">
                  <c:v>424.04899999999998</c:v>
                </c:pt>
                <c:pt idx="85">
                  <c:v>424.04899999999998</c:v>
                </c:pt>
                <c:pt idx="86">
                  <c:v>424.03300000000002</c:v>
                </c:pt>
                <c:pt idx="87">
                  <c:v>424.03</c:v>
                </c:pt>
                <c:pt idx="88">
                  <c:v>424.02699999999999</c:v>
                </c:pt>
                <c:pt idx="89">
                  <c:v>424.012</c:v>
                </c:pt>
                <c:pt idx="90">
                  <c:v>424.00599999999997</c:v>
                </c:pt>
                <c:pt idx="91">
                  <c:v>424.05500000000001</c:v>
                </c:pt>
                <c:pt idx="92">
                  <c:v>424.06400000000002</c:v>
                </c:pt>
                <c:pt idx="93">
                  <c:v>424.09399999999999</c:v>
                </c:pt>
                <c:pt idx="94">
                  <c:v>424.07600000000002</c:v>
                </c:pt>
                <c:pt idx="95">
                  <c:v>424.137</c:v>
                </c:pt>
                <c:pt idx="96">
                  <c:v>424.16500000000002</c:v>
                </c:pt>
                <c:pt idx="97">
                  <c:v>424.21600000000001</c:v>
                </c:pt>
                <c:pt idx="98">
                  <c:v>424.19200000000001</c:v>
                </c:pt>
                <c:pt idx="99">
                  <c:v>424.19799999999998</c:v>
                </c:pt>
                <c:pt idx="100">
                  <c:v>424.16500000000002</c:v>
                </c:pt>
                <c:pt idx="101">
                  <c:v>424.15800000000002</c:v>
                </c:pt>
                <c:pt idx="102">
                  <c:v>424.149</c:v>
                </c:pt>
                <c:pt idx="103">
                  <c:v>424.04599999999999</c:v>
                </c:pt>
                <c:pt idx="104">
                  <c:v>424.04300000000001</c:v>
                </c:pt>
                <c:pt idx="105">
                  <c:v>423.99400000000003</c:v>
                </c:pt>
                <c:pt idx="106">
                  <c:v>423.98500000000001</c:v>
                </c:pt>
                <c:pt idx="107">
                  <c:v>423.97899999999998</c:v>
                </c:pt>
                <c:pt idx="108">
                  <c:v>423.93900000000002</c:v>
                </c:pt>
                <c:pt idx="109">
                  <c:v>424.18900000000002</c:v>
                </c:pt>
                <c:pt idx="110">
                  <c:v>423.96899999999999</c:v>
                </c:pt>
                <c:pt idx="111">
                  <c:v>423.988</c:v>
                </c:pt>
                <c:pt idx="112">
                  <c:v>424.01499999999999</c:v>
                </c:pt>
                <c:pt idx="113">
                  <c:v>424.03</c:v>
                </c:pt>
                <c:pt idx="114">
                  <c:v>424.05500000000001</c:v>
                </c:pt>
                <c:pt idx="115">
                  <c:v>424.113</c:v>
                </c:pt>
                <c:pt idx="116">
                  <c:v>424.012</c:v>
                </c:pt>
                <c:pt idx="117">
                  <c:v>423.95699999999999</c:v>
                </c:pt>
                <c:pt idx="118">
                  <c:v>424.01799999999997</c:v>
                </c:pt>
                <c:pt idx="119">
                  <c:v>423.97300000000001</c:v>
                </c:pt>
                <c:pt idx="120">
                  <c:v>423.90499999999997</c:v>
                </c:pt>
                <c:pt idx="121">
                  <c:v>423.89299999999997</c:v>
                </c:pt>
                <c:pt idx="122">
                  <c:v>423.875</c:v>
                </c:pt>
                <c:pt idx="123">
                  <c:v>423.85500000000002</c:v>
                </c:pt>
                <c:pt idx="124">
                  <c:v>423.89600000000002</c:v>
                </c:pt>
                <c:pt idx="125">
                  <c:v>424.02600000000001</c:v>
                </c:pt>
                <c:pt idx="126">
                  <c:v>424.01499999999999</c:v>
                </c:pt>
                <c:pt idx="127">
                  <c:v>423.93</c:v>
                </c:pt>
                <c:pt idx="128">
                  <c:v>423.92700000000002</c:v>
                </c:pt>
                <c:pt idx="129">
                  <c:v>423.90899999999999</c:v>
                </c:pt>
                <c:pt idx="130">
                  <c:v>423.91500000000002</c:v>
                </c:pt>
                <c:pt idx="131">
                  <c:v>423.70299999999997</c:v>
                </c:pt>
                <c:pt idx="132">
                  <c:v>423.65899999999999</c:v>
                </c:pt>
                <c:pt idx="133">
                  <c:v>423.74</c:v>
                </c:pt>
                <c:pt idx="134">
                  <c:v>423.76</c:v>
                </c:pt>
                <c:pt idx="135">
                  <c:v>423.73</c:v>
                </c:pt>
                <c:pt idx="136">
                  <c:v>423.79</c:v>
                </c:pt>
                <c:pt idx="137">
                  <c:v>423.79</c:v>
                </c:pt>
                <c:pt idx="138">
                  <c:v>423.79599999999999</c:v>
                </c:pt>
                <c:pt idx="139">
                  <c:v>423.75099999999998</c:v>
                </c:pt>
                <c:pt idx="140">
                  <c:v>423.82499999999999</c:v>
                </c:pt>
                <c:pt idx="141">
                  <c:v>423.86099999999999</c:v>
                </c:pt>
                <c:pt idx="142">
                  <c:v>423.84</c:v>
                </c:pt>
                <c:pt idx="143">
                  <c:v>423.82600000000002</c:v>
                </c:pt>
                <c:pt idx="144">
                  <c:v>423.84100000000001</c:v>
                </c:pt>
                <c:pt idx="145">
                  <c:v>424.05</c:v>
                </c:pt>
                <c:pt idx="146">
                  <c:v>423.88099999999997</c:v>
                </c:pt>
                <c:pt idx="147">
                  <c:v>423.91199999999998</c:v>
                </c:pt>
                <c:pt idx="148">
                  <c:v>423.952</c:v>
                </c:pt>
                <c:pt idx="149">
                  <c:v>423.96699999999998</c:v>
                </c:pt>
                <c:pt idx="150">
                  <c:v>423.93700000000001</c:v>
                </c:pt>
                <c:pt idx="151">
                  <c:v>423.892</c:v>
                </c:pt>
                <c:pt idx="152">
                  <c:v>423.85699999999997</c:v>
                </c:pt>
                <c:pt idx="153">
                  <c:v>424.09899999999999</c:v>
                </c:pt>
                <c:pt idx="154">
                  <c:v>423.90699999999998</c:v>
                </c:pt>
                <c:pt idx="155">
                  <c:v>423.93099999999998</c:v>
                </c:pt>
                <c:pt idx="156">
                  <c:v>423.99099999999999</c:v>
                </c:pt>
                <c:pt idx="157">
                  <c:v>423.971</c:v>
                </c:pt>
                <c:pt idx="158">
                  <c:v>423.71199999999999</c:v>
                </c:pt>
                <c:pt idx="160">
                  <c:v>423.779</c:v>
                </c:pt>
                <c:pt idx="161">
                  <c:v>423.93700000000001</c:v>
                </c:pt>
                <c:pt idx="162">
                  <c:v>423.94299999999998</c:v>
                </c:pt>
                <c:pt idx="163">
                  <c:v>423.95499999999998</c:v>
                </c:pt>
                <c:pt idx="164">
                  <c:v>423.971</c:v>
                </c:pt>
                <c:pt idx="165">
                  <c:v>424.03199999999998</c:v>
                </c:pt>
                <c:pt idx="166">
                  <c:v>424.03800000000001</c:v>
                </c:pt>
                <c:pt idx="167">
                  <c:v>424.05599999999998</c:v>
                </c:pt>
                <c:pt idx="168">
                  <c:v>424.13200000000001</c:v>
                </c:pt>
                <c:pt idx="169">
                  <c:v>424.21499999999997</c:v>
                </c:pt>
                <c:pt idx="170">
                  <c:v>424.23</c:v>
                </c:pt>
                <c:pt idx="171">
                  <c:v>424.22399999999999</c:v>
                </c:pt>
                <c:pt idx="172">
                  <c:v>424.19299999999998</c:v>
                </c:pt>
                <c:pt idx="173">
                  <c:v>424.16300000000001</c:v>
                </c:pt>
                <c:pt idx="174">
                  <c:v>424.13799999999998</c:v>
                </c:pt>
                <c:pt idx="175">
                  <c:v>424.13200000000001</c:v>
                </c:pt>
                <c:pt idx="176">
                  <c:v>424.108</c:v>
                </c:pt>
                <c:pt idx="177">
                  <c:v>424.108</c:v>
                </c:pt>
                <c:pt idx="178">
                  <c:v>424.07400000000001</c:v>
                </c:pt>
                <c:pt idx="179">
                  <c:v>424.05599999999998</c:v>
                </c:pt>
                <c:pt idx="180">
                  <c:v>424.00400000000002</c:v>
                </c:pt>
                <c:pt idx="181">
                  <c:v>424.07400000000001</c:v>
                </c:pt>
                <c:pt idx="182">
                  <c:v>424.11099999999999</c:v>
                </c:pt>
                <c:pt idx="183">
                  <c:v>424.13200000000001</c:v>
                </c:pt>
                <c:pt idx="184">
                  <c:v>424.14100000000002</c:v>
                </c:pt>
                <c:pt idx="185">
                  <c:v>424.10500000000002</c:v>
                </c:pt>
                <c:pt idx="186">
                  <c:v>424.09899999999999</c:v>
                </c:pt>
                <c:pt idx="187">
                  <c:v>424.08</c:v>
                </c:pt>
                <c:pt idx="188">
                  <c:v>424.065</c:v>
                </c:pt>
                <c:pt idx="189">
                  <c:v>424.04700000000003</c:v>
                </c:pt>
                <c:pt idx="190">
                  <c:v>424.03199999999998</c:v>
                </c:pt>
                <c:pt idx="191">
                  <c:v>424.01900000000001</c:v>
                </c:pt>
                <c:pt idx="192">
                  <c:v>424.01</c:v>
                </c:pt>
                <c:pt idx="193">
                  <c:v>423.97699999999998</c:v>
                </c:pt>
                <c:pt idx="194">
                  <c:v>423.96499999999997</c:v>
                </c:pt>
                <c:pt idx="195">
                  <c:v>423.96199999999999</c:v>
                </c:pt>
                <c:pt idx="196">
                  <c:v>423.94600000000003</c:v>
                </c:pt>
                <c:pt idx="197">
                  <c:v>423.93700000000001</c:v>
                </c:pt>
                <c:pt idx="198">
                  <c:v>423.928</c:v>
                </c:pt>
                <c:pt idx="199">
                  <c:v>423.91899999999998</c:v>
                </c:pt>
                <c:pt idx="200">
                  <c:v>423.904</c:v>
                </c:pt>
                <c:pt idx="201">
                  <c:v>423.94600000000003</c:v>
                </c:pt>
                <c:pt idx="202">
                  <c:v>423.94900000000001</c:v>
                </c:pt>
                <c:pt idx="203">
                  <c:v>423.95800000000003</c:v>
                </c:pt>
                <c:pt idx="204">
                  <c:v>423.96199999999999</c:v>
                </c:pt>
                <c:pt idx="205">
                  <c:v>423.96499999999997</c:v>
                </c:pt>
                <c:pt idx="206">
                  <c:v>424.02600000000001</c:v>
                </c:pt>
                <c:pt idx="207">
                  <c:v>424.05900000000003</c:v>
                </c:pt>
                <c:pt idx="208">
                  <c:v>424.20800000000003</c:v>
                </c:pt>
                <c:pt idx="209">
                  <c:v>424.24200000000002</c:v>
                </c:pt>
                <c:pt idx="210">
                  <c:v>424.25400000000002</c:v>
                </c:pt>
                <c:pt idx="211">
                  <c:v>424.26299999999998</c:v>
                </c:pt>
                <c:pt idx="212">
                  <c:v>424.26600000000002</c:v>
                </c:pt>
                <c:pt idx="213">
                  <c:v>424.26900000000001</c:v>
                </c:pt>
                <c:pt idx="214">
                  <c:v>424.27499999999998</c:v>
                </c:pt>
                <c:pt idx="215">
                  <c:v>424.27199999999999</c:v>
                </c:pt>
                <c:pt idx="216">
                  <c:v>424.27199999999999</c:v>
                </c:pt>
                <c:pt idx="217">
                  <c:v>424.27499999999998</c:v>
                </c:pt>
                <c:pt idx="218">
                  <c:v>424.27499999999998</c:v>
                </c:pt>
                <c:pt idx="219">
                  <c:v>424.27199999999999</c:v>
                </c:pt>
                <c:pt idx="220">
                  <c:v>424.26600000000002</c:v>
                </c:pt>
                <c:pt idx="221">
                  <c:v>424.23899999999998</c:v>
                </c:pt>
                <c:pt idx="222">
                  <c:v>424.26299999999998</c:v>
                </c:pt>
                <c:pt idx="223">
                  <c:v>424.24799999999999</c:v>
                </c:pt>
                <c:pt idx="224">
                  <c:v>424.24200000000002</c:v>
                </c:pt>
                <c:pt idx="225">
                  <c:v>424.23</c:v>
                </c:pt>
                <c:pt idx="226">
                  <c:v>424.23599999999999</c:v>
                </c:pt>
                <c:pt idx="227">
                  <c:v>424.22699999999998</c:v>
                </c:pt>
                <c:pt idx="228">
                  <c:v>424.22399999999999</c:v>
                </c:pt>
                <c:pt idx="229">
                  <c:v>424.21800000000002</c:v>
                </c:pt>
                <c:pt idx="230">
                  <c:v>424.20800000000003</c:v>
                </c:pt>
                <c:pt idx="231">
                  <c:v>424.19900000000001</c:v>
                </c:pt>
                <c:pt idx="232">
                  <c:v>424.18400000000003</c:v>
                </c:pt>
                <c:pt idx="233">
                  <c:v>424.07400000000001</c:v>
                </c:pt>
                <c:pt idx="234">
                  <c:v>424.08300000000003</c:v>
                </c:pt>
                <c:pt idx="235">
                  <c:v>424.07400000000001</c:v>
                </c:pt>
                <c:pt idx="236">
                  <c:v>424.06799999999998</c:v>
                </c:pt>
                <c:pt idx="237">
                  <c:v>424.05599999999998</c:v>
                </c:pt>
                <c:pt idx="238">
                  <c:v>424.05</c:v>
                </c:pt>
                <c:pt idx="239">
                  <c:v>424.041</c:v>
                </c:pt>
                <c:pt idx="240">
                  <c:v>424.01600000000002</c:v>
                </c:pt>
                <c:pt idx="241">
                  <c:v>424.03500000000003</c:v>
                </c:pt>
                <c:pt idx="242">
                  <c:v>424.02199999999999</c:v>
                </c:pt>
                <c:pt idx="243">
                  <c:v>424.065</c:v>
                </c:pt>
                <c:pt idx="244">
                  <c:v>424.07400000000001</c:v>
                </c:pt>
                <c:pt idx="245">
                  <c:v>424.10199999999998</c:v>
                </c:pt>
                <c:pt idx="246">
                  <c:v>424.12299999999999</c:v>
                </c:pt>
                <c:pt idx="247">
                  <c:v>424.14100000000002</c:v>
                </c:pt>
                <c:pt idx="248">
                  <c:v>424.178</c:v>
                </c:pt>
                <c:pt idx="249">
                  <c:v>424.19900000000001</c:v>
                </c:pt>
                <c:pt idx="250">
                  <c:v>424.22699999999998</c:v>
                </c:pt>
                <c:pt idx="251">
                  <c:v>424.202</c:v>
                </c:pt>
                <c:pt idx="252">
                  <c:v>424.20499999999998</c:v>
                </c:pt>
                <c:pt idx="253">
                  <c:v>424.16899999999998</c:v>
                </c:pt>
                <c:pt idx="254">
                  <c:v>424.16899999999998</c:v>
                </c:pt>
                <c:pt idx="255">
                  <c:v>424.16</c:v>
                </c:pt>
                <c:pt idx="256">
                  <c:v>424.00099999999998</c:v>
                </c:pt>
                <c:pt idx="257">
                  <c:v>423.99799999999999</c:v>
                </c:pt>
                <c:pt idx="258">
                  <c:v>424.00099999999998</c:v>
                </c:pt>
                <c:pt idx="259">
                  <c:v>423.995</c:v>
                </c:pt>
                <c:pt idx="260">
                  <c:v>423.98</c:v>
                </c:pt>
                <c:pt idx="261">
                  <c:v>423.94900000000001</c:v>
                </c:pt>
                <c:pt idx="262">
                  <c:v>424.14100000000002</c:v>
                </c:pt>
                <c:pt idx="263">
                  <c:v>424.154</c:v>
                </c:pt>
                <c:pt idx="264">
                  <c:v>424.14699999999999</c:v>
                </c:pt>
                <c:pt idx="265">
                  <c:v>423.98899999999998</c:v>
                </c:pt>
                <c:pt idx="266">
                  <c:v>423.98899999999998</c:v>
                </c:pt>
                <c:pt idx="267">
                  <c:v>423.98899999999998</c:v>
                </c:pt>
                <c:pt idx="268">
                  <c:v>424.00099999999998</c:v>
                </c:pt>
                <c:pt idx="269">
                  <c:v>424.01900000000001</c:v>
                </c:pt>
                <c:pt idx="270">
                  <c:v>424.029</c:v>
                </c:pt>
                <c:pt idx="271">
                  <c:v>424.03800000000001</c:v>
                </c:pt>
                <c:pt idx="272">
                  <c:v>424.07400000000001</c:v>
                </c:pt>
                <c:pt idx="273">
                  <c:v>424.04399999999998</c:v>
                </c:pt>
                <c:pt idx="274">
                  <c:v>424.03199999999998</c:v>
                </c:pt>
                <c:pt idx="275">
                  <c:v>423.97399999999999</c:v>
                </c:pt>
                <c:pt idx="276">
                  <c:v>423.92200000000003</c:v>
                </c:pt>
                <c:pt idx="277">
                  <c:v>423.91300000000001</c:v>
                </c:pt>
                <c:pt idx="278">
                  <c:v>423.87100000000004</c:v>
                </c:pt>
                <c:pt idx="279">
                  <c:v>423.90900000000005</c:v>
                </c:pt>
                <c:pt idx="280">
                  <c:v>424.03300000000002</c:v>
                </c:pt>
                <c:pt idx="281">
                  <c:v>424.03200000000004</c:v>
                </c:pt>
                <c:pt idx="282">
                  <c:v>423.98900000000003</c:v>
                </c:pt>
                <c:pt idx="283">
                  <c:v>423.93700000000001</c:v>
                </c:pt>
                <c:pt idx="284">
                  <c:v>423.93700000000001</c:v>
                </c:pt>
                <c:pt idx="285">
                  <c:v>423.92400000000004</c:v>
                </c:pt>
                <c:pt idx="286">
                  <c:v>423.92100000000005</c:v>
                </c:pt>
                <c:pt idx="287">
                  <c:v>423.714</c:v>
                </c:pt>
                <c:pt idx="288">
                  <c:v>423.65500000000003</c:v>
                </c:pt>
                <c:pt idx="289">
                  <c:v>423.74300000000005</c:v>
                </c:pt>
                <c:pt idx="290">
                  <c:v>423.74300000000005</c:v>
                </c:pt>
                <c:pt idx="291">
                  <c:v>423.74800000000005</c:v>
                </c:pt>
                <c:pt idx="292">
                  <c:v>423.74200000000002</c:v>
                </c:pt>
                <c:pt idx="293">
                  <c:v>423.745</c:v>
                </c:pt>
                <c:pt idx="294">
                  <c:v>423.745</c:v>
                </c:pt>
                <c:pt idx="295">
                  <c:v>423.75100000000003</c:v>
                </c:pt>
                <c:pt idx="296">
                  <c:v>423.84100000000001</c:v>
                </c:pt>
                <c:pt idx="298">
                  <c:v>424.05700000000002</c:v>
                </c:pt>
                <c:pt idx="299">
                  <c:v>423.92899999999997</c:v>
                </c:pt>
                <c:pt idx="300">
                  <c:v>423.923</c:v>
                </c:pt>
                <c:pt idx="301">
                  <c:v>423.95100000000002</c:v>
                </c:pt>
                <c:pt idx="302">
                  <c:v>423.97500000000002</c:v>
                </c:pt>
                <c:pt idx="303">
                  <c:v>424.03300000000002</c:v>
                </c:pt>
                <c:pt idx="304">
                  <c:v>424.04199999999997</c:v>
                </c:pt>
                <c:pt idx="305">
                  <c:v>424.05399999999997</c:v>
                </c:pt>
                <c:pt idx="306">
                  <c:v>424.11799999999999</c:v>
                </c:pt>
                <c:pt idx="307">
                  <c:v>424.21</c:v>
                </c:pt>
                <c:pt idx="308">
                  <c:v>424.21600000000001</c:v>
                </c:pt>
                <c:pt idx="309">
                  <c:v>424.21300000000002</c:v>
                </c:pt>
                <c:pt idx="310">
                  <c:v>424.185</c:v>
                </c:pt>
                <c:pt idx="311">
                  <c:v>424.16399999999999</c:v>
                </c:pt>
                <c:pt idx="312">
                  <c:v>424.13299999999998</c:v>
                </c:pt>
                <c:pt idx="313">
                  <c:v>424.10899999999998</c:v>
                </c:pt>
                <c:pt idx="314">
                  <c:v>424.08199999999999</c:v>
                </c:pt>
                <c:pt idx="315">
                  <c:v>424.08499999999998</c:v>
                </c:pt>
                <c:pt idx="316">
                  <c:v>424.08499999999998</c:v>
                </c:pt>
                <c:pt idx="317">
                  <c:v>424.05399999999997</c:v>
                </c:pt>
                <c:pt idx="318">
                  <c:v>424.02699999999999</c:v>
                </c:pt>
                <c:pt idx="319">
                  <c:v>424.07600000000002</c:v>
                </c:pt>
                <c:pt idx="320">
                  <c:v>424.09699999999998</c:v>
                </c:pt>
                <c:pt idx="321">
                  <c:v>424.11200000000002</c:v>
                </c:pt>
                <c:pt idx="322">
                  <c:v>424.10899999999998</c:v>
                </c:pt>
                <c:pt idx="323">
                  <c:v>424.10300000000001</c:v>
                </c:pt>
                <c:pt idx="324">
                  <c:v>424.09100000000001</c:v>
                </c:pt>
                <c:pt idx="325">
                  <c:v>424.07900000000001</c:v>
                </c:pt>
                <c:pt idx="326">
                  <c:v>424.05700000000002</c:v>
                </c:pt>
                <c:pt idx="327">
                  <c:v>424.03899999999999</c:v>
                </c:pt>
                <c:pt idx="328">
                  <c:v>424.024</c:v>
                </c:pt>
                <c:pt idx="329">
                  <c:v>424.036</c:v>
                </c:pt>
                <c:pt idx="330">
                  <c:v>424.005</c:v>
                </c:pt>
                <c:pt idx="331">
                  <c:v>423.97500000000002</c:v>
                </c:pt>
                <c:pt idx="332">
                  <c:v>423.98099999999999</c:v>
                </c:pt>
                <c:pt idx="333">
                  <c:v>423.99</c:v>
                </c:pt>
                <c:pt idx="334">
                  <c:v>423.95100000000002</c:v>
                </c:pt>
                <c:pt idx="335">
                  <c:v>423.935</c:v>
                </c:pt>
                <c:pt idx="336">
                  <c:v>423.923</c:v>
                </c:pt>
                <c:pt idx="337">
                  <c:v>423.911</c:v>
                </c:pt>
                <c:pt idx="338">
                  <c:v>423.90199999999999</c:v>
                </c:pt>
                <c:pt idx="339">
                  <c:v>423.94799999999998</c:v>
                </c:pt>
                <c:pt idx="340">
                  <c:v>423.94799999999998</c:v>
                </c:pt>
                <c:pt idx="341">
                  <c:v>423.95100000000002</c:v>
                </c:pt>
                <c:pt idx="342">
                  <c:v>423.95100000000002</c:v>
                </c:pt>
                <c:pt idx="343">
                  <c:v>423.95699999999999</c:v>
                </c:pt>
                <c:pt idx="344">
                  <c:v>423.98399999999998</c:v>
                </c:pt>
                <c:pt idx="345">
                  <c:v>424.04500000000002</c:v>
                </c:pt>
                <c:pt idx="346">
                  <c:v>424.14</c:v>
                </c:pt>
                <c:pt idx="347">
                  <c:v>424.161</c:v>
                </c:pt>
                <c:pt idx="348">
                  <c:v>424.19099999999997</c:v>
                </c:pt>
                <c:pt idx="349">
                  <c:v>424.21300000000002</c:v>
                </c:pt>
                <c:pt idx="350">
                  <c:v>424.22800000000001</c:v>
                </c:pt>
                <c:pt idx="351">
                  <c:v>424.23099999999999</c:v>
                </c:pt>
                <c:pt idx="352">
                  <c:v>424.24299999999999</c:v>
                </c:pt>
                <c:pt idx="353">
                  <c:v>424.24</c:v>
                </c:pt>
                <c:pt idx="354">
                  <c:v>424.22500000000002</c:v>
                </c:pt>
                <c:pt idx="355">
                  <c:v>424.24</c:v>
                </c:pt>
                <c:pt idx="356">
                  <c:v>424.24599999999998</c:v>
                </c:pt>
                <c:pt idx="357">
                  <c:v>424.23399999999998</c:v>
                </c:pt>
                <c:pt idx="358">
                  <c:v>424.24299999999999</c:v>
                </c:pt>
                <c:pt idx="359">
                  <c:v>424.32499999999999</c:v>
                </c:pt>
                <c:pt idx="360">
                  <c:v>424.22199999999998</c:v>
                </c:pt>
                <c:pt idx="361">
                  <c:v>424.21</c:v>
                </c:pt>
                <c:pt idx="362">
                  <c:v>424.20400000000001</c:v>
                </c:pt>
                <c:pt idx="363">
                  <c:v>424.197</c:v>
                </c:pt>
                <c:pt idx="364">
                  <c:v>424.19400000000002</c:v>
                </c:pt>
                <c:pt idx="365">
                  <c:v>424.18200000000002</c:v>
                </c:pt>
                <c:pt idx="366">
                  <c:v>424.18200000000002</c:v>
                </c:pt>
                <c:pt idx="367">
                  <c:v>424.17899999999997</c:v>
                </c:pt>
                <c:pt idx="368">
                  <c:v>424.15800000000002</c:v>
                </c:pt>
                <c:pt idx="369">
                  <c:v>424.13600000000002</c:v>
                </c:pt>
                <c:pt idx="370">
                  <c:v>424.14600000000002</c:v>
                </c:pt>
                <c:pt idx="371">
                  <c:v>424.09699999999998</c:v>
                </c:pt>
                <c:pt idx="372">
                  <c:v>424.072</c:v>
                </c:pt>
                <c:pt idx="373">
                  <c:v>424.04199999999997</c:v>
                </c:pt>
                <c:pt idx="374">
                  <c:v>424.04199999999997</c:v>
                </c:pt>
                <c:pt idx="375">
                  <c:v>424.1</c:v>
                </c:pt>
                <c:pt idx="376">
                  <c:v>424.036</c:v>
                </c:pt>
                <c:pt idx="377">
                  <c:v>424.03</c:v>
                </c:pt>
                <c:pt idx="378">
                  <c:v>424.024</c:v>
                </c:pt>
                <c:pt idx="379">
                  <c:v>424.012</c:v>
                </c:pt>
                <c:pt idx="380">
                  <c:v>424.012</c:v>
                </c:pt>
                <c:pt idx="381">
                  <c:v>424.05700000000002</c:v>
                </c:pt>
                <c:pt idx="382">
                  <c:v>424.06299999999999</c:v>
                </c:pt>
                <c:pt idx="383">
                  <c:v>424.09100000000001</c:v>
                </c:pt>
                <c:pt idx="384">
                  <c:v>424.10899999999998</c:v>
                </c:pt>
                <c:pt idx="385">
                  <c:v>424.13299999999998</c:v>
                </c:pt>
                <c:pt idx="386">
                  <c:v>424.161</c:v>
                </c:pt>
                <c:pt idx="387">
                  <c:v>424.17899999999997</c:v>
                </c:pt>
                <c:pt idx="388">
                  <c:v>424.18200000000002</c:v>
                </c:pt>
                <c:pt idx="389">
                  <c:v>424.18799999999999</c:v>
                </c:pt>
                <c:pt idx="390">
                  <c:v>424.19099999999997</c:v>
                </c:pt>
                <c:pt idx="391">
                  <c:v>424.16399999999999</c:v>
                </c:pt>
                <c:pt idx="392">
                  <c:v>424.16399999999999</c:v>
                </c:pt>
                <c:pt idx="393">
                  <c:v>424.15800000000002</c:v>
                </c:pt>
                <c:pt idx="394">
                  <c:v>424.21600000000001</c:v>
                </c:pt>
                <c:pt idx="395">
                  <c:v>424.21899999999999</c:v>
                </c:pt>
                <c:pt idx="396">
                  <c:v>423.99299999999999</c:v>
                </c:pt>
                <c:pt idx="397">
                  <c:v>423.98700000000002</c:v>
                </c:pt>
                <c:pt idx="398">
                  <c:v>423.97199999999998</c:v>
                </c:pt>
                <c:pt idx="399">
                  <c:v>423.98099999999999</c:v>
                </c:pt>
                <c:pt idx="400">
                  <c:v>424.13299999999998</c:v>
                </c:pt>
                <c:pt idx="401">
                  <c:v>424.16699999999997</c:v>
                </c:pt>
                <c:pt idx="402">
                  <c:v>424.149</c:v>
                </c:pt>
                <c:pt idx="403">
                  <c:v>424.048</c:v>
                </c:pt>
                <c:pt idx="404">
                  <c:v>423.98399999999998</c:v>
                </c:pt>
                <c:pt idx="405">
                  <c:v>423.98399999999998</c:v>
                </c:pt>
                <c:pt idx="406">
                  <c:v>423.97500000000002</c:v>
                </c:pt>
                <c:pt idx="407">
                  <c:v>423.98399999999998</c:v>
                </c:pt>
                <c:pt idx="408">
                  <c:v>424.00200000000001</c:v>
                </c:pt>
                <c:pt idx="409">
                  <c:v>424.024</c:v>
                </c:pt>
                <c:pt idx="410">
                  <c:v>424.036</c:v>
                </c:pt>
                <c:pt idx="411">
                  <c:v>424.05099999999999</c:v>
                </c:pt>
                <c:pt idx="412">
                  <c:v>424.03300000000002</c:v>
                </c:pt>
                <c:pt idx="413">
                  <c:v>424.01499999999999</c:v>
                </c:pt>
                <c:pt idx="414">
                  <c:v>424.024</c:v>
                </c:pt>
                <c:pt idx="415">
                  <c:v>423.97199999999998</c:v>
                </c:pt>
                <c:pt idx="416">
                  <c:v>423.95699999999999</c:v>
                </c:pt>
                <c:pt idx="417">
                  <c:v>423.81400000000002</c:v>
                </c:pt>
                <c:pt idx="418">
                  <c:v>423.79899999999998</c:v>
                </c:pt>
                <c:pt idx="419">
                  <c:v>423.78300000000002</c:v>
                </c:pt>
                <c:pt idx="420">
                  <c:v>423.75700000000001</c:v>
                </c:pt>
                <c:pt idx="421">
                  <c:v>423.79899999999998</c:v>
                </c:pt>
                <c:pt idx="422">
                  <c:v>423.935</c:v>
                </c:pt>
                <c:pt idx="423">
                  <c:v>423.91700000000003</c:v>
                </c:pt>
                <c:pt idx="424">
                  <c:v>423.87400000000002</c:v>
                </c:pt>
                <c:pt idx="425">
                  <c:v>423.82900000000001</c:v>
                </c:pt>
                <c:pt idx="426">
                  <c:v>423.82600000000002</c:v>
                </c:pt>
                <c:pt idx="427">
                  <c:v>423.80900000000003</c:v>
                </c:pt>
                <c:pt idx="428">
                  <c:v>423.60500000000002</c:v>
                </c:pt>
                <c:pt idx="429">
                  <c:v>423.56299999999999</c:v>
                </c:pt>
                <c:pt idx="430">
                  <c:v>423.63299999999998</c:v>
                </c:pt>
                <c:pt idx="431">
                  <c:v>423.56100000000004</c:v>
                </c:pt>
                <c:pt idx="432">
                  <c:v>423.637</c:v>
                </c:pt>
                <c:pt idx="433">
                  <c:v>423.63100000000003</c:v>
                </c:pt>
                <c:pt idx="434">
                  <c:v>423.64300000000003</c:v>
                </c:pt>
                <c:pt idx="435">
                  <c:v>423.65199999999999</c:v>
                </c:pt>
                <c:pt idx="436">
                  <c:v>423.65800000000002</c:v>
                </c:pt>
                <c:pt idx="437">
                  <c:v>423.72800000000001</c:v>
                </c:pt>
                <c:pt idx="438">
                  <c:v>424.00799999999998</c:v>
                </c:pt>
                <c:pt idx="440">
                  <c:v>424.43900000000002</c:v>
                </c:pt>
                <c:pt idx="441">
                  <c:v>423.93599999999998</c:v>
                </c:pt>
                <c:pt idx="442">
                  <c:v>423.89600000000002</c:v>
                </c:pt>
                <c:pt idx="443">
                  <c:v>424.14</c:v>
                </c:pt>
                <c:pt idx="444">
                  <c:v>424.18599999999998</c:v>
                </c:pt>
                <c:pt idx="445">
                  <c:v>424.15499999999997</c:v>
                </c:pt>
                <c:pt idx="446">
                  <c:v>424.149</c:v>
                </c:pt>
                <c:pt idx="447">
                  <c:v>424.11900000000003</c:v>
                </c:pt>
                <c:pt idx="448">
                  <c:v>424.12799999999999</c:v>
                </c:pt>
                <c:pt idx="449">
                  <c:v>424.173</c:v>
                </c:pt>
                <c:pt idx="450">
                  <c:v>424.03300000000002</c:v>
                </c:pt>
                <c:pt idx="451">
                  <c:v>423.99400000000003</c:v>
                </c:pt>
                <c:pt idx="452">
                  <c:v>423.99400000000003</c:v>
                </c:pt>
                <c:pt idx="453">
                  <c:v>423.94799999999998</c:v>
                </c:pt>
                <c:pt idx="454">
                  <c:v>423.98399999999998</c:v>
                </c:pt>
                <c:pt idx="455">
                  <c:v>423.99400000000003</c:v>
                </c:pt>
                <c:pt idx="456">
                  <c:v>424.024</c:v>
                </c:pt>
                <c:pt idx="457">
                  <c:v>424.024</c:v>
                </c:pt>
                <c:pt idx="458">
                  <c:v>423.89299999999997</c:v>
                </c:pt>
                <c:pt idx="459">
                  <c:v>424.06400000000002</c:v>
                </c:pt>
                <c:pt idx="460">
                  <c:v>424.048</c:v>
                </c:pt>
                <c:pt idx="461">
                  <c:v>424.03300000000002</c:v>
                </c:pt>
                <c:pt idx="462">
                  <c:v>424.02699999999999</c:v>
                </c:pt>
                <c:pt idx="463">
                  <c:v>424.02699999999999</c:v>
                </c:pt>
                <c:pt idx="464">
                  <c:v>424.02699999999999</c:v>
                </c:pt>
                <c:pt idx="465">
                  <c:v>424.02099999999996</c:v>
                </c:pt>
                <c:pt idx="466">
                  <c:v>424.00599999999997</c:v>
                </c:pt>
                <c:pt idx="467">
                  <c:v>423.988</c:v>
                </c:pt>
                <c:pt idx="468">
                  <c:v>424.50299999999999</c:v>
                </c:pt>
                <c:pt idx="469">
                  <c:v>424.57</c:v>
                </c:pt>
                <c:pt idx="470">
                  <c:v>423.93599999999998</c:v>
                </c:pt>
                <c:pt idx="471">
                  <c:v>423.92099999999999</c:v>
                </c:pt>
                <c:pt idx="472">
                  <c:v>423.911</c:v>
                </c:pt>
                <c:pt idx="473">
                  <c:v>423.87799999999999</c:v>
                </c:pt>
                <c:pt idx="474">
                  <c:v>423.91899999999998</c:v>
                </c:pt>
                <c:pt idx="475">
                  <c:v>424.024</c:v>
                </c:pt>
                <c:pt idx="476">
                  <c:v>424.041</c:v>
                </c:pt>
                <c:pt idx="477">
                  <c:v>424.00099999999998</c:v>
                </c:pt>
                <c:pt idx="478">
                  <c:v>423.95699999999999</c:v>
                </c:pt>
                <c:pt idx="479">
                  <c:v>423.95399999999995</c:v>
                </c:pt>
                <c:pt idx="480">
                  <c:v>423.935</c:v>
                </c:pt>
                <c:pt idx="481">
                  <c:v>423.93399999999997</c:v>
                </c:pt>
                <c:pt idx="482">
                  <c:v>423.59699999999998</c:v>
                </c:pt>
                <c:pt idx="483">
                  <c:v>423.60399999999998</c:v>
                </c:pt>
                <c:pt idx="484">
                  <c:v>423.77499999999998</c:v>
                </c:pt>
                <c:pt idx="485">
                  <c:v>423.61899999999997</c:v>
                </c:pt>
                <c:pt idx="486">
                  <c:v>423.62199999999996</c:v>
                </c:pt>
                <c:pt idx="487">
                  <c:v>423.64299999999997</c:v>
                </c:pt>
                <c:pt idx="488">
                  <c:v>423.65799999999996</c:v>
                </c:pt>
                <c:pt idx="489">
                  <c:v>423.66399999999999</c:v>
                </c:pt>
                <c:pt idx="490">
                  <c:v>424.31299999999999</c:v>
                </c:pt>
                <c:pt idx="491">
                  <c:v>424.31599999999997</c:v>
                </c:pt>
                <c:pt idx="492">
                  <c:v>423.71599999999995</c:v>
                </c:pt>
                <c:pt idx="493">
                  <c:v>424.15300000000002</c:v>
                </c:pt>
                <c:pt idx="494">
                  <c:v>424.29</c:v>
                </c:pt>
                <c:pt idx="495">
                  <c:v>424.375</c:v>
                </c:pt>
                <c:pt idx="496">
                  <c:v>424.351</c:v>
                </c:pt>
                <c:pt idx="497">
                  <c:v>424.37799999999999</c:v>
                </c:pt>
                <c:pt idx="498">
                  <c:v>424.28436909478819</c:v>
                </c:pt>
                <c:pt idx="499">
                  <c:v>424.19902925937214</c:v>
                </c:pt>
                <c:pt idx="500">
                  <c:v>424.26608198719902</c:v>
                </c:pt>
                <c:pt idx="501">
                  <c:v>424.06492380371839</c:v>
                </c:pt>
                <c:pt idx="502">
                  <c:v>424.01006248095092</c:v>
                </c:pt>
                <c:pt idx="503">
                  <c:v>423.99787107589151</c:v>
                </c:pt>
                <c:pt idx="504">
                  <c:v>423.98872752209689</c:v>
                </c:pt>
                <c:pt idx="505">
                  <c:v>423.98263181956719</c:v>
                </c:pt>
                <c:pt idx="506">
                  <c:v>424.01615818348063</c:v>
                </c:pt>
                <c:pt idx="507">
                  <c:v>423.93491892715639</c:v>
                </c:pt>
                <c:pt idx="508">
                  <c:v>423.93796677842124</c:v>
                </c:pt>
                <c:pt idx="509">
                  <c:v>423.95320603474551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08640"/>
        <c:axId val="45209216"/>
      </c:scatterChart>
      <c:valAx>
        <c:axId val="45208640"/>
        <c:scaling>
          <c:orientation val="minMax"/>
          <c:max val="36892"/>
          <c:min val="30317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46503883984198952"/>
              <c:y val="0.94453503892218249"/>
            </c:manualLayout>
          </c:layout>
          <c:overlay val="0"/>
          <c:spPr>
            <a:noFill/>
            <a:ln w="25400">
              <a:noFill/>
            </a:ln>
          </c:spPr>
        </c:title>
        <c:numFmt formatCode="mm/dd/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216"/>
        <c:crosses val="autoZero"/>
        <c:crossBetween val="midCat"/>
      </c:valAx>
      <c:valAx>
        <c:axId val="45209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W/L elev. meters</a:t>
                </a:r>
              </a:p>
            </c:rich>
          </c:tx>
          <c:layout>
            <c:manualLayout>
              <c:xMode val="edge"/>
              <c:yMode val="edge"/>
              <c:x val="1.2208701185079138E-2"/>
              <c:y val="0.417618266999901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64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2045454545454541"/>
          <c:y val="0.48976109215017066"/>
          <c:w val="0.99494949494949492"/>
          <c:h val="0.525597269624573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W/L 310</a:t>
            </a:r>
          </a:p>
        </c:rich>
      </c:tx>
      <c:layout>
        <c:manualLayout>
          <c:xMode val="edge"/>
          <c:yMode val="edge"/>
          <c:x val="0.46281913624433307"/>
          <c:y val="1.9575931848109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84848484848481E-2"/>
          <c:y val="0.12627986348122866"/>
          <c:w val="0.76262626262626265"/>
          <c:h val="0.76279863481228671"/>
        </c:manualLayout>
      </c:layout>
      <c:scatterChart>
        <c:scatterStyle val="lineMarker"/>
        <c:varyColors val="0"/>
        <c:ser>
          <c:idx val="0"/>
          <c:order val="0"/>
          <c:tx>
            <c:v>310A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levels'!$B$1506:$B$2015</c:f>
              <c:numCache>
                <c:formatCode>mm/dd/yy</c:formatCode>
                <c:ptCount val="510"/>
                <c:pt idx="0">
                  <c:v>30461</c:v>
                </c:pt>
                <c:pt idx="1">
                  <c:v>30475</c:v>
                </c:pt>
                <c:pt idx="2">
                  <c:v>30483</c:v>
                </c:pt>
                <c:pt idx="3">
                  <c:v>30488</c:v>
                </c:pt>
                <c:pt idx="4">
                  <c:v>30566</c:v>
                </c:pt>
                <c:pt idx="5">
                  <c:v>30610</c:v>
                </c:pt>
                <c:pt idx="6">
                  <c:v>30715</c:v>
                </c:pt>
                <c:pt idx="7">
                  <c:v>30739</c:v>
                </c:pt>
                <c:pt idx="8">
                  <c:v>30778</c:v>
                </c:pt>
                <c:pt idx="9">
                  <c:v>30785</c:v>
                </c:pt>
                <c:pt idx="10">
                  <c:v>30799</c:v>
                </c:pt>
                <c:pt idx="11">
                  <c:v>30806</c:v>
                </c:pt>
                <c:pt idx="12">
                  <c:v>30830</c:v>
                </c:pt>
                <c:pt idx="13">
                  <c:v>30839</c:v>
                </c:pt>
                <c:pt idx="14">
                  <c:v>30848</c:v>
                </c:pt>
                <c:pt idx="15">
                  <c:v>30854</c:v>
                </c:pt>
                <c:pt idx="16">
                  <c:v>30861</c:v>
                </c:pt>
                <c:pt idx="17">
                  <c:v>30869</c:v>
                </c:pt>
                <c:pt idx="18">
                  <c:v>30881</c:v>
                </c:pt>
                <c:pt idx="19">
                  <c:v>30888</c:v>
                </c:pt>
                <c:pt idx="20">
                  <c:v>30897</c:v>
                </c:pt>
                <c:pt idx="21">
                  <c:v>30904</c:v>
                </c:pt>
                <c:pt idx="22">
                  <c:v>30911</c:v>
                </c:pt>
                <c:pt idx="23">
                  <c:v>30917</c:v>
                </c:pt>
                <c:pt idx="24">
                  <c:v>30925</c:v>
                </c:pt>
                <c:pt idx="25">
                  <c:v>30934</c:v>
                </c:pt>
                <c:pt idx="26">
                  <c:v>30945</c:v>
                </c:pt>
                <c:pt idx="27">
                  <c:v>30979</c:v>
                </c:pt>
                <c:pt idx="28">
                  <c:v>30986</c:v>
                </c:pt>
                <c:pt idx="29">
                  <c:v>30993</c:v>
                </c:pt>
                <c:pt idx="30">
                  <c:v>31002</c:v>
                </c:pt>
                <c:pt idx="31">
                  <c:v>31007</c:v>
                </c:pt>
                <c:pt idx="32">
                  <c:v>31016</c:v>
                </c:pt>
                <c:pt idx="33">
                  <c:v>31021</c:v>
                </c:pt>
                <c:pt idx="34">
                  <c:v>31029</c:v>
                </c:pt>
                <c:pt idx="35">
                  <c:v>31039</c:v>
                </c:pt>
                <c:pt idx="36">
                  <c:v>31046</c:v>
                </c:pt>
                <c:pt idx="37">
                  <c:v>31053</c:v>
                </c:pt>
                <c:pt idx="38">
                  <c:v>31060</c:v>
                </c:pt>
                <c:pt idx="39">
                  <c:v>31076</c:v>
                </c:pt>
                <c:pt idx="40">
                  <c:v>31081</c:v>
                </c:pt>
                <c:pt idx="41">
                  <c:v>31088</c:v>
                </c:pt>
                <c:pt idx="42">
                  <c:v>31095</c:v>
                </c:pt>
                <c:pt idx="43">
                  <c:v>31102</c:v>
                </c:pt>
                <c:pt idx="44">
                  <c:v>31109</c:v>
                </c:pt>
                <c:pt idx="45">
                  <c:v>31116</c:v>
                </c:pt>
                <c:pt idx="46">
                  <c:v>31123</c:v>
                </c:pt>
                <c:pt idx="47">
                  <c:v>31130</c:v>
                </c:pt>
                <c:pt idx="48">
                  <c:v>31137</c:v>
                </c:pt>
                <c:pt idx="49">
                  <c:v>31144</c:v>
                </c:pt>
                <c:pt idx="50">
                  <c:v>31150</c:v>
                </c:pt>
                <c:pt idx="51">
                  <c:v>31151</c:v>
                </c:pt>
                <c:pt idx="52">
                  <c:v>31158</c:v>
                </c:pt>
                <c:pt idx="53">
                  <c:v>31165</c:v>
                </c:pt>
                <c:pt idx="54">
                  <c:v>31172</c:v>
                </c:pt>
                <c:pt idx="55">
                  <c:v>31179</c:v>
                </c:pt>
                <c:pt idx="56">
                  <c:v>31186</c:v>
                </c:pt>
                <c:pt idx="57">
                  <c:v>31193</c:v>
                </c:pt>
                <c:pt idx="58">
                  <c:v>31200</c:v>
                </c:pt>
                <c:pt idx="59">
                  <c:v>31207</c:v>
                </c:pt>
                <c:pt idx="60">
                  <c:v>31214</c:v>
                </c:pt>
                <c:pt idx="61">
                  <c:v>31216</c:v>
                </c:pt>
                <c:pt idx="62">
                  <c:v>31228</c:v>
                </c:pt>
                <c:pt idx="63">
                  <c:v>31235</c:v>
                </c:pt>
                <c:pt idx="64">
                  <c:v>31242</c:v>
                </c:pt>
                <c:pt idx="65">
                  <c:v>31249</c:v>
                </c:pt>
                <c:pt idx="66">
                  <c:v>31256</c:v>
                </c:pt>
                <c:pt idx="67">
                  <c:v>31263</c:v>
                </c:pt>
                <c:pt idx="68">
                  <c:v>31270</c:v>
                </c:pt>
                <c:pt idx="69">
                  <c:v>31272</c:v>
                </c:pt>
                <c:pt idx="70">
                  <c:v>31277</c:v>
                </c:pt>
                <c:pt idx="71">
                  <c:v>31284</c:v>
                </c:pt>
                <c:pt idx="72">
                  <c:v>31291</c:v>
                </c:pt>
                <c:pt idx="73">
                  <c:v>31298</c:v>
                </c:pt>
                <c:pt idx="74">
                  <c:v>31305</c:v>
                </c:pt>
                <c:pt idx="75">
                  <c:v>31312</c:v>
                </c:pt>
                <c:pt idx="76">
                  <c:v>31319</c:v>
                </c:pt>
                <c:pt idx="77">
                  <c:v>31326</c:v>
                </c:pt>
                <c:pt idx="78">
                  <c:v>31333</c:v>
                </c:pt>
                <c:pt idx="79">
                  <c:v>31340</c:v>
                </c:pt>
                <c:pt idx="80">
                  <c:v>31347</c:v>
                </c:pt>
                <c:pt idx="81">
                  <c:v>31431</c:v>
                </c:pt>
                <c:pt idx="82">
                  <c:v>31437</c:v>
                </c:pt>
                <c:pt idx="83">
                  <c:v>31445</c:v>
                </c:pt>
                <c:pt idx="84">
                  <c:v>31451</c:v>
                </c:pt>
                <c:pt idx="85">
                  <c:v>31458</c:v>
                </c:pt>
                <c:pt idx="86">
                  <c:v>31465</c:v>
                </c:pt>
                <c:pt idx="87">
                  <c:v>31473</c:v>
                </c:pt>
                <c:pt idx="88">
                  <c:v>31480</c:v>
                </c:pt>
                <c:pt idx="89">
                  <c:v>31487</c:v>
                </c:pt>
                <c:pt idx="90">
                  <c:v>31493</c:v>
                </c:pt>
                <c:pt idx="91">
                  <c:v>31500</c:v>
                </c:pt>
                <c:pt idx="92">
                  <c:v>31507</c:v>
                </c:pt>
                <c:pt idx="93">
                  <c:v>31515</c:v>
                </c:pt>
                <c:pt idx="94">
                  <c:v>31522</c:v>
                </c:pt>
                <c:pt idx="95">
                  <c:v>31529</c:v>
                </c:pt>
                <c:pt idx="96">
                  <c:v>31537</c:v>
                </c:pt>
                <c:pt idx="97">
                  <c:v>31551</c:v>
                </c:pt>
                <c:pt idx="98">
                  <c:v>31578</c:v>
                </c:pt>
                <c:pt idx="99">
                  <c:v>31592</c:v>
                </c:pt>
                <c:pt idx="100">
                  <c:v>31602</c:v>
                </c:pt>
                <c:pt idx="101">
                  <c:v>31606</c:v>
                </c:pt>
                <c:pt idx="102">
                  <c:v>31614</c:v>
                </c:pt>
                <c:pt idx="103">
                  <c:v>31719</c:v>
                </c:pt>
                <c:pt idx="104">
                  <c:v>31760</c:v>
                </c:pt>
                <c:pt idx="105">
                  <c:v>31774</c:v>
                </c:pt>
                <c:pt idx="106">
                  <c:v>31780</c:v>
                </c:pt>
                <c:pt idx="107">
                  <c:v>31788</c:v>
                </c:pt>
                <c:pt idx="108">
                  <c:v>31903</c:v>
                </c:pt>
                <c:pt idx="109">
                  <c:v>32047</c:v>
                </c:pt>
                <c:pt idx="110">
                  <c:v>32231</c:v>
                </c:pt>
                <c:pt idx="111">
                  <c:v>32235</c:v>
                </c:pt>
                <c:pt idx="112">
                  <c:v>32242</c:v>
                </c:pt>
                <c:pt idx="113">
                  <c:v>32245</c:v>
                </c:pt>
                <c:pt idx="114">
                  <c:v>32263</c:v>
                </c:pt>
                <c:pt idx="115">
                  <c:v>32297</c:v>
                </c:pt>
                <c:pt idx="116">
                  <c:v>32313</c:v>
                </c:pt>
                <c:pt idx="117">
                  <c:v>32320</c:v>
                </c:pt>
                <c:pt idx="118">
                  <c:v>32321</c:v>
                </c:pt>
                <c:pt idx="119">
                  <c:v>32351</c:v>
                </c:pt>
                <c:pt idx="120">
                  <c:v>32410</c:v>
                </c:pt>
                <c:pt idx="121">
                  <c:v>32411</c:v>
                </c:pt>
                <c:pt idx="122">
                  <c:v>32476</c:v>
                </c:pt>
                <c:pt idx="123">
                  <c:v>32605</c:v>
                </c:pt>
                <c:pt idx="124">
                  <c:v>32613</c:v>
                </c:pt>
                <c:pt idx="125">
                  <c:v>32641</c:v>
                </c:pt>
                <c:pt idx="126">
                  <c:v>32660</c:v>
                </c:pt>
                <c:pt idx="127">
                  <c:v>32743</c:v>
                </c:pt>
                <c:pt idx="128">
                  <c:v>32759</c:v>
                </c:pt>
                <c:pt idx="129">
                  <c:v>32800</c:v>
                </c:pt>
                <c:pt idx="130">
                  <c:v>32808</c:v>
                </c:pt>
                <c:pt idx="131">
                  <c:v>33257</c:v>
                </c:pt>
                <c:pt idx="132">
                  <c:v>33312</c:v>
                </c:pt>
                <c:pt idx="133">
                  <c:v>33679</c:v>
                </c:pt>
                <c:pt idx="134">
                  <c:v>33686</c:v>
                </c:pt>
                <c:pt idx="135">
                  <c:v>33695</c:v>
                </c:pt>
                <c:pt idx="136">
                  <c:v>33699</c:v>
                </c:pt>
                <c:pt idx="137">
                  <c:v>33700</c:v>
                </c:pt>
                <c:pt idx="138">
                  <c:v>33702</c:v>
                </c:pt>
                <c:pt idx="139">
                  <c:v>33709</c:v>
                </c:pt>
                <c:pt idx="140">
                  <c:v>33771</c:v>
                </c:pt>
                <c:pt idx="141">
                  <c:v>34010</c:v>
                </c:pt>
                <c:pt idx="142">
                  <c:v>34033</c:v>
                </c:pt>
                <c:pt idx="143">
                  <c:v>34044</c:v>
                </c:pt>
                <c:pt idx="144">
                  <c:v>34058</c:v>
                </c:pt>
                <c:pt idx="145">
                  <c:v>34065</c:v>
                </c:pt>
                <c:pt idx="146">
                  <c:v>34075</c:v>
                </c:pt>
                <c:pt idx="147">
                  <c:v>34086</c:v>
                </c:pt>
                <c:pt idx="148">
                  <c:v>34100</c:v>
                </c:pt>
                <c:pt idx="149">
                  <c:v>34110</c:v>
                </c:pt>
                <c:pt idx="150">
                  <c:v>34267</c:v>
                </c:pt>
                <c:pt idx="151">
                  <c:v>34310</c:v>
                </c:pt>
                <c:pt idx="152">
                  <c:v>34341</c:v>
                </c:pt>
                <c:pt idx="153">
                  <c:v>34438</c:v>
                </c:pt>
                <c:pt idx="154">
                  <c:v>34488</c:v>
                </c:pt>
                <c:pt idx="155">
                  <c:v>34522</c:v>
                </c:pt>
                <c:pt idx="156">
                  <c:v>34561</c:v>
                </c:pt>
                <c:pt idx="157">
                  <c:v>34589</c:v>
                </c:pt>
                <c:pt idx="158">
                  <c:v>34611</c:v>
                </c:pt>
                <c:pt idx="160">
                  <c:v>30715</c:v>
                </c:pt>
                <c:pt idx="161">
                  <c:v>30739</c:v>
                </c:pt>
                <c:pt idx="162">
                  <c:v>30778</c:v>
                </c:pt>
                <c:pt idx="163">
                  <c:v>30785</c:v>
                </c:pt>
                <c:pt idx="164">
                  <c:v>30799</c:v>
                </c:pt>
                <c:pt idx="165">
                  <c:v>30806</c:v>
                </c:pt>
                <c:pt idx="166">
                  <c:v>30830</c:v>
                </c:pt>
                <c:pt idx="167">
                  <c:v>30839</c:v>
                </c:pt>
                <c:pt idx="168">
                  <c:v>30848</c:v>
                </c:pt>
                <c:pt idx="169">
                  <c:v>30854</c:v>
                </c:pt>
                <c:pt idx="170">
                  <c:v>30861</c:v>
                </c:pt>
                <c:pt idx="171">
                  <c:v>30869</c:v>
                </c:pt>
                <c:pt idx="172">
                  <c:v>30881</c:v>
                </c:pt>
                <c:pt idx="173">
                  <c:v>30888</c:v>
                </c:pt>
                <c:pt idx="174">
                  <c:v>30897</c:v>
                </c:pt>
                <c:pt idx="175">
                  <c:v>30904</c:v>
                </c:pt>
                <c:pt idx="176">
                  <c:v>30911</c:v>
                </c:pt>
                <c:pt idx="177">
                  <c:v>30917</c:v>
                </c:pt>
                <c:pt idx="178">
                  <c:v>30925</c:v>
                </c:pt>
                <c:pt idx="179">
                  <c:v>30934</c:v>
                </c:pt>
                <c:pt idx="180">
                  <c:v>30945</c:v>
                </c:pt>
                <c:pt idx="181">
                  <c:v>30979</c:v>
                </c:pt>
                <c:pt idx="182">
                  <c:v>30986</c:v>
                </c:pt>
                <c:pt idx="183">
                  <c:v>30993</c:v>
                </c:pt>
                <c:pt idx="184">
                  <c:v>31002</c:v>
                </c:pt>
                <c:pt idx="185">
                  <c:v>31007</c:v>
                </c:pt>
                <c:pt idx="186">
                  <c:v>31016</c:v>
                </c:pt>
                <c:pt idx="187">
                  <c:v>31021</c:v>
                </c:pt>
                <c:pt idx="188">
                  <c:v>31029</c:v>
                </c:pt>
                <c:pt idx="189">
                  <c:v>31039</c:v>
                </c:pt>
                <c:pt idx="190">
                  <c:v>31046</c:v>
                </c:pt>
                <c:pt idx="191">
                  <c:v>31053</c:v>
                </c:pt>
                <c:pt idx="192">
                  <c:v>31060</c:v>
                </c:pt>
                <c:pt idx="193">
                  <c:v>31076</c:v>
                </c:pt>
                <c:pt idx="194">
                  <c:v>31081</c:v>
                </c:pt>
                <c:pt idx="195">
                  <c:v>31088</c:v>
                </c:pt>
                <c:pt idx="196">
                  <c:v>31095</c:v>
                </c:pt>
                <c:pt idx="197">
                  <c:v>31102</c:v>
                </c:pt>
                <c:pt idx="198">
                  <c:v>31109</c:v>
                </c:pt>
                <c:pt idx="199">
                  <c:v>31116</c:v>
                </c:pt>
                <c:pt idx="200">
                  <c:v>31123</c:v>
                </c:pt>
                <c:pt idx="201">
                  <c:v>31130</c:v>
                </c:pt>
                <c:pt idx="202">
                  <c:v>31137</c:v>
                </c:pt>
                <c:pt idx="203">
                  <c:v>31144</c:v>
                </c:pt>
                <c:pt idx="204">
                  <c:v>31151</c:v>
                </c:pt>
                <c:pt idx="205">
                  <c:v>31158</c:v>
                </c:pt>
                <c:pt idx="206">
                  <c:v>31165</c:v>
                </c:pt>
                <c:pt idx="207">
                  <c:v>31172</c:v>
                </c:pt>
                <c:pt idx="208">
                  <c:v>31179</c:v>
                </c:pt>
                <c:pt idx="209">
                  <c:v>31186</c:v>
                </c:pt>
                <c:pt idx="210">
                  <c:v>31193</c:v>
                </c:pt>
                <c:pt idx="211">
                  <c:v>31200</c:v>
                </c:pt>
                <c:pt idx="212">
                  <c:v>31207</c:v>
                </c:pt>
                <c:pt idx="213">
                  <c:v>31214</c:v>
                </c:pt>
                <c:pt idx="214">
                  <c:v>31228</c:v>
                </c:pt>
                <c:pt idx="215">
                  <c:v>31235</c:v>
                </c:pt>
                <c:pt idx="216">
                  <c:v>31242</c:v>
                </c:pt>
                <c:pt idx="217">
                  <c:v>31249</c:v>
                </c:pt>
                <c:pt idx="218">
                  <c:v>31256</c:v>
                </c:pt>
                <c:pt idx="219">
                  <c:v>31263</c:v>
                </c:pt>
                <c:pt idx="220">
                  <c:v>31270</c:v>
                </c:pt>
                <c:pt idx="221">
                  <c:v>31272</c:v>
                </c:pt>
                <c:pt idx="222">
                  <c:v>31277</c:v>
                </c:pt>
                <c:pt idx="223">
                  <c:v>31284</c:v>
                </c:pt>
                <c:pt idx="224">
                  <c:v>31291</c:v>
                </c:pt>
                <c:pt idx="225">
                  <c:v>31298</c:v>
                </c:pt>
                <c:pt idx="226">
                  <c:v>31305</c:v>
                </c:pt>
                <c:pt idx="227">
                  <c:v>31312</c:v>
                </c:pt>
                <c:pt idx="228">
                  <c:v>31319</c:v>
                </c:pt>
                <c:pt idx="229">
                  <c:v>31326</c:v>
                </c:pt>
                <c:pt idx="230">
                  <c:v>31333</c:v>
                </c:pt>
                <c:pt idx="231">
                  <c:v>31340</c:v>
                </c:pt>
                <c:pt idx="232">
                  <c:v>31347</c:v>
                </c:pt>
                <c:pt idx="233">
                  <c:v>31431</c:v>
                </c:pt>
                <c:pt idx="234">
                  <c:v>31437</c:v>
                </c:pt>
                <c:pt idx="235">
                  <c:v>31445</c:v>
                </c:pt>
                <c:pt idx="236">
                  <c:v>31451</c:v>
                </c:pt>
                <c:pt idx="237">
                  <c:v>31458</c:v>
                </c:pt>
                <c:pt idx="238">
                  <c:v>31465</c:v>
                </c:pt>
                <c:pt idx="239">
                  <c:v>31473</c:v>
                </c:pt>
                <c:pt idx="240">
                  <c:v>31473</c:v>
                </c:pt>
                <c:pt idx="241">
                  <c:v>31480</c:v>
                </c:pt>
                <c:pt idx="242">
                  <c:v>31487</c:v>
                </c:pt>
                <c:pt idx="243">
                  <c:v>31500</c:v>
                </c:pt>
                <c:pt idx="244">
                  <c:v>31507</c:v>
                </c:pt>
                <c:pt idx="245">
                  <c:v>31515</c:v>
                </c:pt>
                <c:pt idx="246">
                  <c:v>31522</c:v>
                </c:pt>
                <c:pt idx="247">
                  <c:v>31529</c:v>
                </c:pt>
                <c:pt idx="248">
                  <c:v>31537</c:v>
                </c:pt>
                <c:pt idx="249">
                  <c:v>31543</c:v>
                </c:pt>
                <c:pt idx="250">
                  <c:v>31551</c:v>
                </c:pt>
                <c:pt idx="251">
                  <c:v>31578</c:v>
                </c:pt>
                <c:pt idx="252">
                  <c:v>31592</c:v>
                </c:pt>
                <c:pt idx="253">
                  <c:v>31602</c:v>
                </c:pt>
                <c:pt idx="254">
                  <c:v>31606</c:v>
                </c:pt>
                <c:pt idx="255">
                  <c:v>31614</c:v>
                </c:pt>
                <c:pt idx="256">
                  <c:v>31719</c:v>
                </c:pt>
                <c:pt idx="257">
                  <c:v>31760</c:v>
                </c:pt>
                <c:pt idx="258">
                  <c:v>31774</c:v>
                </c:pt>
                <c:pt idx="259">
                  <c:v>31780</c:v>
                </c:pt>
                <c:pt idx="260">
                  <c:v>31788</c:v>
                </c:pt>
                <c:pt idx="261">
                  <c:v>31903</c:v>
                </c:pt>
                <c:pt idx="262">
                  <c:v>31986</c:v>
                </c:pt>
                <c:pt idx="263">
                  <c:v>31999</c:v>
                </c:pt>
                <c:pt idx="264">
                  <c:v>32047</c:v>
                </c:pt>
                <c:pt idx="265">
                  <c:v>32200</c:v>
                </c:pt>
                <c:pt idx="266">
                  <c:v>32201</c:v>
                </c:pt>
                <c:pt idx="267">
                  <c:v>32231</c:v>
                </c:pt>
                <c:pt idx="268">
                  <c:v>32235</c:v>
                </c:pt>
                <c:pt idx="269">
                  <c:v>32238</c:v>
                </c:pt>
                <c:pt idx="270">
                  <c:v>32242</c:v>
                </c:pt>
                <c:pt idx="271">
                  <c:v>32245</c:v>
                </c:pt>
                <c:pt idx="272">
                  <c:v>32263</c:v>
                </c:pt>
                <c:pt idx="273">
                  <c:v>32297</c:v>
                </c:pt>
                <c:pt idx="274">
                  <c:v>32313</c:v>
                </c:pt>
                <c:pt idx="275">
                  <c:v>32381</c:v>
                </c:pt>
                <c:pt idx="276">
                  <c:v>32410</c:v>
                </c:pt>
                <c:pt idx="277">
                  <c:v>32411</c:v>
                </c:pt>
                <c:pt idx="278">
                  <c:v>32605</c:v>
                </c:pt>
                <c:pt idx="279">
                  <c:v>32613</c:v>
                </c:pt>
                <c:pt idx="280">
                  <c:v>32641</c:v>
                </c:pt>
                <c:pt idx="281">
                  <c:v>32660</c:v>
                </c:pt>
                <c:pt idx="282">
                  <c:v>32723</c:v>
                </c:pt>
                <c:pt idx="283">
                  <c:v>32743</c:v>
                </c:pt>
                <c:pt idx="284">
                  <c:v>32759</c:v>
                </c:pt>
                <c:pt idx="285">
                  <c:v>32800</c:v>
                </c:pt>
                <c:pt idx="286">
                  <c:v>32808</c:v>
                </c:pt>
                <c:pt idx="287">
                  <c:v>33257</c:v>
                </c:pt>
                <c:pt idx="288">
                  <c:v>33312</c:v>
                </c:pt>
                <c:pt idx="289">
                  <c:v>33679</c:v>
                </c:pt>
                <c:pt idx="290">
                  <c:v>33686</c:v>
                </c:pt>
                <c:pt idx="291">
                  <c:v>33688</c:v>
                </c:pt>
                <c:pt idx="292">
                  <c:v>33695</c:v>
                </c:pt>
                <c:pt idx="293">
                  <c:v>33699</c:v>
                </c:pt>
                <c:pt idx="294">
                  <c:v>33700</c:v>
                </c:pt>
                <c:pt idx="295">
                  <c:v>33702</c:v>
                </c:pt>
                <c:pt idx="296">
                  <c:v>33771</c:v>
                </c:pt>
                <c:pt idx="298">
                  <c:v>30715</c:v>
                </c:pt>
                <c:pt idx="299">
                  <c:v>30739</c:v>
                </c:pt>
                <c:pt idx="300">
                  <c:v>30778</c:v>
                </c:pt>
                <c:pt idx="301">
                  <c:v>30785</c:v>
                </c:pt>
                <c:pt idx="302">
                  <c:v>30799</c:v>
                </c:pt>
                <c:pt idx="303">
                  <c:v>30806</c:v>
                </c:pt>
                <c:pt idx="304">
                  <c:v>30830</c:v>
                </c:pt>
                <c:pt idx="305">
                  <c:v>30839</c:v>
                </c:pt>
                <c:pt idx="306">
                  <c:v>30848</c:v>
                </c:pt>
                <c:pt idx="307">
                  <c:v>30854</c:v>
                </c:pt>
                <c:pt idx="308">
                  <c:v>30861</c:v>
                </c:pt>
                <c:pt idx="309">
                  <c:v>30869</c:v>
                </c:pt>
                <c:pt idx="310">
                  <c:v>30881</c:v>
                </c:pt>
                <c:pt idx="311">
                  <c:v>30888</c:v>
                </c:pt>
                <c:pt idx="312">
                  <c:v>30897</c:v>
                </c:pt>
                <c:pt idx="313">
                  <c:v>30904</c:v>
                </c:pt>
                <c:pt idx="314">
                  <c:v>30911</c:v>
                </c:pt>
                <c:pt idx="315">
                  <c:v>30917</c:v>
                </c:pt>
                <c:pt idx="316">
                  <c:v>30925</c:v>
                </c:pt>
                <c:pt idx="317">
                  <c:v>30934</c:v>
                </c:pt>
                <c:pt idx="318">
                  <c:v>30945</c:v>
                </c:pt>
                <c:pt idx="319">
                  <c:v>30979</c:v>
                </c:pt>
                <c:pt idx="320">
                  <c:v>30986</c:v>
                </c:pt>
                <c:pt idx="321">
                  <c:v>30993</c:v>
                </c:pt>
                <c:pt idx="322">
                  <c:v>31002</c:v>
                </c:pt>
                <c:pt idx="323">
                  <c:v>31007</c:v>
                </c:pt>
                <c:pt idx="324">
                  <c:v>31016</c:v>
                </c:pt>
                <c:pt idx="325">
                  <c:v>31021</c:v>
                </c:pt>
                <c:pt idx="326">
                  <c:v>31029</c:v>
                </c:pt>
                <c:pt idx="327">
                  <c:v>31039</c:v>
                </c:pt>
                <c:pt idx="328">
                  <c:v>31046</c:v>
                </c:pt>
                <c:pt idx="329">
                  <c:v>31053</c:v>
                </c:pt>
                <c:pt idx="330">
                  <c:v>31060</c:v>
                </c:pt>
                <c:pt idx="331">
                  <c:v>31076</c:v>
                </c:pt>
                <c:pt idx="332">
                  <c:v>31081</c:v>
                </c:pt>
                <c:pt idx="333">
                  <c:v>31088</c:v>
                </c:pt>
                <c:pt idx="334">
                  <c:v>31095</c:v>
                </c:pt>
                <c:pt idx="335">
                  <c:v>31102</c:v>
                </c:pt>
                <c:pt idx="336">
                  <c:v>31109</c:v>
                </c:pt>
                <c:pt idx="337">
                  <c:v>31116</c:v>
                </c:pt>
                <c:pt idx="338">
                  <c:v>31123</c:v>
                </c:pt>
                <c:pt idx="339">
                  <c:v>31130</c:v>
                </c:pt>
                <c:pt idx="340">
                  <c:v>31137</c:v>
                </c:pt>
                <c:pt idx="341">
                  <c:v>31144</c:v>
                </c:pt>
                <c:pt idx="342">
                  <c:v>31151</c:v>
                </c:pt>
                <c:pt idx="343">
                  <c:v>31158</c:v>
                </c:pt>
                <c:pt idx="344">
                  <c:v>31165</c:v>
                </c:pt>
                <c:pt idx="345">
                  <c:v>31172</c:v>
                </c:pt>
                <c:pt idx="346">
                  <c:v>31179</c:v>
                </c:pt>
                <c:pt idx="347">
                  <c:v>31186</c:v>
                </c:pt>
                <c:pt idx="348">
                  <c:v>31193</c:v>
                </c:pt>
                <c:pt idx="349">
                  <c:v>31200</c:v>
                </c:pt>
                <c:pt idx="350">
                  <c:v>31207</c:v>
                </c:pt>
                <c:pt idx="351">
                  <c:v>31214</c:v>
                </c:pt>
                <c:pt idx="352">
                  <c:v>31228</c:v>
                </c:pt>
                <c:pt idx="353">
                  <c:v>31235</c:v>
                </c:pt>
                <c:pt idx="354">
                  <c:v>31242</c:v>
                </c:pt>
                <c:pt idx="355">
                  <c:v>31249</c:v>
                </c:pt>
                <c:pt idx="356">
                  <c:v>31256</c:v>
                </c:pt>
                <c:pt idx="357">
                  <c:v>31263</c:v>
                </c:pt>
                <c:pt idx="358">
                  <c:v>31270</c:v>
                </c:pt>
                <c:pt idx="359">
                  <c:v>31272</c:v>
                </c:pt>
                <c:pt idx="360">
                  <c:v>31277</c:v>
                </c:pt>
                <c:pt idx="361">
                  <c:v>31284</c:v>
                </c:pt>
                <c:pt idx="362">
                  <c:v>31291</c:v>
                </c:pt>
                <c:pt idx="363">
                  <c:v>31298</c:v>
                </c:pt>
                <c:pt idx="364">
                  <c:v>31305</c:v>
                </c:pt>
                <c:pt idx="365">
                  <c:v>31312</c:v>
                </c:pt>
                <c:pt idx="366">
                  <c:v>31319</c:v>
                </c:pt>
                <c:pt idx="367">
                  <c:v>31326</c:v>
                </c:pt>
                <c:pt idx="368">
                  <c:v>31333</c:v>
                </c:pt>
                <c:pt idx="369">
                  <c:v>31340</c:v>
                </c:pt>
                <c:pt idx="370">
                  <c:v>31347</c:v>
                </c:pt>
                <c:pt idx="371">
                  <c:v>31431</c:v>
                </c:pt>
                <c:pt idx="372">
                  <c:v>31437</c:v>
                </c:pt>
                <c:pt idx="373">
                  <c:v>31445</c:v>
                </c:pt>
                <c:pt idx="374">
                  <c:v>31451</c:v>
                </c:pt>
                <c:pt idx="375">
                  <c:v>31458</c:v>
                </c:pt>
                <c:pt idx="376">
                  <c:v>31465</c:v>
                </c:pt>
                <c:pt idx="377">
                  <c:v>31473</c:v>
                </c:pt>
                <c:pt idx="378">
                  <c:v>31480</c:v>
                </c:pt>
                <c:pt idx="379">
                  <c:v>31487</c:v>
                </c:pt>
                <c:pt idx="380">
                  <c:v>31493</c:v>
                </c:pt>
                <c:pt idx="381">
                  <c:v>31500</c:v>
                </c:pt>
                <c:pt idx="382">
                  <c:v>31507</c:v>
                </c:pt>
                <c:pt idx="383">
                  <c:v>31515</c:v>
                </c:pt>
                <c:pt idx="384">
                  <c:v>31522</c:v>
                </c:pt>
                <c:pt idx="385">
                  <c:v>31529</c:v>
                </c:pt>
                <c:pt idx="386">
                  <c:v>31537</c:v>
                </c:pt>
                <c:pt idx="387">
                  <c:v>31543</c:v>
                </c:pt>
                <c:pt idx="388">
                  <c:v>31551</c:v>
                </c:pt>
                <c:pt idx="389">
                  <c:v>31578</c:v>
                </c:pt>
                <c:pt idx="390">
                  <c:v>31592</c:v>
                </c:pt>
                <c:pt idx="391">
                  <c:v>31602</c:v>
                </c:pt>
                <c:pt idx="392">
                  <c:v>31606</c:v>
                </c:pt>
                <c:pt idx="393">
                  <c:v>31614</c:v>
                </c:pt>
                <c:pt idx="394">
                  <c:v>31719</c:v>
                </c:pt>
                <c:pt idx="395">
                  <c:v>31760</c:v>
                </c:pt>
                <c:pt idx="396">
                  <c:v>31774</c:v>
                </c:pt>
                <c:pt idx="397">
                  <c:v>31780</c:v>
                </c:pt>
                <c:pt idx="398">
                  <c:v>31788</c:v>
                </c:pt>
                <c:pt idx="399">
                  <c:v>31903</c:v>
                </c:pt>
                <c:pt idx="400">
                  <c:v>31986</c:v>
                </c:pt>
                <c:pt idx="401">
                  <c:v>31999</c:v>
                </c:pt>
                <c:pt idx="402">
                  <c:v>32047</c:v>
                </c:pt>
                <c:pt idx="403">
                  <c:v>32139</c:v>
                </c:pt>
                <c:pt idx="404">
                  <c:v>32200</c:v>
                </c:pt>
                <c:pt idx="405">
                  <c:v>32201</c:v>
                </c:pt>
                <c:pt idx="406">
                  <c:v>32231</c:v>
                </c:pt>
                <c:pt idx="407">
                  <c:v>32235</c:v>
                </c:pt>
                <c:pt idx="408">
                  <c:v>32238</c:v>
                </c:pt>
                <c:pt idx="409">
                  <c:v>32242</c:v>
                </c:pt>
                <c:pt idx="410">
                  <c:v>32245</c:v>
                </c:pt>
                <c:pt idx="411">
                  <c:v>32263</c:v>
                </c:pt>
                <c:pt idx="412">
                  <c:v>32297</c:v>
                </c:pt>
                <c:pt idx="413">
                  <c:v>32313</c:v>
                </c:pt>
                <c:pt idx="414">
                  <c:v>32321</c:v>
                </c:pt>
                <c:pt idx="415">
                  <c:v>32351</c:v>
                </c:pt>
                <c:pt idx="416">
                  <c:v>32381</c:v>
                </c:pt>
                <c:pt idx="417">
                  <c:v>32410</c:v>
                </c:pt>
                <c:pt idx="418">
                  <c:v>32411</c:v>
                </c:pt>
                <c:pt idx="419">
                  <c:v>32476</c:v>
                </c:pt>
                <c:pt idx="420">
                  <c:v>32605</c:v>
                </c:pt>
                <c:pt idx="421">
                  <c:v>32613</c:v>
                </c:pt>
                <c:pt idx="422">
                  <c:v>32641</c:v>
                </c:pt>
                <c:pt idx="423">
                  <c:v>32660</c:v>
                </c:pt>
                <c:pt idx="424">
                  <c:v>32723</c:v>
                </c:pt>
                <c:pt idx="425">
                  <c:v>32743</c:v>
                </c:pt>
                <c:pt idx="426">
                  <c:v>32755</c:v>
                </c:pt>
                <c:pt idx="427">
                  <c:v>32808</c:v>
                </c:pt>
                <c:pt idx="428">
                  <c:v>33257</c:v>
                </c:pt>
                <c:pt idx="429">
                  <c:v>33312</c:v>
                </c:pt>
                <c:pt idx="430">
                  <c:v>33679</c:v>
                </c:pt>
                <c:pt idx="431">
                  <c:v>33686</c:v>
                </c:pt>
                <c:pt idx="432">
                  <c:v>33688</c:v>
                </c:pt>
                <c:pt idx="433">
                  <c:v>33695</c:v>
                </c:pt>
                <c:pt idx="434">
                  <c:v>33699</c:v>
                </c:pt>
                <c:pt idx="435">
                  <c:v>33700</c:v>
                </c:pt>
                <c:pt idx="436">
                  <c:v>33702</c:v>
                </c:pt>
                <c:pt idx="437">
                  <c:v>33771</c:v>
                </c:pt>
                <c:pt idx="438">
                  <c:v>36815</c:v>
                </c:pt>
                <c:pt idx="440">
                  <c:v>31272</c:v>
                </c:pt>
                <c:pt idx="441">
                  <c:v>31903</c:v>
                </c:pt>
                <c:pt idx="442">
                  <c:v>31999</c:v>
                </c:pt>
                <c:pt idx="443">
                  <c:v>32013</c:v>
                </c:pt>
                <c:pt idx="444">
                  <c:v>32032</c:v>
                </c:pt>
                <c:pt idx="445">
                  <c:v>32047</c:v>
                </c:pt>
                <c:pt idx="446">
                  <c:v>32061</c:v>
                </c:pt>
                <c:pt idx="447">
                  <c:v>32088</c:v>
                </c:pt>
                <c:pt idx="448">
                  <c:v>32100</c:v>
                </c:pt>
                <c:pt idx="449">
                  <c:v>32139</c:v>
                </c:pt>
                <c:pt idx="450">
                  <c:v>32159</c:v>
                </c:pt>
                <c:pt idx="451">
                  <c:v>32200</c:v>
                </c:pt>
                <c:pt idx="452">
                  <c:v>32201</c:v>
                </c:pt>
                <c:pt idx="453">
                  <c:v>32222</c:v>
                </c:pt>
                <c:pt idx="454">
                  <c:v>32231</c:v>
                </c:pt>
                <c:pt idx="455">
                  <c:v>32235</c:v>
                </c:pt>
                <c:pt idx="456">
                  <c:v>32238</c:v>
                </c:pt>
                <c:pt idx="457">
                  <c:v>32242</c:v>
                </c:pt>
                <c:pt idx="458">
                  <c:v>32245</c:v>
                </c:pt>
                <c:pt idx="459">
                  <c:v>32263</c:v>
                </c:pt>
                <c:pt idx="460">
                  <c:v>32287</c:v>
                </c:pt>
                <c:pt idx="461">
                  <c:v>32297</c:v>
                </c:pt>
                <c:pt idx="462">
                  <c:v>32300</c:v>
                </c:pt>
                <c:pt idx="463">
                  <c:v>32302</c:v>
                </c:pt>
                <c:pt idx="464">
                  <c:v>32313</c:v>
                </c:pt>
                <c:pt idx="465">
                  <c:v>32321</c:v>
                </c:pt>
                <c:pt idx="466">
                  <c:v>32330</c:v>
                </c:pt>
                <c:pt idx="467">
                  <c:v>32332</c:v>
                </c:pt>
                <c:pt idx="468">
                  <c:v>32351</c:v>
                </c:pt>
                <c:pt idx="469">
                  <c:v>32381</c:v>
                </c:pt>
                <c:pt idx="470">
                  <c:v>32410</c:v>
                </c:pt>
                <c:pt idx="471">
                  <c:v>32411</c:v>
                </c:pt>
                <c:pt idx="472">
                  <c:v>32476</c:v>
                </c:pt>
                <c:pt idx="473">
                  <c:v>32605</c:v>
                </c:pt>
                <c:pt idx="474">
                  <c:v>32613</c:v>
                </c:pt>
                <c:pt idx="475">
                  <c:v>32641</c:v>
                </c:pt>
                <c:pt idx="476">
                  <c:v>32660</c:v>
                </c:pt>
                <c:pt idx="477">
                  <c:v>32723</c:v>
                </c:pt>
                <c:pt idx="478">
                  <c:v>32743</c:v>
                </c:pt>
                <c:pt idx="479">
                  <c:v>32755</c:v>
                </c:pt>
                <c:pt idx="480">
                  <c:v>32800</c:v>
                </c:pt>
                <c:pt idx="481">
                  <c:v>32808</c:v>
                </c:pt>
                <c:pt idx="482">
                  <c:v>33257</c:v>
                </c:pt>
                <c:pt idx="483">
                  <c:v>33679</c:v>
                </c:pt>
                <c:pt idx="484">
                  <c:v>33686</c:v>
                </c:pt>
                <c:pt idx="485">
                  <c:v>33688</c:v>
                </c:pt>
                <c:pt idx="486">
                  <c:v>33695</c:v>
                </c:pt>
                <c:pt idx="487">
                  <c:v>33699</c:v>
                </c:pt>
                <c:pt idx="488">
                  <c:v>33700</c:v>
                </c:pt>
                <c:pt idx="489">
                  <c:v>33702</c:v>
                </c:pt>
                <c:pt idx="490">
                  <c:v>33711</c:v>
                </c:pt>
                <c:pt idx="491">
                  <c:v>33714</c:v>
                </c:pt>
                <c:pt idx="492">
                  <c:v>33771</c:v>
                </c:pt>
                <c:pt idx="493">
                  <c:v>36300</c:v>
                </c:pt>
                <c:pt idx="494">
                  <c:v>36328</c:v>
                </c:pt>
                <c:pt idx="495">
                  <c:v>36371</c:v>
                </c:pt>
                <c:pt idx="496">
                  <c:v>36395</c:v>
                </c:pt>
                <c:pt idx="497">
                  <c:v>36427</c:v>
                </c:pt>
                <c:pt idx="498">
                  <c:v>36458</c:v>
                </c:pt>
                <c:pt idx="499">
                  <c:v>36486</c:v>
                </c:pt>
                <c:pt idx="500">
                  <c:v>36521</c:v>
                </c:pt>
                <c:pt idx="501">
                  <c:v>36553</c:v>
                </c:pt>
                <c:pt idx="502">
                  <c:v>36587</c:v>
                </c:pt>
                <c:pt idx="503">
                  <c:v>36612</c:v>
                </c:pt>
                <c:pt idx="504">
                  <c:v>36640</c:v>
                </c:pt>
                <c:pt idx="505">
                  <c:v>36669</c:v>
                </c:pt>
                <c:pt idx="506">
                  <c:v>36706</c:v>
                </c:pt>
                <c:pt idx="507">
                  <c:v>36732</c:v>
                </c:pt>
                <c:pt idx="508">
                  <c:v>36760</c:v>
                </c:pt>
                <c:pt idx="509">
                  <c:v>36787</c:v>
                </c:pt>
              </c:numCache>
            </c:numRef>
          </c:xVal>
          <c:yVal>
            <c:numRef>
              <c:f>'"300" wells'' water levels'!$L$1506:$L$2015</c:f>
              <c:numCache>
                <c:formatCode>General</c:formatCode>
                <c:ptCount val="510"/>
                <c:pt idx="0">
                  <c:v>424.01499999999999</c:v>
                </c:pt>
                <c:pt idx="1">
                  <c:v>424.012</c:v>
                </c:pt>
                <c:pt idx="2">
                  <c:v>424.02</c:v>
                </c:pt>
                <c:pt idx="3">
                  <c:v>424.03</c:v>
                </c:pt>
                <c:pt idx="4">
                  <c:v>424.07900000000001</c:v>
                </c:pt>
                <c:pt idx="5">
                  <c:v>424.06099999999998</c:v>
                </c:pt>
                <c:pt idx="6">
                  <c:v>424.02699999999999</c:v>
                </c:pt>
                <c:pt idx="7">
                  <c:v>423.93</c:v>
                </c:pt>
                <c:pt idx="8">
                  <c:v>423.93900000000002</c:v>
                </c:pt>
                <c:pt idx="9">
                  <c:v>423.94799999999998</c:v>
                </c:pt>
                <c:pt idx="10">
                  <c:v>423.96899999999999</c:v>
                </c:pt>
                <c:pt idx="11">
                  <c:v>424.03</c:v>
                </c:pt>
                <c:pt idx="12">
                  <c:v>424.04599999999999</c:v>
                </c:pt>
                <c:pt idx="13">
                  <c:v>424.05200000000002</c:v>
                </c:pt>
                <c:pt idx="14">
                  <c:v>424.113</c:v>
                </c:pt>
                <c:pt idx="15">
                  <c:v>424.20400000000001</c:v>
                </c:pt>
                <c:pt idx="16">
                  <c:v>424.22500000000002</c:v>
                </c:pt>
                <c:pt idx="17">
                  <c:v>424.21899999999999</c:v>
                </c:pt>
                <c:pt idx="18">
                  <c:v>424.20699999999999</c:v>
                </c:pt>
                <c:pt idx="19">
                  <c:v>424.19499999999999</c:v>
                </c:pt>
                <c:pt idx="20">
                  <c:v>424.137</c:v>
                </c:pt>
                <c:pt idx="21">
                  <c:v>424.11900000000003</c:v>
                </c:pt>
                <c:pt idx="22">
                  <c:v>424.08800000000002</c:v>
                </c:pt>
                <c:pt idx="23">
                  <c:v>424.101</c:v>
                </c:pt>
                <c:pt idx="24">
                  <c:v>424.07</c:v>
                </c:pt>
                <c:pt idx="25">
                  <c:v>424.05500000000001</c:v>
                </c:pt>
                <c:pt idx="26">
                  <c:v>424.03</c:v>
                </c:pt>
                <c:pt idx="27">
                  <c:v>424.06700000000001</c:v>
                </c:pt>
                <c:pt idx="28">
                  <c:v>424.101</c:v>
                </c:pt>
                <c:pt idx="29">
                  <c:v>424.11</c:v>
                </c:pt>
                <c:pt idx="30">
                  <c:v>424.09399999999999</c:v>
                </c:pt>
                <c:pt idx="31">
                  <c:v>424.101</c:v>
                </c:pt>
                <c:pt idx="32">
                  <c:v>424.09399999999999</c:v>
                </c:pt>
                <c:pt idx="33">
                  <c:v>424.07299999999998</c:v>
                </c:pt>
                <c:pt idx="34">
                  <c:v>424.06400000000002</c:v>
                </c:pt>
                <c:pt idx="35">
                  <c:v>424.03300000000002</c:v>
                </c:pt>
                <c:pt idx="36">
                  <c:v>424.024</c:v>
                </c:pt>
                <c:pt idx="37">
                  <c:v>424.01799999999997</c:v>
                </c:pt>
                <c:pt idx="38">
                  <c:v>424.00299999999999</c:v>
                </c:pt>
                <c:pt idx="39">
                  <c:v>423.976</c:v>
                </c:pt>
                <c:pt idx="40">
                  <c:v>423.96899999999999</c:v>
                </c:pt>
                <c:pt idx="41">
                  <c:v>423.95400000000001</c:v>
                </c:pt>
                <c:pt idx="42">
                  <c:v>423.94200000000001</c:v>
                </c:pt>
                <c:pt idx="43">
                  <c:v>423.93299999999999</c:v>
                </c:pt>
                <c:pt idx="44">
                  <c:v>423.91800000000001</c:v>
                </c:pt>
                <c:pt idx="45">
                  <c:v>423.91199999999998</c:v>
                </c:pt>
                <c:pt idx="46">
                  <c:v>423.90499999999997</c:v>
                </c:pt>
                <c:pt idx="47">
                  <c:v>423.94200000000001</c:v>
                </c:pt>
                <c:pt idx="48">
                  <c:v>423.94200000000001</c:v>
                </c:pt>
                <c:pt idx="49">
                  <c:v>423.95100000000002</c:v>
                </c:pt>
                <c:pt idx="50">
                  <c:v>423.94799999999998</c:v>
                </c:pt>
                <c:pt idx="51">
                  <c:v>423.95699999999999</c:v>
                </c:pt>
                <c:pt idx="52">
                  <c:v>423.96600000000001</c:v>
                </c:pt>
                <c:pt idx="53">
                  <c:v>423.97899999999998</c:v>
                </c:pt>
                <c:pt idx="54">
                  <c:v>424.04599999999999</c:v>
                </c:pt>
                <c:pt idx="55">
                  <c:v>424.14</c:v>
                </c:pt>
                <c:pt idx="56">
                  <c:v>424.17700000000002</c:v>
                </c:pt>
                <c:pt idx="57">
                  <c:v>424.18900000000002</c:v>
                </c:pt>
                <c:pt idx="58">
                  <c:v>424.21899999999999</c:v>
                </c:pt>
                <c:pt idx="59">
                  <c:v>424.22899999999998</c:v>
                </c:pt>
                <c:pt idx="60">
                  <c:v>424.23200000000003</c:v>
                </c:pt>
                <c:pt idx="61">
                  <c:v>424.22199999999998</c:v>
                </c:pt>
                <c:pt idx="62">
                  <c:v>424.24700000000001</c:v>
                </c:pt>
                <c:pt idx="63">
                  <c:v>424.23200000000003</c:v>
                </c:pt>
                <c:pt idx="64">
                  <c:v>424.22500000000002</c:v>
                </c:pt>
                <c:pt idx="65">
                  <c:v>424.23200000000003</c:v>
                </c:pt>
                <c:pt idx="66">
                  <c:v>424.23200000000003</c:v>
                </c:pt>
                <c:pt idx="67">
                  <c:v>424.23500000000001</c:v>
                </c:pt>
                <c:pt idx="68">
                  <c:v>424.24099999999999</c:v>
                </c:pt>
                <c:pt idx="69">
                  <c:v>424.23500000000001</c:v>
                </c:pt>
                <c:pt idx="70">
                  <c:v>424.23200000000003</c:v>
                </c:pt>
                <c:pt idx="71">
                  <c:v>424.24099999999999</c:v>
                </c:pt>
                <c:pt idx="72">
                  <c:v>424.238</c:v>
                </c:pt>
                <c:pt idx="73">
                  <c:v>424.238</c:v>
                </c:pt>
                <c:pt idx="74">
                  <c:v>424.24400000000003</c:v>
                </c:pt>
                <c:pt idx="75">
                  <c:v>424.22500000000002</c:v>
                </c:pt>
                <c:pt idx="76">
                  <c:v>424.21600000000001</c:v>
                </c:pt>
                <c:pt idx="77">
                  <c:v>424.20400000000001</c:v>
                </c:pt>
                <c:pt idx="78">
                  <c:v>424.19200000000001</c:v>
                </c:pt>
                <c:pt idx="79">
                  <c:v>424.18900000000002</c:v>
                </c:pt>
                <c:pt idx="80">
                  <c:v>424.18</c:v>
                </c:pt>
                <c:pt idx="81">
                  <c:v>424.09699999999998</c:v>
                </c:pt>
                <c:pt idx="82">
                  <c:v>424.07900000000001</c:v>
                </c:pt>
                <c:pt idx="83">
                  <c:v>424.06099999999998</c:v>
                </c:pt>
                <c:pt idx="84">
                  <c:v>424.04899999999998</c:v>
                </c:pt>
                <c:pt idx="85">
                  <c:v>424.04899999999998</c:v>
                </c:pt>
                <c:pt idx="86">
                  <c:v>424.03300000000002</c:v>
                </c:pt>
                <c:pt idx="87">
                  <c:v>424.03</c:v>
                </c:pt>
                <c:pt idx="88">
                  <c:v>424.02699999999999</c:v>
                </c:pt>
                <c:pt idx="89">
                  <c:v>424.012</c:v>
                </c:pt>
                <c:pt idx="90">
                  <c:v>424.00599999999997</c:v>
                </c:pt>
                <c:pt idx="91">
                  <c:v>424.05500000000001</c:v>
                </c:pt>
                <c:pt idx="92">
                  <c:v>424.06400000000002</c:v>
                </c:pt>
                <c:pt idx="93">
                  <c:v>424.09399999999999</c:v>
                </c:pt>
                <c:pt idx="94">
                  <c:v>424.07600000000002</c:v>
                </c:pt>
                <c:pt idx="95">
                  <c:v>424.137</c:v>
                </c:pt>
                <c:pt idx="96">
                  <c:v>424.16500000000002</c:v>
                </c:pt>
                <c:pt idx="97">
                  <c:v>424.21600000000001</c:v>
                </c:pt>
                <c:pt idx="98">
                  <c:v>424.19200000000001</c:v>
                </c:pt>
                <c:pt idx="99">
                  <c:v>424.19799999999998</c:v>
                </c:pt>
                <c:pt idx="100">
                  <c:v>424.16500000000002</c:v>
                </c:pt>
                <c:pt idx="101">
                  <c:v>424.15800000000002</c:v>
                </c:pt>
                <c:pt idx="102">
                  <c:v>424.149</c:v>
                </c:pt>
                <c:pt idx="103">
                  <c:v>424.04599999999999</c:v>
                </c:pt>
                <c:pt idx="104">
                  <c:v>424.04300000000001</c:v>
                </c:pt>
                <c:pt idx="105">
                  <c:v>423.99400000000003</c:v>
                </c:pt>
                <c:pt idx="106">
                  <c:v>423.98500000000001</c:v>
                </c:pt>
                <c:pt idx="107">
                  <c:v>423.97899999999998</c:v>
                </c:pt>
                <c:pt idx="108">
                  <c:v>423.93900000000002</c:v>
                </c:pt>
                <c:pt idx="109">
                  <c:v>424.18900000000002</c:v>
                </c:pt>
                <c:pt idx="110">
                  <c:v>423.96899999999999</c:v>
                </c:pt>
                <c:pt idx="111">
                  <c:v>423.988</c:v>
                </c:pt>
                <c:pt idx="112">
                  <c:v>424.01499999999999</c:v>
                </c:pt>
                <c:pt idx="113">
                  <c:v>424.03</c:v>
                </c:pt>
                <c:pt idx="114">
                  <c:v>424.05500000000001</c:v>
                </c:pt>
                <c:pt idx="115">
                  <c:v>424.113</c:v>
                </c:pt>
                <c:pt idx="116">
                  <c:v>424.012</c:v>
                </c:pt>
                <c:pt idx="117">
                  <c:v>423.95699999999999</c:v>
                </c:pt>
                <c:pt idx="118">
                  <c:v>424.01799999999997</c:v>
                </c:pt>
                <c:pt idx="119">
                  <c:v>423.97300000000001</c:v>
                </c:pt>
                <c:pt idx="120">
                  <c:v>423.90499999999997</c:v>
                </c:pt>
                <c:pt idx="121">
                  <c:v>423.89299999999997</c:v>
                </c:pt>
                <c:pt idx="122">
                  <c:v>423.875</c:v>
                </c:pt>
                <c:pt idx="123">
                  <c:v>423.85500000000002</c:v>
                </c:pt>
                <c:pt idx="124">
                  <c:v>423.89600000000002</c:v>
                </c:pt>
                <c:pt idx="125">
                  <c:v>424.02600000000001</c:v>
                </c:pt>
                <c:pt idx="126">
                  <c:v>424.01499999999999</c:v>
                </c:pt>
                <c:pt idx="127">
                  <c:v>423.93</c:v>
                </c:pt>
                <c:pt idx="128">
                  <c:v>423.92700000000002</c:v>
                </c:pt>
                <c:pt idx="129">
                  <c:v>423.90899999999999</c:v>
                </c:pt>
                <c:pt idx="130">
                  <c:v>423.91500000000002</c:v>
                </c:pt>
                <c:pt idx="131">
                  <c:v>423.70299999999997</c:v>
                </c:pt>
                <c:pt idx="132">
                  <c:v>423.65899999999999</c:v>
                </c:pt>
                <c:pt idx="133">
                  <c:v>423.74</c:v>
                </c:pt>
                <c:pt idx="134">
                  <c:v>423.76</c:v>
                </c:pt>
                <c:pt idx="135">
                  <c:v>423.73</c:v>
                </c:pt>
                <c:pt idx="136">
                  <c:v>423.79</c:v>
                </c:pt>
                <c:pt idx="137">
                  <c:v>423.79</c:v>
                </c:pt>
                <c:pt idx="138">
                  <c:v>423.79599999999999</c:v>
                </c:pt>
                <c:pt idx="139">
                  <c:v>423.75099999999998</c:v>
                </c:pt>
                <c:pt idx="140">
                  <c:v>423.82499999999999</c:v>
                </c:pt>
                <c:pt idx="141">
                  <c:v>423.86099999999999</c:v>
                </c:pt>
                <c:pt idx="142">
                  <c:v>423.84</c:v>
                </c:pt>
                <c:pt idx="143">
                  <c:v>423.82600000000002</c:v>
                </c:pt>
                <c:pt idx="144">
                  <c:v>423.84100000000001</c:v>
                </c:pt>
                <c:pt idx="145">
                  <c:v>424.05</c:v>
                </c:pt>
                <c:pt idx="146">
                  <c:v>423.88099999999997</c:v>
                </c:pt>
                <c:pt idx="147">
                  <c:v>423.91199999999998</c:v>
                </c:pt>
                <c:pt idx="148">
                  <c:v>423.952</c:v>
                </c:pt>
                <c:pt idx="149">
                  <c:v>423.96699999999998</c:v>
                </c:pt>
                <c:pt idx="150">
                  <c:v>423.93700000000001</c:v>
                </c:pt>
                <c:pt idx="151">
                  <c:v>423.892</c:v>
                </c:pt>
                <c:pt idx="152">
                  <c:v>423.85699999999997</c:v>
                </c:pt>
                <c:pt idx="153">
                  <c:v>424.09899999999999</c:v>
                </c:pt>
                <c:pt idx="154">
                  <c:v>423.90699999999998</c:v>
                </c:pt>
                <c:pt idx="155">
                  <c:v>423.93099999999998</c:v>
                </c:pt>
                <c:pt idx="156">
                  <c:v>423.99099999999999</c:v>
                </c:pt>
                <c:pt idx="157">
                  <c:v>423.971</c:v>
                </c:pt>
                <c:pt idx="158">
                  <c:v>423.71199999999999</c:v>
                </c:pt>
                <c:pt idx="160">
                  <c:v>423.779</c:v>
                </c:pt>
                <c:pt idx="161">
                  <c:v>423.93700000000001</c:v>
                </c:pt>
                <c:pt idx="162">
                  <c:v>423.94299999999998</c:v>
                </c:pt>
                <c:pt idx="163">
                  <c:v>423.95499999999998</c:v>
                </c:pt>
                <c:pt idx="164">
                  <c:v>423.971</c:v>
                </c:pt>
                <c:pt idx="165">
                  <c:v>424.03199999999998</c:v>
                </c:pt>
                <c:pt idx="166">
                  <c:v>424.03800000000001</c:v>
                </c:pt>
                <c:pt idx="167">
                  <c:v>424.05599999999998</c:v>
                </c:pt>
                <c:pt idx="168">
                  <c:v>424.13200000000001</c:v>
                </c:pt>
                <c:pt idx="169">
                  <c:v>424.21499999999997</c:v>
                </c:pt>
                <c:pt idx="170">
                  <c:v>424.23</c:v>
                </c:pt>
                <c:pt idx="171">
                  <c:v>424.22399999999999</c:v>
                </c:pt>
                <c:pt idx="172">
                  <c:v>424.19299999999998</c:v>
                </c:pt>
                <c:pt idx="173">
                  <c:v>424.16300000000001</c:v>
                </c:pt>
                <c:pt idx="174">
                  <c:v>424.13799999999998</c:v>
                </c:pt>
                <c:pt idx="175">
                  <c:v>424.13200000000001</c:v>
                </c:pt>
                <c:pt idx="176">
                  <c:v>424.108</c:v>
                </c:pt>
                <c:pt idx="177">
                  <c:v>424.108</c:v>
                </c:pt>
                <c:pt idx="178">
                  <c:v>424.07400000000001</c:v>
                </c:pt>
                <c:pt idx="179">
                  <c:v>424.05599999999998</c:v>
                </c:pt>
                <c:pt idx="180">
                  <c:v>424.00400000000002</c:v>
                </c:pt>
                <c:pt idx="181">
                  <c:v>424.07400000000001</c:v>
                </c:pt>
                <c:pt idx="182">
                  <c:v>424.11099999999999</c:v>
                </c:pt>
                <c:pt idx="183">
                  <c:v>424.13200000000001</c:v>
                </c:pt>
                <c:pt idx="184">
                  <c:v>424.14100000000002</c:v>
                </c:pt>
                <c:pt idx="185">
                  <c:v>424.10500000000002</c:v>
                </c:pt>
                <c:pt idx="186">
                  <c:v>424.09899999999999</c:v>
                </c:pt>
                <c:pt idx="187">
                  <c:v>424.08</c:v>
                </c:pt>
                <c:pt idx="188">
                  <c:v>424.065</c:v>
                </c:pt>
                <c:pt idx="189">
                  <c:v>424.04700000000003</c:v>
                </c:pt>
                <c:pt idx="190">
                  <c:v>424.03199999999998</c:v>
                </c:pt>
                <c:pt idx="191">
                  <c:v>424.01900000000001</c:v>
                </c:pt>
                <c:pt idx="192">
                  <c:v>424.01</c:v>
                </c:pt>
                <c:pt idx="193">
                  <c:v>423.97699999999998</c:v>
                </c:pt>
                <c:pt idx="194">
                  <c:v>423.96499999999997</c:v>
                </c:pt>
                <c:pt idx="195">
                  <c:v>423.96199999999999</c:v>
                </c:pt>
                <c:pt idx="196">
                  <c:v>423.94600000000003</c:v>
                </c:pt>
                <c:pt idx="197">
                  <c:v>423.93700000000001</c:v>
                </c:pt>
                <c:pt idx="198">
                  <c:v>423.928</c:v>
                </c:pt>
                <c:pt idx="199">
                  <c:v>423.91899999999998</c:v>
                </c:pt>
                <c:pt idx="200">
                  <c:v>423.904</c:v>
                </c:pt>
                <c:pt idx="201">
                  <c:v>423.94600000000003</c:v>
                </c:pt>
                <c:pt idx="202">
                  <c:v>423.94900000000001</c:v>
                </c:pt>
                <c:pt idx="203">
                  <c:v>423.95800000000003</c:v>
                </c:pt>
                <c:pt idx="204">
                  <c:v>423.96199999999999</c:v>
                </c:pt>
                <c:pt idx="205">
                  <c:v>423.96499999999997</c:v>
                </c:pt>
                <c:pt idx="206">
                  <c:v>424.02600000000001</c:v>
                </c:pt>
                <c:pt idx="207">
                  <c:v>424.05900000000003</c:v>
                </c:pt>
                <c:pt idx="208">
                  <c:v>424.20800000000003</c:v>
                </c:pt>
                <c:pt idx="209">
                  <c:v>424.24200000000002</c:v>
                </c:pt>
                <c:pt idx="210">
                  <c:v>424.25400000000002</c:v>
                </c:pt>
                <c:pt idx="211">
                  <c:v>424.26299999999998</c:v>
                </c:pt>
                <c:pt idx="212">
                  <c:v>424.26600000000002</c:v>
                </c:pt>
                <c:pt idx="213">
                  <c:v>424.26900000000001</c:v>
                </c:pt>
                <c:pt idx="214">
                  <c:v>424.27499999999998</c:v>
                </c:pt>
                <c:pt idx="215">
                  <c:v>424.27199999999999</c:v>
                </c:pt>
                <c:pt idx="216">
                  <c:v>424.27199999999999</c:v>
                </c:pt>
                <c:pt idx="217">
                  <c:v>424.27499999999998</c:v>
                </c:pt>
                <c:pt idx="218">
                  <c:v>424.27499999999998</c:v>
                </c:pt>
                <c:pt idx="219">
                  <c:v>424.27199999999999</c:v>
                </c:pt>
                <c:pt idx="220">
                  <c:v>424.26600000000002</c:v>
                </c:pt>
                <c:pt idx="221">
                  <c:v>424.23899999999998</c:v>
                </c:pt>
                <c:pt idx="222">
                  <c:v>424.26299999999998</c:v>
                </c:pt>
                <c:pt idx="223">
                  <c:v>424.24799999999999</c:v>
                </c:pt>
                <c:pt idx="224">
                  <c:v>424.24200000000002</c:v>
                </c:pt>
                <c:pt idx="225">
                  <c:v>424.23</c:v>
                </c:pt>
                <c:pt idx="226">
                  <c:v>424.23599999999999</c:v>
                </c:pt>
                <c:pt idx="227">
                  <c:v>424.22699999999998</c:v>
                </c:pt>
                <c:pt idx="228">
                  <c:v>424.22399999999999</c:v>
                </c:pt>
                <c:pt idx="229">
                  <c:v>424.21800000000002</c:v>
                </c:pt>
                <c:pt idx="230">
                  <c:v>424.20800000000003</c:v>
                </c:pt>
                <c:pt idx="231">
                  <c:v>424.19900000000001</c:v>
                </c:pt>
                <c:pt idx="232">
                  <c:v>424.18400000000003</c:v>
                </c:pt>
                <c:pt idx="233">
                  <c:v>424.07400000000001</c:v>
                </c:pt>
                <c:pt idx="234">
                  <c:v>424.08300000000003</c:v>
                </c:pt>
                <c:pt idx="235">
                  <c:v>424.07400000000001</c:v>
                </c:pt>
                <c:pt idx="236">
                  <c:v>424.06799999999998</c:v>
                </c:pt>
                <c:pt idx="237">
                  <c:v>424.05599999999998</c:v>
                </c:pt>
                <c:pt idx="238">
                  <c:v>424.05</c:v>
                </c:pt>
                <c:pt idx="239">
                  <c:v>424.041</c:v>
                </c:pt>
                <c:pt idx="240">
                  <c:v>424.01600000000002</c:v>
                </c:pt>
                <c:pt idx="241">
                  <c:v>424.03500000000003</c:v>
                </c:pt>
                <c:pt idx="242">
                  <c:v>424.02199999999999</c:v>
                </c:pt>
                <c:pt idx="243">
                  <c:v>424.065</c:v>
                </c:pt>
                <c:pt idx="244">
                  <c:v>424.07400000000001</c:v>
                </c:pt>
                <c:pt idx="245">
                  <c:v>424.10199999999998</c:v>
                </c:pt>
                <c:pt idx="246">
                  <c:v>424.12299999999999</c:v>
                </c:pt>
                <c:pt idx="247">
                  <c:v>424.14100000000002</c:v>
                </c:pt>
                <c:pt idx="248">
                  <c:v>424.178</c:v>
                </c:pt>
                <c:pt idx="249">
                  <c:v>424.19900000000001</c:v>
                </c:pt>
                <c:pt idx="250">
                  <c:v>424.22699999999998</c:v>
                </c:pt>
                <c:pt idx="251">
                  <c:v>424.202</c:v>
                </c:pt>
                <c:pt idx="252">
                  <c:v>424.20499999999998</c:v>
                </c:pt>
                <c:pt idx="253">
                  <c:v>424.16899999999998</c:v>
                </c:pt>
                <c:pt idx="254">
                  <c:v>424.16899999999998</c:v>
                </c:pt>
                <c:pt idx="255">
                  <c:v>424.16</c:v>
                </c:pt>
                <c:pt idx="256">
                  <c:v>424.00099999999998</c:v>
                </c:pt>
                <c:pt idx="257">
                  <c:v>423.99799999999999</c:v>
                </c:pt>
                <c:pt idx="258">
                  <c:v>424.00099999999998</c:v>
                </c:pt>
                <c:pt idx="259">
                  <c:v>423.995</c:v>
                </c:pt>
                <c:pt idx="260">
                  <c:v>423.98</c:v>
                </c:pt>
                <c:pt idx="261">
                  <c:v>423.94900000000001</c:v>
                </c:pt>
                <c:pt idx="262">
                  <c:v>424.14100000000002</c:v>
                </c:pt>
                <c:pt idx="263">
                  <c:v>424.154</c:v>
                </c:pt>
                <c:pt idx="264">
                  <c:v>424.14699999999999</c:v>
                </c:pt>
                <c:pt idx="265">
                  <c:v>423.98899999999998</c:v>
                </c:pt>
                <c:pt idx="266">
                  <c:v>423.98899999999998</c:v>
                </c:pt>
                <c:pt idx="267">
                  <c:v>423.98899999999998</c:v>
                </c:pt>
                <c:pt idx="268">
                  <c:v>424.00099999999998</c:v>
                </c:pt>
                <c:pt idx="269">
                  <c:v>424.01900000000001</c:v>
                </c:pt>
                <c:pt idx="270">
                  <c:v>424.029</c:v>
                </c:pt>
                <c:pt idx="271">
                  <c:v>424.03800000000001</c:v>
                </c:pt>
                <c:pt idx="272">
                  <c:v>424.07400000000001</c:v>
                </c:pt>
                <c:pt idx="273">
                  <c:v>424.04399999999998</c:v>
                </c:pt>
                <c:pt idx="274">
                  <c:v>424.03199999999998</c:v>
                </c:pt>
                <c:pt idx="275">
                  <c:v>423.97399999999999</c:v>
                </c:pt>
                <c:pt idx="276">
                  <c:v>423.92200000000003</c:v>
                </c:pt>
                <c:pt idx="277">
                  <c:v>423.91300000000001</c:v>
                </c:pt>
                <c:pt idx="278">
                  <c:v>423.87100000000004</c:v>
                </c:pt>
                <c:pt idx="279">
                  <c:v>423.90900000000005</c:v>
                </c:pt>
                <c:pt idx="280">
                  <c:v>424.03300000000002</c:v>
                </c:pt>
                <c:pt idx="281">
                  <c:v>424.03200000000004</c:v>
                </c:pt>
                <c:pt idx="282">
                  <c:v>423.98900000000003</c:v>
                </c:pt>
                <c:pt idx="283">
                  <c:v>423.93700000000001</c:v>
                </c:pt>
                <c:pt idx="284">
                  <c:v>423.93700000000001</c:v>
                </c:pt>
                <c:pt idx="285">
                  <c:v>423.92400000000004</c:v>
                </c:pt>
                <c:pt idx="286">
                  <c:v>423.92100000000005</c:v>
                </c:pt>
                <c:pt idx="287">
                  <c:v>423.714</c:v>
                </c:pt>
                <c:pt idx="288">
                  <c:v>423.65500000000003</c:v>
                </c:pt>
                <c:pt idx="289">
                  <c:v>423.74300000000005</c:v>
                </c:pt>
                <c:pt idx="290">
                  <c:v>423.74300000000005</c:v>
                </c:pt>
                <c:pt idx="291">
                  <c:v>423.74800000000005</c:v>
                </c:pt>
                <c:pt idx="292">
                  <c:v>423.74200000000002</c:v>
                </c:pt>
                <c:pt idx="293">
                  <c:v>423.745</c:v>
                </c:pt>
                <c:pt idx="294">
                  <c:v>423.745</c:v>
                </c:pt>
                <c:pt idx="295">
                  <c:v>423.75100000000003</c:v>
                </c:pt>
                <c:pt idx="296">
                  <c:v>423.84100000000001</c:v>
                </c:pt>
                <c:pt idx="298">
                  <c:v>424.05700000000002</c:v>
                </c:pt>
                <c:pt idx="299">
                  <c:v>423.92899999999997</c:v>
                </c:pt>
                <c:pt idx="300">
                  <c:v>423.923</c:v>
                </c:pt>
                <c:pt idx="301">
                  <c:v>423.95100000000002</c:v>
                </c:pt>
                <c:pt idx="302">
                  <c:v>423.97500000000002</c:v>
                </c:pt>
                <c:pt idx="303">
                  <c:v>424.03300000000002</c:v>
                </c:pt>
                <c:pt idx="304">
                  <c:v>424.04199999999997</c:v>
                </c:pt>
                <c:pt idx="305">
                  <c:v>424.05399999999997</c:v>
                </c:pt>
                <c:pt idx="306">
                  <c:v>424.11799999999999</c:v>
                </c:pt>
                <c:pt idx="307">
                  <c:v>424.21</c:v>
                </c:pt>
                <c:pt idx="308">
                  <c:v>424.21600000000001</c:v>
                </c:pt>
                <c:pt idx="309">
                  <c:v>424.21300000000002</c:v>
                </c:pt>
                <c:pt idx="310">
                  <c:v>424.185</c:v>
                </c:pt>
                <c:pt idx="311">
                  <c:v>424.16399999999999</c:v>
                </c:pt>
                <c:pt idx="312">
                  <c:v>424.13299999999998</c:v>
                </c:pt>
                <c:pt idx="313">
                  <c:v>424.10899999999998</c:v>
                </c:pt>
                <c:pt idx="314">
                  <c:v>424.08199999999999</c:v>
                </c:pt>
                <c:pt idx="315">
                  <c:v>424.08499999999998</c:v>
                </c:pt>
                <c:pt idx="316">
                  <c:v>424.08499999999998</c:v>
                </c:pt>
                <c:pt idx="317">
                  <c:v>424.05399999999997</c:v>
                </c:pt>
                <c:pt idx="318">
                  <c:v>424.02699999999999</c:v>
                </c:pt>
                <c:pt idx="319">
                  <c:v>424.07600000000002</c:v>
                </c:pt>
                <c:pt idx="320">
                  <c:v>424.09699999999998</c:v>
                </c:pt>
                <c:pt idx="321">
                  <c:v>424.11200000000002</c:v>
                </c:pt>
                <c:pt idx="322">
                  <c:v>424.10899999999998</c:v>
                </c:pt>
                <c:pt idx="323">
                  <c:v>424.10300000000001</c:v>
                </c:pt>
                <c:pt idx="324">
                  <c:v>424.09100000000001</c:v>
                </c:pt>
                <c:pt idx="325">
                  <c:v>424.07900000000001</c:v>
                </c:pt>
                <c:pt idx="326">
                  <c:v>424.05700000000002</c:v>
                </c:pt>
                <c:pt idx="327">
                  <c:v>424.03899999999999</c:v>
                </c:pt>
                <c:pt idx="328">
                  <c:v>424.024</c:v>
                </c:pt>
                <c:pt idx="329">
                  <c:v>424.036</c:v>
                </c:pt>
                <c:pt idx="330">
                  <c:v>424.005</c:v>
                </c:pt>
                <c:pt idx="331">
                  <c:v>423.97500000000002</c:v>
                </c:pt>
                <c:pt idx="332">
                  <c:v>423.98099999999999</c:v>
                </c:pt>
                <c:pt idx="333">
                  <c:v>423.99</c:v>
                </c:pt>
                <c:pt idx="334">
                  <c:v>423.95100000000002</c:v>
                </c:pt>
                <c:pt idx="335">
                  <c:v>423.935</c:v>
                </c:pt>
                <c:pt idx="336">
                  <c:v>423.923</c:v>
                </c:pt>
                <c:pt idx="337">
                  <c:v>423.911</c:v>
                </c:pt>
                <c:pt idx="338">
                  <c:v>423.90199999999999</c:v>
                </c:pt>
                <c:pt idx="339">
                  <c:v>423.94799999999998</c:v>
                </c:pt>
                <c:pt idx="340">
                  <c:v>423.94799999999998</c:v>
                </c:pt>
                <c:pt idx="341">
                  <c:v>423.95100000000002</c:v>
                </c:pt>
                <c:pt idx="342">
                  <c:v>423.95100000000002</c:v>
                </c:pt>
                <c:pt idx="343">
                  <c:v>423.95699999999999</c:v>
                </c:pt>
                <c:pt idx="344">
                  <c:v>423.98399999999998</c:v>
                </c:pt>
                <c:pt idx="345">
                  <c:v>424.04500000000002</c:v>
                </c:pt>
                <c:pt idx="346">
                  <c:v>424.14</c:v>
                </c:pt>
                <c:pt idx="347">
                  <c:v>424.161</c:v>
                </c:pt>
                <c:pt idx="348">
                  <c:v>424.19099999999997</c:v>
                </c:pt>
                <c:pt idx="349">
                  <c:v>424.21300000000002</c:v>
                </c:pt>
                <c:pt idx="350">
                  <c:v>424.22800000000001</c:v>
                </c:pt>
                <c:pt idx="351">
                  <c:v>424.23099999999999</c:v>
                </c:pt>
                <c:pt idx="352">
                  <c:v>424.24299999999999</c:v>
                </c:pt>
                <c:pt idx="353">
                  <c:v>424.24</c:v>
                </c:pt>
                <c:pt idx="354">
                  <c:v>424.22500000000002</c:v>
                </c:pt>
                <c:pt idx="355">
                  <c:v>424.24</c:v>
                </c:pt>
                <c:pt idx="356">
                  <c:v>424.24599999999998</c:v>
                </c:pt>
                <c:pt idx="357">
                  <c:v>424.23399999999998</c:v>
                </c:pt>
                <c:pt idx="358">
                  <c:v>424.24299999999999</c:v>
                </c:pt>
                <c:pt idx="359">
                  <c:v>424.32499999999999</c:v>
                </c:pt>
                <c:pt idx="360">
                  <c:v>424.22199999999998</c:v>
                </c:pt>
                <c:pt idx="361">
                  <c:v>424.21</c:v>
                </c:pt>
                <c:pt idx="362">
                  <c:v>424.20400000000001</c:v>
                </c:pt>
                <c:pt idx="363">
                  <c:v>424.197</c:v>
                </c:pt>
                <c:pt idx="364">
                  <c:v>424.19400000000002</c:v>
                </c:pt>
                <c:pt idx="365">
                  <c:v>424.18200000000002</c:v>
                </c:pt>
                <c:pt idx="366">
                  <c:v>424.18200000000002</c:v>
                </c:pt>
                <c:pt idx="367">
                  <c:v>424.17899999999997</c:v>
                </c:pt>
                <c:pt idx="368">
                  <c:v>424.15800000000002</c:v>
                </c:pt>
                <c:pt idx="369">
                  <c:v>424.13600000000002</c:v>
                </c:pt>
                <c:pt idx="370">
                  <c:v>424.14600000000002</c:v>
                </c:pt>
                <c:pt idx="371">
                  <c:v>424.09699999999998</c:v>
                </c:pt>
                <c:pt idx="372">
                  <c:v>424.072</c:v>
                </c:pt>
                <c:pt idx="373">
                  <c:v>424.04199999999997</c:v>
                </c:pt>
                <c:pt idx="374">
                  <c:v>424.04199999999997</c:v>
                </c:pt>
                <c:pt idx="375">
                  <c:v>424.1</c:v>
                </c:pt>
                <c:pt idx="376">
                  <c:v>424.036</c:v>
                </c:pt>
                <c:pt idx="377">
                  <c:v>424.03</c:v>
                </c:pt>
                <c:pt idx="378">
                  <c:v>424.024</c:v>
                </c:pt>
                <c:pt idx="379">
                  <c:v>424.012</c:v>
                </c:pt>
                <c:pt idx="380">
                  <c:v>424.012</c:v>
                </c:pt>
                <c:pt idx="381">
                  <c:v>424.05700000000002</c:v>
                </c:pt>
                <c:pt idx="382">
                  <c:v>424.06299999999999</c:v>
                </c:pt>
                <c:pt idx="383">
                  <c:v>424.09100000000001</c:v>
                </c:pt>
                <c:pt idx="384">
                  <c:v>424.10899999999998</c:v>
                </c:pt>
                <c:pt idx="385">
                  <c:v>424.13299999999998</c:v>
                </c:pt>
                <c:pt idx="386">
                  <c:v>424.161</c:v>
                </c:pt>
                <c:pt idx="387">
                  <c:v>424.17899999999997</c:v>
                </c:pt>
                <c:pt idx="388">
                  <c:v>424.18200000000002</c:v>
                </c:pt>
                <c:pt idx="389">
                  <c:v>424.18799999999999</c:v>
                </c:pt>
                <c:pt idx="390">
                  <c:v>424.19099999999997</c:v>
                </c:pt>
                <c:pt idx="391">
                  <c:v>424.16399999999999</c:v>
                </c:pt>
                <c:pt idx="392">
                  <c:v>424.16399999999999</c:v>
                </c:pt>
                <c:pt idx="393">
                  <c:v>424.15800000000002</c:v>
                </c:pt>
                <c:pt idx="394">
                  <c:v>424.21600000000001</c:v>
                </c:pt>
                <c:pt idx="395">
                  <c:v>424.21899999999999</c:v>
                </c:pt>
                <c:pt idx="396">
                  <c:v>423.99299999999999</c:v>
                </c:pt>
                <c:pt idx="397">
                  <c:v>423.98700000000002</c:v>
                </c:pt>
                <c:pt idx="398">
                  <c:v>423.97199999999998</c:v>
                </c:pt>
                <c:pt idx="399">
                  <c:v>423.98099999999999</c:v>
                </c:pt>
                <c:pt idx="400">
                  <c:v>424.13299999999998</c:v>
                </c:pt>
                <c:pt idx="401">
                  <c:v>424.16699999999997</c:v>
                </c:pt>
                <c:pt idx="402">
                  <c:v>424.149</c:v>
                </c:pt>
                <c:pt idx="403">
                  <c:v>424.048</c:v>
                </c:pt>
                <c:pt idx="404">
                  <c:v>423.98399999999998</c:v>
                </c:pt>
                <c:pt idx="405">
                  <c:v>423.98399999999998</c:v>
                </c:pt>
                <c:pt idx="406">
                  <c:v>423.97500000000002</c:v>
                </c:pt>
                <c:pt idx="407">
                  <c:v>423.98399999999998</c:v>
                </c:pt>
                <c:pt idx="408">
                  <c:v>424.00200000000001</c:v>
                </c:pt>
                <c:pt idx="409">
                  <c:v>424.024</c:v>
                </c:pt>
                <c:pt idx="410">
                  <c:v>424.036</c:v>
                </c:pt>
                <c:pt idx="411">
                  <c:v>424.05099999999999</c:v>
                </c:pt>
                <c:pt idx="412">
                  <c:v>424.03300000000002</c:v>
                </c:pt>
                <c:pt idx="413">
                  <c:v>424.01499999999999</c:v>
                </c:pt>
                <c:pt idx="414">
                  <c:v>424.024</c:v>
                </c:pt>
                <c:pt idx="415">
                  <c:v>423.97199999999998</c:v>
                </c:pt>
                <c:pt idx="416">
                  <c:v>423.95699999999999</c:v>
                </c:pt>
                <c:pt idx="417">
                  <c:v>423.81400000000002</c:v>
                </c:pt>
                <c:pt idx="418">
                  <c:v>423.79899999999998</c:v>
                </c:pt>
                <c:pt idx="419">
                  <c:v>423.78300000000002</c:v>
                </c:pt>
                <c:pt idx="420">
                  <c:v>423.75700000000001</c:v>
                </c:pt>
                <c:pt idx="421">
                  <c:v>423.79899999999998</c:v>
                </c:pt>
                <c:pt idx="422">
                  <c:v>423.935</c:v>
                </c:pt>
                <c:pt idx="423">
                  <c:v>423.91700000000003</c:v>
                </c:pt>
                <c:pt idx="424">
                  <c:v>423.87400000000002</c:v>
                </c:pt>
                <c:pt idx="425">
                  <c:v>423.82900000000001</c:v>
                </c:pt>
                <c:pt idx="426">
                  <c:v>423.82600000000002</c:v>
                </c:pt>
                <c:pt idx="427">
                  <c:v>423.80900000000003</c:v>
                </c:pt>
                <c:pt idx="428">
                  <c:v>423.60500000000002</c:v>
                </c:pt>
                <c:pt idx="429">
                  <c:v>423.56299999999999</c:v>
                </c:pt>
                <c:pt idx="430">
                  <c:v>423.63299999999998</c:v>
                </c:pt>
                <c:pt idx="431">
                  <c:v>423.56100000000004</c:v>
                </c:pt>
                <c:pt idx="432">
                  <c:v>423.637</c:v>
                </c:pt>
                <c:pt idx="433">
                  <c:v>423.63100000000003</c:v>
                </c:pt>
                <c:pt idx="434">
                  <c:v>423.64300000000003</c:v>
                </c:pt>
                <c:pt idx="435">
                  <c:v>423.65199999999999</c:v>
                </c:pt>
                <c:pt idx="436">
                  <c:v>423.65800000000002</c:v>
                </c:pt>
                <c:pt idx="437">
                  <c:v>423.72800000000001</c:v>
                </c:pt>
                <c:pt idx="438">
                  <c:v>424.00799999999998</c:v>
                </c:pt>
                <c:pt idx="440">
                  <c:v>424.43900000000002</c:v>
                </c:pt>
                <c:pt idx="441">
                  <c:v>423.93599999999998</c:v>
                </c:pt>
                <c:pt idx="442">
                  <c:v>423.89600000000002</c:v>
                </c:pt>
                <c:pt idx="443">
                  <c:v>424.14</c:v>
                </c:pt>
                <c:pt idx="444">
                  <c:v>424.18599999999998</c:v>
                </c:pt>
                <c:pt idx="445">
                  <c:v>424.15499999999997</c:v>
                </c:pt>
                <c:pt idx="446">
                  <c:v>424.149</c:v>
                </c:pt>
                <c:pt idx="447">
                  <c:v>424.11900000000003</c:v>
                </c:pt>
                <c:pt idx="448">
                  <c:v>424.12799999999999</c:v>
                </c:pt>
                <c:pt idx="449">
                  <c:v>424.173</c:v>
                </c:pt>
                <c:pt idx="450">
                  <c:v>424.03300000000002</c:v>
                </c:pt>
                <c:pt idx="451">
                  <c:v>423.99400000000003</c:v>
                </c:pt>
                <c:pt idx="452">
                  <c:v>423.99400000000003</c:v>
                </c:pt>
                <c:pt idx="453">
                  <c:v>423.94799999999998</c:v>
                </c:pt>
                <c:pt idx="454">
                  <c:v>423.98399999999998</c:v>
                </c:pt>
                <c:pt idx="455">
                  <c:v>423.99400000000003</c:v>
                </c:pt>
                <c:pt idx="456">
                  <c:v>424.024</c:v>
                </c:pt>
                <c:pt idx="457">
                  <c:v>424.024</c:v>
                </c:pt>
                <c:pt idx="458">
                  <c:v>423.89299999999997</c:v>
                </c:pt>
                <c:pt idx="459">
                  <c:v>424.06400000000002</c:v>
                </c:pt>
                <c:pt idx="460">
                  <c:v>424.048</c:v>
                </c:pt>
                <c:pt idx="461">
                  <c:v>424.03300000000002</c:v>
                </c:pt>
                <c:pt idx="462">
                  <c:v>424.02699999999999</c:v>
                </c:pt>
                <c:pt idx="463">
                  <c:v>424.02699999999999</c:v>
                </c:pt>
                <c:pt idx="464">
                  <c:v>424.02699999999999</c:v>
                </c:pt>
                <c:pt idx="465">
                  <c:v>424.02099999999996</c:v>
                </c:pt>
                <c:pt idx="466">
                  <c:v>424.00599999999997</c:v>
                </c:pt>
                <c:pt idx="467">
                  <c:v>423.988</c:v>
                </c:pt>
                <c:pt idx="468">
                  <c:v>424.50299999999999</c:v>
                </c:pt>
                <c:pt idx="469">
                  <c:v>424.57</c:v>
                </c:pt>
                <c:pt idx="470">
                  <c:v>423.93599999999998</c:v>
                </c:pt>
                <c:pt idx="471">
                  <c:v>423.92099999999999</c:v>
                </c:pt>
                <c:pt idx="472">
                  <c:v>423.911</c:v>
                </c:pt>
                <c:pt idx="473">
                  <c:v>423.87799999999999</c:v>
                </c:pt>
                <c:pt idx="474">
                  <c:v>423.91899999999998</c:v>
                </c:pt>
                <c:pt idx="475">
                  <c:v>424.024</c:v>
                </c:pt>
                <c:pt idx="476">
                  <c:v>424.041</c:v>
                </c:pt>
                <c:pt idx="477">
                  <c:v>424.00099999999998</c:v>
                </c:pt>
                <c:pt idx="478">
                  <c:v>423.95699999999999</c:v>
                </c:pt>
                <c:pt idx="479">
                  <c:v>423.95399999999995</c:v>
                </c:pt>
                <c:pt idx="480">
                  <c:v>423.935</c:v>
                </c:pt>
                <c:pt idx="481">
                  <c:v>423.93399999999997</c:v>
                </c:pt>
                <c:pt idx="482">
                  <c:v>423.59699999999998</c:v>
                </c:pt>
                <c:pt idx="483">
                  <c:v>423.60399999999998</c:v>
                </c:pt>
                <c:pt idx="484">
                  <c:v>423.77499999999998</c:v>
                </c:pt>
                <c:pt idx="485">
                  <c:v>423.61899999999997</c:v>
                </c:pt>
                <c:pt idx="486">
                  <c:v>423.62199999999996</c:v>
                </c:pt>
                <c:pt idx="487">
                  <c:v>423.64299999999997</c:v>
                </c:pt>
                <c:pt idx="488">
                  <c:v>423.65799999999996</c:v>
                </c:pt>
                <c:pt idx="489">
                  <c:v>423.66399999999999</c:v>
                </c:pt>
                <c:pt idx="490">
                  <c:v>424.31299999999999</c:v>
                </c:pt>
                <c:pt idx="491">
                  <c:v>424.31599999999997</c:v>
                </c:pt>
                <c:pt idx="492">
                  <c:v>423.71599999999995</c:v>
                </c:pt>
                <c:pt idx="493">
                  <c:v>424.15300000000002</c:v>
                </c:pt>
                <c:pt idx="494">
                  <c:v>424.29</c:v>
                </c:pt>
                <c:pt idx="495">
                  <c:v>424.375</c:v>
                </c:pt>
                <c:pt idx="496">
                  <c:v>424.351</c:v>
                </c:pt>
                <c:pt idx="497">
                  <c:v>424.37799999999999</c:v>
                </c:pt>
                <c:pt idx="498">
                  <c:v>424.28436909478819</c:v>
                </c:pt>
                <c:pt idx="499">
                  <c:v>424.19902925937214</c:v>
                </c:pt>
                <c:pt idx="500">
                  <c:v>424.26608198719902</c:v>
                </c:pt>
                <c:pt idx="501">
                  <c:v>424.06492380371839</c:v>
                </c:pt>
                <c:pt idx="502">
                  <c:v>424.01006248095092</c:v>
                </c:pt>
                <c:pt idx="503">
                  <c:v>423.99787107589151</c:v>
                </c:pt>
                <c:pt idx="504">
                  <c:v>423.98872752209689</c:v>
                </c:pt>
                <c:pt idx="505">
                  <c:v>423.98263181956719</c:v>
                </c:pt>
                <c:pt idx="506">
                  <c:v>424.01615818348063</c:v>
                </c:pt>
                <c:pt idx="507">
                  <c:v>423.93491892715639</c:v>
                </c:pt>
                <c:pt idx="508">
                  <c:v>423.93796677842124</c:v>
                </c:pt>
                <c:pt idx="509">
                  <c:v>423.95320603474551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'"300" wells'' water levels'!$A$1667</c:f>
              <c:strCache>
                <c:ptCount val="1"/>
                <c:pt idx="0">
                  <c:v>310B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levels'!$B$1666:$B$1802</c:f>
              <c:numCache>
                <c:formatCode>mm/dd/yy</c:formatCode>
                <c:ptCount val="137"/>
                <c:pt idx="0">
                  <c:v>30715</c:v>
                </c:pt>
                <c:pt idx="1">
                  <c:v>30739</c:v>
                </c:pt>
                <c:pt idx="2">
                  <c:v>30778</c:v>
                </c:pt>
                <c:pt idx="3">
                  <c:v>30785</c:v>
                </c:pt>
                <c:pt idx="4">
                  <c:v>30799</c:v>
                </c:pt>
                <c:pt idx="5">
                  <c:v>30806</c:v>
                </c:pt>
                <c:pt idx="6">
                  <c:v>30830</c:v>
                </c:pt>
                <c:pt idx="7">
                  <c:v>30839</c:v>
                </c:pt>
                <c:pt idx="8">
                  <c:v>30848</c:v>
                </c:pt>
                <c:pt idx="9">
                  <c:v>30854</c:v>
                </c:pt>
                <c:pt idx="10">
                  <c:v>30861</c:v>
                </c:pt>
                <c:pt idx="11">
                  <c:v>30869</c:v>
                </c:pt>
                <c:pt idx="12">
                  <c:v>30881</c:v>
                </c:pt>
                <c:pt idx="13">
                  <c:v>30888</c:v>
                </c:pt>
                <c:pt idx="14">
                  <c:v>30897</c:v>
                </c:pt>
                <c:pt idx="15">
                  <c:v>30904</c:v>
                </c:pt>
                <c:pt idx="16">
                  <c:v>30911</c:v>
                </c:pt>
                <c:pt idx="17">
                  <c:v>30917</c:v>
                </c:pt>
                <c:pt idx="18">
                  <c:v>30925</c:v>
                </c:pt>
                <c:pt idx="19">
                  <c:v>30934</c:v>
                </c:pt>
                <c:pt idx="20">
                  <c:v>30945</c:v>
                </c:pt>
                <c:pt idx="21">
                  <c:v>30979</c:v>
                </c:pt>
                <c:pt idx="22">
                  <c:v>30986</c:v>
                </c:pt>
                <c:pt idx="23">
                  <c:v>30993</c:v>
                </c:pt>
                <c:pt idx="24">
                  <c:v>31002</c:v>
                </c:pt>
                <c:pt idx="25">
                  <c:v>31007</c:v>
                </c:pt>
                <c:pt idx="26">
                  <c:v>31016</c:v>
                </c:pt>
                <c:pt idx="27">
                  <c:v>31021</c:v>
                </c:pt>
                <c:pt idx="28">
                  <c:v>31029</c:v>
                </c:pt>
                <c:pt idx="29">
                  <c:v>31039</c:v>
                </c:pt>
                <c:pt idx="30">
                  <c:v>31046</c:v>
                </c:pt>
                <c:pt idx="31">
                  <c:v>31053</c:v>
                </c:pt>
                <c:pt idx="32">
                  <c:v>31060</c:v>
                </c:pt>
                <c:pt idx="33">
                  <c:v>31076</c:v>
                </c:pt>
                <c:pt idx="34">
                  <c:v>31081</c:v>
                </c:pt>
                <c:pt idx="35">
                  <c:v>31088</c:v>
                </c:pt>
                <c:pt idx="36">
                  <c:v>31095</c:v>
                </c:pt>
                <c:pt idx="37">
                  <c:v>31102</c:v>
                </c:pt>
                <c:pt idx="38">
                  <c:v>31109</c:v>
                </c:pt>
                <c:pt idx="39">
                  <c:v>31116</c:v>
                </c:pt>
                <c:pt idx="40">
                  <c:v>31123</c:v>
                </c:pt>
                <c:pt idx="41">
                  <c:v>31130</c:v>
                </c:pt>
                <c:pt idx="42">
                  <c:v>31137</c:v>
                </c:pt>
                <c:pt idx="43">
                  <c:v>31144</c:v>
                </c:pt>
                <c:pt idx="44">
                  <c:v>31151</c:v>
                </c:pt>
                <c:pt idx="45">
                  <c:v>31158</c:v>
                </c:pt>
                <c:pt idx="46">
                  <c:v>31165</c:v>
                </c:pt>
                <c:pt idx="47">
                  <c:v>31172</c:v>
                </c:pt>
                <c:pt idx="48">
                  <c:v>31179</c:v>
                </c:pt>
                <c:pt idx="49">
                  <c:v>31186</c:v>
                </c:pt>
                <c:pt idx="50">
                  <c:v>31193</c:v>
                </c:pt>
                <c:pt idx="51">
                  <c:v>31200</c:v>
                </c:pt>
                <c:pt idx="52">
                  <c:v>31207</c:v>
                </c:pt>
                <c:pt idx="53">
                  <c:v>31214</c:v>
                </c:pt>
                <c:pt idx="54">
                  <c:v>31228</c:v>
                </c:pt>
                <c:pt idx="55">
                  <c:v>31235</c:v>
                </c:pt>
                <c:pt idx="56">
                  <c:v>31242</c:v>
                </c:pt>
                <c:pt idx="57">
                  <c:v>31249</c:v>
                </c:pt>
                <c:pt idx="58">
                  <c:v>31256</c:v>
                </c:pt>
                <c:pt idx="59">
                  <c:v>31263</c:v>
                </c:pt>
                <c:pt idx="60">
                  <c:v>31270</c:v>
                </c:pt>
                <c:pt idx="61">
                  <c:v>31272</c:v>
                </c:pt>
                <c:pt idx="62">
                  <c:v>31277</c:v>
                </c:pt>
                <c:pt idx="63">
                  <c:v>31284</c:v>
                </c:pt>
                <c:pt idx="64">
                  <c:v>31291</c:v>
                </c:pt>
                <c:pt idx="65">
                  <c:v>31298</c:v>
                </c:pt>
                <c:pt idx="66">
                  <c:v>31305</c:v>
                </c:pt>
                <c:pt idx="67">
                  <c:v>31312</c:v>
                </c:pt>
                <c:pt idx="68">
                  <c:v>31319</c:v>
                </c:pt>
                <c:pt idx="69">
                  <c:v>31326</c:v>
                </c:pt>
                <c:pt idx="70">
                  <c:v>31333</c:v>
                </c:pt>
                <c:pt idx="71">
                  <c:v>31340</c:v>
                </c:pt>
                <c:pt idx="72">
                  <c:v>31347</c:v>
                </c:pt>
                <c:pt idx="73">
                  <c:v>31431</c:v>
                </c:pt>
                <c:pt idx="74">
                  <c:v>31437</c:v>
                </c:pt>
                <c:pt idx="75">
                  <c:v>31445</c:v>
                </c:pt>
                <c:pt idx="76">
                  <c:v>31451</c:v>
                </c:pt>
                <c:pt idx="77">
                  <c:v>31458</c:v>
                </c:pt>
                <c:pt idx="78">
                  <c:v>31465</c:v>
                </c:pt>
                <c:pt idx="79">
                  <c:v>31473</c:v>
                </c:pt>
                <c:pt idx="80">
                  <c:v>31473</c:v>
                </c:pt>
                <c:pt idx="81">
                  <c:v>31480</c:v>
                </c:pt>
                <c:pt idx="82">
                  <c:v>31487</c:v>
                </c:pt>
                <c:pt idx="83">
                  <c:v>31500</c:v>
                </c:pt>
                <c:pt idx="84">
                  <c:v>31507</c:v>
                </c:pt>
                <c:pt idx="85">
                  <c:v>31515</c:v>
                </c:pt>
                <c:pt idx="86">
                  <c:v>31522</c:v>
                </c:pt>
                <c:pt idx="87">
                  <c:v>31529</c:v>
                </c:pt>
                <c:pt idx="88">
                  <c:v>31537</c:v>
                </c:pt>
                <c:pt idx="89">
                  <c:v>31543</c:v>
                </c:pt>
                <c:pt idx="90">
                  <c:v>31551</c:v>
                </c:pt>
                <c:pt idx="91">
                  <c:v>31578</c:v>
                </c:pt>
                <c:pt idx="92">
                  <c:v>31592</c:v>
                </c:pt>
                <c:pt idx="93">
                  <c:v>31602</c:v>
                </c:pt>
                <c:pt idx="94">
                  <c:v>31606</c:v>
                </c:pt>
                <c:pt idx="95">
                  <c:v>31614</c:v>
                </c:pt>
                <c:pt idx="96">
                  <c:v>31719</c:v>
                </c:pt>
                <c:pt idx="97">
                  <c:v>31760</c:v>
                </c:pt>
                <c:pt idx="98">
                  <c:v>31774</c:v>
                </c:pt>
                <c:pt idx="99">
                  <c:v>31780</c:v>
                </c:pt>
                <c:pt idx="100">
                  <c:v>31788</c:v>
                </c:pt>
                <c:pt idx="101">
                  <c:v>31903</c:v>
                </c:pt>
                <c:pt idx="102">
                  <c:v>31986</c:v>
                </c:pt>
                <c:pt idx="103">
                  <c:v>31999</c:v>
                </c:pt>
                <c:pt idx="104">
                  <c:v>32047</c:v>
                </c:pt>
                <c:pt idx="105">
                  <c:v>32200</c:v>
                </c:pt>
                <c:pt idx="106">
                  <c:v>32201</c:v>
                </c:pt>
                <c:pt idx="107">
                  <c:v>32231</c:v>
                </c:pt>
                <c:pt idx="108">
                  <c:v>32235</c:v>
                </c:pt>
                <c:pt idx="109">
                  <c:v>32238</c:v>
                </c:pt>
                <c:pt idx="110">
                  <c:v>32242</c:v>
                </c:pt>
                <c:pt idx="111">
                  <c:v>32245</c:v>
                </c:pt>
                <c:pt idx="112">
                  <c:v>32263</c:v>
                </c:pt>
                <c:pt idx="113">
                  <c:v>32297</c:v>
                </c:pt>
                <c:pt idx="114">
                  <c:v>32313</c:v>
                </c:pt>
                <c:pt idx="115">
                  <c:v>32381</c:v>
                </c:pt>
                <c:pt idx="116">
                  <c:v>32410</c:v>
                </c:pt>
                <c:pt idx="117">
                  <c:v>32411</c:v>
                </c:pt>
                <c:pt idx="118">
                  <c:v>32605</c:v>
                </c:pt>
                <c:pt idx="119">
                  <c:v>32613</c:v>
                </c:pt>
                <c:pt idx="120">
                  <c:v>32641</c:v>
                </c:pt>
                <c:pt idx="121">
                  <c:v>32660</c:v>
                </c:pt>
                <c:pt idx="122">
                  <c:v>32723</c:v>
                </c:pt>
                <c:pt idx="123">
                  <c:v>32743</c:v>
                </c:pt>
                <c:pt idx="124">
                  <c:v>32759</c:v>
                </c:pt>
                <c:pt idx="125">
                  <c:v>32800</c:v>
                </c:pt>
                <c:pt idx="126">
                  <c:v>32808</c:v>
                </c:pt>
                <c:pt idx="127">
                  <c:v>33257</c:v>
                </c:pt>
                <c:pt idx="128">
                  <c:v>33312</c:v>
                </c:pt>
                <c:pt idx="129">
                  <c:v>33679</c:v>
                </c:pt>
                <c:pt idx="130">
                  <c:v>33686</c:v>
                </c:pt>
                <c:pt idx="131">
                  <c:v>33688</c:v>
                </c:pt>
                <c:pt idx="132">
                  <c:v>33695</c:v>
                </c:pt>
                <c:pt idx="133">
                  <c:v>33699</c:v>
                </c:pt>
                <c:pt idx="134">
                  <c:v>33700</c:v>
                </c:pt>
                <c:pt idx="135">
                  <c:v>33702</c:v>
                </c:pt>
                <c:pt idx="136">
                  <c:v>33771</c:v>
                </c:pt>
              </c:numCache>
            </c:numRef>
          </c:xVal>
          <c:yVal>
            <c:numRef>
              <c:f>'"300" wells'' water levels'!$L$1666:$L$1802</c:f>
              <c:numCache>
                <c:formatCode>General</c:formatCode>
                <c:ptCount val="137"/>
                <c:pt idx="0">
                  <c:v>423.779</c:v>
                </c:pt>
                <c:pt idx="1">
                  <c:v>423.93700000000001</c:v>
                </c:pt>
                <c:pt idx="2">
                  <c:v>423.94299999999998</c:v>
                </c:pt>
                <c:pt idx="3">
                  <c:v>423.95499999999998</c:v>
                </c:pt>
                <c:pt idx="4">
                  <c:v>423.971</c:v>
                </c:pt>
                <c:pt idx="5">
                  <c:v>424.03199999999998</c:v>
                </c:pt>
                <c:pt idx="6">
                  <c:v>424.03800000000001</c:v>
                </c:pt>
                <c:pt idx="7">
                  <c:v>424.05599999999998</c:v>
                </c:pt>
                <c:pt idx="8">
                  <c:v>424.13200000000001</c:v>
                </c:pt>
                <c:pt idx="9">
                  <c:v>424.21499999999997</c:v>
                </c:pt>
                <c:pt idx="10">
                  <c:v>424.23</c:v>
                </c:pt>
                <c:pt idx="11">
                  <c:v>424.22399999999999</c:v>
                </c:pt>
                <c:pt idx="12">
                  <c:v>424.19299999999998</c:v>
                </c:pt>
                <c:pt idx="13">
                  <c:v>424.16300000000001</c:v>
                </c:pt>
                <c:pt idx="14">
                  <c:v>424.13799999999998</c:v>
                </c:pt>
                <c:pt idx="15">
                  <c:v>424.13200000000001</c:v>
                </c:pt>
                <c:pt idx="16">
                  <c:v>424.108</c:v>
                </c:pt>
                <c:pt idx="17">
                  <c:v>424.108</c:v>
                </c:pt>
                <c:pt idx="18">
                  <c:v>424.07400000000001</c:v>
                </c:pt>
                <c:pt idx="19">
                  <c:v>424.05599999999998</c:v>
                </c:pt>
                <c:pt idx="20">
                  <c:v>424.00400000000002</c:v>
                </c:pt>
                <c:pt idx="21">
                  <c:v>424.07400000000001</c:v>
                </c:pt>
                <c:pt idx="22">
                  <c:v>424.11099999999999</c:v>
                </c:pt>
                <c:pt idx="23">
                  <c:v>424.13200000000001</c:v>
                </c:pt>
                <c:pt idx="24">
                  <c:v>424.14100000000002</c:v>
                </c:pt>
                <c:pt idx="25">
                  <c:v>424.10500000000002</c:v>
                </c:pt>
                <c:pt idx="26">
                  <c:v>424.09899999999999</c:v>
                </c:pt>
                <c:pt idx="27">
                  <c:v>424.08</c:v>
                </c:pt>
                <c:pt idx="28">
                  <c:v>424.065</c:v>
                </c:pt>
                <c:pt idx="29">
                  <c:v>424.04700000000003</c:v>
                </c:pt>
                <c:pt idx="30">
                  <c:v>424.03199999999998</c:v>
                </c:pt>
                <c:pt idx="31">
                  <c:v>424.01900000000001</c:v>
                </c:pt>
                <c:pt idx="32">
                  <c:v>424.01</c:v>
                </c:pt>
                <c:pt idx="33">
                  <c:v>423.97699999999998</c:v>
                </c:pt>
                <c:pt idx="34">
                  <c:v>423.96499999999997</c:v>
                </c:pt>
                <c:pt idx="35">
                  <c:v>423.96199999999999</c:v>
                </c:pt>
                <c:pt idx="36">
                  <c:v>423.94600000000003</c:v>
                </c:pt>
                <c:pt idx="37">
                  <c:v>423.93700000000001</c:v>
                </c:pt>
                <c:pt idx="38">
                  <c:v>423.928</c:v>
                </c:pt>
                <c:pt idx="39">
                  <c:v>423.91899999999998</c:v>
                </c:pt>
                <c:pt idx="40">
                  <c:v>423.904</c:v>
                </c:pt>
                <c:pt idx="41">
                  <c:v>423.94600000000003</c:v>
                </c:pt>
                <c:pt idx="42">
                  <c:v>423.94900000000001</c:v>
                </c:pt>
                <c:pt idx="43">
                  <c:v>423.95800000000003</c:v>
                </c:pt>
                <c:pt idx="44">
                  <c:v>423.96199999999999</c:v>
                </c:pt>
                <c:pt idx="45">
                  <c:v>423.96499999999997</c:v>
                </c:pt>
                <c:pt idx="46">
                  <c:v>424.02600000000001</c:v>
                </c:pt>
                <c:pt idx="47">
                  <c:v>424.05900000000003</c:v>
                </c:pt>
                <c:pt idx="48">
                  <c:v>424.20800000000003</c:v>
                </c:pt>
                <c:pt idx="49">
                  <c:v>424.24200000000002</c:v>
                </c:pt>
                <c:pt idx="50">
                  <c:v>424.25400000000002</c:v>
                </c:pt>
                <c:pt idx="51">
                  <c:v>424.26299999999998</c:v>
                </c:pt>
                <c:pt idx="52">
                  <c:v>424.26600000000002</c:v>
                </c:pt>
                <c:pt idx="53">
                  <c:v>424.26900000000001</c:v>
                </c:pt>
                <c:pt idx="54">
                  <c:v>424.27499999999998</c:v>
                </c:pt>
                <c:pt idx="55">
                  <c:v>424.27199999999999</c:v>
                </c:pt>
                <c:pt idx="56">
                  <c:v>424.27199999999999</c:v>
                </c:pt>
                <c:pt idx="57">
                  <c:v>424.27499999999998</c:v>
                </c:pt>
                <c:pt idx="58">
                  <c:v>424.27499999999998</c:v>
                </c:pt>
                <c:pt idx="59">
                  <c:v>424.27199999999999</c:v>
                </c:pt>
                <c:pt idx="60">
                  <c:v>424.26600000000002</c:v>
                </c:pt>
                <c:pt idx="61">
                  <c:v>424.23899999999998</c:v>
                </c:pt>
                <c:pt idx="62">
                  <c:v>424.26299999999998</c:v>
                </c:pt>
                <c:pt idx="63">
                  <c:v>424.24799999999999</c:v>
                </c:pt>
                <c:pt idx="64">
                  <c:v>424.24200000000002</c:v>
                </c:pt>
                <c:pt idx="65">
                  <c:v>424.23</c:v>
                </c:pt>
                <c:pt idx="66">
                  <c:v>424.23599999999999</c:v>
                </c:pt>
                <c:pt idx="67">
                  <c:v>424.22699999999998</c:v>
                </c:pt>
                <c:pt idx="68">
                  <c:v>424.22399999999999</c:v>
                </c:pt>
                <c:pt idx="69">
                  <c:v>424.21800000000002</c:v>
                </c:pt>
                <c:pt idx="70">
                  <c:v>424.20800000000003</c:v>
                </c:pt>
                <c:pt idx="71">
                  <c:v>424.19900000000001</c:v>
                </c:pt>
                <c:pt idx="72">
                  <c:v>424.18400000000003</c:v>
                </c:pt>
                <c:pt idx="73">
                  <c:v>424.07400000000001</c:v>
                </c:pt>
                <c:pt idx="74">
                  <c:v>424.08300000000003</c:v>
                </c:pt>
                <c:pt idx="75">
                  <c:v>424.07400000000001</c:v>
                </c:pt>
                <c:pt idx="76">
                  <c:v>424.06799999999998</c:v>
                </c:pt>
                <c:pt idx="77">
                  <c:v>424.05599999999998</c:v>
                </c:pt>
                <c:pt idx="78">
                  <c:v>424.05</c:v>
                </c:pt>
                <c:pt idx="79">
                  <c:v>424.041</c:v>
                </c:pt>
                <c:pt idx="80">
                  <c:v>424.01600000000002</c:v>
                </c:pt>
                <c:pt idx="81">
                  <c:v>424.03500000000003</c:v>
                </c:pt>
                <c:pt idx="82">
                  <c:v>424.02199999999999</c:v>
                </c:pt>
                <c:pt idx="83">
                  <c:v>424.065</c:v>
                </c:pt>
                <c:pt idx="84">
                  <c:v>424.07400000000001</c:v>
                </c:pt>
                <c:pt idx="85">
                  <c:v>424.10199999999998</c:v>
                </c:pt>
                <c:pt idx="86">
                  <c:v>424.12299999999999</c:v>
                </c:pt>
                <c:pt idx="87">
                  <c:v>424.14100000000002</c:v>
                </c:pt>
                <c:pt idx="88">
                  <c:v>424.178</c:v>
                </c:pt>
                <c:pt idx="89">
                  <c:v>424.19900000000001</c:v>
                </c:pt>
                <c:pt idx="90">
                  <c:v>424.22699999999998</c:v>
                </c:pt>
                <c:pt idx="91">
                  <c:v>424.202</c:v>
                </c:pt>
                <c:pt idx="92">
                  <c:v>424.20499999999998</c:v>
                </c:pt>
                <c:pt idx="93">
                  <c:v>424.16899999999998</c:v>
                </c:pt>
                <c:pt idx="94">
                  <c:v>424.16899999999998</c:v>
                </c:pt>
                <c:pt idx="95">
                  <c:v>424.16</c:v>
                </c:pt>
                <c:pt idx="96">
                  <c:v>424.00099999999998</c:v>
                </c:pt>
                <c:pt idx="97">
                  <c:v>423.99799999999999</c:v>
                </c:pt>
                <c:pt idx="98">
                  <c:v>424.00099999999998</c:v>
                </c:pt>
                <c:pt idx="99">
                  <c:v>423.995</c:v>
                </c:pt>
                <c:pt idx="100">
                  <c:v>423.98</c:v>
                </c:pt>
                <c:pt idx="101">
                  <c:v>423.94900000000001</c:v>
                </c:pt>
                <c:pt idx="102">
                  <c:v>424.14100000000002</c:v>
                </c:pt>
                <c:pt idx="103">
                  <c:v>424.154</c:v>
                </c:pt>
                <c:pt idx="104">
                  <c:v>424.14699999999999</c:v>
                </c:pt>
                <c:pt idx="105">
                  <c:v>423.98899999999998</c:v>
                </c:pt>
                <c:pt idx="106">
                  <c:v>423.98899999999998</c:v>
                </c:pt>
                <c:pt idx="107">
                  <c:v>423.98899999999998</c:v>
                </c:pt>
                <c:pt idx="108">
                  <c:v>424.00099999999998</c:v>
                </c:pt>
                <c:pt idx="109">
                  <c:v>424.01900000000001</c:v>
                </c:pt>
                <c:pt idx="110">
                  <c:v>424.029</c:v>
                </c:pt>
                <c:pt idx="111">
                  <c:v>424.03800000000001</c:v>
                </c:pt>
                <c:pt idx="112">
                  <c:v>424.07400000000001</c:v>
                </c:pt>
                <c:pt idx="113">
                  <c:v>424.04399999999998</c:v>
                </c:pt>
                <c:pt idx="114">
                  <c:v>424.03199999999998</c:v>
                </c:pt>
                <c:pt idx="115">
                  <c:v>423.97399999999999</c:v>
                </c:pt>
                <c:pt idx="116">
                  <c:v>423.92200000000003</c:v>
                </c:pt>
                <c:pt idx="117">
                  <c:v>423.91300000000001</c:v>
                </c:pt>
                <c:pt idx="118">
                  <c:v>423.87100000000004</c:v>
                </c:pt>
                <c:pt idx="119">
                  <c:v>423.90900000000005</c:v>
                </c:pt>
                <c:pt idx="120">
                  <c:v>424.03300000000002</c:v>
                </c:pt>
                <c:pt idx="121">
                  <c:v>424.03200000000004</c:v>
                </c:pt>
                <c:pt idx="122">
                  <c:v>423.98900000000003</c:v>
                </c:pt>
                <c:pt idx="123">
                  <c:v>423.93700000000001</c:v>
                </c:pt>
                <c:pt idx="124">
                  <c:v>423.93700000000001</c:v>
                </c:pt>
                <c:pt idx="125">
                  <c:v>423.92400000000004</c:v>
                </c:pt>
                <c:pt idx="126">
                  <c:v>423.92100000000005</c:v>
                </c:pt>
                <c:pt idx="127">
                  <c:v>423.714</c:v>
                </c:pt>
                <c:pt idx="128">
                  <c:v>423.65500000000003</c:v>
                </c:pt>
                <c:pt idx="129">
                  <c:v>423.74300000000005</c:v>
                </c:pt>
                <c:pt idx="130">
                  <c:v>423.74300000000005</c:v>
                </c:pt>
                <c:pt idx="131">
                  <c:v>423.74800000000005</c:v>
                </c:pt>
                <c:pt idx="132">
                  <c:v>423.74200000000002</c:v>
                </c:pt>
                <c:pt idx="133">
                  <c:v>423.745</c:v>
                </c:pt>
                <c:pt idx="134">
                  <c:v>423.745</c:v>
                </c:pt>
                <c:pt idx="135">
                  <c:v>423.75100000000003</c:v>
                </c:pt>
                <c:pt idx="136">
                  <c:v>423.84100000000001</c:v>
                </c:pt>
              </c:numCache>
            </c:numRef>
          </c:yVal>
          <c:smooth val="0"/>
        </c:ser>
        <c:ser>
          <c:idx val="2"/>
          <c:order val="2"/>
          <c:tx>
            <c:v>310C</c:v>
          </c:tx>
          <c:spPr>
            <a:ln w="12700">
              <a:solidFill>
                <a:srgbClr val="424242"/>
              </a:solidFill>
              <a:prstDash val="lgDash"/>
            </a:ln>
          </c:spPr>
          <c:marker>
            <c:symbol val="none"/>
          </c:marker>
          <c:xVal>
            <c:numRef>
              <c:f>'"300" wells'' water levels'!$B$1804:$B$1944</c:f>
              <c:numCache>
                <c:formatCode>mm/dd/yy</c:formatCode>
                <c:ptCount val="141"/>
                <c:pt idx="0">
                  <c:v>30715</c:v>
                </c:pt>
                <c:pt idx="1">
                  <c:v>30739</c:v>
                </c:pt>
                <c:pt idx="2">
                  <c:v>30778</c:v>
                </c:pt>
                <c:pt idx="3">
                  <c:v>30785</c:v>
                </c:pt>
                <c:pt idx="4">
                  <c:v>30799</c:v>
                </c:pt>
                <c:pt idx="5">
                  <c:v>30806</c:v>
                </c:pt>
                <c:pt idx="6">
                  <c:v>30830</c:v>
                </c:pt>
                <c:pt idx="7">
                  <c:v>30839</c:v>
                </c:pt>
                <c:pt idx="8">
                  <c:v>30848</c:v>
                </c:pt>
                <c:pt idx="9">
                  <c:v>30854</c:v>
                </c:pt>
                <c:pt idx="10">
                  <c:v>30861</c:v>
                </c:pt>
                <c:pt idx="11">
                  <c:v>30869</c:v>
                </c:pt>
                <c:pt idx="12">
                  <c:v>30881</c:v>
                </c:pt>
                <c:pt idx="13">
                  <c:v>30888</c:v>
                </c:pt>
                <c:pt idx="14">
                  <c:v>30897</c:v>
                </c:pt>
                <c:pt idx="15">
                  <c:v>30904</c:v>
                </c:pt>
                <c:pt idx="16">
                  <c:v>30911</c:v>
                </c:pt>
                <c:pt idx="17">
                  <c:v>30917</c:v>
                </c:pt>
                <c:pt idx="18">
                  <c:v>30925</c:v>
                </c:pt>
                <c:pt idx="19">
                  <c:v>30934</c:v>
                </c:pt>
                <c:pt idx="20">
                  <c:v>30945</c:v>
                </c:pt>
                <c:pt idx="21">
                  <c:v>30979</c:v>
                </c:pt>
                <c:pt idx="22">
                  <c:v>30986</c:v>
                </c:pt>
                <c:pt idx="23">
                  <c:v>30993</c:v>
                </c:pt>
                <c:pt idx="24">
                  <c:v>31002</c:v>
                </c:pt>
                <c:pt idx="25">
                  <c:v>31007</c:v>
                </c:pt>
                <c:pt idx="26">
                  <c:v>31016</c:v>
                </c:pt>
                <c:pt idx="27">
                  <c:v>31021</c:v>
                </c:pt>
                <c:pt idx="28">
                  <c:v>31029</c:v>
                </c:pt>
                <c:pt idx="29">
                  <c:v>31039</c:v>
                </c:pt>
                <c:pt idx="30">
                  <c:v>31046</c:v>
                </c:pt>
                <c:pt idx="31">
                  <c:v>31053</c:v>
                </c:pt>
                <c:pt idx="32">
                  <c:v>31060</c:v>
                </c:pt>
                <c:pt idx="33">
                  <c:v>31076</c:v>
                </c:pt>
                <c:pt idx="34">
                  <c:v>31081</c:v>
                </c:pt>
                <c:pt idx="35">
                  <c:v>31088</c:v>
                </c:pt>
                <c:pt idx="36">
                  <c:v>31095</c:v>
                </c:pt>
                <c:pt idx="37">
                  <c:v>31102</c:v>
                </c:pt>
                <c:pt idx="38">
                  <c:v>31109</c:v>
                </c:pt>
                <c:pt idx="39">
                  <c:v>31116</c:v>
                </c:pt>
                <c:pt idx="40">
                  <c:v>31123</c:v>
                </c:pt>
                <c:pt idx="41">
                  <c:v>31130</c:v>
                </c:pt>
                <c:pt idx="42">
                  <c:v>31137</c:v>
                </c:pt>
                <c:pt idx="43">
                  <c:v>31144</c:v>
                </c:pt>
                <c:pt idx="44">
                  <c:v>31151</c:v>
                </c:pt>
                <c:pt idx="45">
                  <c:v>31158</c:v>
                </c:pt>
                <c:pt idx="46">
                  <c:v>31165</c:v>
                </c:pt>
                <c:pt idx="47">
                  <c:v>31172</c:v>
                </c:pt>
                <c:pt idx="48">
                  <c:v>31179</c:v>
                </c:pt>
                <c:pt idx="49">
                  <c:v>31186</c:v>
                </c:pt>
                <c:pt idx="50">
                  <c:v>31193</c:v>
                </c:pt>
                <c:pt idx="51">
                  <c:v>31200</c:v>
                </c:pt>
                <c:pt idx="52">
                  <c:v>31207</c:v>
                </c:pt>
                <c:pt idx="53">
                  <c:v>31214</c:v>
                </c:pt>
                <c:pt idx="54">
                  <c:v>31228</c:v>
                </c:pt>
                <c:pt idx="55">
                  <c:v>31235</c:v>
                </c:pt>
                <c:pt idx="56">
                  <c:v>31242</c:v>
                </c:pt>
                <c:pt idx="57">
                  <c:v>31249</c:v>
                </c:pt>
                <c:pt idx="58">
                  <c:v>31256</c:v>
                </c:pt>
                <c:pt idx="59">
                  <c:v>31263</c:v>
                </c:pt>
                <c:pt idx="60">
                  <c:v>31270</c:v>
                </c:pt>
                <c:pt idx="61">
                  <c:v>31272</c:v>
                </c:pt>
                <c:pt idx="62">
                  <c:v>31277</c:v>
                </c:pt>
                <c:pt idx="63">
                  <c:v>31284</c:v>
                </c:pt>
                <c:pt idx="64">
                  <c:v>31291</c:v>
                </c:pt>
                <c:pt idx="65">
                  <c:v>31298</c:v>
                </c:pt>
                <c:pt idx="66">
                  <c:v>31305</c:v>
                </c:pt>
                <c:pt idx="67">
                  <c:v>31312</c:v>
                </c:pt>
                <c:pt idx="68">
                  <c:v>31319</c:v>
                </c:pt>
                <c:pt idx="69">
                  <c:v>31326</c:v>
                </c:pt>
                <c:pt idx="70">
                  <c:v>31333</c:v>
                </c:pt>
                <c:pt idx="71">
                  <c:v>31340</c:v>
                </c:pt>
                <c:pt idx="72">
                  <c:v>31347</c:v>
                </c:pt>
                <c:pt idx="73">
                  <c:v>31431</c:v>
                </c:pt>
                <c:pt idx="74">
                  <c:v>31437</c:v>
                </c:pt>
                <c:pt idx="75">
                  <c:v>31445</c:v>
                </c:pt>
                <c:pt idx="76">
                  <c:v>31451</c:v>
                </c:pt>
                <c:pt idx="77">
                  <c:v>31458</c:v>
                </c:pt>
                <c:pt idx="78">
                  <c:v>31465</c:v>
                </c:pt>
                <c:pt idx="79">
                  <c:v>31473</c:v>
                </c:pt>
                <c:pt idx="80">
                  <c:v>31480</c:v>
                </c:pt>
                <c:pt idx="81">
                  <c:v>31487</c:v>
                </c:pt>
                <c:pt idx="82">
                  <c:v>31493</c:v>
                </c:pt>
                <c:pt idx="83">
                  <c:v>31500</c:v>
                </c:pt>
                <c:pt idx="84">
                  <c:v>31507</c:v>
                </c:pt>
                <c:pt idx="85">
                  <c:v>31515</c:v>
                </c:pt>
                <c:pt idx="86">
                  <c:v>31522</c:v>
                </c:pt>
                <c:pt idx="87">
                  <c:v>31529</c:v>
                </c:pt>
                <c:pt idx="88">
                  <c:v>31537</c:v>
                </c:pt>
                <c:pt idx="89">
                  <c:v>31543</c:v>
                </c:pt>
                <c:pt idx="90">
                  <c:v>31551</c:v>
                </c:pt>
                <c:pt idx="91">
                  <c:v>31578</c:v>
                </c:pt>
                <c:pt idx="92">
                  <c:v>31592</c:v>
                </c:pt>
                <c:pt idx="93">
                  <c:v>31602</c:v>
                </c:pt>
                <c:pt idx="94">
                  <c:v>31606</c:v>
                </c:pt>
                <c:pt idx="95">
                  <c:v>31614</c:v>
                </c:pt>
                <c:pt idx="96">
                  <c:v>31719</c:v>
                </c:pt>
                <c:pt idx="97">
                  <c:v>31760</c:v>
                </c:pt>
                <c:pt idx="98">
                  <c:v>31774</c:v>
                </c:pt>
                <c:pt idx="99">
                  <c:v>31780</c:v>
                </c:pt>
                <c:pt idx="100">
                  <c:v>31788</c:v>
                </c:pt>
                <c:pt idx="101">
                  <c:v>31903</c:v>
                </c:pt>
                <c:pt idx="102">
                  <c:v>31986</c:v>
                </c:pt>
                <c:pt idx="103">
                  <c:v>31999</c:v>
                </c:pt>
                <c:pt idx="104">
                  <c:v>32047</c:v>
                </c:pt>
                <c:pt idx="105">
                  <c:v>32139</c:v>
                </c:pt>
                <c:pt idx="106">
                  <c:v>32200</c:v>
                </c:pt>
                <c:pt idx="107">
                  <c:v>32201</c:v>
                </c:pt>
                <c:pt idx="108">
                  <c:v>32231</c:v>
                </c:pt>
                <c:pt idx="109">
                  <c:v>32235</c:v>
                </c:pt>
                <c:pt idx="110">
                  <c:v>32238</c:v>
                </c:pt>
                <c:pt idx="111">
                  <c:v>32242</c:v>
                </c:pt>
                <c:pt idx="112">
                  <c:v>32245</c:v>
                </c:pt>
                <c:pt idx="113">
                  <c:v>32263</c:v>
                </c:pt>
                <c:pt idx="114">
                  <c:v>32297</c:v>
                </c:pt>
                <c:pt idx="115">
                  <c:v>32313</c:v>
                </c:pt>
                <c:pt idx="116">
                  <c:v>32321</c:v>
                </c:pt>
                <c:pt idx="117">
                  <c:v>32351</c:v>
                </c:pt>
                <c:pt idx="118">
                  <c:v>32381</c:v>
                </c:pt>
                <c:pt idx="119">
                  <c:v>32410</c:v>
                </c:pt>
                <c:pt idx="120">
                  <c:v>32411</c:v>
                </c:pt>
                <c:pt idx="121">
                  <c:v>32476</c:v>
                </c:pt>
                <c:pt idx="122">
                  <c:v>32605</c:v>
                </c:pt>
                <c:pt idx="123">
                  <c:v>32613</c:v>
                </c:pt>
                <c:pt idx="124">
                  <c:v>32641</c:v>
                </c:pt>
                <c:pt idx="125">
                  <c:v>32660</c:v>
                </c:pt>
                <c:pt idx="126">
                  <c:v>32723</c:v>
                </c:pt>
                <c:pt idx="127">
                  <c:v>32743</c:v>
                </c:pt>
                <c:pt idx="128">
                  <c:v>32755</c:v>
                </c:pt>
                <c:pt idx="129">
                  <c:v>32808</c:v>
                </c:pt>
                <c:pt idx="130">
                  <c:v>33257</c:v>
                </c:pt>
                <c:pt idx="131">
                  <c:v>33312</c:v>
                </c:pt>
                <c:pt idx="132">
                  <c:v>33679</c:v>
                </c:pt>
                <c:pt idx="133">
                  <c:v>33686</c:v>
                </c:pt>
                <c:pt idx="134">
                  <c:v>33688</c:v>
                </c:pt>
                <c:pt idx="135">
                  <c:v>33695</c:v>
                </c:pt>
                <c:pt idx="136">
                  <c:v>33699</c:v>
                </c:pt>
                <c:pt idx="137">
                  <c:v>33700</c:v>
                </c:pt>
                <c:pt idx="138">
                  <c:v>33702</c:v>
                </c:pt>
                <c:pt idx="139">
                  <c:v>33771</c:v>
                </c:pt>
                <c:pt idx="140">
                  <c:v>36815</c:v>
                </c:pt>
              </c:numCache>
            </c:numRef>
          </c:xVal>
          <c:yVal>
            <c:numRef>
              <c:f>'"300" wells'' water levels'!$L$1804:$L$1944</c:f>
              <c:numCache>
                <c:formatCode>General</c:formatCode>
                <c:ptCount val="141"/>
                <c:pt idx="0">
                  <c:v>424.05700000000002</c:v>
                </c:pt>
                <c:pt idx="1">
                  <c:v>423.92899999999997</c:v>
                </c:pt>
                <c:pt idx="2">
                  <c:v>423.923</c:v>
                </c:pt>
                <c:pt idx="3">
                  <c:v>423.95100000000002</c:v>
                </c:pt>
                <c:pt idx="4">
                  <c:v>423.97500000000002</c:v>
                </c:pt>
                <c:pt idx="5">
                  <c:v>424.03300000000002</c:v>
                </c:pt>
                <c:pt idx="6">
                  <c:v>424.04199999999997</c:v>
                </c:pt>
                <c:pt idx="7">
                  <c:v>424.05399999999997</c:v>
                </c:pt>
                <c:pt idx="8">
                  <c:v>424.11799999999999</c:v>
                </c:pt>
                <c:pt idx="9">
                  <c:v>424.21</c:v>
                </c:pt>
                <c:pt idx="10">
                  <c:v>424.21600000000001</c:v>
                </c:pt>
                <c:pt idx="11">
                  <c:v>424.21300000000002</c:v>
                </c:pt>
                <c:pt idx="12">
                  <c:v>424.185</c:v>
                </c:pt>
                <c:pt idx="13">
                  <c:v>424.16399999999999</c:v>
                </c:pt>
                <c:pt idx="14">
                  <c:v>424.13299999999998</c:v>
                </c:pt>
                <c:pt idx="15">
                  <c:v>424.10899999999998</c:v>
                </c:pt>
                <c:pt idx="16">
                  <c:v>424.08199999999999</c:v>
                </c:pt>
                <c:pt idx="17">
                  <c:v>424.08499999999998</c:v>
                </c:pt>
                <c:pt idx="18">
                  <c:v>424.08499999999998</c:v>
                </c:pt>
                <c:pt idx="19">
                  <c:v>424.05399999999997</c:v>
                </c:pt>
                <c:pt idx="20">
                  <c:v>424.02699999999999</c:v>
                </c:pt>
                <c:pt idx="21">
                  <c:v>424.07600000000002</c:v>
                </c:pt>
                <c:pt idx="22">
                  <c:v>424.09699999999998</c:v>
                </c:pt>
                <c:pt idx="23">
                  <c:v>424.11200000000002</c:v>
                </c:pt>
                <c:pt idx="24">
                  <c:v>424.10899999999998</c:v>
                </c:pt>
                <c:pt idx="25">
                  <c:v>424.10300000000001</c:v>
                </c:pt>
                <c:pt idx="26">
                  <c:v>424.09100000000001</c:v>
                </c:pt>
                <c:pt idx="27">
                  <c:v>424.07900000000001</c:v>
                </c:pt>
                <c:pt idx="28">
                  <c:v>424.05700000000002</c:v>
                </c:pt>
                <c:pt idx="29">
                  <c:v>424.03899999999999</c:v>
                </c:pt>
                <c:pt idx="30">
                  <c:v>424.024</c:v>
                </c:pt>
                <c:pt idx="31">
                  <c:v>424.036</c:v>
                </c:pt>
                <c:pt idx="32">
                  <c:v>424.005</c:v>
                </c:pt>
                <c:pt idx="33">
                  <c:v>423.97500000000002</c:v>
                </c:pt>
                <c:pt idx="34">
                  <c:v>423.98099999999999</c:v>
                </c:pt>
                <c:pt idx="35">
                  <c:v>423.99</c:v>
                </c:pt>
                <c:pt idx="36">
                  <c:v>423.95100000000002</c:v>
                </c:pt>
                <c:pt idx="37">
                  <c:v>423.935</c:v>
                </c:pt>
                <c:pt idx="38">
                  <c:v>423.923</c:v>
                </c:pt>
                <c:pt idx="39">
                  <c:v>423.911</c:v>
                </c:pt>
                <c:pt idx="40">
                  <c:v>423.90199999999999</c:v>
                </c:pt>
                <c:pt idx="41">
                  <c:v>423.94799999999998</c:v>
                </c:pt>
                <c:pt idx="42">
                  <c:v>423.94799999999998</c:v>
                </c:pt>
                <c:pt idx="43">
                  <c:v>423.95100000000002</c:v>
                </c:pt>
                <c:pt idx="44">
                  <c:v>423.95100000000002</c:v>
                </c:pt>
                <c:pt idx="45">
                  <c:v>423.95699999999999</c:v>
                </c:pt>
                <c:pt idx="46">
                  <c:v>423.98399999999998</c:v>
                </c:pt>
                <c:pt idx="47">
                  <c:v>424.04500000000002</c:v>
                </c:pt>
                <c:pt idx="48">
                  <c:v>424.14</c:v>
                </c:pt>
                <c:pt idx="49">
                  <c:v>424.161</c:v>
                </c:pt>
                <c:pt idx="50">
                  <c:v>424.19099999999997</c:v>
                </c:pt>
                <c:pt idx="51">
                  <c:v>424.21300000000002</c:v>
                </c:pt>
                <c:pt idx="52">
                  <c:v>424.22800000000001</c:v>
                </c:pt>
                <c:pt idx="53">
                  <c:v>424.23099999999999</c:v>
                </c:pt>
                <c:pt idx="54">
                  <c:v>424.24299999999999</c:v>
                </c:pt>
                <c:pt idx="55">
                  <c:v>424.24</c:v>
                </c:pt>
                <c:pt idx="56">
                  <c:v>424.22500000000002</c:v>
                </c:pt>
                <c:pt idx="57">
                  <c:v>424.24</c:v>
                </c:pt>
                <c:pt idx="58">
                  <c:v>424.24599999999998</c:v>
                </c:pt>
                <c:pt idx="59">
                  <c:v>424.23399999999998</c:v>
                </c:pt>
                <c:pt idx="60">
                  <c:v>424.24299999999999</c:v>
                </c:pt>
                <c:pt idx="61">
                  <c:v>424.32499999999999</c:v>
                </c:pt>
                <c:pt idx="62">
                  <c:v>424.22199999999998</c:v>
                </c:pt>
                <c:pt idx="63">
                  <c:v>424.21</c:v>
                </c:pt>
                <c:pt idx="64">
                  <c:v>424.20400000000001</c:v>
                </c:pt>
                <c:pt idx="65">
                  <c:v>424.197</c:v>
                </c:pt>
                <c:pt idx="66">
                  <c:v>424.19400000000002</c:v>
                </c:pt>
                <c:pt idx="67">
                  <c:v>424.18200000000002</c:v>
                </c:pt>
                <c:pt idx="68">
                  <c:v>424.18200000000002</c:v>
                </c:pt>
                <c:pt idx="69">
                  <c:v>424.17899999999997</c:v>
                </c:pt>
                <c:pt idx="70">
                  <c:v>424.15800000000002</c:v>
                </c:pt>
                <c:pt idx="71">
                  <c:v>424.13600000000002</c:v>
                </c:pt>
                <c:pt idx="72">
                  <c:v>424.14600000000002</c:v>
                </c:pt>
                <c:pt idx="73">
                  <c:v>424.09699999999998</c:v>
                </c:pt>
                <c:pt idx="74">
                  <c:v>424.072</c:v>
                </c:pt>
                <c:pt idx="75">
                  <c:v>424.04199999999997</c:v>
                </c:pt>
                <c:pt idx="76">
                  <c:v>424.04199999999997</c:v>
                </c:pt>
                <c:pt idx="77">
                  <c:v>424.1</c:v>
                </c:pt>
                <c:pt idx="78">
                  <c:v>424.036</c:v>
                </c:pt>
                <c:pt idx="79">
                  <c:v>424.03</c:v>
                </c:pt>
                <c:pt idx="80">
                  <c:v>424.024</c:v>
                </c:pt>
                <c:pt idx="81">
                  <c:v>424.012</c:v>
                </c:pt>
                <c:pt idx="82">
                  <c:v>424.012</c:v>
                </c:pt>
                <c:pt idx="83">
                  <c:v>424.05700000000002</c:v>
                </c:pt>
                <c:pt idx="84">
                  <c:v>424.06299999999999</c:v>
                </c:pt>
                <c:pt idx="85">
                  <c:v>424.09100000000001</c:v>
                </c:pt>
                <c:pt idx="86">
                  <c:v>424.10899999999998</c:v>
                </c:pt>
                <c:pt idx="87">
                  <c:v>424.13299999999998</c:v>
                </c:pt>
                <c:pt idx="88">
                  <c:v>424.161</c:v>
                </c:pt>
                <c:pt idx="89">
                  <c:v>424.17899999999997</c:v>
                </c:pt>
                <c:pt idx="90">
                  <c:v>424.18200000000002</c:v>
                </c:pt>
                <c:pt idx="91">
                  <c:v>424.18799999999999</c:v>
                </c:pt>
                <c:pt idx="92">
                  <c:v>424.19099999999997</c:v>
                </c:pt>
                <c:pt idx="93">
                  <c:v>424.16399999999999</c:v>
                </c:pt>
                <c:pt idx="94">
                  <c:v>424.16399999999999</c:v>
                </c:pt>
                <c:pt idx="95">
                  <c:v>424.15800000000002</c:v>
                </c:pt>
                <c:pt idx="96">
                  <c:v>424.21600000000001</c:v>
                </c:pt>
                <c:pt idx="97">
                  <c:v>424.21899999999999</c:v>
                </c:pt>
                <c:pt idx="98">
                  <c:v>423.99299999999999</c:v>
                </c:pt>
                <c:pt idx="99">
                  <c:v>423.98700000000002</c:v>
                </c:pt>
                <c:pt idx="100">
                  <c:v>423.97199999999998</c:v>
                </c:pt>
                <c:pt idx="101">
                  <c:v>423.98099999999999</c:v>
                </c:pt>
                <c:pt idx="102">
                  <c:v>424.13299999999998</c:v>
                </c:pt>
                <c:pt idx="103">
                  <c:v>424.16699999999997</c:v>
                </c:pt>
                <c:pt idx="104">
                  <c:v>424.149</c:v>
                </c:pt>
                <c:pt idx="105">
                  <c:v>424.048</c:v>
                </c:pt>
                <c:pt idx="106">
                  <c:v>423.98399999999998</c:v>
                </c:pt>
                <c:pt idx="107">
                  <c:v>423.98399999999998</c:v>
                </c:pt>
                <c:pt idx="108">
                  <c:v>423.97500000000002</c:v>
                </c:pt>
                <c:pt idx="109">
                  <c:v>423.98399999999998</c:v>
                </c:pt>
                <c:pt idx="110">
                  <c:v>424.00200000000001</c:v>
                </c:pt>
                <c:pt idx="111">
                  <c:v>424.024</c:v>
                </c:pt>
                <c:pt idx="112">
                  <c:v>424.036</c:v>
                </c:pt>
                <c:pt idx="113">
                  <c:v>424.05099999999999</c:v>
                </c:pt>
                <c:pt idx="114">
                  <c:v>424.03300000000002</c:v>
                </c:pt>
                <c:pt idx="115">
                  <c:v>424.01499999999999</c:v>
                </c:pt>
                <c:pt idx="116">
                  <c:v>424.024</c:v>
                </c:pt>
                <c:pt idx="117">
                  <c:v>423.97199999999998</c:v>
                </c:pt>
                <c:pt idx="118">
                  <c:v>423.95699999999999</c:v>
                </c:pt>
                <c:pt idx="119">
                  <c:v>423.81400000000002</c:v>
                </c:pt>
                <c:pt idx="120">
                  <c:v>423.79899999999998</c:v>
                </c:pt>
                <c:pt idx="121">
                  <c:v>423.78300000000002</c:v>
                </c:pt>
                <c:pt idx="122">
                  <c:v>423.75700000000001</c:v>
                </c:pt>
                <c:pt idx="123">
                  <c:v>423.79899999999998</c:v>
                </c:pt>
                <c:pt idx="124">
                  <c:v>423.935</c:v>
                </c:pt>
                <c:pt idx="125">
                  <c:v>423.91700000000003</c:v>
                </c:pt>
                <c:pt idx="126">
                  <c:v>423.87400000000002</c:v>
                </c:pt>
                <c:pt idx="127">
                  <c:v>423.82900000000001</c:v>
                </c:pt>
                <c:pt idx="128">
                  <c:v>423.82600000000002</c:v>
                </c:pt>
                <c:pt idx="129">
                  <c:v>423.80900000000003</c:v>
                </c:pt>
                <c:pt idx="130">
                  <c:v>423.60500000000002</c:v>
                </c:pt>
                <c:pt idx="131">
                  <c:v>423.56299999999999</c:v>
                </c:pt>
                <c:pt idx="132">
                  <c:v>423.63299999999998</c:v>
                </c:pt>
                <c:pt idx="133">
                  <c:v>423.56100000000004</c:v>
                </c:pt>
                <c:pt idx="134">
                  <c:v>423.637</c:v>
                </c:pt>
                <c:pt idx="135">
                  <c:v>423.63100000000003</c:v>
                </c:pt>
                <c:pt idx="136">
                  <c:v>423.64300000000003</c:v>
                </c:pt>
                <c:pt idx="137">
                  <c:v>423.65199999999999</c:v>
                </c:pt>
                <c:pt idx="138">
                  <c:v>423.65800000000002</c:v>
                </c:pt>
                <c:pt idx="139">
                  <c:v>423.72800000000001</c:v>
                </c:pt>
                <c:pt idx="140">
                  <c:v>424.00799999999998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'"300" wells'' water levels'!$A$2138</c:f>
              <c:strCache>
                <c:ptCount val="1"/>
                <c:pt idx="0">
                  <c:v>310E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levels'!$B$2137:$B$2181</c:f>
              <c:numCache>
                <c:formatCode>mm/dd/yy</c:formatCode>
                <c:ptCount val="45"/>
                <c:pt idx="0">
                  <c:v>31903</c:v>
                </c:pt>
                <c:pt idx="1">
                  <c:v>31986</c:v>
                </c:pt>
                <c:pt idx="2">
                  <c:v>31999</c:v>
                </c:pt>
                <c:pt idx="3">
                  <c:v>32047</c:v>
                </c:pt>
                <c:pt idx="4">
                  <c:v>32200</c:v>
                </c:pt>
                <c:pt idx="5">
                  <c:v>32201</c:v>
                </c:pt>
                <c:pt idx="6">
                  <c:v>32231</c:v>
                </c:pt>
                <c:pt idx="7">
                  <c:v>32235</c:v>
                </c:pt>
                <c:pt idx="8">
                  <c:v>32238</c:v>
                </c:pt>
                <c:pt idx="9">
                  <c:v>32242</c:v>
                </c:pt>
                <c:pt idx="10">
                  <c:v>32245</c:v>
                </c:pt>
                <c:pt idx="11">
                  <c:v>32263</c:v>
                </c:pt>
                <c:pt idx="12">
                  <c:v>32266</c:v>
                </c:pt>
                <c:pt idx="13">
                  <c:v>32282</c:v>
                </c:pt>
                <c:pt idx="14">
                  <c:v>32313</c:v>
                </c:pt>
                <c:pt idx="15">
                  <c:v>32321</c:v>
                </c:pt>
                <c:pt idx="16">
                  <c:v>32333</c:v>
                </c:pt>
                <c:pt idx="17">
                  <c:v>32381</c:v>
                </c:pt>
                <c:pt idx="18">
                  <c:v>32410</c:v>
                </c:pt>
                <c:pt idx="19">
                  <c:v>32476</c:v>
                </c:pt>
                <c:pt idx="20">
                  <c:v>32522</c:v>
                </c:pt>
                <c:pt idx="21">
                  <c:v>32605</c:v>
                </c:pt>
                <c:pt idx="22">
                  <c:v>32613</c:v>
                </c:pt>
                <c:pt idx="23">
                  <c:v>32641</c:v>
                </c:pt>
                <c:pt idx="24">
                  <c:v>32660</c:v>
                </c:pt>
                <c:pt idx="25">
                  <c:v>32723</c:v>
                </c:pt>
                <c:pt idx="26">
                  <c:v>32743</c:v>
                </c:pt>
                <c:pt idx="27">
                  <c:v>32755</c:v>
                </c:pt>
                <c:pt idx="28">
                  <c:v>32800</c:v>
                </c:pt>
                <c:pt idx="29">
                  <c:v>32808</c:v>
                </c:pt>
                <c:pt idx="30">
                  <c:v>33257</c:v>
                </c:pt>
                <c:pt idx="31">
                  <c:v>33308</c:v>
                </c:pt>
                <c:pt idx="32">
                  <c:v>33323</c:v>
                </c:pt>
                <c:pt idx="33">
                  <c:v>33653</c:v>
                </c:pt>
                <c:pt idx="34">
                  <c:v>33679</c:v>
                </c:pt>
                <c:pt idx="35">
                  <c:v>33690</c:v>
                </c:pt>
                <c:pt idx="36">
                  <c:v>33693</c:v>
                </c:pt>
                <c:pt idx="37">
                  <c:v>33700</c:v>
                </c:pt>
                <c:pt idx="38">
                  <c:v>33702</c:v>
                </c:pt>
                <c:pt idx="39">
                  <c:v>33707</c:v>
                </c:pt>
                <c:pt idx="40">
                  <c:v>33709</c:v>
                </c:pt>
                <c:pt idx="41">
                  <c:v>33716</c:v>
                </c:pt>
                <c:pt idx="42">
                  <c:v>33718</c:v>
                </c:pt>
                <c:pt idx="43">
                  <c:v>33771</c:v>
                </c:pt>
                <c:pt idx="44">
                  <c:v>33855</c:v>
                </c:pt>
              </c:numCache>
            </c:numRef>
          </c:xVal>
          <c:yVal>
            <c:numRef>
              <c:f>'"300" wells'' water levels'!$L$2137:$L$2181</c:f>
              <c:numCache>
                <c:formatCode>General</c:formatCode>
                <c:ptCount val="45"/>
                <c:pt idx="0">
                  <c:v>423.94600000000003</c:v>
                </c:pt>
                <c:pt idx="1">
                  <c:v>424.25700000000001</c:v>
                </c:pt>
                <c:pt idx="2">
                  <c:v>424.41800000000001</c:v>
                </c:pt>
                <c:pt idx="3">
                  <c:v>424.327</c:v>
                </c:pt>
                <c:pt idx="4">
                  <c:v>424.05200000000002</c:v>
                </c:pt>
                <c:pt idx="5">
                  <c:v>424.05200000000002</c:v>
                </c:pt>
                <c:pt idx="6">
                  <c:v>424.13499999999999</c:v>
                </c:pt>
                <c:pt idx="7">
                  <c:v>423.99799999999999</c:v>
                </c:pt>
                <c:pt idx="8">
                  <c:v>424.01600000000002</c:v>
                </c:pt>
                <c:pt idx="9">
                  <c:v>424.02499999999998</c:v>
                </c:pt>
                <c:pt idx="10">
                  <c:v>424.04599999999999</c:v>
                </c:pt>
                <c:pt idx="11">
                  <c:v>424.05799999999999</c:v>
                </c:pt>
                <c:pt idx="12">
                  <c:v>424.10700000000003</c:v>
                </c:pt>
                <c:pt idx="13">
                  <c:v>424.02499999999998</c:v>
                </c:pt>
                <c:pt idx="14">
                  <c:v>424.02499999999998</c:v>
                </c:pt>
                <c:pt idx="15">
                  <c:v>424.03100000000001</c:v>
                </c:pt>
                <c:pt idx="16">
                  <c:v>424.01299999999998</c:v>
                </c:pt>
                <c:pt idx="17">
                  <c:v>423.96699999999998</c:v>
                </c:pt>
                <c:pt idx="18">
                  <c:v>423.94600000000003</c:v>
                </c:pt>
                <c:pt idx="19">
                  <c:v>423.91800000000001</c:v>
                </c:pt>
                <c:pt idx="20">
                  <c:v>423.89400000000001</c:v>
                </c:pt>
                <c:pt idx="21">
                  <c:v>423.88400000000001</c:v>
                </c:pt>
                <c:pt idx="22">
                  <c:v>423.92700000000002</c:v>
                </c:pt>
                <c:pt idx="23">
                  <c:v>424.036</c:v>
                </c:pt>
                <c:pt idx="24">
                  <c:v>424.04599999999999</c:v>
                </c:pt>
                <c:pt idx="25">
                  <c:v>424.00700000000001</c:v>
                </c:pt>
                <c:pt idx="26">
                  <c:v>423.95249999999999</c:v>
                </c:pt>
                <c:pt idx="27">
                  <c:v>423.95249999999999</c:v>
                </c:pt>
                <c:pt idx="28">
                  <c:v>423.93549999999999</c:v>
                </c:pt>
                <c:pt idx="29">
                  <c:v>423.93049999999999</c:v>
                </c:pt>
                <c:pt idx="30">
                  <c:v>423.7285</c:v>
                </c:pt>
                <c:pt idx="31">
                  <c:v>423.69850000000002</c:v>
                </c:pt>
                <c:pt idx="32">
                  <c:v>423.70949999999999</c:v>
                </c:pt>
                <c:pt idx="33">
                  <c:v>423.73450000000003</c:v>
                </c:pt>
                <c:pt idx="34">
                  <c:v>423.75850000000003</c:v>
                </c:pt>
                <c:pt idx="35">
                  <c:v>423.76050000000004</c:v>
                </c:pt>
                <c:pt idx="36">
                  <c:v>423.76350000000002</c:v>
                </c:pt>
                <c:pt idx="37">
                  <c:v>423.80150000000003</c:v>
                </c:pt>
                <c:pt idx="38">
                  <c:v>423.80349999999999</c:v>
                </c:pt>
                <c:pt idx="39">
                  <c:v>423.77750000000003</c:v>
                </c:pt>
                <c:pt idx="40">
                  <c:v>423.77449999999999</c:v>
                </c:pt>
                <c:pt idx="41">
                  <c:v>423.78050000000002</c:v>
                </c:pt>
                <c:pt idx="42">
                  <c:v>423.78550000000001</c:v>
                </c:pt>
                <c:pt idx="43">
                  <c:v>423.85450000000003</c:v>
                </c:pt>
                <c:pt idx="44">
                  <c:v>424.01249999999999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24672"/>
        <c:axId val="45525248"/>
      </c:scatterChart>
      <c:valAx>
        <c:axId val="45524672"/>
        <c:scaling>
          <c:orientation val="minMax"/>
          <c:max val="36892"/>
          <c:min val="30317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45837959648983273"/>
              <c:y val="0.94453503892218249"/>
            </c:manualLayout>
          </c:layout>
          <c:overlay val="0"/>
          <c:spPr>
            <a:noFill/>
            <a:ln w="25400">
              <a:noFill/>
            </a:ln>
          </c:spPr>
        </c:title>
        <c:numFmt formatCode="mm/dd/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525248"/>
        <c:crosses val="autoZero"/>
        <c:crossBetween val="midCat"/>
      </c:valAx>
      <c:valAx>
        <c:axId val="4552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W/L elev. meters</a:t>
                </a:r>
              </a:p>
            </c:rich>
          </c:tx>
          <c:layout>
            <c:manualLayout>
              <c:xMode val="edge"/>
              <c:yMode val="edge"/>
              <c:x val="1.2208701185079138E-2"/>
              <c:y val="0.417618266999901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52467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909090909090906"/>
          <c:y val="0.43856655290102387"/>
          <c:w val="0.99621212121212122"/>
          <c:h val="0.576791808873720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W/L 313</a:t>
            </a:r>
          </a:p>
        </c:rich>
      </c:tx>
      <c:layout>
        <c:manualLayout>
          <c:xMode val="edge"/>
          <c:yMode val="edge"/>
          <c:x val="0.46281913624433307"/>
          <c:y val="1.9575931848109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84848484848481E-2"/>
          <c:y val="0.12627986348122866"/>
          <c:w val="0.86237373737373735"/>
          <c:h val="0.762798634812286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'"300" wells'' water levels'!$A$2871</c:f>
              <c:strCache>
                <c:ptCount val="1"/>
                <c:pt idx="0">
                  <c:v>313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levels'!$B$2841:$B$3024</c:f>
              <c:numCache>
                <c:formatCode>mm/dd/yy</c:formatCode>
                <c:ptCount val="184"/>
                <c:pt idx="0">
                  <c:v>30480</c:v>
                </c:pt>
                <c:pt idx="1">
                  <c:v>30483</c:v>
                </c:pt>
                <c:pt idx="2">
                  <c:v>30488</c:v>
                </c:pt>
                <c:pt idx="3">
                  <c:v>30509</c:v>
                </c:pt>
                <c:pt idx="4">
                  <c:v>30566</c:v>
                </c:pt>
                <c:pt idx="5">
                  <c:v>30737</c:v>
                </c:pt>
                <c:pt idx="6">
                  <c:v>30739</c:v>
                </c:pt>
                <c:pt idx="7">
                  <c:v>30778</c:v>
                </c:pt>
                <c:pt idx="8">
                  <c:v>30785</c:v>
                </c:pt>
                <c:pt idx="9">
                  <c:v>30799</c:v>
                </c:pt>
                <c:pt idx="10">
                  <c:v>30806</c:v>
                </c:pt>
                <c:pt idx="11">
                  <c:v>30830</c:v>
                </c:pt>
                <c:pt idx="12">
                  <c:v>30839</c:v>
                </c:pt>
                <c:pt idx="13">
                  <c:v>30848</c:v>
                </c:pt>
                <c:pt idx="14">
                  <c:v>30854</c:v>
                </c:pt>
                <c:pt idx="15">
                  <c:v>30861</c:v>
                </c:pt>
                <c:pt idx="16">
                  <c:v>30869</c:v>
                </c:pt>
                <c:pt idx="17">
                  <c:v>30881</c:v>
                </c:pt>
                <c:pt idx="18">
                  <c:v>30888</c:v>
                </c:pt>
                <c:pt idx="19">
                  <c:v>30897</c:v>
                </c:pt>
                <c:pt idx="20">
                  <c:v>30904</c:v>
                </c:pt>
                <c:pt idx="21">
                  <c:v>30911</c:v>
                </c:pt>
                <c:pt idx="22">
                  <c:v>30917</c:v>
                </c:pt>
                <c:pt idx="23">
                  <c:v>30934</c:v>
                </c:pt>
                <c:pt idx="24">
                  <c:v>30945</c:v>
                </c:pt>
                <c:pt idx="25">
                  <c:v>30979</c:v>
                </c:pt>
                <c:pt idx="26">
                  <c:v>30993</c:v>
                </c:pt>
                <c:pt idx="27">
                  <c:v>31002</c:v>
                </c:pt>
                <c:pt idx="28">
                  <c:v>31007</c:v>
                </c:pt>
                <c:pt idx="29">
                  <c:v>31016</c:v>
                </c:pt>
                <c:pt idx="30">
                  <c:v>31021</c:v>
                </c:pt>
                <c:pt idx="31">
                  <c:v>31029</c:v>
                </c:pt>
                <c:pt idx="32">
                  <c:v>31039</c:v>
                </c:pt>
                <c:pt idx="33">
                  <c:v>31046</c:v>
                </c:pt>
                <c:pt idx="34">
                  <c:v>31053</c:v>
                </c:pt>
                <c:pt idx="35">
                  <c:v>31060</c:v>
                </c:pt>
                <c:pt idx="36">
                  <c:v>31076</c:v>
                </c:pt>
                <c:pt idx="37">
                  <c:v>31081</c:v>
                </c:pt>
                <c:pt idx="38">
                  <c:v>31088</c:v>
                </c:pt>
                <c:pt idx="39">
                  <c:v>31095</c:v>
                </c:pt>
                <c:pt idx="40">
                  <c:v>31102</c:v>
                </c:pt>
                <c:pt idx="41">
                  <c:v>31116</c:v>
                </c:pt>
                <c:pt idx="42">
                  <c:v>31123</c:v>
                </c:pt>
                <c:pt idx="43">
                  <c:v>31130</c:v>
                </c:pt>
                <c:pt idx="44">
                  <c:v>31137</c:v>
                </c:pt>
                <c:pt idx="45">
                  <c:v>31144</c:v>
                </c:pt>
                <c:pt idx="46">
                  <c:v>31151</c:v>
                </c:pt>
                <c:pt idx="47">
                  <c:v>31158</c:v>
                </c:pt>
                <c:pt idx="48">
                  <c:v>31165</c:v>
                </c:pt>
                <c:pt idx="49">
                  <c:v>31172</c:v>
                </c:pt>
                <c:pt idx="50">
                  <c:v>31179</c:v>
                </c:pt>
                <c:pt idx="51">
                  <c:v>31186</c:v>
                </c:pt>
                <c:pt idx="52">
                  <c:v>31193</c:v>
                </c:pt>
                <c:pt idx="53">
                  <c:v>31200</c:v>
                </c:pt>
                <c:pt idx="54">
                  <c:v>31207</c:v>
                </c:pt>
                <c:pt idx="55">
                  <c:v>31214</c:v>
                </c:pt>
                <c:pt idx="56">
                  <c:v>31228</c:v>
                </c:pt>
                <c:pt idx="57">
                  <c:v>31235</c:v>
                </c:pt>
                <c:pt idx="58">
                  <c:v>31242</c:v>
                </c:pt>
                <c:pt idx="59">
                  <c:v>31249</c:v>
                </c:pt>
                <c:pt idx="60">
                  <c:v>31256</c:v>
                </c:pt>
                <c:pt idx="61">
                  <c:v>31263</c:v>
                </c:pt>
                <c:pt idx="62">
                  <c:v>31270</c:v>
                </c:pt>
                <c:pt idx="63">
                  <c:v>31272</c:v>
                </c:pt>
                <c:pt idx="64">
                  <c:v>31277</c:v>
                </c:pt>
                <c:pt idx="65">
                  <c:v>31284</c:v>
                </c:pt>
                <c:pt idx="66">
                  <c:v>31291</c:v>
                </c:pt>
                <c:pt idx="67">
                  <c:v>31298</c:v>
                </c:pt>
                <c:pt idx="68">
                  <c:v>31305</c:v>
                </c:pt>
                <c:pt idx="69">
                  <c:v>31312</c:v>
                </c:pt>
                <c:pt idx="70">
                  <c:v>31319</c:v>
                </c:pt>
                <c:pt idx="71">
                  <c:v>31326</c:v>
                </c:pt>
                <c:pt idx="72">
                  <c:v>31333</c:v>
                </c:pt>
                <c:pt idx="73">
                  <c:v>31340</c:v>
                </c:pt>
                <c:pt idx="74">
                  <c:v>31347</c:v>
                </c:pt>
                <c:pt idx="75">
                  <c:v>31437</c:v>
                </c:pt>
                <c:pt idx="76">
                  <c:v>31445</c:v>
                </c:pt>
                <c:pt idx="77">
                  <c:v>31451</c:v>
                </c:pt>
                <c:pt idx="78">
                  <c:v>31452</c:v>
                </c:pt>
                <c:pt idx="79">
                  <c:v>31458</c:v>
                </c:pt>
                <c:pt idx="80">
                  <c:v>31465</c:v>
                </c:pt>
                <c:pt idx="81">
                  <c:v>31473</c:v>
                </c:pt>
                <c:pt idx="82">
                  <c:v>31487</c:v>
                </c:pt>
                <c:pt idx="83">
                  <c:v>31493</c:v>
                </c:pt>
                <c:pt idx="84">
                  <c:v>31500</c:v>
                </c:pt>
                <c:pt idx="85">
                  <c:v>31507</c:v>
                </c:pt>
                <c:pt idx="86">
                  <c:v>31515</c:v>
                </c:pt>
                <c:pt idx="87">
                  <c:v>31522</c:v>
                </c:pt>
                <c:pt idx="88">
                  <c:v>31529</c:v>
                </c:pt>
                <c:pt idx="89">
                  <c:v>31537</c:v>
                </c:pt>
                <c:pt idx="90">
                  <c:v>31543</c:v>
                </c:pt>
                <c:pt idx="91">
                  <c:v>31551</c:v>
                </c:pt>
                <c:pt idx="92">
                  <c:v>31578</c:v>
                </c:pt>
                <c:pt idx="93">
                  <c:v>31592</c:v>
                </c:pt>
                <c:pt idx="94">
                  <c:v>31602</c:v>
                </c:pt>
                <c:pt idx="95">
                  <c:v>31606</c:v>
                </c:pt>
                <c:pt idx="96">
                  <c:v>31614</c:v>
                </c:pt>
                <c:pt idx="97">
                  <c:v>31719</c:v>
                </c:pt>
                <c:pt idx="98">
                  <c:v>31760</c:v>
                </c:pt>
                <c:pt idx="99">
                  <c:v>31774</c:v>
                </c:pt>
                <c:pt idx="100">
                  <c:v>31780</c:v>
                </c:pt>
                <c:pt idx="101">
                  <c:v>31788</c:v>
                </c:pt>
                <c:pt idx="102">
                  <c:v>31905</c:v>
                </c:pt>
                <c:pt idx="103">
                  <c:v>32755</c:v>
                </c:pt>
                <c:pt idx="104">
                  <c:v>32800</c:v>
                </c:pt>
                <c:pt idx="105">
                  <c:v>33257</c:v>
                </c:pt>
                <c:pt idx="106">
                  <c:v>33400</c:v>
                </c:pt>
                <c:pt idx="107">
                  <c:v>33679</c:v>
                </c:pt>
                <c:pt idx="108">
                  <c:v>33688</c:v>
                </c:pt>
                <c:pt idx="109">
                  <c:v>33690</c:v>
                </c:pt>
                <c:pt idx="110">
                  <c:v>33693</c:v>
                </c:pt>
                <c:pt idx="111">
                  <c:v>33695</c:v>
                </c:pt>
                <c:pt idx="112">
                  <c:v>33699</c:v>
                </c:pt>
                <c:pt idx="113">
                  <c:v>33700</c:v>
                </c:pt>
                <c:pt idx="114">
                  <c:v>33702</c:v>
                </c:pt>
                <c:pt idx="115">
                  <c:v>33707</c:v>
                </c:pt>
                <c:pt idx="116">
                  <c:v>33709</c:v>
                </c:pt>
                <c:pt idx="117">
                  <c:v>33716</c:v>
                </c:pt>
                <c:pt idx="118">
                  <c:v>33718</c:v>
                </c:pt>
                <c:pt idx="119">
                  <c:v>33771</c:v>
                </c:pt>
                <c:pt idx="120">
                  <c:v>34033</c:v>
                </c:pt>
                <c:pt idx="121">
                  <c:v>34044</c:v>
                </c:pt>
                <c:pt idx="122">
                  <c:v>34058</c:v>
                </c:pt>
                <c:pt idx="123">
                  <c:v>34086</c:v>
                </c:pt>
                <c:pt idx="124">
                  <c:v>34100</c:v>
                </c:pt>
                <c:pt idx="125">
                  <c:v>34267</c:v>
                </c:pt>
                <c:pt idx="126">
                  <c:v>34310</c:v>
                </c:pt>
                <c:pt idx="127">
                  <c:v>34341</c:v>
                </c:pt>
                <c:pt idx="128">
                  <c:v>34366</c:v>
                </c:pt>
                <c:pt idx="129">
                  <c:v>34402</c:v>
                </c:pt>
                <c:pt idx="130">
                  <c:v>34438</c:v>
                </c:pt>
                <c:pt idx="131">
                  <c:v>34488</c:v>
                </c:pt>
                <c:pt idx="132">
                  <c:v>34522</c:v>
                </c:pt>
                <c:pt idx="133">
                  <c:v>34561</c:v>
                </c:pt>
                <c:pt idx="134">
                  <c:v>34589</c:v>
                </c:pt>
                <c:pt idx="135">
                  <c:v>34611</c:v>
                </c:pt>
                <c:pt idx="136">
                  <c:v>34648</c:v>
                </c:pt>
                <c:pt idx="137">
                  <c:v>34676</c:v>
                </c:pt>
                <c:pt idx="138">
                  <c:v>34702</c:v>
                </c:pt>
                <c:pt idx="139">
                  <c:v>34775</c:v>
                </c:pt>
                <c:pt idx="140">
                  <c:v>34817</c:v>
                </c:pt>
                <c:pt idx="141">
                  <c:v>34859</c:v>
                </c:pt>
                <c:pt idx="142">
                  <c:v>35184</c:v>
                </c:pt>
                <c:pt idx="143">
                  <c:v>35213</c:v>
                </c:pt>
                <c:pt idx="144">
                  <c:v>35240</c:v>
                </c:pt>
                <c:pt idx="145">
                  <c:v>35286</c:v>
                </c:pt>
                <c:pt idx="146">
                  <c:v>35311</c:v>
                </c:pt>
                <c:pt idx="147">
                  <c:v>35325</c:v>
                </c:pt>
                <c:pt idx="148">
                  <c:v>35359</c:v>
                </c:pt>
                <c:pt idx="149">
                  <c:v>36149</c:v>
                </c:pt>
                <c:pt idx="150">
                  <c:v>35487</c:v>
                </c:pt>
                <c:pt idx="151">
                  <c:v>35551</c:v>
                </c:pt>
                <c:pt idx="152">
                  <c:v>35586</c:v>
                </c:pt>
                <c:pt idx="153">
                  <c:v>35651</c:v>
                </c:pt>
                <c:pt idx="154">
                  <c:v>35693</c:v>
                </c:pt>
                <c:pt idx="155">
                  <c:v>35731</c:v>
                </c:pt>
                <c:pt idx="156">
                  <c:v>35754</c:v>
                </c:pt>
                <c:pt idx="157">
                  <c:v>35776</c:v>
                </c:pt>
                <c:pt idx="158">
                  <c:v>35817</c:v>
                </c:pt>
                <c:pt idx="159">
                  <c:v>35845</c:v>
                </c:pt>
                <c:pt idx="160">
                  <c:v>35871</c:v>
                </c:pt>
                <c:pt idx="161">
                  <c:v>35900</c:v>
                </c:pt>
                <c:pt idx="162">
                  <c:v>35956</c:v>
                </c:pt>
                <c:pt idx="163">
                  <c:v>36001</c:v>
                </c:pt>
                <c:pt idx="164">
                  <c:v>36060</c:v>
                </c:pt>
                <c:pt idx="165">
                  <c:v>36082</c:v>
                </c:pt>
                <c:pt idx="166">
                  <c:v>36277</c:v>
                </c:pt>
                <c:pt idx="167">
                  <c:v>36299</c:v>
                </c:pt>
                <c:pt idx="168">
                  <c:v>36328</c:v>
                </c:pt>
                <c:pt idx="169">
                  <c:v>36371</c:v>
                </c:pt>
                <c:pt idx="170">
                  <c:v>36399</c:v>
                </c:pt>
                <c:pt idx="171">
                  <c:v>36427</c:v>
                </c:pt>
                <c:pt idx="172">
                  <c:v>36458</c:v>
                </c:pt>
                <c:pt idx="173">
                  <c:v>36486</c:v>
                </c:pt>
                <c:pt idx="174">
                  <c:v>36521</c:v>
                </c:pt>
                <c:pt idx="175">
                  <c:v>36553</c:v>
                </c:pt>
                <c:pt idx="176">
                  <c:v>36587</c:v>
                </c:pt>
                <c:pt idx="177">
                  <c:v>36612</c:v>
                </c:pt>
                <c:pt idx="178">
                  <c:v>36640</c:v>
                </c:pt>
                <c:pt idx="179">
                  <c:v>36669</c:v>
                </c:pt>
                <c:pt idx="180">
                  <c:v>36706</c:v>
                </c:pt>
                <c:pt idx="181">
                  <c:v>36732</c:v>
                </c:pt>
                <c:pt idx="182">
                  <c:v>36760</c:v>
                </c:pt>
                <c:pt idx="183">
                  <c:v>36787</c:v>
                </c:pt>
              </c:numCache>
            </c:numRef>
          </c:xVal>
          <c:yVal>
            <c:numRef>
              <c:f>'"300" wells'' water levels'!$L$2841:$L$3024</c:f>
              <c:numCache>
                <c:formatCode>General</c:formatCode>
                <c:ptCount val="184"/>
                <c:pt idx="0">
                  <c:v>423.74400000000003</c:v>
                </c:pt>
                <c:pt idx="1">
                  <c:v>424.17399999999998</c:v>
                </c:pt>
                <c:pt idx="2">
                  <c:v>424.15300000000002</c:v>
                </c:pt>
                <c:pt idx="3">
                  <c:v>424.14</c:v>
                </c:pt>
                <c:pt idx="4">
                  <c:v>424.04599999999999</c:v>
                </c:pt>
                <c:pt idx="5">
                  <c:v>424.05500000000001</c:v>
                </c:pt>
                <c:pt idx="6">
                  <c:v>424.05500000000001</c:v>
                </c:pt>
                <c:pt idx="7">
                  <c:v>424.19499999999999</c:v>
                </c:pt>
                <c:pt idx="8">
                  <c:v>424.18900000000002</c:v>
                </c:pt>
                <c:pt idx="9">
                  <c:v>424.21100000000001</c:v>
                </c:pt>
                <c:pt idx="10">
                  <c:v>424.09500000000003</c:v>
                </c:pt>
                <c:pt idx="11">
                  <c:v>424.05200000000002</c:v>
                </c:pt>
                <c:pt idx="12">
                  <c:v>424.21699999999998</c:v>
                </c:pt>
                <c:pt idx="13">
                  <c:v>424.25299999999999</c:v>
                </c:pt>
                <c:pt idx="14">
                  <c:v>424.226</c:v>
                </c:pt>
                <c:pt idx="15">
                  <c:v>424.18599999999998</c:v>
                </c:pt>
                <c:pt idx="16">
                  <c:v>424.14699999999999</c:v>
                </c:pt>
                <c:pt idx="17">
                  <c:v>424.00599999999997</c:v>
                </c:pt>
                <c:pt idx="18">
                  <c:v>423.95800000000003</c:v>
                </c:pt>
                <c:pt idx="19">
                  <c:v>423.85700000000003</c:v>
                </c:pt>
                <c:pt idx="20">
                  <c:v>423.95800000000003</c:v>
                </c:pt>
                <c:pt idx="21">
                  <c:v>423.93</c:v>
                </c:pt>
                <c:pt idx="22">
                  <c:v>423.91500000000002</c:v>
                </c:pt>
                <c:pt idx="23">
                  <c:v>423.85700000000003</c:v>
                </c:pt>
                <c:pt idx="24">
                  <c:v>423.81099999999998</c:v>
                </c:pt>
                <c:pt idx="25">
                  <c:v>424.262</c:v>
                </c:pt>
                <c:pt idx="26">
                  <c:v>424.16800000000001</c:v>
                </c:pt>
                <c:pt idx="27">
                  <c:v>424.13400000000001</c:v>
                </c:pt>
                <c:pt idx="28">
                  <c:v>424.09800000000001</c:v>
                </c:pt>
                <c:pt idx="29">
                  <c:v>424.101</c:v>
                </c:pt>
                <c:pt idx="30">
                  <c:v>424.04300000000001</c:v>
                </c:pt>
                <c:pt idx="31">
                  <c:v>424</c:v>
                </c:pt>
                <c:pt idx="32">
                  <c:v>423.94200000000001</c:v>
                </c:pt>
                <c:pt idx="33">
                  <c:v>423.91800000000001</c:v>
                </c:pt>
                <c:pt idx="34">
                  <c:v>423.89100000000002</c:v>
                </c:pt>
                <c:pt idx="47">
                  <c:v>423.91800000000001</c:v>
                </c:pt>
                <c:pt idx="48">
                  <c:v>424</c:v>
                </c:pt>
                <c:pt idx="49">
                  <c:v>424.00599999999997</c:v>
                </c:pt>
                <c:pt idx="50">
                  <c:v>424.32</c:v>
                </c:pt>
                <c:pt idx="51">
                  <c:v>424.32600000000002</c:v>
                </c:pt>
                <c:pt idx="52">
                  <c:v>424.339</c:v>
                </c:pt>
                <c:pt idx="53">
                  <c:v>424.34199999999998</c:v>
                </c:pt>
                <c:pt idx="54">
                  <c:v>424.34199999999998</c:v>
                </c:pt>
                <c:pt idx="55">
                  <c:v>424.34500000000003</c:v>
                </c:pt>
                <c:pt idx="56">
                  <c:v>424.34500000000003</c:v>
                </c:pt>
                <c:pt idx="57">
                  <c:v>424.351</c:v>
                </c:pt>
                <c:pt idx="58">
                  <c:v>424.35700000000003</c:v>
                </c:pt>
                <c:pt idx="59">
                  <c:v>424.27800000000002</c:v>
                </c:pt>
                <c:pt idx="60">
                  <c:v>424.16800000000001</c:v>
                </c:pt>
                <c:pt idx="61">
                  <c:v>424.15600000000001</c:v>
                </c:pt>
                <c:pt idx="62">
                  <c:v>424.16800000000001</c:v>
                </c:pt>
                <c:pt idx="63">
                  <c:v>424.21699999999998</c:v>
                </c:pt>
                <c:pt idx="64">
                  <c:v>424.15600000000001</c:v>
                </c:pt>
                <c:pt idx="65">
                  <c:v>424.14400000000001</c:v>
                </c:pt>
                <c:pt idx="66">
                  <c:v>424.137</c:v>
                </c:pt>
                <c:pt idx="67">
                  <c:v>424.12799999999999</c:v>
                </c:pt>
                <c:pt idx="68">
                  <c:v>424.125</c:v>
                </c:pt>
                <c:pt idx="69">
                  <c:v>424.125</c:v>
                </c:pt>
                <c:pt idx="70">
                  <c:v>424.05799999999999</c:v>
                </c:pt>
                <c:pt idx="71">
                  <c:v>424.05799999999999</c:v>
                </c:pt>
                <c:pt idx="72">
                  <c:v>424.04599999999999</c:v>
                </c:pt>
                <c:pt idx="73">
                  <c:v>424.04</c:v>
                </c:pt>
                <c:pt idx="74">
                  <c:v>424.04</c:v>
                </c:pt>
                <c:pt idx="75">
                  <c:v>423.988</c:v>
                </c:pt>
                <c:pt idx="76">
                  <c:v>423.988</c:v>
                </c:pt>
                <c:pt idx="77">
                  <c:v>423.98200000000003</c:v>
                </c:pt>
                <c:pt idx="78">
                  <c:v>423.94200000000001</c:v>
                </c:pt>
                <c:pt idx="79">
                  <c:v>423.95499999999998</c:v>
                </c:pt>
                <c:pt idx="80">
                  <c:v>423.94499999999999</c:v>
                </c:pt>
                <c:pt idx="81">
                  <c:v>423.94200000000001</c:v>
                </c:pt>
                <c:pt idx="82">
                  <c:v>423.98500000000001</c:v>
                </c:pt>
                <c:pt idx="83">
                  <c:v>424.226</c:v>
                </c:pt>
                <c:pt idx="84">
                  <c:v>424.25599999999997</c:v>
                </c:pt>
                <c:pt idx="85">
                  <c:v>424.26799999999997</c:v>
                </c:pt>
                <c:pt idx="86">
                  <c:v>424.238</c:v>
                </c:pt>
                <c:pt idx="87">
                  <c:v>424.238</c:v>
                </c:pt>
                <c:pt idx="88">
                  <c:v>424.22899999999998</c:v>
                </c:pt>
                <c:pt idx="89">
                  <c:v>424.25299999999999</c:v>
                </c:pt>
                <c:pt idx="90">
                  <c:v>424.28100000000001</c:v>
                </c:pt>
                <c:pt idx="91">
                  <c:v>424.23500000000001</c:v>
                </c:pt>
                <c:pt idx="92">
                  <c:v>424.101</c:v>
                </c:pt>
                <c:pt idx="93">
                  <c:v>424.113</c:v>
                </c:pt>
                <c:pt idx="94">
                  <c:v>424.09800000000001</c:v>
                </c:pt>
                <c:pt idx="95">
                  <c:v>424.13400000000001</c:v>
                </c:pt>
                <c:pt idx="96">
                  <c:v>424.12799999999999</c:v>
                </c:pt>
                <c:pt idx="97">
                  <c:v>424.125</c:v>
                </c:pt>
                <c:pt idx="98">
                  <c:v>424.12200000000001</c:v>
                </c:pt>
                <c:pt idx="99">
                  <c:v>423.89400000000001</c:v>
                </c:pt>
                <c:pt idx="100">
                  <c:v>423.86</c:v>
                </c:pt>
                <c:pt idx="101">
                  <c:v>423.84800000000001</c:v>
                </c:pt>
                <c:pt idx="102">
                  <c:v>424.02199999999999</c:v>
                </c:pt>
                <c:pt idx="103">
                  <c:v>423.85399999999998</c:v>
                </c:pt>
                <c:pt idx="104">
                  <c:v>423.851</c:v>
                </c:pt>
                <c:pt idx="105">
                  <c:v>423.56099999999998</c:v>
                </c:pt>
                <c:pt idx="106">
                  <c:v>423.87799999999999</c:v>
                </c:pt>
                <c:pt idx="107">
                  <c:v>423.12</c:v>
                </c:pt>
                <c:pt idx="108">
                  <c:v>423.2</c:v>
                </c:pt>
                <c:pt idx="109">
                  <c:v>423.2</c:v>
                </c:pt>
                <c:pt idx="110">
                  <c:v>423.2</c:v>
                </c:pt>
                <c:pt idx="111">
                  <c:v>423.18</c:v>
                </c:pt>
                <c:pt idx="112">
                  <c:v>423.16</c:v>
                </c:pt>
                <c:pt idx="113">
                  <c:v>423.04</c:v>
                </c:pt>
                <c:pt idx="114">
                  <c:v>423.02</c:v>
                </c:pt>
                <c:pt idx="115">
                  <c:v>423.02</c:v>
                </c:pt>
                <c:pt idx="116">
                  <c:v>423.68</c:v>
                </c:pt>
                <c:pt idx="117">
                  <c:v>423.74</c:v>
                </c:pt>
                <c:pt idx="118">
                  <c:v>423.72</c:v>
                </c:pt>
                <c:pt idx="119">
                  <c:v>423.66</c:v>
                </c:pt>
                <c:pt idx="120">
                  <c:v>423.899</c:v>
                </c:pt>
                <c:pt idx="121">
                  <c:v>423.84399999999999</c:v>
                </c:pt>
                <c:pt idx="122">
                  <c:v>424.16699999999997</c:v>
                </c:pt>
                <c:pt idx="123">
                  <c:v>424.16899999999998</c:v>
                </c:pt>
                <c:pt idx="124">
                  <c:v>424.12299999999999</c:v>
                </c:pt>
                <c:pt idx="125">
                  <c:v>423.97199999999998</c:v>
                </c:pt>
                <c:pt idx="126">
                  <c:v>423.94099999999997</c:v>
                </c:pt>
                <c:pt idx="127">
                  <c:v>423.95499999999998</c:v>
                </c:pt>
                <c:pt idx="128">
                  <c:v>423.83699999999999</c:v>
                </c:pt>
                <c:pt idx="130">
                  <c:v>424.12599999999998</c:v>
                </c:pt>
                <c:pt idx="131">
                  <c:v>424.03299999999996</c:v>
                </c:pt>
                <c:pt idx="132">
                  <c:v>424.12799999999999</c:v>
                </c:pt>
                <c:pt idx="133">
                  <c:v>424.05500000000001</c:v>
                </c:pt>
                <c:pt idx="134">
                  <c:v>424.077</c:v>
                </c:pt>
                <c:pt idx="135">
                  <c:v>424.14599999999996</c:v>
                </c:pt>
                <c:pt idx="136">
                  <c:v>424.15600000000001</c:v>
                </c:pt>
                <c:pt idx="140">
                  <c:v>424.23199999999997</c:v>
                </c:pt>
                <c:pt idx="141">
                  <c:v>424.12099999999998</c:v>
                </c:pt>
                <c:pt idx="142">
                  <c:v>424.303</c:v>
                </c:pt>
                <c:pt idx="143">
                  <c:v>424.24699999999996</c:v>
                </c:pt>
                <c:pt idx="144">
                  <c:v>424.12099999999998</c:v>
                </c:pt>
                <c:pt idx="145">
                  <c:v>424.01099999999997</c:v>
                </c:pt>
                <c:pt idx="146">
                  <c:v>423.83299999999997</c:v>
                </c:pt>
                <c:pt idx="147">
                  <c:v>423.76284799999996</c:v>
                </c:pt>
                <c:pt idx="148">
                  <c:v>424.01900000000001</c:v>
                </c:pt>
                <c:pt idx="151">
                  <c:v>424.24799999999999</c:v>
                </c:pt>
                <c:pt idx="152">
                  <c:v>424.15699999999998</c:v>
                </c:pt>
                <c:pt idx="153">
                  <c:v>424.13499999999999</c:v>
                </c:pt>
                <c:pt idx="154">
                  <c:v>424.14</c:v>
                </c:pt>
                <c:pt idx="155">
                  <c:v>423.97300000000001</c:v>
                </c:pt>
                <c:pt idx="156">
                  <c:v>423.95799999999997</c:v>
                </c:pt>
                <c:pt idx="157">
                  <c:v>423.92699999999996</c:v>
                </c:pt>
                <c:pt idx="161">
                  <c:v>424.02</c:v>
                </c:pt>
                <c:pt idx="162">
                  <c:v>424.06200000000001</c:v>
                </c:pt>
                <c:pt idx="163">
                  <c:v>423.88599999999997</c:v>
                </c:pt>
                <c:pt idx="164">
                  <c:v>423.55699999999996</c:v>
                </c:pt>
                <c:pt idx="165">
                  <c:v>423.75399999999996</c:v>
                </c:pt>
                <c:pt idx="166">
                  <c:v>424.214</c:v>
                </c:pt>
                <c:pt idx="167">
                  <c:v>424.32400000000001</c:v>
                </c:pt>
                <c:pt idx="168">
                  <c:v>424.30799999999999</c:v>
                </c:pt>
                <c:pt idx="169">
                  <c:v>424.363</c:v>
                </c:pt>
                <c:pt idx="170">
                  <c:v>424.31099999999998</c:v>
                </c:pt>
                <c:pt idx="171">
                  <c:v>424.29899999999998</c:v>
                </c:pt>
                <c:pt idx="172">
                  <c:v>424.214</c:v>
                </c:pt>
                <c:pt idx="173">
                  <c:v>424.14299999999997</c:v>
                </c:pt>
                <c:pt idx="178">
                  <c:v>424.12299999999999</c:v>
                </c:pt>
                <c:pt idx="179">
                  <c:v>424.089</c:v>
                </c:pt>
                <c:pt idx="180">
                  <c:v>424.11899999999997</c:v>
                </c:pt>
                <c:pt idx="181">
                  <c:v>424.00399999999996</c:v>
                </c:pt>
                <c:pt idx="182">
                  <c:v>424.00200000000001</c:v>
                </c:pt>
                <c:pt idx="183">
                  <c:v>423.94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27552"/>
        <c:axId val="45528128"/>
      </c:scatterChart>
      <c:valAx>
        <c:axId val="45527552"/>
        <c:scaling>
          <c:orientation val="minMax"/>
          <c:min val="3397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50832405419019588"/>
              <c:y val="0.94453503892218249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528128"/>
        <c:crosses val="autoZero"/>
        <c:crossBetween val="midCat"/>
        <c:majorUnit val="366"/>
      </c:valAx>
      <c:valAx>
        <c:axId val="45528128"/>
        <c:scaling>
          <c:orientation val="minMax"/>
          <c:min val="42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W/L Elevation (meters)</a:t>
                </a:r>
              </a:p>
            </c:rich>
          </c:tx>
          <c:layout>
            <c:manualLayout>
              <c:xMode val="edge"/>
              <c:yMode val="edge"/>
              <c:x val="1.2208701185079138E-2"/>
              <c:y val="0.388254548386229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5275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8390678437922535"/>
          <c:y val="1.95759318481094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75757575757576E-2"/>
          <c:y val="0.12116040955631399"/>
          <c:w val="0.87878787878787878"/>
          <c:h val="0.802047781569965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'"300" wells'' water levels'!$A$915</c:f>
              <c:strCache>
                <c:ptCount val="1"/>
                <c:pt idx="0">
                  <c:v>307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levels'!$B$1020:$B$1036</c:f>
              <c:numCache>
                <c:formatCode>mm/dd/yy</c:formatCode>
                <c:ptCount val="17"/>
                <c:pt idx="0">
                  <c:v>36299</c:v>
                </c:pt>
                <c:pt idx="1">
                  <c:v>36328</c:v>
                </c:pt>
                <c:pt idx="2">
                  <c:v>36371</c:v>
                </c:pt>
                <c:pt idx="3">
                  <c:v>36399</c:v>
                </c:pt>
                <c:pt idx="4">
                  <c:v>36427</c:v>
                </c:pt>
                <c:pt idx="5">
                  <c:v>36458</c:v>
                </c:pt>
                <c:pt idx="6">
                  <c:v>36486</c:v>
                </c:pt>
                <c:pt idx="7">
                  <c:v>36521</c:v>
                </c:pt>
                <c:pt idx="8">
                  <c:v>36553</c:v>
                </c:pt>
                <c:pt idx="9">
                  <c:v>36587</c:v>
                </c:pt>
                <c:pt idx="10">
                  <c:v>36612</c:v>
                </c:pt>
                <c:pt idx="11">
                  <c:v>36640</c:v>
                </c:pt>
                <c:pt idx="12">
                  <c:v>36669</c:v>
                </c:pt>
                <c:pt idx="13">
                  <c:v>36706</c:v>
                </c:pt>
                <c:pt idx="14">
                  <c:v>36732</c:v>
                </c:pt>
                <c:pt idx="15">
                  <c:v>36760</c:v>
                </c:pt>
                <c:pt idx="16">
                  <c:v>36787</c:v>
                </c:pt>
              </c:numCache>
            </c:numRef>
          </c:xVal>
          <c:yVal>
            <c:numRef>
              <c:f>'"300" wells'' water levels'!$L$1020:$L$1036</c:f>
              <c:numCache>
                <c:formatCode>General</c:formatCode>
                <c:ptCount val="17"/>
                <c:pt idx="0">
                  <c:v>424.13900000000001</c:v>
                </c:pt>
                <c:pt idx="1">
                  <c:v>424.13299999999998</c:v>
                </c:pt>
                <c:pt idx="2">
                  <c:v>424.20100000000002</c:v>
                </c:pt>
                <c:pt idx="3">
                  <c:v>424.18200000000002</c:v>
                </c:pt>
                <c:pt idx="4">
                  <c:v>424.20100000000002</c:v>
                </c:pt>
                <c:pt idx="5">
                  <c:v>424.13299999999998</c:v>
                </c:pt>
                <c:pt idx="6">
                  <c:v>424.05799999999999</c:v>
                </c:pt>
                <c:pt idx="7">
                  <c:v>423.93900000000002</c:v>
                </c:pt>
                <c:pt idx="8">
                  <c:v>423.88544163364827</c:v>
                </c:pt>
                <c:pt idx="9">
                  <c:v>423.82143675708625</c:v>
                </c:pt>
                <c:pt idx="10">
                  <c:v>423.8244846083511</c:v>
                </c:pt>
                <c:pt idx="11">
                  <c:v>423.83667601341057</c:v>
                </c:pt>
                <c:pt idx="12">
                  <c:v>423.8305803108808</c:v>
                </c:pt>
                <c:pt idx="13">
                  <c:v>423.89153733617798</c:v>
                </c:pt>
                <c:pt idx="14">
                  <c:v>423.71476196281623</c:v>
                </c:pt>
                <c:pt idx="15">
                  <c:v>423.72199999999998</c:v>
                </c:pt>
                <c:pt idx="16">
                  <c:v>423.71499999999997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29856"/>
        <c:axId val="45530432"/>
      </c:scatterChart>
      <c:valAx>
        <c:axId val="45529856"/>
        <c:scaling>
          <c:orientation val="minMax"/>
          <c:min val="3616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530432"/>
        <c:crosses val="autoZero"/>
        <c:crossBetween val="midCat"/>
        <c:majorUnit val="60.8"/>
      </c:valAx>
      <c:valAx>
        <c:axId val="45530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52985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301A Water and Oil Elevations</a:t>
            </a:r>
          </a:p>
        </c:rich>
      </c:tx>
      <c:layout>
        <c:manualLayout>
          <c:xMode val="edge"/>
          <c:yMode val="edge"/>
          <c:x val="0.29157678064214576"/>
          <c:y val="3.49855548631960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95045152880704"/>
          <c:y val="9.9125505542640685E-2"/>
          <c:w val="0.8142557183278617"/>
          <c:h val="0.74191649020373762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levels'!$B$9:$B$350</c:f>
              <c:numCache>
                <c:formatCode>mm/dd/yy</c:formatCode>
                <c:ptCount val="342"/>
                <c:pt idx="0">
                  <c:v>30470</c:v>
                </c:pt>
                <c:pt idx="1">
                  <c:v>30475</c:v>
                </c:pt>
                <c:pt idx="2">
                  <c:v>30483</c:v>
                </c:pt>
                <c:pt idx="3">
                  <c:v>30488</c:v>
                </c:pt>
                <c:pt idx="4">
                  <c:v>30509</c:v>
                </c:pt>
                <c:pt idx="5">
                  <c:v>30524</c:v>
                </c:pt>
                <c:pt idx="6">
                  <c:v>30566</c:v>
                </c:pt>
                <c:pt idx="7">
                  <c:v>30610</c:v>
                </c:pt>
                <c:pt idx="8">
                  <c:v>30739</c:v>
                </c:pt>
                <c:pt idx="9">
                  <c:v>30778</c:v>
                </c:pt>
                <c:pt idx="10">
                  <c:v>30785</c:v>
                </c:pt>
                <c:pt idx="11">
                  <c:v>30799</c:v>
                </c:pt>
                <c:pt idx="12">
                  <c:v>30806</c:v>
                </c:pt>
                <c:pt idx="13">
                  <c:v>30830</c:v>
                </c:pt>
                <c:pt idx="14">
                  <c:v>30839</c:v>
                </c:pt>
                <c:pt idx="15">
                  <c:v>30848</c:v>
                </c:pt>
                <c:pt idx="16">
                  <c:v>30854</c:v>
                </c:pt>
                <c:pt idx="17">
                  <c:v>30861</c:v>
                </c:pt>
                <c:pt idx="18">
                  <c:v>30869</c:v>
                </c:pt>
                <c:pt idx="19">
                  <c:v>30881</c:v>
                </c:pt>
                <c:pt idx="20">
                  <c:v>30897</c:v>
                </c:pt>
                <c:pt idx="21">
                  <c:v>30904</c:v>
                </c:pt>
                <c:pt idx="22">
                  <c:v>30911</c:v>
                </c:pt>
                <c:pt idx="23">
                  <c:v>30917</c:v>
                </c:pt>
                <c:pt idx="24">
                  <c:v>30925</c:v>
                </c:pt>
                <c:pt idx="25">
                  <c:v>30934</c:v>
                </c:pt>
                <c:pt idx="26">
                  <c:v>30945</c:v>
                </c:pt>
                <c:pt idx="27">
                  <c:v>30979</c:v>
                </c:pt>
                <c:pt idx="28">
                  <c:v>30986</c:v>
                </c:pt>
                <c:pt idx="29">
                  <c:v>30993</c:v>
                </c:pt>
                <c:pt idx="30">
                  <c:v>31001</c:v>
                </c:pt>
                <c:pt idx="31">
                  <c:v>31007</c:v>
                </c:pt>
                <c:pt idx="32">
                  <c:v>31016</c:v>
                </c:pt>
                <c:pt idx="33">
                  <c:v>31021</c:v>
                </c:pt>
                <c:pt idx="34">
                  <c:v>31029</c:v>
                </c:pt>
                <c:pt idx="35">
                  <c:v>31039</c:v>
                </c:pt>
                <c:pt idx="36">
                  <c:v>31046</c:v>
                </c:pt>
                <c:pt idx="37">
                  <c:v>31053</c:v>
                </c:pt>
                <c:pt idx="38">
                  <c:v>31060</c:v>
                </c:pt>
                <c:pt idx="39">
                  <c:v>31076</c:v>
                </c:pt>
                <c:pt idx="40">
                  <c:v>31081</c:v>
                </c:pt>
                <c:pt idx="41">
                  <c:v>31088</c:v>
                </c:pt>
                <c:pt idx="42">
                  <c:v>31095</c:v>
                </c:pt>
                <c:pt idx="43">
                  <c:v>31116</c:v>
                </c:pt>
                <c:pt idx="44">
                  <c:v>31130</c:v>
                </c:pt>
                <c:pt idx="45">
                  <c:v>31137</c:v>
                </c:pt>
                <c:pt idx="46">
                  <c:v>31144</c:v>
                </c:pt>
                <c:pt idx="47">
                  <c:v>31151</c:v>
                </c:pt>
                <c:pt idx="48">
                  <c:v>31158</c:v>
                </c:pt>
                <c:pt idx="49">
                  <c:v>31162</c:v>
                </c:pt>
                <c:pt idx="50">
                  <c:v>31165</c:v>
                </c:pt>
                <c:pt idx="51">
                  <c:v>31172</c:v>
                </c:pt>
                <c:pt idx="52">
                  <c:v>31179</c:v>
                </c:pt>
                <c:pt idx="53">
                  <c:v>31186</c:v>
                </c:pt>
                <c:pt idx="54">
                  <c:v>31193</c:v>
                </c:pt>
                <c:pt idx="55">
                  <c:v>31200</c:v>
                </c:pt>
                <c:pt idx="56">
                  <c:v>31207</c:v>
                </c:pt>
                <c:pt idx="57">
                  <c:v>31214</c:v>
                </c:pt>
                <c:pt idx="58">
                  <c:v>31228</c:v>
                </c:pt>
                <c:pt idx="59">
                  <c:v>31235</c:v>
                </c:pt>
                <c:pt idx="60">
                  <c:v>31242</c:v>
                </c:pt>
                <c:pt idx="61">
                  <c:v>31249</c:v>
                </c:pt>
                <c:pt idx="62">
                  <c:v>31256</c:v>
                </c:pt>
                <c:pt idx="63">
                  <c:v>31263</c:v>
                </c:pt>
                <c:pt idx="64">
                  <c:v>31270</c:v>
                </c:pt>
                <c:pt idx="65">
                  <c:v>31272</c:v>
                </c:pt>
                <c:pt idx="66">
                  <c:v>31277</c:v>
                </c:pt>
                <c:pt idx="67">
                  <c:v>31284</c:v>
                </c:pt>
                <c:pt idx="68">
                  <c:v>31291</c:v>
                </c:pt>
                <c:pt idx="69">
                  <c:v>31298</c:v>
                </c:pt>
                <c:pt idx="70">
                  <c:v>31305</c:v>
                </c:pt>
                <c:pt idx="71">
                  <c:v>31312</c:v>
                </c:pt>
                <c:pt idx="72">
                  <c:v>31317</c:v>
                </c:pt>
                <c:pt idx="73">
                  <c:v>31326</c:v>
                </c:pt>
                <c:pt idx="74">
                  <c:v>31333</c:v>
                </c:pt>
                <c:pt idx="75">
                  <c:v>31340</c:v>
                </c:pt>
                <c:pt idx="76">
                  <c:v>31347</c:v>
                </c:pt>
                <c:pt idx="77">
                  <c:v>31437</c:v>
                </c:pt>
                <c:pt idx="78">
                  <c:v>31445</c:v>
                </c:pt>
                <c:pt idx="79">
                  <c:v>31451</c:v>
                </c:pt>
                <c:pt idx="80">
                  <c:v>31458</c:v>
                </c:pt>
                <c:pt idx="81">
                  <c:v>31465</c:v>
                </c:pt>
                <c:pt idx="82">
                  <c:v>31473</c:v>
                </c:pt>
                <c:pt idx="83">
                  <c:v>31477</c:v>
                </c:pt>
                <c:pt idx="84">
                  <c:v>31480</c:v>
                </c:pt>
                <c:pt idx="85">
                  <c:v>31493</c:v>
                </c:pt>
                <c:pt idx="86">
                  <c:v>31500</c:v>
                </c:pt>
                <c:pt idx="87">
                  <c:v>31507</c:v>
                </c:pt>
                <c:pt idx="88">
                  <c:v>31515</c:v>
                </c:pt>
                <c:pt idx="89">
                  <c:v>31522</c:v>
                </c:pt>
                <c:pt idx="90">
                  <c:v>31529</c:v>
                </c:pt>
                <c:pt idx="91">
                  <c:v>31537</c:v>
                </c:pt>
                <c:pt idx="92">
                  <c:v>31543</c:v>
                </c:pt>
                <c:pt idx="93">
                  <c:v>31551</c:v>
                </c:pt>
                <c:pt idx="94">
                  <c:v>31578</c:v>
                </c:pt>
                <c:pt idx="95">
                  <c:v>31592</c:v>
                </c:pt>
                <c:pt idx="96">
                  <c:v>31602</c:v>
                </c:pt>
                <c:pt idx="97">
                  <c:v>31606</c:v>
                </c:pt>
                <c:pt idx="98">
                  <c:v>31614</c:v>
                </c:pt>
                <c:pt idx="99">
                  <c:v>31719</c:v>
                </c:pt>
                <c:pt idx="100">
                  <c:v>31774</c:v>
                </c:pt>
                <c:pt idx="101">
                  <c:v>31780</c:v>
                </c:pt>
                <c:pt idx="102">
                  <c:v>31788</c:v>
                </c:pt>
                <c:pt idx="103">
                  <c:v>32201</c:v>
                </c:pt>
                <c:pt idx="104">
                  <c:v>32235</c:v>
                </c:pt>
                <c:pt idx="105">
                  <c:v>32263</c:v>
                </c:pt>
                <c:pt idx="106">
                  <c:v>32300</c:v>
                </c:pt>
                <c:pt idx="107">
                  <c:v>32313</c:v>
                </c:pt>
                <c:pt idx="108">
                  <c:v>32330</c:v>
                </c:pt>
                <c:pt idx="109">
                  <c:v>32352</c:v>
                </c:pt>
                <c:pt idx="110">
                  <c:v>32381</c:v>
                </c:pt>
                <c:pt idx="111">
                  <c:v>32476</c:v>
                </c:pt>
                <c:pt idx="112">
                  <c:v>32723</c:v>
                </c:pt>
                <c:pt idx="113">
                  <c:v>32759</c:v>
                </c:pt>
                <c:pt idx="114">
                  <c:v>32800</c:v>
                </c:pt>
                <c:pt idx="115">
                  <c:v>32829</c:v>
                </c:pt>
                <c:pt idx="116">
                  <c:v>32881</c:v>
                </c:pt>
                <c:pt idx="117">
                  <c:v>32976</c:v>
                </c:pt>
                <c:pt idx="118">
                  <c:v>33050</c:v>
                </c:pt>
                <c:pt idx="119">
                  <c:v>33257</c:v>
                </c:pt>
                <c:pt idx="120">
                  <c:v>33306</c:v>
                </c:pt>
                <c:pt idx="121">
                  <c:v>33326</c:v>
                </c:pt>
                <c:pt idx="122">
                  <c:v>33679</c:v>
                </c:pt>
                <c:pt idx="123">
                  <c:v>33686</c:v>
                </c:pt>
                <c:pt idx="124">
                  <c:v>33688</c:v>
                </c:pt>
                <c:pt idx="125">
                  <c:v>33690</c:v>
                </c:pt>
                <c:pt idx="126">
                  <c:v>33693</c:v>
                </c:pt>
                <c:pt idx="127">
                  <c:v>33695</c:v>
                </c:pt>
                <c:pt idx="128">
                  <c:v>33699</c:v>
                </c:pt>
                <c:pt idx="129">
                  <c:v>33700</c:v>
                </c:pt>
                <c:pt idx="130">
                  <c:v>33702</c:v>
                </c:pt>
                <c:pt idx="131">
                  <c:v>33707</c:v>
                </c:pt>
                <c:pt idx="132">
                  <c:v>33709</c:v>
                </c:pt>
                <c:pt idx="133">
                  <c:v>33711</c:v>
                </c:pt>
                <c:pt idx="134">
                  <c:v>33714</c:v>
                </c:pt>
                <c:pt idx="135">
                  <c:v>33716</c:v>
                </c:pt>
                <c:pt idx="136">
                  <c:v>33718</c:v>
                </c:pt>
                <c:pt idx="137">
                  <c:v>33784</c:v>
                </c:pt>
                <c:pt idx="138">
                  <c:v>33996</c:v>
                </c:pt>
                <c:pt idx="139">
                  <c:v>34026</c:v>
                </c:pt>
                <c:pt idx="140">
                  <c:v>34033</c:v>
                </c:pt>
                <c:pt idx="141">
                  <c:v>34044</c:v>
                </c:pt>
                <c:pt idx="142">
                  <c:v>34058</c:v>
                </c:pt>
                <c:pt idx="143">
                  <c:v>34065</c:v>
                </c:pt>
                <c:pt idx="144">
                  <c:v>34075</c:v>
                </c:pt>
                <c:pt idx="145">
                  <c:v>34086</c:v>
                </c:pt>
                <c:pt idx="146">
                  <c:v>34100</c:v>
                </c:pt>
                <c:pt idx="147">
                  <c:v>34110</c:v>
                </c:pt>
                <c:pt idx="148">
                  <c:v>34117</c:v>
                </c:pt>
                <c:pt idx="149">
                  <c:v>34129</c:v>
                </c:pt>
                <c:pt idx="150">
                  <c:v>34267</c:v>
                </c:pt>
                <c:pt idx="151">
                  <c:v>34310</c:v>
                </c:pt>
                <c:pt idx="152">
                  <c:v>34341</c:v>
                </c:pt>
                <c:pt idx="153">
                  <c:v>34366</c:v>
                </c:pt>
                <c:pt idx="154">
                  <c:v>34402</c:v>
                </c:pt>
                <c:pt idx="155">
                  <c:v>34438</c:v>
                </c:pt>
                <c:pt idx="156">
                  <c:v>34488</c:v>
                </c:pt>
                <c:pt idx="157">
                  <c:v>34522</c:v>
                </c:pt>
                <c:pt idx="158">
                  <c:v>34561</c:v>
                </c:pt>
                <c:pt idx="159">
                  <c:v>34589</c:v>
                </c:pt>
                <c:pt idx="160">
                  <c:v>34611</c:v>
                </c:pt>
                <c:pt idx="161">
                  <c:v>34648</c:v>
                </c:pt>
                <c:pt idx="162">
                  <c:v>34676</c:v>
                </c:pt>
                <c:pt idx="163">
                  <c:v>34702</c:v>
                </c:pt>
                <c:pt idx="164">
                  <c:v>34775</c:v>
                </c:pt>
                <c:pt idx="165">
                  <c:v>34817</c:v>
                </c:pt>
                <c:pt idx="166">
                  <c:v>34859</c:v>
                </c:pt>
                <c:pt idx="167">
                  <c:v>35025</c:v>
                </c:pt>
                <c:pt idx="168">
                  <c:v>35213</c:v>
                </c:pt>
                <c:pt idx="169">
                  <c:v>35240</c:v>
                </c:pt>
                <c:pt idx="170">
                  <c:v>35286</c:v>
                </c:pt>
                <c:pt idx="171">
                  <c:v>35311</c:v>
                </c:pt>
                <c:pt idx="172">
                  <c:v>35359</c:v>
                </c:pt>
                <c:pt idx="173">
                  <c:v>35419</c:v>
                </c:pt>
                <c:pt idx="174">
                  <c:v>35487</c:v>
                </c:pt>
                <c:pt idx="175">
                  <c:v>35551</c:v>
                </c:pt>
                <c:pt idx="176">
                  <c:v>35586</c:v>
                </c:pt>
                <c:pt idx="177">
                  <c:v>35625</c:v>
                </c:pt>
                <c:pt idx="178">
                  <c:v>35651</c:v>
                </c:pt>
                <c:pt idx="179">
                  <c:v>35693</c:v>
                </c:pt>
                <c:pt idx="180">
                  <c:v>35731</c:v>
                </c:pt>
                <c:pt idx="181">
                  <c:v>35754</c:v>
                </c:pt>
                <c:pt idx="182">
                  <c:v>35776</c:v>
                </c:pt>
                <c:pt idx="183">
                  <c:v>35817</c:v>
                </c:pt>
                <c:pt idx="184">
                  <c:v>35845</c:v>
                </c:pt>
                <c:pt idx="185">
                  <c:v>35871</c:v>
                </c:pt>
                <c:pt idx="186">
                  <c:v>35900</c:v>
                </c:pt>
                <c:pt idx="187">
                  <c:v>35956</c:v>
                </c:pt>
                <c:pt idx="188">
                  <c:v>36060</c:v>
                </c:pt>
                <c:pt idx="189">
                  <c:v>36082</c:v>
                </c:pt>
                <c:pt idx="190">
                  <c:v>36160</c:v>
                </c:pt>
                <c:pt idx="191">
                  <c:v>36216</c:v>
                </c:pt>
                <c:pt idx="192">
                  <c:v>36235</c:v>
                </c:pt>
                <c:pt idx="193">
                  <c:v>36277</c:v>
                </c:pt>
                <c:pt idx="194">
                  <c:v>36299</c:v>
                </c:pt>
                <c:pt idx="195">
                  <c:v>36328</c:v>
                </c:pt>
                <c:pt idx="196">
                  <c:v>36371</c:v>
                </c:pt>
                <c:pt idx="197">
                  <c:v>36399</c:v>
                </c:pt>
                <c:pt idx="198">
                  <c:v>36427</c:v>
                </c:pt>
                <c:pt idx="199">
                  <c:v>36458</c:v>
                </c:pt>
                <c:pt idx="200">
                  <c:v>36486</c:v>
                </c:pt>
                <c:pt idx="201">
                  <c:v>36553</c:v>
                </c:pt>
                <c:pt idx="202">
                  <c:v>36587</c:v>
                </c:pt>
                <c:pt idx="203">
                  <c:v>36612</c:v>
                </c:pt>
                <c:pt idx="204">
                  <c:v>36640</c:v>
                </c:pt>
                <c:pt idx="205">
                  <c:v>36669</c:v>
                </c:pt>
                <c:pt idx="206">
                  <c:v>36706</c:v>
                </c:pt>
                <c:pt idx="207">
                  <c:v>36732</c:v>
                </c:pt>
                <c:pt idx="208">
                  <c:v>36747</c:v>
                </c:pt>
                <c:pt idx="209">
                  <c:v>36760</c:v>
                </c:pt>
                <c:pt idx="210">
                  <c:v>36787</c:v>
                </c:pt>
                <c:pt idx="211">
                  <c:v>36822</c:v>
                </c:pt>
                <c:pt idx="212">
                  <c:v>36859</c:v>
                </c:pt>
                <c:pt idx="213">
                  <c:v>36888</c:v>
                </c:pt>
                <c:pt idx="214">
                  <c:v>36914</c:v>
                </c:pt>
                <c:pt idx="215">
                  <c:v>36941</c:v>
                </c:pt>
                <c:pt idx="216">
                  <c:v>36965</c:v>
                </c:pt>
                <c:pt idx="217">
                  <c:v>37011</c:v>
                </c:pt>
                <c:pt idx="218">
                  <c:v>37041</c:v>
                </c:pt>
                <c:pt idx="219">
                  <c:v>37063</c:v>
                </c:pt>
                <c:pt idx="220">
                  <c:v>37102</c:v>
                </c:pt>
                <c:pt idx="221">
                  <c:v>37130</c:v>
                </c:pt>
                <c:pt idx="222">
                  <c:v>37158</c:v>
                </c:pt>
                <c:pt idx="223">
                  <c:v>37193</c:v>
                </c:pt>
                <c:pt idx="224">
                  <c:v>37223</c:v>
                </c:pt>
                <c:pt idx="225">
                  <c:v>37244</c:v>
                </c:pt>
                <c:pt idx="226">
                  <c:v>37281</c:v>
                </c:pt>
                <c:pt idx="227">
                  <c:v>37314</c:v>
                </c:pt>
                <c:pt idx="228">
                  <c:v>37337</c:v>
                </c:pt>
                <c:pt idx="229">
                  <c:v>37375</c:v>
                </c:pt>
                <c:pt idx="230">
                  <c:v>37399</c:v>
                </c:pt>
                <c:pt idx="231">
                  <c:v>37433</c:v>
                </c:pt>
                <c:pt idx="232">
                  <c:v>37460</c:v>
                </c:pt>
                <c:pt idx="233">
                  <c:v>37494</c:v>
                </c:pt>
                <c:pt idx="234">
                  <c:v>37524</c:v>
                </c:pt>
                <c:pt idx="235">
                  <c:v>37546</c:v>
                </c:pt>
                <c:pt idx="236">
                  <c:v>37581</c:v>
                </c:pt>
                <c:pt idx="237">
                  <c:v>37610</c:v>
                </c:pt>
                <c:pt idx="238">
                  <c:v>37651</c:v>
                </c:pt>
                <c:pt idx="239">
                  <c:v>37679</c:v>
                </c:pt>
                <c:pt idx="240">
                  <c:v>37705</c:v>
                </c:pt>
                <c:pt idx="241">
                  <c:v>37739</c:v>
                </c:pt>
                <c:pt idx="242">
                  <c:v>37761</c:v>
                </c:pt>
                <c:pt idx="243">
                  <c:v>37802</c:v>
                </c:pt>
                <c:pt idx="244">
                  <c:v>37830</c:v>
                </c:pt>
                <c:pt idx="245">
                  <c:v>37859</c:v>
                </c:pt>
                <c:pt idx="246">
                  <c:v>37888</c:v>
                </c:pt>
                <c:pt idx="247">
                  <c:v>37924</c:v>
                </c:pt>
                <c:pt idx="248">
                  <c:v>37951</c:v>
                </c:pt>
                <c:pt idx="249">
                  <c:v>37978</c:v>
                </c:pt>
                <c:pt idx="250">
                  <c:v>38008</c:v>
                </c:pt>
                <c:pt idx="251">
                  <c:v>38047</c:v>
                </c:pt>
                <c:pt idx="252">
                  <c:v>38078</c:v>
                </c:pt>
                <c:pt idx="253">
                  <c:v>38105</c:v>
                </c:pt>
                <c:pt idx="254">
                  <c:v>38131</c:v>
                </c:pt>
                <c:pt idx="255">
                  <c:v>38162</c:v>
                </c:pt>
                <c:pt idx="256">
                  <c:v>38191</c:v>
                </c:pt>
                <c:pt idx="257">
                  <c:v>38220</c:v>
                </c:pt>
                <c:pt idx="258">
                  <c:v>38225</c:v>
                </c:pt>
                <c:pt idx="259">
                  <c:v>38250</c:v>
                </c:pt>
                <c:pt idx="260">
                  <c:v>38292</c:v>
                </c:pt>
                <c:pt idx="261">
                  <c:v>38320</c:v>
                </c:pt>
                <c:pt idx="262">
                  <c:v>38341</c:v>
                </c:pt>
                <c:pt idx="263">
                  <c:v>38377</c:v>
                </c:pt>
                <c:pt idx="264">
                  <c:v>38413</c:v>
                </c:pt>
                <c:pt idx="265">
                  <c:v>38440</c:v>
                </c:pt>
                <c:pt idx="266">
                  <c:v>38467</c:v>
                </c:pt>
                <c:pt idx="267">
                  <c:v>38496</c:v>
                </c:pt>
                <c:pt idx="268">
                  <c:v>38526</c:v>
                </c:pt>
                <c:pt idx="269">
                  <c:v>38558</c:v>
                </c:pt>
                <c:pt idx="270">
                  <c:v>38586</c:v>
                </c:pt>
                <c:pt idx="271">
                  <c:v>38618</c:v>
                </c:pt>
                <c:pt idx="272">
                  <c:v>38649</c:v>
                </c:pt>
                <c:pt idx="273">
                  <c:v>38677</c:v>
                </c:pt>
                <c:pt idx="274">
                  <c:v>38707</c:v>
                </c:pt>
                <c:pt idx="275">
                  <c:v>38743</c:v>
                </c:pt>
                <c:pt idx="276">
                  <c:v>38776</c:v>
                </c:pt>
                <c:pt idx="277">
                  <c:v>38803</c:v>
                </c:pt>
                <c:pt idx="278">
                  <c:v>38835</c:v>
                </c:pt>
                <c:pt idx="279">
                  <c:v>38856</c:v>
                </c:pt>
                <c:pt idx="280">
                  <c:v>38894</c:v>
                </c:pt>
                <c:pt idx="281">
                  <c:v>38925</c:v>
                </c:pt>
                <c:pt idx="282">
                  <c:v>38958</c:v>
                </c:pt>
                <c:pt idx="283">
                  <c:v>38986</c:v>
                </c:pt>
                <c:pt idx="284">
                  <c:v>39014</c:v>
                </c:pt>
                <c:pt idx="285">
                  <c:v>39050</c:v>
                </c:pt>
                <c:pt idx="286">
                  <c:v>39077</c:v>
                </c:pt>
                <c:pt idx="287">
                  <c:v>39114</c:v>
                </c:pt>
                <c:pt idx="288">
                  <c:v>39136</c:v>
                </c:pt>
                <c:pt idx="289">
                  <c:v>39167</c:v>
                </c:pt>
                <c:pt idx="290">
                  <c:v>39198</c:v>
                </c:pt>
                <c:pt idx="291">
                  <c:v>39220</c:v>
                </c:pt>
                <c:pt idx="292">
                  <c:v>39258</c:v>
                </c:pt>
                <c:pt idx="293">
                  <c:v>39272</c:v>
                </c:pt>
                <c:pt idx="294">
                  <c:v>39317</c:v>
                </c:pt>
                <c:pt idx="295">
                  <c:v>39356</c:v>
                </c:pt>
                <c:pt idx="296">
                  <c:v>39373</c:v>
                </c:pt>
                <c:pt idx="297">
                  <c:v>39413</c:v>
                </c:pt>
                <c:pt idx="298">
                  <c:v>39443</c:v>
                </c:pt>
                <c:pt idx="299">
                  <c:v>39472</c:v>
                </c:pt>
                <c:pt idx="300">
                  <c:v>39507</c:v>
                </c:pt>
                <c:pt idx="301">
                  <c:v>39536</c:v>
                </c:pt>
                <c:pt idx="302">
                  <c:v>39563</c:v>
                </c:pt>
                <c:pt idx="303">
                  <c:v>39580</c:v>
                </c:pt>
                <c:pt idx="304">
                  <c:v>39674</c:v>
                </c:pt>
                <c:pt idx="305">
                  <c:v>39725</c:v>
                </c:pt>
                <c:pt idx="306">
                  <c:v>39767</c:v>
                </c:pt>
                <c:pt idx="307">
                  <c:v>39795</c:v>
                </c:pt>
                <c:pt idx="308">
                  <c:v>39832</c:v>
                </c:pt>
                <c:pt idx="309">
                  <c:v>39866</c:v>
                </c:pt>
                <c:pt idx="310">
                  <c:v>39898</c:v>
                </c:pt>
                <c:pt idx="311">
                  <c:v>39966</c:v>
                </c:pt>
                <c:pt idx="312">
                  <c:v>40044</c:v>
                </c:pt>
                <c:pt idx="313">
                  <c:v>40074</c:v>
                </c:pt>
                <c:pt idx="314">
                  <c:v>40102</c:v>
                </c:pt>
                <c:pt idx="315">
                  <c:v>40128</c:v>
                </c:pt>
                <c:pt idx="316">
                  <c:v>40161</c:v>
                </c:pt>
                <c:pt idx="317">
                  <c:v>40191</c:v>
                </c:pt>
                <c:pt idx="318">
                  <c:v>40221</c:v>
                </c:pt>
                <c:pt idx="319">
                  <c:v>40246</c:v>
                </c:pt>
                <c:pt idx="320">
                  <c:v>40274</c:v>
                </c:pt>
                <c:pt idx="321">
                  <c:v>40331</c:v>
                </c:pt>
                <c:pt idx="322">
                  <c:v>40378</c:v>
                </c:pt>
                <c:pt idx="323">
                  <c:v>40417</c:v>
                </c:pt>
                <c:pt idx="324">
                  <c:v>40442</c:v>
                </c:pt>
                <c:pt idx="325">
                  <c:v>40485</c:v>
                </c:pt>
                <c:pt idx="326">
                  <c:v>40515</c:v>
                </c:pt>
                <c:pt idx="327">
                  <c:v>40549</c:v>
                </c:pt>
                <c:pt idx="328">
                  <c:v>40577</c:v>
                </c:pt>
                <c:pt idx="329">
                  <c:v>40605</c:v>
                </c:pt>
                <c:pt idx="330">
                  <c:v>40632</c:v>
                </c:pt>
                <c:pt idx="331">
                  <c:v>40666</c:v>
                </c:pt>
                <c:pt idx="332">
                  <c:v>40709</c:v>
                </c:pt>
                <c:pt idx="333">
                  <c:v>40714</c:v>
                </c:pt>
                <c:pt idx="334">
                  <c:v>40743</c:v>
                </c:pt>
                <c:pt idx="335">
                  <c:v>40772</c:v>
                </c:pt>
                <c:pt idx="336">
                  <c:v>40808</c:v>
                </c:pt>
                <c:pt idx="337">
                  <c:v>40842</c:v>
                </c:pt>
                <c:pt idx="338">
                  <c:v>40868</c:v>
                </c:pt>
                <c:pt idx="339">
                  <c:v>40897</c:v>
                </c:pt>
                <c:pt idx="340">
                  <c:v>40932</c:v>
                </c:pt>
                <c:pt idx="341">
                  <c:v>40977</c:v>
                </c:pt>
              </c:numCache>
            </c:numRef>
          </c:xVal>
          <c:yVal>
            <c:numRef>
              <c:f>'"300" wells'' water levels'!$L$9:$L$350</c:f>
              <c:numCache>
                <c:formatCode>General</c:formatCode>
                <c:ptCount val="342"/>
                <c:pt idx="0">
                  <c:v>422.72699999999998</c:v>
                </c:pt>
                <c:pt idx="1">
                  <c:v>422.70600000000002</c:v>
                </c:pt>
                <c:pt idx="2">
                  <c:v>430.71300000000002</c:v>
                </c:pt>
                <c:pt idx="3">
                  <c:v>430.71300000000002</c:v>
                </c:pt>
                <c:pt idx="4">
                  <c:v>430.71300000000002</c:v>
                </c:pt>
                <c:pt idx="5">
                  <c:v>430.71300000000002</c:v>
                </c:pt>
                <c:pt idx="6">
                  <c:v>422.77600000000001</c:v>
                </c:pt>
                <c:pt idx="7">
                  <c:v>430.71300000000002</c:v>
                </c:pt>
                <c:pt idx="8">
                  <c:v>430.71300000000002</c:v>
                </c:pt>
                <c:pt idx="9">
                  <c:v>430.71300000000002</c:v>
                </c:pt>
                <c:pt idx="10">
                  <c:v>430.71300000000002</c:v>
                </c:pt>
                <c:pt idx="11">
                  <c:v>430.71300000000002</c:v>
                </c:pt>
                <c:pt idx="12">
                  <c:v>422.78500000000003</c:v>
                </c:pt>
                <c:pt idx="13">
                  <c:v>430.71300000000002</c:v>
                </c:pt>
                <c:pt idx="14">
                  <c:v>422.83700000000005</c:v>
                </c:pt>
                <c:pt idx="15">
                  <c:v>423.072</c:v>
                </c:pt>
                <c:pt idx="16">
                  <c:v>423.17500000000001</c:v>
                </c:pt>
                <c:pt idx="17">
                  <c:v>423.20600000000002</c:v>
                </c:pt>
                <c:pt idx="18">
                  <c:v>423.209</c:v>
                </c:pt>
                <c:pt idx="19">
                  <c:v>423.15100000000001</c:v>
                </c:pt>
                <c:pt idx="20">
                  <c:v>423.029</c:v>
                </c:pt>
                <c:pt idx="21">
                  <c:v>422.983</c:v>
                </c:pt>
                <c:pt idx="22">
                  <c:v>422.87</c:v>
                </c:pt>
                <c:pt idx="23">
                  <c:v>422.87300000000005</c:v>
                </c:pt>
                <c:pt idx="24">
                  <c:v>422.86700000000002</c:v>
                </c:pt>
                <c:pt idx="25">
                  <c:v>422.80900000000003</c:v>
                </c:pt>
                <c:pt idx="26">
                  <c:v>422.75800000000004</c:v>
                </c:pt>
                <c:pt idx="27">
                  <c:v>422.91</c:v>
                </c:pt>
                <c:pt idx="28">
                  <c:v>422.96200000000005</c:v>
                </c:pt>
                <c:pt idx="29">
                  <c:v>422.971</c:v>
                </c:pt>
                <c:pt idx="30">
                  <c:v>422.95300000000003</c:v>
                </c:pt>
                <c:pt idx="31">
                  <c:v>422.95300000000003</c:v>
                </c:pt>
                <c:pt idx="32">
                  <c:v>422.91300000000001</c:v>
                </c:pt>
                <c:pt idx="33">
                  <c:v>422.88</c:v>
                </c:pt>
                <c:pt idx="34">
                  <c:v>422.858</c:v>
                </c:pt>
                <c:pt idx="35">
                  <c:v>422.79400000000004</c:v>
                </c:pt>
                <c:pt idx="36">
                  <c:v>422.77300000000002</c:v>
                </c:pt>
                <c:pt idx="37">
                  <c:v>422.721</c:v>
                </c:pt>
                <c:pt idx="38">
                  <c:v>422.69100000000003</c:v>
                </c:pt>
                <c:pt idx="39">
                  <c:v>422.68800000000005</c:v>
                </c:pt>
                <c:pt idx="40">
                  <c:v>422.68400000000003</c:v>
                </c:pt>
                <c:pt idx="41">
                  <c:v>422.68800000000005</c:v>
                </c:pt>
                <c:pt idx="42">
                  <c:v>422.69100000000003</c:v>
                </c:pt>
                <c:pt idx="43">
                  <c:v>422.69100000000003</c:v>
                </c:pt>
                <c:pt idx="44">
                  <c:v>422.666</c:v>
                </c:pt>
                <c:pt idx="45">
                  <c:v>422.67500000000001</c:v>
                </c:pt>
                <c:pt idx="46">
                  <c:v>422.68800000000005</c:v>
                </c:pt>
                <c:pt idx="47">
                  <c:v>422.68800000000005</c:v>
                </c:pt>
                <c:pt idx="48">
                  <c:v>422.68800000000005</c:v>
                </c:pt>
                <c:pt idx="49">
                  <c:v>422.62700000000001</c:v>
                </c:pt>
                <c:pt idx="50">
                  <c:v>422.71800000000002</c:v>
                </c:pt>
                <c:pt idx="51">
                  <c:v>422.85200000000003</c:v>
                </c:pt>
                <c:pt idx="52">
                  <c:v>423.07500000000005</c:v>
                </c:pt>
                <c:pt idx="53">
                  <c:v>423.09000000000003</c:v>
                </c:pt>
                <c:pt idx="54">
                  <c:v>423.18400000000003</c:v>
                </c:pt>
                <c:pt idx="55">
                  <c:v>423.209</c:v>
                </c:pt>
                <c:pt idx="56">
                  <c:v>423.21500000000003</c:v>
                </c:pt>
                <c:pt idx="57">
                  <c:v>423.291</c:v>
                </c:pt>
                <c:pt idx="58">
                  <c:v>423.291</c:v>
                </c:pt>
                <c:pt idx="59">
                  <c:v>423.291</c:v>
                </c:pt>
                <c:pt idx="60">
                  <c:v>423.291</c:v>
                </c:pt>
                <c:pt idx="61">
                  <c:v>423.28500000000003</c:v>
                </c:pt>
                <c:pt idx="62">
                  <c:v>423.27600000000001</c:v>
                </c:pt>
                <c:pt idx="63">
                  <c:v>423.25800000000004</c:v>
                </c:pt>
                <c:pt idx="64">
                  <c:v>423.26100000000002</c:v>
                </c:pt>
                <c:pt idx="65">
                  <c:v>423.245</c:v>
                </c:pt>
                <c:pt idx="66">
                  <c:v>423.267</c:v>
                </c:pt>
                <c:pt idx="67">
                  <c:v>423.267</c:v>
                </c:pt>
                <c:pt idx="68">
                  <c:v>423.27000000000004</c:v>
                </c:pt>
                <c:pt idx="69">
                  <c:v>423.25800000000004</c:v>
                </c:pt>
                <c:pt idx="70">
                  <c:v>423.245</c:v>
                </c:pt>
                <c:pt idx="71">
                  <c:v>423.233</c:v>
                </c:pt>
                <c:pt idx="72">
                  <c:v>423.21200000000005</c:v>
                </c:pt>
                <c:pt idx="73">
                  <c:v>423.19</c:v>
                </c:pt>
                <c:pt idx="74">
                  <c:v>423.178</c:v>
                </c:pt>
                <c:pt idx="75">
                  <c:v>423.16900000000004</c:v>
                </c:pt>
                <c:pt idx="76">
                  <c:v>423.15700000000004</c:v>
                </c:pt>
                <c:pt idx="77">
                  <c:v>422.87</c:v>
                </c:pt>
                <c:pt idx="78">
                  <c:v>422.84900000000005</c:v>
                </c:pt>
                <c:pt idx="79">
                  <c:v>422.83700000000005</c:v>
                </c:pt>
                <c:pt idx="80">
                  <c:v>422.81200000000001</c:v>
                </c:pt>
                <c:pt idx="81">
                  <c:v>422.78500000000003</c:v>
                </c:pt>
                <c:pt idx="82">
                  <c:v>422.72700000000003</c:v>
                </c:pt>
                <c:pt idx="83">
                  <c:v>422.76100000000002</c:v>
                </c:pt>
                <c:pt idx="84">
                  <c:v>422.73900000000003</c:v>
                </c:pt>
                <c:pt idx="85">
                  <c:v>422.71800000000002</c:v>
                </c:pt>
                <c:pt idx="86">
                  <c:v>422.82500000000005</c:v>
                </c:pt>
                <c:pt idx="87">
                  <c:v>422.86700000000002</c:v>
                </c:pt>
                <c:pt idx="88">
                  <c:v>422.85200000000003</c:v>
                </c:pt>
                <c:pt idx="89">
                  <c:v>422.96500000000003</c:v>
                </c:pt>
                <c:pt idx="90">
                  <c:v>423.01400000000001</c:v>
                </c:pt>
                <c:pt idx="91">
                  <c:v>423.09900000000005</c:v>
                </c:pt>
                <c:pt idx="92">
                  <c:v>423.178</c:v>
                </c:pt>
                <c:pt idx="93">
                  <c:v>423.245</c:v>
                </c:pt>
                <c:pt idx="94">
                  <c:v>423.17500000000001</c:v>
                </c:pt>
                <c:pt idx="95">
                  <c:v>423.18100000000004</c:v>
                </c:pt>
                <c:pt idx="96">
                  <c:v>423.16900000000004</c:v>
                </c:pt>
                <c:pt idx="97">
                  <c:v>423.16300000000001</c:v>
                </c:pt>
                <c:pt idx="98">
                  <c:v>423.10200000000003</c:v>
                </c:pt>
                <c:pt idx="99">
                  <c:v>422.89800000000002</c:v>
                </c:pt>
                <c:pt idx="100">
                  <c:v>422.68800000000005</c:v>
                </c:pt>
                <c:pt idx="101">
                  <c:v>422.68100000000004</c:v>
                </c:pt>
                <c:pt idx="102">
                  <c:v>422.678</c:v>
                </c:pt>
                <c:pt idx="103">
                  <c:v>422.70000000000005</c:v>
                </c:pt>
                <c:pt idx="104">
                  <c:v>422.70300000000003</c:v>
                </c:pt>
                <c:pt idx="105">
                  <c:v>422.87</c:v>
                </c:pt>
                <c:pt idx="106">
                  <c:v>422.77600000000001</c:v>
                </c:pt>
                <c:pt idx="107">
                  <c:v>422.71200000000005</c:v>
                </c:pt>
                <c:pt idx="108">
                  <c:v>422.70300000000003</c:v>
                </c:pt>
                <c:pt idx="109">
                  <c:v>422.71200000000005</c:v>
                </c:pt>
                <c:pt idx="110">
                  <c:v>422.709</c:v>
                </c:pt>
                <c:pt idx="111">
                  <c:v>422.70000000000005</c:v>
                </c:pt>
                <c:pt idx="112">
                  <c:v>422.91</c:v>
                </c:pt>
                <c:pt idx="113">
                  <c:v>422.73600000000005</c:v>
                </c:pt>
                <c:pt idx="114">
                  <c:v>422.68800000000005</c:v>
                </c:pt>
                <c:pt idx="115">
                  <c:v>422.69100000000003</c:v>
                </c:pt>
                <c:pt idx="116">
                  <c:v>422.68800000000005</c:v>
                </c:pt>
                <c:pt idx="117">
                  <c:v>422.678</c:v>
                </c:pt>
                <c:pt idx="118">
                  <c:v>422.709</c:v>
                </c:pt>
                <c:pt idx="119">
                  <c:v>422.67200000000003</c:v>
                </c:pt>
                <c:pt idx="120">
                  <c:v>422.68800000000005</c:v>
                </c:pt>
                <c:pt idx="121">
                  <c:v>422.69100000000003</c:v>
                </c:pt>
                <c:pt idx="122">
                  <c:v>422.63300000000004</c:v>
                </c:pt>
                <c:pt idx="123">
                  <c:v>422.67</c:v>
                </c:pt>
                <c:pt idx="124">
                  <c:v>422.48400000000004</c:v>
                </c:pt>
                <c:pt idx="125">
                  <c:v>422.48400000000004</c:v>
                </c:pt>
                <c:pt idx="126">
                  <c:v>422.64800000000002</c:v>
                </c:pt>
                <c:pt idx="127">
                  <c:v>422.92400000000004</c:v>
                </c:pt>
                <c:pt idx="128">
                  <c:v>422.721</c:v>
                </c:pt>
                <c:pt idx="129">
                  <c:v>422.41900000000004</c:v>
                </c:pt>
                <c:pt idx="130">
                  <c:v>422.42200000000003</c:v>
                </c:pt>
                <c:pt idx="131">
                  <c:v>422.483</c:v>
                </c:pt>
                <c:pt idx="132">
                  <c:v>422.666</c:v>
                </c:pt>
                <c:pt idx="133">
                  <c:v>422.33100000000002</c:v>
                </c:pt>
                <c:pt idx="134">
                  <c:v>422.32500000000005</c:v>
                </c:pt>
                <c:pt idx="135">
                  <c:v>430.71300000000002</c:v>
                </c:pt>
                <c:pt idx="136">
                  <c:v>430.71300000000002</c:v>
                </c:pt>
                <c:pt idx="137">
                  <c:v>422.77800000000002</c:v>
                </c:pt>
                <c:pt idx="138">
                  <c:v>422.863</c:v>
                </c:pt>
                <c:pt idx="139">
                  <c:v>422.81100000000004</c:v>
                </c:pt>
                <c:pt idx="140">
                  <c:v>422.32500000000005</c:v>
                </c:pt>
                <c:pt idx="141">
                  <c:v>422.745</c:v>
                </c:pt>
                <c:pt idx="142">
                  <c:v>422.75200000000001</c:v>
                </c:pt>
                <c:pt idx="143">
                  <c:v>422.77000000000004</c:v>
                </c:pt>
                <c:pt idx="144">
                  <c:v>422.56800000000004</c:v>
                </c:pt>
                <c:pt idx="145">
                  <c:v>422.87200000000001</c:v>
                </c:pt>
                <c:pt idx="146">
                  <c:v>423.02800000000002</c:v>
                </c:pt>
                <c:pt idx="147">
                  <c:v>423.06900000000002</c:v>
                </c:pt>
                <c:pt idx="148">
                  <c:v>423.07300000000004</c:v>
                </c:pt>
                <c:pt idx="149">
                  <c:v>423.34500000000003</c:v>
                </c:pt>
                <c:pt idx="150">
                  <c:v>430.71300000000002</c:v>
                </c:pt>
                <c:pt idx="151">
                  <c:v>423.06</c:v>
                </c:pt>
                <c:pt idx="152">
                  <c:v>422.97</c:v>
                </c:pt>
                <c:pt idx="153">
                  <c:v>423.31800000000004</c:v>
                </c:pt>
                <c:pt idx="154">
                  <c:v>422.69500000000005</c:v>
                </c:pt>
                <c:pt idx="155">
                  <c:v>422.31800000000004</c:v>
                </c:pt>
                <c:pt idx="156">
                  <c:v>422.31700000000001</c:v>
                </c:pt>
                <c:pt idx="157">
                  <c:v>423.07400000000001</c:v>
                </c:pt>
                <c:pt idx="158">
                  <c:v>430.71300000000002</c:v>
                </c:pt>
                <c:pt idx="159">
                  <c:v>422.74900000000002</c:v>
                </c:pt>
                <c:pt idx="160">
                  <c:v>423.37700000000001</c:v>
                </c:pt>
                <c:pt idx="161">
                  <c:v>423.44500000000005</c:v>
                </c:pt>
                <c:pt idx="162">
                  <c:v>423.464</c:v>
                </c:pt>
                <c:pt idx="163">
                  <c:v>423.32300000000004</c:v>
                </c:pt>
                <c:pt idx="164">
                  <c:v>423.08199999999999</c:v>
                </c:pt>
                <c:pt idx="165">
                  <c:v>422.68800000000005</c:v>
                </c:pt>
                <c:pt idx="166">
                  <c:v>423.45800000000003</c:v>
                </c:pt>
                <c:pt idx="167">
                  <c:v>423.06900000000002</c:v>
                </c:pt>
                <c:pt idx="168">
                  <c:v>423.72400000000005</c:v>
                </c:pt>
                <c:pt idx="169">
                  <c:v>423.59500000000003</c:v>
                </c:pt>
                <c:pt idx="170">
                  <c:v>423.39500000000004</c:v>
                </c:pt>
                <c:pt idx="171">
                  <c:v>423.21200000000005</c:v>
                </c:pt>
                <c:pt idx="172">
                  <c:v>423.02700000000004</c:v>
                </c:pt>
                <c:pt idx="173">
                  <c:v>423.05700000000002</c:v>
                </c:pt>
                <c:pt idx="174">
                  <c:v>423.012</c:v>
                </c:pt>
                <c:pt idx="175">
                  <c:v>423.541</c:v>
                </c:pt>
                <c:pt idx="176">
                  <c:v>423.57800000000003</c:v>
                </c:pt>
                <c:pt idx="177">
                  <c:v>423.726</c:v>
                </c:pt>
                <c:pt idx="178">
                  <c:v>424.024</c:v>
                </c:pt>
                <c:pt idx="179">
                  <c:v>423.45600000000002</c:v>
                </c:pt>
                <c:pt idx="180">
                  <c:v>423.44200000000001</c:v>
                </c:pt>
                <c:pt idx="181">
                  <c:v>423.375</c:v>
                </c:pt>
                <c:pt idx="182">
                  <c:v>423.30100000000004</c:v>
                </c:pt>
                <c:pt idx="183">
                  <c:v>423.18800000000005</c:v>
                </c:pt>
                <c:pt idx="184">
                  <c:v>422.88200000000001</c:v>
                </c:pt>
                <c:pt idx="185">
                  <c:v>423.17100000000005</c:v>
                </c:pt>
                <c:pt idx="186">
                  <c:v>423.16200000000003</c:v>
                </c:pt>
                <c:pt idx="187">
                  <c:v>423.42200000000003</c:v>
                </c:pt>
                <c:pt idx="188">
                  <c:v>422.94500000000005</c:v>
                </c:pt>
                <c:pt idx="189">
                  <c:v>422.88900000000001</c:v>
                </c:pt>
                <c:pt idx="190">
                  <c:v>422.96000000000004</c:v>
                </c:pt>
                <c:pt idx="191">
                  <c:v>423.714</c:v>
                </c:pt>
                <c:pt idx="192">
                  <c:v>424.31800000000004</c:v>
                </c:pt>
                <c:pt idx="193">
                  <c:v>425.86799999999999</c:v>
                </c:pt>
                <c:pt idx="194">
                  <c:v>423.08100000000002</c:v>
                </c:pt>
                <c:pt idx="195">
                  <c:v>423.46700000000004</c:v>
                </c:pt>
                <c:pt idx="196">
                  <c:v>423.57800000000003</c:v>
                </c:pt>
                <c:pt idx="197">
                  <c:v>423.57100000000003</c:v>
                </c:pt>
                <c:pt idx="198">
                  <c:v>423.68400000000003</c:v>
                </c:pt>
                <c:pt idx="199">
                  <c:v>423.66200000000003</c:v>
                </c:pt>
                <c:pt idx="200">
                  <c:v>423.553</c:v>
                </c:pt>
                <c:pt idx="201">
                  <c:v>423.303</c:v>
                </c:pt>
                <c:pt idx="202">
                  <c:v>423.185</c:v>
                </c:pt>
                <c:pt idx="203">
                  <c:v>423.13500000000005</c:v>
                </c:pt>
                <c:pt idx="204">
                  <c:v>423.18200000000002</c:v>
                </c:pt>
                <c:pt idx="205">
                  <c:v>423.13</c:v>
                </c:pt>
                <c:pt idx="206">
                  <c:v>423.339</c:v>
                </c:pt>
                <c:pt idx="207">
                  <c:v>422.87</c:v>
                </c:pt>
                <c:pt idx="208">
                  <c:v>423.76000000000005</c:v>
                </c:pt>
                <c:pt idx="209">
                  <c:v>422.83199999999999</c:v>
                </c:pt>
                <c:pt idx="210">
                  <c:v>422.94200000000001</c:v>
                </c:pt>
                <c:pt idx="211">
                  <c:v>422.87800000000004</c:v>
                </c:pt>
                <c:pt idx="212">
                  <c:v>423.404</c:v>
                </c:pt>
                <c:pt idx="213">
                  <c:v>423.59500000000003</c:v>
                </c:pt>
                <c:pt idx="214">
                  <c:v>423.51500000000004</c:v>
                </c:pt>
                <c:pt idx="215">
                  <c:v>423.387</c:v>
                </c:pt>
                <c:pt idx="216">
                  <c:v>423.31</c:v>
                </c:pt>
                <c:pt idx="217">
                  <c:v>423.28200000000004</c:v>
                </c:pt>
                <c:pt idx="218">
                  <c:v>423.85900000000004</c:v>
                </c:pt>
                <c:pt idx="219">
                  <c:v>423.83100000000002</c:v>
                </c:pt>
                <c:pt idx="220">
                  <c:v>423.55900000000003</c:v>
                </c:pt>
                <c:pt idx="221">
                  <c:v>423.51100000000002</c:v>
                </c:pt>
                <c:pt idx="222">
                  <c:v>423.34000000000003</c:v>
                </c:pt>
                <c:pt idx="223">
                  <c:v>423.33500000000004</c:v>
                </c:pt>
                <c:pt idx="224">
                  <c:v>423.15500000000003</c:v>
                </c:pt>
                <c:pt idx="225">
                  <c:v>423.13100000000003</c:v>
                </c:pt>
                <c:pt idx="226">
                  <c:v>423.33199999999999</c:v>
                </c:pt>
                <c:pt idx="227">
                  <c:v>423.24</c:v>
                </c:pt>
                <c:pt idx="228">
                  <c:v>423.16500000000002</c:v>
                </c:pt>
                <c:pt idx="229">
                  <c:v>422.97400000000005</c:v>
                </c:pt>
                <c:pt idx="230">
                  <c:v>423.07400000000001</c:v>
                </c:pt>
                <c:pt idx="231">
                  <c:v>423.209</c:v>
                </c:pt>
                <c:pt idx="232">
                  <c:v>423.31600000000003</c:v>
                </c:pt>
                <c:pt idx="233">
                  <c:v>423.51400000000001</c:v>
                </c:pt>
                <c:pt idx="234">
                  <c:v>423.38400000000001</c:v>
                </c:pt>
                <c:pt idx="235">
                  <c:v>423.084</c:v>
                </c:pt>
                <c:pt idx="236">
                  <c:v>423.03000000000003</c:v>
                </c:pt>
                <c:pt idx="237">
                  <c:v>422.96000000000004</c:v>
                </c:pt>
                <c:pt idx="238">
                  <c:v>422.93100000000004</c:v>
                </c:pt>
                <c:pt idx="239">
                  <c:v>422.87200000000001</c:v>
                </c:pt>
                <c:pt idx="240">
                  <c:v>422.82500000000005</c:v>
                </c:pt>
                <c:pt idx="241">
                  <c:v>422.83100000000002</c:v>
                </c:pt>
                <c:pt idx="242">
                  <c:v>422.86100000000005</c:v>
                </c:pt>
                <c:pt idx="243">
                  <c:v>422.851</c:v>
                </c:pt>
                <c:pt idx="244">
                  <c:v>422.87300000000005</c:v>
                </c:pt>
                <c:pt idx="245">
                  <c:v>422.78100000000001</c:v>
                </c:pt>
                <c:pt idx="246">
                  <c:v>422.673</c:v>
                </c:pt>
                <c:pt idx="247">
                  <c:v>422.74400000000003</c:v>
                </c:pt>
                <c:pt idx="248">
                  <c:v>422.72800000000001</c:v>
                </c:pt>
                <c:pt idx="249">
                  <c:v>422.971</c:v>
                </c:pt>
                <c:pt idx="250">
                  <c:v>422.93300000000005</c:v>
                </c:pt>
                <c:pt idx="251">
                  <c:v>422.875</c:v>
                </c:pt>
                <c:pt idx="252">
                  <c:v>422.97900000000004</c:v>
                </c:pt>
                <c:pt idx="253">
                  <c:v>422.88300000000004</c:v>
                </c:pt>
                <c:pt idx="254">
                  <c:v>422.85700000000003</c:v>
                </c:pt>
                <c:pt idx="255">
                  <c:v>422.70300000000003</c:v>
                </c:pt>
                <c:pt idx="256">
                  <c:v>422.75200000000001</c:v>
                </c:pt>
                <c:pt idx="257">
                  <c:v>422.68200000000002</c:v>
                </c:pt>
                <c:pt idx="258">
                  <c:v>422.94300000000004</c:v>
                </c:pt>
                <c:pt idx="259">
                  <c:v>422.73099999999999</c:v>
                </c:pt>
                <c:pt idx="260">
                  <c:v>422.86200000000002</c:v>
                </c:pt>
                <c:pt idx="261">
                  <c:v>423.33600000000001</c:v>
                </c:pt>
                <c:pt idx="262">
                  <c:v>423.298</c:v>
                </c:pt>
                <c:pt idx="263">
                  <c:v>423.15500000000003</c:v>
                </c:pt>
                <c:pt idx="264">
                  <c:v>423.01500000000004</c:v>
                </c:pt>
                <c:pt idx="265">
                  <c:v>422.92500000000001</c:v>
                </c:pt>
                <c:pt idx="266">
                  <c:v>423.161</c:v>
                </c:pt>
                <c:pt idx="267">
                  <c:v>423.25400000000002</c:v>
                </c:pt>
                <c:pt idx="268">
                  <c:v>423.798</c:v>
                </c:pt>
                <c:pt idx="269">
                  <c:v>423.73600000000005</c:v>
                </c:pt>
                <c:pt idx="270">
                  <c:v>423.45600000000002</c:v>
                </c:pt>
                <c:pt idx="271">
                  <c:v>423.23099999999999</c:v>
                </c:pt>
                <c:pt idx="272">
                  <c:v>423.13</c:v>
                </c:pt>
                <c:pt idx="273">
                  <c:v>423.08000000000004</c:v>
                </c:pt>
                <c:pt idx="274">
                  <c:v>423.04500000000002</c:v>
                </c:pt>
                <c:pt idx="275">
                  <c:v>422.96000000000004</c:v>
                </c:pt>
                <c:pt idx="276">
                  <c:v>422.88500000000005</c:v>
                </c:pt>
                <c:pt idx="277">
                  <c:v>422.86500000000001</c:v>
                </c:pt>
                <c:pt idx="278">
                  <c:v>423.435</c:v>
                </c:pt>
                <c:pt idx="279">
                  <c:v>423.52800000000002</c:v>
                </c:pt>
                <c:pt idx="280">
                  <c:v>423.42500000000001</c:v>
                </c:pt>
                <c:pt idx="281">
                  <c:v>423.226</c:v>
                </c:pt>
                <c:pt idx="282">
                  <c:v>422.97</c:v>
                </c:pt>
                <c:pt idx="283">
                  <c:v>422.84100000000001</c:v>
                </c:pt>
                <c:pt idx="284">
                  <c:v>422.80700000000002</c:v>
                </c:pt>
                <c:pt idx="285">
                  <c:v>422.76500000000004</c:v>
                </c:pt>
                <c:pt idx="286">
                  <c:v>422.72500000000002</c:v>
                </c:pt>
                <c:pt idx="287">
                  <c:v>422.673</c:v>
                </c:pt>
                <c:pt idx="288">
                  <c:v>422.666</c:v>
                </c:pt>
                <c:pt idx="289">
                  <c:v>422.66500000000002</c:v>
                </c:pt>
                <c:pt idx="290">
                  <c:v>422.77500000000003</c:v>
                </c:pt>
                <c:pt idx="291">
                  <c:v>423.05500000000001</c:v>
                </c:pt>
                <c:pt idx="292">
                  <c:v>423.221</c:v>
                </c:pt>
                <c:pt idx="293">
                  <c:v>423.25100000000003</c:v>
                </c:pt>
                <c:pt idx="294">
                  <c:v>422.97900000000004</c:v>
                </c:pt>
                <c:pt idx="295">
                  <c:v>422.822</c:v>
                </c:pt>
                <c:pt idx="296">
                  <c:v>422.83000000000004</c:v>
                </c:pt>
                <c:pt idx="297">
                  <c:v>423.09000000000003</c:v>
                </c:pt>
                <c:pt idx="298">
                  <c:v>423.08100000000002</c:v>
                </c:pt>
                <c:pt idx="299">
                  <c:v>423</c:v>
                </c:pt>
                <c:pt idx="300">
                  <c:v>422.87800000000004</c:v>
                </c:pt>
                <c:pt idx="301">
                  <c:v>422.78700000000003</c:v>
                </c:pt>
                <c:pt idx="304">
                  <c:v>423.39800000000002</c:v>
                </c:pt>
                <c:pt idx="305">
                  <c:v>423.37100000000004</c:v>
                </c:pt>
                <c:pt idx="306">
                  <c:v>423.66400000000004</c:v>
                </c:pt>
                <c:pt idx="307">
                  <c:v>423.71000000000004</c:v>
                </c:pt>
                <c:pt idx="308">
                  <c:v>423.57000000000005</c:v>
                </c:pt>
                <c:pt idx="309">
                  <c:v>423.399</c:v>
                </c:pt>
                <c:pt idx="310">
                  <c:v>423.63500000000005</c:v>
                </c:pt>
                <c:pt idx="312">
                  <c:v>423.44</c:v>
                </c:pt>
                <c:pt idx="321">
                  <c:v>423.46900000000005</c:v>
                </c:pt>
                <c:pt idx="322">
                  <c:v>423.57900000000001</c:v>
                </c:pt>
                <c:pt idx="323">
                  <c:v>423.85700000000003</c:v>
                </c:pt>
                <c:pt idx="324">
                  <c:v>423.96700000000004</c:v>
                </c:pt>
                <c:pt idx="325">
                  <c:v>424.07800000000003</c:v>
                </c:pt>
                <c:pt idx="326">
                  <c:v>423.95400000000001</c:v>
                </c:pt>
                <c:pt idx="328">
                  <c:v>423.56800000000004</c:v>
                </c:pt>
                <c:pt idx="330">
                  <c:v>423.392</c:v>
                </c:pt>
                <c:pt idx="331">
                  <c:v>423.90900000000005</c:v>
                </c:pt>
                <c:pt idx="332">
                  <c:v>424.05400000000003</c:v>
                </c:pt>
                <c:pt idx="333">
                  <c:v>424.04694294074619</c:v>
                </c:pt>
                <c:pt idx="334">
                  <c:v>423.93300000000005</c:v>
                </c:pt>
                <c:pt idx="335">
                  <c:v>423.80100000000004</c:v>
                </c:pt>
                <c:pt idx="336">
                  <c:v>423.52200000000005</c:v>
                </c:pt>
                <c:pt idx="337">
                  <c:v>423.26300000000003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lgDashDot"/>
            </a:ln>
          </c:spPr>
          <c:marker>
            <c:symbol val="none"/>
          </c:marker>
          <c:xVal>
            <c:numRef>
              <c:f>'"300" wells'' water levels'!$B$9:$B$350</c:f>
              <c:numCache>
                <c:formatCode>mm/dd/yy</c:formatCode>
                <c:ptCount val="342"/>
                <c:pt idx="0">
                  <c:v>30470</c:v>
                </c:pt>
                <c:pt idx="1">
                  <c:v>30475</c:v>
                </c:pt>
                <c:pt idx="2">
                  <c:v>30483</c:v>
                </c:pt>
                <c:pt idx="3">
                  <c:v>30488</c:v>
                </c:pt>
                <c:pt idx="4">
                  <c:v>30509</c:v>
                </c:pt>
                <c:pt idx="5">
                  <c:v>30524</c:v>
                </c:pt>
                <c:pt idx="6">
                  <c:v>30566</c:v>
                </c:pt>
                <c:pt idx="7">
                  <c:v>30610</c:v>
                </c:pt>
                <c:pt idx="8">
                  <c:v>30739</c:v>
                </c:pt>
                <c:pt idx="9">
                  <c:v>30778</c:v>
                </c:pt>
                <c:pt idx="10">
                  <c:v>30785</c:v>
                </c:pt>
                <c:pt idx="11">
                  <c:v>30799</c:v>
                </c:pt>
                <c:pt idx="12">
                  <c:v>30806</c:v>
                </c:pt>
                <c:pt idx="13">
                  <c:v>30830</c:v>
                </c:pt>
                <c:pt idx="14">
                  <c:v>30839</c:v>
                </c:pt>
                <c:pt idx="15">
                  <c:v>30848</c:v>
                </c:pt>
                <c:pt idx="16">
                  <c:v>30854</c:v>
                </c:pt>
                <c:pt idx="17">
                  <c:v>30861</c:v>
                </c:pt>
                <c:pt idx="18">
                  <c:v>30869</c:v>
                </c:pt>
                <c:pt idx="19">
                  <c:v>30881</c:v>
                </c:pt>
                <c:pt idx="20">
                  <c:v>30897</c:v>
                </c:pt>
                <c:pt idx="21">
                  <c:v>30904</c:v>
                </c:pt>
                <c:pt idx="22">
                  <c:v>30911</c:v>
                </c:pt>
                <c:pt idx="23">
                  <c:v>30917</c:v>
                </c:pt>
                <c:pt idx="24">
                  <c:v>30925</c:v>
                </c:pt>
                <c:pt idx="25">
                  <c:v>30934</c:v>
                </c:pt>
                <c:pt idx="26">
                  <c:v>30945</c:v>
                </c:pt>
                <c:pt idx="27">
                  <c:v>30979</c:v>
                </c:pt>
                <c:pt idx="28">
                  <c:v>30986</c:v>
                </c:pt>
                <c:pt idx="29">
                  <c:v>30993</c:v>
                </c:pt>
                <c:pt idx="30">
                  <c:v>31001</c:v>
                </c:pt>
                <c:pt idx="31">
                  <c:v>31007</c:v>
                </c:pt>
                <c:pt idx="32">
                  <c:v>31016</c:v>
                </c:pt>
                <c:pt idx="33">
                  <c:v>31021</c:v>
                </c:pt>
                <c:pt idx="34">
                  <c:v>31029</c:v>
                </c:pt>
                <c:pt idx="35">
                  <c:v>31039</c:v>
                </c:pt>
                <c:pt idx="36">
                  <c:v>31046</c:v>
                </c:pt>
                <c:pt idx="37">
                  <c:v>31053</c:v>
                </c:pt>
                <c:pt idx="38">
                  <c:v>31060</c:v>
                </c:pt>
                <c:pt idx="39">
                  <c:v>31076</c:v>
                </c:pt>
                <c:pt idx="40">
                  <c:v>31081</c:v>
                </c:pt>
                <c:pt idx="41">
                  <c:v>31088</c:v>
                </c:pt>
                <c:pt idx="42">
                  <c:v>31095</c:v>
                </c:pt>
                <c:pt idx="43">
                  <c:v>31116</c:v>
                </c:pt>
                <c:pt idx="44">
                  <c:v>31130</c:v>
                </c:pt>
                <c:pt idx="45">
                  <c:v>31137</c:v>
                </c:pt>
                <c:pt idx="46">
                  <c:v>31144</c:v>
                </c:pt>
                <c:pt idx="47">
                  <c:v>31151</c:v>
                </c:pt>
                <c:pt idx="48">
                  <c:v>31158</c:v>
                </c:pt>
                <c:pt idx="49">
                  <c:v>31162</c:v>
                </c:pt>
                <c:pt idx="50">
                  <c:v>31165</c:v>
                </c:pt>
                <c:pt idx="51">
                  <c:v>31172</c:v>
                </c:pt>
                <c:pt idx="52">
                  <c:v>31179</c:v>
                </c:pt>
                <c:pt idx="53">
                  <c:v>31186</c:v>
                </c:pt>
                <c:pt idx="54">
                  <c:v>31193</c:v>
                </c:pt>
                <c:pt idx="55">
                  <c:v>31200</c:v>
                </c:pt>
                <c:pt idx="56">
                  <c:v>31207</c:v>
                </c:pt>
                <c:pt idx="57">
                  <c:v>31214</c:v>
                </c:pt>
                <c:pt idx="58">
                  <c:v>31228</c:v>
                </c:pt>
                <c:pt idx="59">
                  <c:v>31235</c:v>
                </c:pt>
                <c:pt idx="60">
                  <c:v>31242</c:v>
                </c:pt>
                <c:pt idx="61">
                  <c:v>31249</c:v>
                </c:pt>
                <c:pt idx="62">
                  <c:v>31256</c:v>
                </c:pt>
                <c:pt idx="63">
                  <c:v>31263</c:v>
                </c:pt>
                <c:pt idx="64">
                  <c:v>31270</c:v>
                </c:pt>
                <c:pt idx="65">
                  <c:v>31272</c:v>
                </c:pt>
                <c:pt idx="66">
                  <c:v>31277</c:v>
                </c:pt>
                <c:pt idx="67">
                  <c:v>31284</c:v>
                </c:pt>
                <c:pt idx="68">
                  <c:v>31291</c:v>
                </c:pt>
                <c:pt idx="69">
                  <c:v>31298</c:v>
                </c:pt>
                <c:pt idx="70">
                  <c:v>31305</c:v>
                </c:pt>
                <c:pt idx="71">
                  <c:v>31312</c:v>
                </c:pt>
                <c:pt idx="72">
                  <c:v>31317</c:v>
                </c:pt>
                <c:pt idx="73">
                  <c:v>31326</c:v>
                </c:pt>
                <c:pt idx="74">
                  <c:v>31333</c:v>
                </c:pt>
                <c:pt idx="75">
                  <c:v>31340</c:v>
                </c:pt>
                <c:pt idx="76">
                  <c:v>31347</c:v>
                </c:pt>
                <c:pt idx="77">
                  <c:v>31437</c:v>
                </c:pt>
                <c:pt idx="78">
                  <c:v>31445</c:v>
                </c:pt>
                <c:pt idx="79">
                  <c:v>31451</c:v>
                </c:pt>
                <c:pt idx="80">
                  <c:v>31458</c:v>
                </c:pt>
                <c:pt idx="81">
                  <c:v>31465</c:v>
                </c:pt>
                <c:pt idx="82">
                  <c:v>31473</c:v>
                </c:pt>
                <c:pt idx="83">
                  <c:v>31477</c:v>
                </c:pt>
                <c:pt idx="84">
                  <c:v>31480</c:v>
                </c:pt>
                <c:pt idx="85">
                  <c:v>31493</c:v>
                </c:pt>
                <c:pt idx="86">
                  <c:v>31500</c:v>
                </c:pt>
                <c:pt idx="87">
                  <c:v>31507</c:v>
                </c:pt>
                <c:pt idx="88">
                  <c:v>31515</c:v>
                </c:pt>
                <c:pt idx="89">
                  <c:v>31522</c:v>
                </c:pt>
                <c:pt idx="90">
                  <c:v>31529</c:v>
                </c:pt>
                <c:pt idx="91">
                  <c:v>31537</c:v>
                </c:pt>
                <c:pt idx="92">
                  <c:v>31543</c:v>
                </c:pt>
                <c:pt idx="93">
                  <c:v>31551</c:v>
                </c:pt>
                <c:pt idx="94">
                  <c:v>31578</c:v>
                </c:pt>
                <c:pt idx="95">
                  <c:v>31592</c:v>
                </c:pt>
                <c:pt idx="96">
                  <c:v>31602</c:v>
                </c:pt>
                <c:pt idx="97">
                  <c:v>31606</c:v>
                </c:pt>
                <c:pt idx="98">
                  <c:v>31614</c:v>
                </c:pt>
                <c:pt idx="99">
                  <c:v>31719</c:v>
                </c:pt>
                <c:pt idx="100">
                  <c:v>31774</c:v>
                </c:pt>
                <c:pt idx="101">
                  <c:v>31780</c:v>
                </c:pt>
                <c:pt idx="102">
                  <c:v>31788</c:v>
                </c:pt>
                <c:pt idx="103">
                  <c:v>32201</c:v>
                </c:pt>
                <c:pt idx="104">
                  <c:v>32235</c:v>
                </c:pt>
                <c:pt idx="105">
                  <c:v>32263</c:v>
                </c:pt>
                <c:pt idx="106">
                  <c:v>32300</c:v>
                </c:pt>
                <c:pt idx="107">
                  <c:v>32313</c:v>
                </c:pt>
                <c:pt idx="108">
                  <c:v>32330</c:v>
                </c:pt>
                <c:pt idx="109">
                  <c:v>32352</c:v>
                </c:pt>
                <c:pt idx="110">
                  <c:v>32381</c:v>
                </c:pt>
                <c:pt idx="111">
                  <c:v>32476</c:v>
                </c:pt>
                <c:pt idx="112">
                  <c:v>32723</c:v>
                </c:pt>
                <c:pt idx="113">
                  <c:v>32759</c:v>
                </c:pt>
                <c:pt idx="114">
                  <c:v>32800</c:v>
                </c:pt>
                <c:pt idx="115">
                  <c:v>32829</c:v>
                </c:pt>
                <c:pt idx="116">
                  <c:v>32881</c:v>
                </c:pt>
                <c:pt idx="117">
                  <c:v>32976</c:v>
                </c:pt>
                <c:pt idx="118">
                  <c:v>33050</c:v>
                </c:pt>
                <c:pt idx="119">
                  <c:v>33257</c:v>
                </c:pt>
                <c:pt idx="120">
                  <c:v>33306</c:v>
                </c:pt>
                <c:pt idx="121">
                  <c:v>33326</c:v>
                </c:pt>
                <c:pt idx="122">
                  <c:v>33679</c:v>
                </c:pt>
                <c:pt idx="123">
                  <c:v>33686</c:v>
                </c:pt>
                <c:pt idx="124">
                  <c:v>33688</c:v>
                </c:pt>
                <c:pt idx="125">
                  <c:v>33690</c:v>
                </c:pt>
                <c:pt idx="126">
                  <c:v>33693</c:v>
                </c:pt>
                <c:pt idx="127">
                  <c:v>33695</c:v>
                </c:pt>
                <c:pt idx="128">
                  <c:v>33699</c:v>
                </c:pt>
                <c:pt idx="129">
                  <c:v>33700</c:v>
                </c:pt>
                <c:pt idx="130">
                  <c:v>33702</c:v>
                </c:pt>
                <c:pt idx="131">
                  <c:v>33707</c:v>
                </c:pt>
                <c:pt idx="132">
                  <c:v>33709</c:v>
                </c:pt>
                <c:pt idx="133">
                  <c:v>33711</c:v>
                </c:pt>
                <c:pt idx="134">
                  <c:v>33714</c:v>
                </c:pt>
                <c:pt idx="135">
                  <c:v>33716</c:v>
                </c:pt>
                <c:pt idx="136">
                  <c:v>33718</c:v>
                </c:pt>
                <c:pt idx="137">
                  <c:v>33784</c:v>
                </c:pt>
                <c:pt idx="138">
                  <c:v>33996</c:v>
                </c:pt>
                <c:pt idx="139">
                  <c:v>34026</c:v>
                </c:pt>
                <c:pt idx="140">
                  <c:v>34033</c:v>
                </c:pt>
                <c:pt idx="141">
                  <c:v>34044</c:v>
                </c:pt>
                <c:pt idx="142">
                  <c:v>34058</c:v>
                </c:pt>
                <c:pt idx="143">
                  <c:v>34065</c:v>
                </c:pt>
                <c:pt idx="144">
                  <c:v>34075</c:v>
                </c:pt>
                <c:pt idx="145">
                  <c:v>34086</c:v>
                </c:pt>
                <c:pt idx="146">
                  <c:v>34100</c:v>
                </c:pt>
                <c:pt idx="147">
                  <c:v>34110</c:v>
                </c:pt>
                <c:pt idx="148">
                  <c:v>34117</c:v>
                </c:pt>
                <c:pt idx="149">
                  <c:v>34129</c:v>
                </c:pt>
                <c:pt idx="150">
                  <c:v>34267</c:v>
                </c:pt>
                <c:pt idx="151">
                  <c:v>34310</c:v>
                </c:pt>
                <c:pt idx="152">
                  <c:v>34341</c:v>
                </c:pt>
                <c:pt idx="153">
                  <c:v>34366</c:v>
                </c:pt>
                <c:pt idx="154">
                  <c:v>34402</c:v>
                </c:pt>
                <c:pt idx="155">
                  <c:v>34438</c:v>
                </c:pt>
                <c:pt idx="156">
                  <c:v>34488</c:v>
                </c:pt>
                <c:pt idx="157">
                  <c:v>34522</c:v>
                </c:pt>
                <c:pt idx="158">
                  <c:v>34561</c:v>
                </c:pt>
                <c:pt idx="159">
                  <c:v>34589</c:v>
                </c:pt>
                <c:pt idx="160">
                  <c:v>34611</c:v>
                </c:pt>
                <c:pt idx="161">
                  <c:v>34648</c:v>
                </c:pt>
                <c:pt idx="162">
                  <c:v>34676</c:v>
                </c:pt>
                <c:pt idx="163">
                  <c:v>34702</c:v>
                </c:pt>
                <c:pt idx="164">
                  <c:v>34775</c:v>
                </c:pt>
                <c:pt idx="165">
                  <c:v>34817</c:v>
                </c:pt>
                <c:pt idx="166">
                  <c:v>34859</c:v>
                </c:pt>
                <c:pt idx="167">
                  <c:v>35025</c:v>
                </c:pt>
                <c:pt idx="168">
                  <c:v>35213</c:v>
                </c:pt>
                <c:pt idx="169">
                  <c:v>35240</c:v>
                </c:pt>
                <c:pt idx="170">
                  <c:v>35286</c:v>
                </c:pt>
                <c:pt idx="171">
                  <c:v>35311</c:v>
                </c:pt>
                <c:pt idx="172">
                  <c:v>35359</c:v>
                </c:pt>
                <c:pt idx="173">
                  <c:v>35419</c:v>
                </c:pt>
                <c:pt idx="174">
                  <c:v>35487</c:v>
                </c:pt>
                <c:pt idx="175">
                  <c:v>35551</c:v>
                </c:pt>
                <c:pt idx="176">
                  <c:v>35586</c:v>
                </c:pt>
                <c:pt idx="177">
                  <c:v>35625</c:v>
                </c:pt>
                <c:pt idx="178">
                  <c:v>35651</c:v>
                </c:pt>
                <c:pt idx="179">
                  <c:v>35693</c:v>
                </c:pt>
                <c:pt idx="180">
                  <c:v>35731</c:v>
                </c:pt>
                <c:pt idx="181">
                  <c:v>35754</c:v>
                </c:pt>
                <c:pt idx="182">
                  <c:v>35776</c:v>
                </c:pt>
                <c:pt idx="183">
                  <c:v>35817</c:v>
                </c:pt>
                <c:pt idx="184">
                  <c:v>35845</c:v>
                </c:pt>
                <c:pt idx="185">
                  <c:v>35871</c:v>
                </c:pt>
                <c:pt idx="186">
                  <c:v>35900</c:v>
                </c:pt>
                <c:pt idx="187">
                  <c:v>35956</c:v>
                </c:pt>
                <c:pt idx="188">
                  <c:v>36060</c:v>
                </c:pt>
                <c:pt idx="189">
                  <c:v>36082</c:v>
                </c:pt>
                <c:pt idx="190">
                  <c:v>36160</c:v>
                </c:pt>
                <c:pt idx="191">
                  <c:v>36216</c:v>
                </c:pt>
                <c:pt idx="192">
                  <c:v>36235</c:v>
                </c:pt>
                <c:pt idx="193">
                  <c:v>36277</c:v>
                </c:pt>
                <c:pt idx="194">
                  <c:v>36299</c:v>
                </c:pt>
                <c:pt idx="195">
                  <c:v>36328</c:v>
                </c:pt>
                <c:pt idx="196">
                  <c:v>36371</c:v>
                </c:pt>
                <c:pt idx="197">
                  <c:v>36399</c:v>
                </c:pt>
                <c:pt idx="198">
                  <c:v>36427</c:v>
                </c:pt>
                <c:pt idx="199">
                  <c:v>36458</c:v>
                </c:pt>
                <c:pt idx="200">
                  <c:v>36486</c:v>
                </c:pt>
                <c:pt idx="201">
                  <c:v>36553</c:v>
                </c:pt>
                <c:pt idx="202">
                  <c:v>36587</c:v>
                </c:pt>
                <c:pt idx="203">
                  <c:v>36612</c:v>
                </c:pt>
                <c:pt idx="204">
                  <c:v>36640</c:v>
                </c:pt>
                <c:pt idx="205">
                  <c:v>36669</c:v>
                </c:pt>
                <c:pt idx="206">
                  <c:v>36706</c:v>
                </c:pt>
                <c:pt idx="207">
                  <c:v>36732</c:v>
                </c:pt>
                <c:pt idx="208">
                  <c:v>36747</c:v>
                </c:pt>
                <c:pt idx="209">
                  <c:v>36760</c:v>
                </c:pt>
                <c:pt idx="210">
                  <c:v>36787</c:v>
                </c:pt>
                <c:pt idx="211">
                  <c:v>36822</c:v>
                </c:pt>
                <c:pt idx="212">
                  <c:v>36859</c:v>
                </c:pt>
                <c:pt idx="213">
                  <c:v>36888</c:v>
                </c:pt>
                <c:pt idx="214">
                  <c:v>36914</c:v>
                </c:pt>
                <c:pt idx="215">
                  <c:v>36941</c:v>
                </c:pt>
                <c:pt idx="216">
                  <c:v>36965</c:v>
                </c:pt>
                <c:pt idx="217">
                  <c:v>37011</c:v>
                </c:pt>
                <c:pt idx="218">
                  <c:v>37041</c:v>
                </c:pt>
                <c:pt idx="219">
                  <c:v>37063</c:v>
                </c:pt>
                <c:pt idx="220">
                  <c:v>37102</c:v>
                </c:pt>
                <c:pt idx="221">
                  <c:v>37130</c:v>
                </c:pt>
                <c:pt idx="222">
                  <c:v>37158</c:v>
                </c:pt>
                <c:pt idx="223">
                  <c:v>37193</c:v>
                </c:pt>
                <c:pt idx="224">
                  <c:v>37223</c:v>
                </c:pt>
                <c:pt idx="225">
                  <c:v>37244</c:v>
                </c:pt>
                <c:pt idx="226">
                  <c:v>37281</c:v>
                </c:pt>
                <c:pt idx="227">
                  <c:v>37314</c:v>
                </c:pt>
                <c:pt idx="228">
                  <c:v>37337</c:v>
                </c:pt>
                <c:pt idx="229">
                  <c:v>37375</c:v>
                </c:pt>
                <c:pt idx="230">
                  <c:v>37399</c:v>
                </c:pt>
                <c:pt idx="231">
                  <c:v>37433</c:v>
                </c:pt>
                <c:pt idx="232">
                  <c:v>37460</c:v>
                </c:pt>
                <c:pt idx="233">
                  <c:v>37494</c:v>
                </c:pt>
                <c:pt idx="234">
                  <c:v>37524</c:v>
                </c:pt>
                <c:pt idx="235">
                  <c:v>37546</c:v>
                </c:pt>
                <c:pt idx="236">
                  <c:v>37581</c:v>
                </c:pt>
                <c:pt idx="237">
                  <c:v>37610</c:v>
                </c:pt>
                <c:pt idx="238">
                  <c:v>37651</c:v>
                </c:pt>
                <c:pt idx="239">
                  <c:v>37679</c:v>
                </c:pt>
                <c:pt idx="240">
                  <c:v>37705</c:v>
                </c:pt>
                <c:pt idx="241">
                  <c:v>37739</c:v>
                </c:pt>
                <c:pt idx="242">
                  <c:v>37761</c:v>
                </c:pt>
                <c:pt idx="243">
                  <c:v>37802</c:v>
                </c:pt>
                <c:pt idx="244">
                  <c:v>37830</c:v>
                </c:pt>
                <c:pt idx="245">
                  <c:v>37859</c:v>
                </c:pt>
                <c:pt idx="246">
                  <c:v>37888</c:v>
                </c:pt>
                <c:pt idx="247">
                  <c:v>37924</c:v>
                </c:pt>
                <c:pt idx="248">
                  <c:v>37951</c:v>
                </c:pt>
                <c:pt idx="249">
                  <c:v>37978</c:v>
                </c:pt>
                <c:pt idx="250">
                  <c:v>38008</c:v>
                </c:pt>
                <c:pt idx="251">
                  <c:v>38047</c:v>
                </c:pt>
                <c:pt idx="252">
                  <c:v>38078</c:v>
                </c:pt>
                <c:pt idx="253">
                  <c:v>38105</c:v>
                </c:pt>
                <c:pt idx="254">
                  <c:v>38131</c:v>
                </c:pt>
                <c:pt idx="255">
                  <c:v>38162</c:v>
                </c:pt>
                <c:pt idx="256">
                  <c:v>38191</c:v>
                </c:pt>
                <c:pt idx="257">
                  <c:v>38220</c:v>
                </c:pt>
                <c:pt idx="258">
                  <c:v>38225</c:v>
                </c:pt>
                <c:pt idx="259">
                  <c:v>38250</c:v>
                </c:pt>
                <c:pt idx="260">
                  <c:v>38292</c:v>
                </c:pt>
                <c:pt idx="261">
                  <c:v>38320</c:v>
                </c:pt>
                <c:pt idx="262">
                  <c:v>38341</c:v>
                </c:pt>
                <c:pt idx="263">
                  <c:v>38377</c:v>
                </c:pt>
                <c:pt idx="264">
                  <c:v>38413</c:v>
                </c:pt>
                <c:pt idx="265">
                  <c:v>38440</c:v>
                </c:pt>
                <c:pt idx="266">
                  <c:v>38467</c:v>
                </c:pt>
                <c:pt idx="267">
                  <c:v>38496</c:v>
                </c:pt>
                <c:pt idx="268">
                  <c:v>38526</c:v>
                </c:pt>
                <c:pt idx="269">
                  <c:v>38558</c:v>
                </c:pt>
                <c:pt idx="270">
                  <c:v>38586</c:v>
                </c:pt>
                <c:pt idx="271">
                  <c:v>38618</c:v>
                </c:pt>
                <c:pt idx="272">
                  <c:v>38649</c:v>
                </c:pt>
                <c:pt idx="273">
                  <c:v>38677</c:v>
                </c:pt>
                <c:pt idx="274">
                  <c:v>38707</c:v>
                </c:pt>
                <c:pt idx="275">
                  <c:v>38743</c:v>
                </c:pt>
                <c:pt idx="276">
                  <c:v>38776</c:v>
                </c:pt>
                <c:pt idx="277">
                  <c:v>38803</c:v>
                </c:pt>
                <c:pt idx="278">
                  <c:v>38835</c:v>
                </c:pt>
                <c:pt idx="279">
                  <c:v>38856</c:v>
                </c:pt>
                <c:pt idx="280">
                  <c:v>38894</c:v>
                </c:pt>
                <c:pt idx="281">
                  <c:v>38925</c:v>
                </c:pt>
                <c:pt idx="282">
                  <c:v>38958</c:v>
                </c:pt>
                <c:pt idx="283">
                  <c:v>38986</c:v>
                </c:pt>
                <c:pt idx="284">
                  <c:v>39014</c:v>
                </c:pt>
                <c:pt idx="285">
                  <c:v>39050</c:v>
                </c:pt>
                <c:pt idx="286">
                  <c:v>39077</c:v>
                </c:pt>
                <c:pt idx="287">
                  <c:v>39114</c:v>
                </c:pt>
                <c:pt idx="288">
                  <c:v>39136</c:v>
                </c:pt>
                <c:pt idx="289">
                  <c:v>39167</c:v>
                </c:pt>
                <c:pt idx="290">
                  <c:v>39198</c:v>
                </c:pt>
                <c:pt idx="291">
                  <c:v>39220</c:v>
                </c:pt>
                <c:pt idx="292">
                  <c:v>39258</c:v>
                </c:pt>
                <c:pt idx="293">
                  <c:v>39272</c:v>
                </c:pt>
                <c:pt idx="294">
                  <c:v>39317</c:v>
                </c:pt>
                <c:pt idx="295">
                  <c:v>39356</c:v>
                </c:pt>
                <c:pt idx="296">
                  <c:v>39373</c:v>
                </c:pt>
                <c:pt idx="297">
                  <c:v>39413</c:v>
                </c:pt>
                <c:pt idx="298">
                  <c:v>39443</c:v>
                </c:pt>
                <c:pt idx="299">
                  <c:v>39472</c:v>
                </c:pt>
                <c:pt idx="300">
                  <c:v>39507</c:v>
                </c:pt>
                <c:pt idx="301">
                  <c:v>39536</c:v>
                </c:pt>
                <c:pt idx="302">
                  <c:v>39563</c:v>
                </c:pt>
                <c:pt idx="303">
                  <c:v>39580</c:v>
                </c:pt>
                <c:pt idx="304">
                  <c:v>39674</c:v>
                </c:pt>
                <c:pt idx="305">
                  <c:v>39725</c:v>
                </c:pt>
                <c:pt idx="306">
                  <c:v>39767</c:v>
                </c:pt>
                <c:pt idx="307">
                  <c:v>39795</c:v>
                </c:pt>
                <c:pt idx="308">
                  <c:v>39832</c:v>
                </c:pt>
                <c:pt idx="309">
                  <c:v>39866</c:v>
                </c:pt>
                <c:pt idx="310">
                  <c:v>39898</c:v>
                </c:pt>
                <c:pt idx="311">
                  <c:v>39966</c:v>
                </c:pt>
                <c:pt idx="312">
                  <c:v>40044</c:v>
                </c:pt>
                <c:pt idx="313">
                  <c:v>40074</c:v>
                </c:pt>
                <c:pt idx="314">
                  <c:v>40102</c:v>
                </c:pt>
                <c:pt idx="315">
                  <c:v>40128</c:v>
                </c:pt>
                <c:pt idx="316">
                  <c:v>40161</c:v>
                </c:pt>
                <c:pt idx="317">
                  <c:v>40191</c:v>
                </c:pt>
                <c:pt idx="318">
                  <c:v>40221</c:v>
                </c:pt>
                <c:pt idx="319">
                  <c:v>40246</c:v>
                </c:pt>
                <c:pt idx="320">
                  <c:v>40274</c:v>
                </c:pt>
                <c:pt idx="321">
                  <c:v>40331</c:v>
                </c:pt>
                <c:pt idx="322">
                  <c:v>40378</c:v>
                </c:pt>
                <c:pt idx="323">
                  <c:v>40417</c:v>
                </c:pt>
                <c:pt idx="324">
                  <c:v>40442</c:v>
                </c:pt>
                <c:pt idx="325">
                  <c:v>40485</c:v>
                </c:pt>
                <c:pt idx="326">
                  <c:v>40515</c:v>
                </c:pt>
                <c:pt idx="327">
                  <c:v>40549</c:v>
                </c:pt>
                <c:pt idx="328">
                  <c:v>40577</c:v>
                </c:pt>
                <c:pt idx="329">
                  <c:v>40605</c:v>
                </c:pt>
                <c:pt idx="330">
                  <c:v>40632</c:v>
                </c:pt>
                <c:pt idx="331">
                  <c:v>40666</c:v>
                </c:pt>
                <c:pt idx="332">
                  <c:v>40709</c:v>
                </c:pt>
                <c:pt idx="333">
                  <c:v>40714</c:v>
                </c:pt>
                <c:pt idx="334">
                  <c:v>40743</c:v>
                </c:pt>
                <c:pt idx="335">
                  <c:v>40772</c:v>
                </c:pt>
                <c:pt idx="336">
                  <c:v>40808</c:v>
                </c:pt>
                <c:pt idx="337">
                  <c:v>40842</c:v>
                </c:pt>
                <c:pt idx="338">
                  <c:v>40868</c:v>
                </c:pt>
                <c:pt idx="339">
                  <c:v>40897</c:v>
                </c:pt>
                <c:pt idx="340">
                  <c:v>40932</c:v>
                </c:pt>
                <c:pt idx="341">
                  <c:v>40977</c:v>
                </c:pt>
              </c:numCache>
            </c:numRef>
          </c:xVal>
          <c:yVal>
            <c:numRef>
              <c:f>'"300" wells'' water levels'!$M$9:$M$350</c:f>
              <c:numCache>
                <c:formatCode>General</c:formatCode>
                <c:ptCount val="342"/>
                <c:pt idx="0">
                  <c:v>423.79399999999998</c:v>
                </c:pt>
                <c:pt idx="1">
                  <c:v>423.75400000000002</c:v>
                </c:pt>
                <c:pt idx="2">
                  <c:v>423.75099999999998</c:v>
                </c:pt>
                <c:pt idx="3">
                  <c:v>423.79399999999998</c:v>
                </c:pt>
                <c:pt idx="4">
                  <c:v>423.82100000000003</c:v>
                </c:pt>
                <c:pt idx="5">
                  <c:v>423.827</c:v>
                </c:pt>
                <c:pt idx="6">
                  <c:v>423.80599999999998</c:v>
                </c:pt>
                <c:pt idx="7">
                  <c:v>423.79399999999998</c:v>
                </c:pt>
                <c:pt idx="8">
                  <c:v>423.68700000000001</c:v>
                </c:pt>
                <c:pt idx="9">
                  <c:v>423.702</c:v>
                </c:pt>
                <c:pt idx="10">
                  <c:v>423.709</c:v>
                </c:pt>
                <c:pt idx="11">
                  <c:v>423.72699999999998</c:v>
                </c:pt>
                <c:pt idx="12">
                  <c:v>423.73599999999999</c:v>
                </c:pt>
                <c:pt idx="13">
                  <c:v>423.74200000000002</c:v>
                </c:pt>
                <c:pt idx="14">
                  <c:v>423.75700000000001</c:v>
                </c:pt>
                <c:pt idx="15">
                  <c:v>423.803</c:v>
                </c:pt>
                <c:pt idx="16">
                  <c:v>423.86099999999999</c:v>
                </c:pt>
                <c:pt idx="17">
                  <c:v>423.87900000000002</c:v>
                </c:pt>
                <c:pt idx="18">
                  <c:v>423.87900000000002</c:v>
                </c:pt>
                <c:pt idx="19">
                  <c:v>423.86099999999999</c:v>
                </c:pt>
                <c:pt idx="20">
                  <c:v>423.81200000000001</c:v>
                </c:pt>
                <c:pt idx="21">
                  <c:v>423.80599999999998</c:v>
                </c:pt>
                <c:pt idx="22">
                  <c:v>423.78199999999998</c:v>
                </c:pt>
                <c:pt idx="23">
                  <c:v>423.779</c:v>
                </c:pt>
                <c:pt idx="24">
                  <c:v>423.779</c:v>
                </c:pt>
                <c:pt idx="25">
                  <c:v>423.77</c:v>
                </c:pt>
                <c:pt idx="26">
                  <c:v>423.75400000000002</c:v>
                </c:pt>
                <c:pt idx="27">
                  <c:v>423.8</c:v>
                </c:pt>
                <c:pt idx="28">
                  <c:v>423.815</c:v>
                </c:pt>
                <c:pt idx="29">
                  <c:v>423.82400000000001</c:v>
                </c:pt>
                <c:pt idx="30">
                  <c:v>423.81799999999998</c:v>
                </c:pt>
                <c:pt idx="31">
                  <c:v>423.80599999999998</c:v>
                </c:pt>
                <c:pt idx="32">
                  <c:v>423.803</c:v>
                </c:pt>
                <c:pt idx="33">
                  <c:v>423.79399999999998</c:v>
                </c:pt>
                <c:pt idx="34">
                  <c:v>423.8</c:v>
                </c:pt>
                <c:pt idx="35">
                  <c:v>423.76600000000002</c:v>
                </c:pt>
                <c:pt idx="36">
                  <c:v>423.76</c:v>
                </c:pt>
                <c:pt idx="37">
                  <c:v>423.75700000000001</c:v>
                </c:pt>
                <c:pt idx="38">
                  <c:v>423.75700000000001</c:v>
                </c:pt>
                <c:pt idx="39">
                  <c:v>423.73</c:v>
                </c:pt>
                <c:pt idx="40">
                  <c:v>423.71800000000002</c:v>
                </c:pt>
                <c:pt idx="41">
                  <c:v>423.71199999999999</c:v>
                </c:pt>
                <c:pt idx="42">
                  <c:v>423.70499999999998</c:v>
                </c:pt>
                <c:pt idx="43">
                  <c:v>423.68700000000001</c:v>
                </c:pt>
                <c:pt idx="44">
                  <c:v>423.71199999999999</c:v>
                </c:pt>
                <c:pt idx="45">
                  <c:v>423.71800000000002</c:v>
                </c:pt>
                <c:pt idx="46">
                  <c:v>423.72399999999999</c:v>
                </c:pt>
                <c:pt idx="47">
                  <c:v>423.72699999999998</c:v>
                </c:pt>
                <c:pt idx="48">
                  <c:v>423.73</c:v>
                </c:pt>
                <c:pt idx="49">
                  <c:v>423.64800000000002</c:v>
                </c:pt>
                <c:pt idx="50">
                  <c:v>423.75700000000001</c:v>
                </c:pt>
                <c:pt idx="51">
                  <c:v>423.78199999999998</c:v>
                </c:pt>
                <c:pt idx="52">
                  <c:v>423.84</c:v>
                </c:pt>
                <c:pt idx="53">
                  <c:v>423.84899999999999</c:v>
                </c:pt>
                <c:pt idx="54">
                  <c:v>423.87599999999998</c:v>
                </c:pt>
                <c:pt idx="55">
                  <c:v>423.88499999999999</c:v>
                </c:pt>
                <c:pt idx="56">
                  <c:v>423.89800000000002</c:v>
                </c:pt>
                <c:pt idx="57">
                  <c:v>423.916</c:v>
                </c:pt>
                <c:pt idx="58">
                  <c:v>423.91300000000001</c:v>
                </c:pt>
                <c:pt idx="59">
                  <c:v>423.91899999999998</c:v>
                </c:pt>
                <c:pt idx="60">
                  <c:v>423.90100000000001</c:v>
                </c:pt>
                <c:pt idx="61">
                  <c:v>423.90699999999998</c:v>
                </c:pt>
                <c:pt idx="62">
                  <c:v>423.91</c:v>
                </c:pt>
                <c:pt idx="63">
                  <c:v>423.90100000000001</c:v>
                </c:pt>
                <c:pt idx="64">
                  <c:v>423.90100000000001</c:v>
                </c:pt>
                <c:pt idx="65">
                  <c:v>423.90699999999998</c:v>
                </c:pt>
                <c:pt idx="66">
                  <c:v>423.90699999999998</c:v>
                </c:pt>
                <c:pt idx="67">
                  <c:v>423.91</c:v>
                </c:pt>
                <c:pt idx="68">
                  <c:v>423.91300000000001</c:v>
                </c:pt>
                <c:pt idx="69">
                  <c:v>423.904</c:v>
                </c:pt>
                <c:pt idx="70">
                  <c:v>423.89800000000002</c:v>
                </c:pt>
                <c:pt idx="71">
                  <c:v>423.89100000000002</c:v>
                </c:pt>
                <c:pt idx="72">
                  <c:v>423.88799999999998</c:v>
                </c:pt>
                <c:pt idx="73">
                  <c:v>423.87900000000002</c:v>
                </c:pt>
                <c:pt idx="74">
                  <c:v>423.87299999999999</c:v>
                </c:pt>
                <c:pt idx="75">
                  <c:v>423.87299999999999</c:v>
                </c:pt>
                <c:pt idx="76">
                  <c:v>423.87</c:v>
                </c:pt>
                <c:pt idx="77">
                  <c:v>423.80900000000003</c:v>
                </c:pt>
                <c:pt idx="78">
                  <c:v>423.803</c:v>
                </c:pt>
                <c:pt idx="79">
                  <c:v>423.79700000000003</c:v>
                </c:pt>
                <c:pt idx="80">
                  <c:v>423.79399999999998</c:v>
                </c:pt>
                <c:pt idx="81">
                  <c:v>423.779</c:v>
                </c:pt>
                <c:pt idx="82">
                  <c:v>423.76600000000002</c:v>
                </c:pt>
                <c:pt idx="83">
                  <c:v>423.77600000000001</c:v>
                </c:pt>
                <c:pt idx="84">
                  <c:v>423.77300000000002</c:v>
                </c:pt>
                <c:pt idx="85">
                  <c:v>423.76299999999998</c:v>
                </c:pt>
                <c:pt idx="86">
                  <c:v>423.8</c:v>
                </c:pt>
                <c:pt idx="87">
                  <c:v>423.81200000000001</c:v>
                </c:pt>
                <c:pt idx="88">
                  <c:v>423.85199999999998</c:v>
                </c:pt>
                <c:pt idx="89">
                  <c:v>423.83699999999999</c:v>
                </c:pt>
                <c:pt idx="90">
                  <c:v>423.846</c:v>
                </c:pt>
                <c:pt idx="91">
                  <c:v>423.87299999999999</c:v>
                </c:pt>
                <c:pt idx="92">
                  <c:v>423.91300000000001</c:v>
                </c:pt>
                <c:pt idx="93">
                  <c:v>423.904</c:v>
                </c:pt>
                <c:pt idx="94">
                  <c:v>423.89800000000002</c:v>
                </c:pt>
                <c:pt idx="95">
                  <c:v>423.904</c:v>
                </c:pt>
                <c:pt idx="96">
                  <c:v>423.88799999999998</c:v>
                </c:pt>
                <c:pt idx="97">
                  <c:v>423.86399999999998</c:v>
                </c:pt>
                <c:pt idx="98">
                  <c:v>423.86399999999998</c:v>
                </c:pt>
                <c:pt idx="99">
                  <c:v>423.80900000000003</c:v>
                </c:pt>
                <c:pt idx="100">
                  <c:v>423.76600000000002</c:v>
                </c:pt>
                <c:pt idx="101">
                  <c:v>423.75700000000001</c:v>
                </c:pt>
                <c:pt idx="102">
                  <c:v>423.74799999999999</c:v>
                </c:pt>
                <c:pt idx="103">
                  <c:v>423.779</c:v>
                </c:pt>
                <c:pt idx="104">
                  <c:v>423.779</c:v>
                </c:pt>
                <c:pt idx="105">
                  <c:v>423.803</c:v>
                </c:pt>
                <c:pt idx="106">
                  <c:v>423.791</c:v>
                </c:pt>
                <c:pt idx="107">
                  <c:v>423.779</c:v>
                </c:pt>
                <c:pt idx="108">
                  <c:v>423.779</c:v>
                </c:pt>
                <c:pt idx="109">
                  <c:v>423.702</c:v>
                </c:pt>
                <c:pt idx="110">
                  <c:v>423.75700000000001</c:v>
                </c:pt>
                <c:pt idx="111">
                  <c:v>423.64800000000002</c:v>
                </c:pt>
                <c:pt idx="112">
                  <c:v>423.68400000000003</c:v>
                </c:pt>
                <c:pt idx="113">
                  <c:v>423.666</c:v>
                </c:pt>
                <c:pt idx="114">
                  <c:v>423.65699999999998</c:v>
                </c:pt>
                <c:pt idx="115">
                  <c:v>423.63799999999998</c:v>
                </c:pt>
                <c:pt idx="116">
                  <c:v>423.60199999999998</c:v>
                </c:pt>
                <c:pt idx="117">
                  <c:v>423.55599999999998</c:v>
                </c:pt>
                <c:pt idx="118">
                  <c:v>423.63200000000001</c:v>
                </c:pt>
                <c:pt idx="119">
                  <c:v>423.495</c:v>
                </c:pt>
                <c:pt idx="120">
                  <c:v>423.459</c:v>
                </c:pt>
                <c:pt idx="121">
                  <c:v>423.45299999999997</c:v>
                </c:pt>
                <c:pt idx="122">
                  <c:v>423.52</c:v>
                </c:pt>
                <c:pt idx="123">
                  <c:v>423.52</c:v>
                </c:pt>
                <c:pt idx="124">
                  <c:v>423.51</c:v>
                </c:pt>
                <c:pt idx="125">
                  <c:v>423.51</c:v>
                </c:pt>
                <c:pt idx="126">
                  <c:v>423.52</c:v>
                </c:pt>
                <c:pt idx="127">
                  <c:v>423.51</c:v>
                </c:pt>
                <c:pt idx="128">
                  <c:v>423.52</c:v>
                </c:pt>
                <c:pt idx="129">
                  <c:v>423.5</c:v>
                </c:pt>
                <c:pt idx="130">
                  <c:v>423.5</c:v>
                </c:pt>
                <c:pt idx="131">
                  <c:v>423.51</c:v>
                </c:pt>
                <c:pt idx="132">
                  <c:v>423.52</c:v>
                </c:pt>
                <c:pt idx="133">
                  <c:v>423.52</c:v>
                </c:pt>
                <c:pt idx="134">
                  <c:v>423.53</c:v>
                </c:pt>
                <c:pt idx="138">
                  <c:v>423.52</c:v>
                </c:pt>
                <c:pt idx="139">
                  <c:v>423.59</c:v>
                </c:pt>
                <c:pt idx="140">
                  <c:v>423.59</c:v>
                </c:pt>
                <c:pt idx="141">
                  <c:v>423.58</c:v>
                </c:pt>
                <c:pt idx="142">
                  <c:v>423.59</c:v>
                </c:pt>
                <c:pt idx="143">
                  <c:v>423.61</c:v>
                </c:pt>
                <c:pt idx="144">
                  <c:v>423.64</c:v>
                </c:pt>
                <c:pt idx="145">
                  <c:v>423.65</c:v>
                </c:pt>
                <c:pt idx="146">
                  <c:v>423.67</c:v>
                </c:pt>
                <c:pt idx="147">
                  <c:v>423.68</c:v>
                </c:pt>
                <c:pt idx="148">
                  <c:v>423.68</c:v>
                </c:pt>
                <c:pt idx="149">
                  <c:v>423.69</c:v>
                </c:pt>
                <c:pt idx="151">
                  <c:v>423.697</c:v>
                </c:pt>
                <c:pt idx="152">
                  <c:v>423.65899999999999</c:v>
                </c:pt>
                <c:pt idx="153">
                  <c:v>423.65300000000002</c:v>
                </c:pt>
                <c:pt idx="154">
                  <c:v>423.63600000000002</c:v>
                </c:pt>
                <c:pt idx="155">
                  <c:v>423.66199999999998</c:v>
                </c:pt>
                <c:pt idx="156">
                  <c:v>423.71199999999999</c:v>
                </c:pt>
                <c:pt idx="157">
                  <c:v>423.733</c:v>
                </c:pt>
                <c:pt idx="158">
                  <c:v>423.78300000000002</c:v>
                </c:pt>
                <c:pt idx="159">
                  <c:v>423.22899999999998</c:v>
                </c:pt>
                <c:pt idx="160">
                  <c:v>423.80500000000001</c:v>
                </c:pt>
                <c:pt idx="161">
                  <c:v>423.82600000000002</c:v>
                </c:pt>
                <c:pt idx="163">
                  <c:v>423.81</c:v>
                </c:pt>
                <c:pt idx="164">
                  <c:v>423.75700000000001</c:v>
                </c:pt>
                <c:pt idx="165">
                  <c:v>422.68700000000001</c:v>
                </c:pt>
                <c:pt idx="166">
                  <c:v>423.83500000000004</c:v>
                </c:pt>
                <c:pt idx="167">
                  <c:v>423.80200000000002</c:v>
                </c:pt>
                <c:pt idx="168">
                  <c:v>423.93600000000004</c:v>
                </c:pt>
                <c:pt idx="169">
                  <c:v>423.92700000000002</c:v>
                </c:pt>
                <c:pt idx="170">
                  <c:v>423.86500000000001</c:v>
                </c:pt>
                <c:pt idx="171">
                  <c:v>423.83199999999999</c:v>
                </c:pt>
                <c:pt idx="172">
                  <c:v>423.77600000000001</c:v>
                </c:pt>
                <c:pt idx="173">
                  <c:v>423.774</c:v>
                </c:pt>
                <c:pt idx="174">
                  <c:v>423.61400000000003</c:v>
                </c:pt>
                <c:pt idx="175">
                  <c:v>423.87</c:v>
                </c:pt>
                <c:pt idx="176">
                  <c:v>423.89800000000002</c:v>
                </c:pt>
                <c:pt idx="177">
                  <c:v>423.94500000000005</c:v>
                </c:pt>
                <c:pt idx="178">
                  <c:v>423.70600000000002</c:v>
                </c:pt>
                <c:pt idx="179">
                  <c:v>423.93400000000003</c:v>
                </c:pt>
                <c:pt idx="180">
                  <c:v>423.91900000000004</c:v>
                </c:pt>
                <c:pt idx="181">
                  <c:v>423.892</c:v>
                </c:pt>
                <c:pt idx="182">
                  <c:v>423.87800000000004</c:v>
                </c:pt>
                <c:pt idx="183">
                  <c:v>423.84000000000003</c:v>
                </c:pt>
                <c:pt idx="184">
                  <c:v>423.81100000000004</c:v>
                </c:pt>
                <c:pt idx="185">
                  <c:v>423.81600000000003</c:v>
                </c:pt>
                <c:pt idx="186">
                  <c:v>423.81900000000002</c:v>
                </c:pt>
                <c:pt idx="187">
                  <c:v>423.87900000000002</c:v>
                </c:pt>
                <c:pt idx="188">
                  <c:v>423.71700000000004</c:v>
                </c:pt>
                <c:pt idx="189">
                  <c:v>423.73200000000003</c:v>
                </c:pt>
                <c:pt idx="190">
                  <c:v>423.72800000000001</c:v>
                </c:pt>
                <c:pt idx="191">
                  <c:v>424.64800000000002</c:v>
                </c:pt>
                <c:pt idx="192">
                  <c:v>425.66200000000003</c:v>
                </c:pt>
                <c:pt idx="193">
                  <c:v>426.702</c:v>
                </c:pt>
                <c:pt idx="194">
                  <c:v>423.75300000000004</c:v>
                </c:pt>
                <c:pt idx="195">
                  <c:v>423.93200000000002</c:v>
                </c:pt>
                <c:pt idx="196">
                  <c:v>424.00300000000004</c:v>
                </c:pt>
                <c:pt idx="197">
                  <c:v>424.00800000000004</c:v>
                </c:pt>
                <c:pt idx="198">
                  <c:v>424.05</c:v>
                </c:pt>
                <c:pt idx="199">
                  <c:v>424.05</c:v>
                </c:pt>
                <c:pt idx="200">
                  <c:v>423.98500000000001</c:v>
                </c:pt>
                <c:pt idx="201">
                  <c:v>423.89100000000002</c:v>
                </c:pt>
                <c:pt idx="202">
                  <c:v>423.84800000000001</c:v>
                </c:pt>
                <c:pt idx="203">
                  <c:v>423.82600000000002</c:v>
                </c:pt>
                <c:pt idx="204">
                  <c:v>423.82400000000001</c:v>
                </c:pt>
                <c:pt idx="205">
                  <c:v>423.822</c:v>
                </c:pt>
                <c:pt idx="206">
                  <c:v>423.81</c:v>
                </c:pt>
                <c:pt idx="207">
                  <c:v>423.73200000000003</c:v>
                </c:pt>
                <c:pt idx="208">
                  <c:v>424.69600000000003</c:v>
                </c:pt>
                <c:pt idx="209">
                  <c:v>423.697</c:v>
                </c:pt>
                <c:pt idx="210">
                  <c:v>423.72400000000005</c:v>
                </c:pt>
                <c:pt idx="211">
                  <c:v>423.685</c:v>
                </c:pt>
                <c:pt idx="212">
                  <c:v>423.80900000000003</c:v>
                </c:pt>
                <c:pt idx="213">
                  <c:v>423.87200000000001</c:v>
                </c:pt>
                <c:pt idx="214">
                  <c:v>423.83800000000002</c:v>
                </c:pt>
                <c:pt idx="215">
                  <c:v>423.80400000000003</c:v>
                </c:pt>
                <c:pt idx="216">
                  <c:v>423.779</c:v>
                </c:pt>
                <c:pt idx="217">
                  <c:v>423.803</c:v>
                </c:pt>
                <c:pt idx="218">
                  <c:v>423.96100000000001</c:v>
                </c:pt>
                <c:pt idx="219">
                  <c:v>424.12100000000004</c:v>
                </c:pt>
                <c:pt idx="220">
                  <c:v>424.005</c:v>
                </c:pt>
                <c:pt idx="221">
                  <c:v>423.96300000000002</c:v>
                </c:pt>
                <c:pt idx="222">
                  <c:v>423.89100000000002</c:v>
                </c:pt>
                <c:pt idx="223">
                  <c:v>423.85</c:v>
                </c:pt>
                <c:pt idx="224">
                  <c:v>423.82300000000004</c:v>
                </c:pt>
                <c:pt idx="225">
                  <c:v>423.803</c:v>
                </c:pt>
                <c:pt idx="226">
                  <c:v>423.83100000000002</c:v>
                </c:pt>
                <c:pt idx="227">
                  <c:v>423.78700000000003</c:v>
                </c:pt>
                <c:pt idx="228">
                  <c:v>423.76800000000003</c:v>
                </c:pt>
                <c:pt idx="229">
                  <c:v>423.71800000000002</c:v>
                </c:pt>
                <c:pt idx="230">
                  <c:v>423.73200000000003</c:v>
                </c:pt>
                <c:pt idx="231">
                  <c:v>423.78500000000003</c:v>
                </c:pt>
                <c:pt idx="232">
                  <c:v>423.78800000000001</c:v>
                </c:pt>
                <c:pt idx="233">
                  <c:v>423.84100000000001</c:v>
                </c:pt>
                <c:pt idx="234">
                  <c:v>423.79400000000004</c:v>
                </c:pt>
                <c:pt idx="235">
                  <c:v>423.72300000000001</c:v>
                </c:pt>
                <c:pt idx="236">
                  <c:v>423.70300000000003</c:v>
                </c:pt>
                <c:pt idx="237">
                  <c:v>423.68800000000005</c:v>
                </c:pt>
                <c:pt idx="238">
                  <c:v>423.67100000000005</c:v>
                </c:pt>
                <c:pt idx="239">
                  <c:v>423.63900000000001</c:v>
                </c:pt>
                <c:pt idx="240">
                  <c:v>423.61500000000001</c:v>
                </c:pt>
                <c:pt idx="241">
                  <c:v>423.52500000000003</c:v>
                </c:pt>
                <c:pt idx="242">
                  <c:v>423.60500000000002</c:v>
                </c:pt>
                <c:pt idx="243">
                  <c:v>423.62600000000003</c:v>
                </c:pt>
                <c:pt idx="244">
                  <c:v>423.63300000000004</c:v>
                </c:pt>
                <c:pt idx="245">
                  <c:v>423.59700000000004</c:v>
                </c:pt>
                <c:pt idx="246">
                  <c:v>423.548</c:v>
                </c:pt>
                <c:pt idx="247">
                  <c:v>423.541</c:v>
                </c:pt>
                <c:pt idx="248">
                  <c:v>423.53200000000004</c:v>
                </c:pt>
                <c:pt idx="249">
                  <c:v>423.61500000000001</c:v>
                </c:pt>
                <c:pt idx="250">
                  <c:v>423.6</c:v>
                </c:pt>
                <c:pt idx="251">
                  <c:v>423.58700000000005</c:v>
                </c:pt>
                <c:pt idx="252">
                  <c:v>423.61700000000002</c:v>
                </c:pt>
                <c:pt idx="253">
                  <c:v>423.60599999999999</c:v>
                </c:pt>
                <c:pt idx="254">
                  <c:v>423.59300000000002</c:v>
                </c:pt>
                <c:pt idx="255">
                  <c:v>423.53100000000001</c:v>
                </c:pt>
                <c:pt idx="256">
                  <c:v>423.56700000000001</c:v>
                </c:pt>
                <c:pt idx="257">
                  <c:v>423.54400000000004</c:v>
                </c:pt>
                <c:pt idx="258">
                  <c:v>423.52600000000001</c:v>
                </c:pt>
                <c:pt idx="259">
                  <c:v>423.51900000000001</c:v>
                </c:pt>
                <c:pt idx="260">
                  <c:v>423.57600000000002</c:v>
                </c:pt>
                <c:pt idx="261">
                  <c:v>423.67200000000003</c:v>
                </c:pt>
                <c:pt idx="262">
                  <c:v>423.67100000000005</c:v>
                </c:pt>
                <c:pt idx="263">
                  <c:v>423.63200000000001</c:v>
                </c:pt>
                <c:pt idx="264">
                  <c:v>423.59700000000004</c:v>
                </c:pt>
                <c:pt idx="265">
                  <c:v>423.58800000000002</c:v>
                </c:pt>
                <c:pt idx="266">
                  <c:v>423.62800000000004</c:v>
                </c:pt>
                <c:pt idx="267">
                  <c:v>423.64100000000002</c:v>
                </c:pt>
                <c:pt idx="268">
                  <c:v>423.83500000000004</c:v>
                </c:pt>
                <c:pt idx="269">
                  <c:v>423.82800000000003</c:v>
                </c:pt>
                <c:pt idx="270">
                  <c:v>423.77000000000004</c:v>
                </c:pt>
                <c:pt idx="271">
                  <c:v>423.726</c:v>
                </c:pt>
                <c:pt idx="272">
                  <c:v>423.70000000000005</c:v>
                </c:pt>
                <c:pt idx="273">
                  <c:v>423.68200000000002</c:v>
                </c:pt>
                <c:pt idx="274">
                  <c:v>423.66900000000004</c:v>
                </c:pt>
                <c:pt idx="275">
                  <c:v>423.64800000000002</c:v>
                </c:pt>
                <c:pt idx="276">
                  <c:v>423.61900000000003</c:v>
                </c:pt>
                <c:pt idx="277">
                  <c:v>423.60500000000002</c:v>
                </c:pt>
                <c:pt idx="278">
                  <c:v>423.70500000000004</c:v>
                </c:pt>
                <c:pt idx="279">
                  <c:v>423.72800000000001</c:v>
                </c:pt>
                <c:pt idx="280">
                  <c:v>423.72700000000003</c:v>
                </c:pt>
                <c:pt idx="281">
                  <c:v>423.65500000000003</c:v>
                </c:pt>
                <c:pt idx="282">
                  <c:v>423.596</c:v>
                </c:pt>
                <c:pt idx="283">
                  <c:v>423.57600000000002</c:v>
                </c:pt>
                <c:pt idx="284">
                  <c:v>423.56400000000002</c:v>
                </c:pt>
                <c:pt idx="285">
                  <c:v>423.54600000000005</c:v>
                </c:pt>
                <c:pt idx="286">
                  <c:v>423.53800000000001</c:v>
                </c:pt>
                <c:pt idx="287">
                  <c:v>423.51100000000002</c:v>
                </c:pt>
                <c:pt idx="288">
                  <c:v>423.49400000000003</c:v>
                </c:pt>
                <c:pt idx="289">
                  <c:v>423.50200000000001</c:v>
                </c:pt>
                <c:pt idx="290">
                  <c:v>423.53900000000004</c:v>
                </c:pt>
                <c:pt idx="291">
                  <c:v>423.57400000000001</c:v>
                </c:pt>
                <c:pt idx="292">
                  <c:v>423.601</c:v>
                </c:pt>
                <c:pt idx="293">
                  <c:v>423.601</c:v>
                </c:pt>
                <c:pt idx="294">
                  <c:v>423.54400000000004</c:v>
                </c:pt>
                <c:pt idx="295">
                  <c:v>423.52600000000001</c:v>
                </c:pt>
                <c:pt idx="296">
                  <c:v>423.54600000000005</c:v>
                </c:pt>
                <c:pt idx="297">
                  <c:v>423.57900000000001</c:v>
                </c:pt>
                <c:pt idx="298">
                  <c:v>423.57100000000003</c:v>
                </c:pt>
                <c:pt idx="299">
                  <c:v>423.55</c:v>
                </c:pt>
                <c:pt idx="300">
                  <c:v>423.517</c:v>
                </c:pt>
                <c:pt idx="301">
                  <c:v>423.50100000000003</c:v>
                </c:pt>
                <c:pt idx="302">
                  <c:v>423.56800000000004</c:v>
                </c:pt>
                <c:pt idx="303">
                  <c:v>423.61700000000002</c:v>
                </c:pt>
                <c:pt idx="304">
                  <c:v>423.66400000000004</c:v>
                </c:pt>
                <c:pt idx="305">
                  <c:v>423.661</c:v>
                </c:pt>
                <c:pt idx="306">
                  <c:v>423.72300000000001</c:v>
                </c:pt>
                <c:pt idx="307">
                  <c:v>423.73600000000005</c:v>
                </c:pt>
                <c:pt idx="308">
                  <c:v>423.72700000000003</c:v>
                </c:pt>
                <c:pt idx="309">
                  <c:v>423.70400000000001</c:v>
                </c:pt>
                <c:pt idx="310">
                  <c:v>423.73400000000004</c:v>
                </c:pt>
                <c:pt idx="311">
                  <c:v>423.93700000000001</c:v>
                </c:pt>
                <c:pt idx="312">
                  <c:v>423.84000000000003</c:v>
                </c:pt>
                <c:pt idx="313">
                  <c:v>423.77500000000003</c:v>
                </c:pt>
                <c:pt idx="314">
                  <c:v>423.72400000000005</c:v>
                </c:pt>
                <c:pt idx="315">
                  <c:v>423.71500000000003</c:v>
                </c:pt>
                <c:pt idx="316">
                  <c:v>423.68700000000001</c:v>
                </c:pt>
                <c:pt idx="317">
                  <c:v>423.66700000000003</c:v>
                </c:pt>
                <c:pt idx="318">
                  <c:v>423.63100000000003</c:v>
                </c:pt>
                <c:pt idx="319">
                  <c:v>423.613</c:v>
                </c:pt>
                <c:pt idx="320">
                  <c:v>423.61900000000003</c:v>
                </c:pt>
                <c:pt idx="321">
                  <c:v>423.68400000000003</c:v>
                </c:pt>
                <c:pt idx="322">
                  <c:v>423.74</c:v>
                </c:pt>
                <c:pt idx="326">
                  <c:v>424.024</c:v>
                </c:pt>
                <c:pt idx="327">
                  <c:v>423.97700000000003</c:v>
                </c:pt>
                <c:pt idx="328">
                  <c:v>423.928</c:v>
                </c:pt>
                <c:pt idx="329">
                  <c:v>423.88900000000001</c:v>
                </c:pt>
                <c:pt idx="330">
                  <c:v>423.87300000000005</c:v>
                </c:pt>
                <c:pt idx="331">
                  <c:v>423.98500000000001</c:v>
                </c:pt>
                <c:pt idx="334">
                  <c:v>424.01400000000001</c:v>
                </c:pt>
                <c:pt idx="335">
                  <c:v>423.96100000000001</c:v>
                </c:pt>
                <c:pt idx="336">
                  <c:v>423.899</c:v>
                </c:pt>
                <c:pt idx="337">
                  <c:v>423.858</c:v>
                </c:pt>
                <c:pt idx="338">
                  <c:v>423.80600000000004</c:v>
                </c:pt>
                <c:pt idx="339">
                  <c:v>423.78100000000001</c:v>
                </c:pt>
                <c:pt idx="340">
                  <c:v>423.73400000000004</c:v>
                </c:pt>
                <c:pt idx="341">
                  <c:v>423.68800000000005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30880"/>
        <c:axId val="46131456"/>
      </c:scatterChart>
      <c:valAx>
        <c:axId val="46130880"/>
        <c:scaling>
          <c:orientation val="minMax"/>
          <c:min val="30050"/>
        </c:scaling>
        <c:delete val="0"/>
        <c:axPos val="b"/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31456"/>
        <c:crosses val="autoZero"/>
        <c:crossBetween val="midCat"/>
        <c:majorUnit val="365"/>
        <c:minorUnit val="30.4"/>
      </c:valAx>
      <c:valAx>
        <c:axId val="46131456"/>
        <c:scaling>
          <c:orientation val="minMax"/>
          <c:max val="424.5"/>
          <c:min val="42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Elevation (m)</a:t>
                </a:r>
              </a:p>
            </c:rich>
          </c:tx>
          <c:layout>
            <c:manualLayout>
              <c:xMode val="edge"/>
              <c:yMode val="edge"/>
              <c:x val="1.0799086757990869E-2"/>
              <c:y val="0.38484009642679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30880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33728831841221"/>
          <c:y val="0.19170377084159443"/>
          <c:w val="0.37365063099989215"/>
          <c:h val="5.83092581053267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311 Water Elevation</a:t>
            </a:r>
          </a:p>
        </c:rich>
      </c:tx>
      <c:layout>
        <c:manualLayout>
          <c:xMode val="edge"/>
          <c:yMode val="edge"/>
          <c:x val="0.35745683105401299"/>
          <c:y val="3.2345013477088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19325485123451"/>
          <c:y val="8.6253369272237201E-2"/>
          <c:w val="0.80482628500694942"/>
          <c:h val="0.76010781671159033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levels'!$B$2187:$B$2432</c:f>
              <c:numCache>
                <c:formatCode>mm/dd/yy</c:formatCode>
                <c:ptCount val="246"/>
                <c:pt idx="0">
                  <c:v>30476</c:v>
                </c:pt>
                <c:pt idx="1">
                  <c:v>30483</c:v>
                </c:pt>
                <c:pt idx="2">
                  <c:v>30488</c:v>
                </c:pt>
                <c:pt idx="3">
                  <c:v>30509</c:v>
                </c:pt>
                <c:pt idx="4">
                  <c:v>30519</c:v>
                </c:pt>
                <c:pt idx="5">
                  <c:v>30566</c:v>
                </c:pt>
                <c:pt idx="6">
                  <c:v>30610</c:v>
                </c:pt>
                <c:pt idx="7">
                  <c:v>30739</c:v>
                </c:pt>
                <c:pt idx="8">
                  <c:v>30778</c:v>
                </c:pt>
                <c:pt idx="9">
                  <c:v>30785</c:v>
                </c:pt>
                <c:pt idx="10">
                  <c:v>30799</c:v>
                </c:pt>
                <c:pt idx="11">
                  <c:v>30806</c:v>
                </c:pt>
                <c:pt idx="12">
                  <c:v>30830</c:v>
                </c:pt>
                <c:pt idx="13">
                  <c:v>30839</c:v>
                </c:pt>
                <c:pt idx="14">
                  <c:v>30848</c:v>
                </c:pt>
                <c:pt idx="15">
                  <c:v>30848</c:v>
                </c:pt>
                <c:pt idx="16">
                  <c:v>30854</c:v>
                </c:pt>
                <c:pt idx="17">
                  <c:v>30861</c:v>
                </c:pt>
                <c:pt idx="18">
                  <c:v>30869</c:v>
                </c:pt>
                <c:pt idx="19">
                  <c:v>30880</c:v>
                </c:pt>
                <c:pt idx="20">
                  <c:v>30881</c:v>
                </c:pt>
                <c:pt idx="21">
                  <c:v>30888</c:v>
                </c:pt>
                <c:pt idx="22">
                  <c:v>30897</c:v>
                </c:pt>
                <c:pt idx="23">
                  <c:v>30904</c:v>
                </c:pt>
                <c:pt idx="24">
                  <c:v>30911</c:v>
                </c:pt>
                <c:pt idx="25">
                  <c:v>30917</c:v>
                </c:pt>
                <c:pt idx="26">
                  <c:v>30934</c:v>
                </c:pt>
                <c:pt idx="27">
                  <c:v>30945</c:v>
                </c:pt>
                <c:pt idx="28">
                  <c:v>30970</c:v>
                </c:pt>
                <c:pt idx="29">
                  <c:v>30979</c:v>
                </c:pt>
                <c:pt idx="30">
                  <c:v>30986</c:v>
                </c:pt>
                <c:pt idx="31">
                  <c:v>30993</c:v>
                </c:pt>
                <c:pt idx="32">
                  <c:v>31002</c:v>
                </c:pt>
                <c:pt idx="33">
                  <c:v>31007</c:v>
                </c:pt>
                <c:pt idx="34">
                  <c:v>31016</c:v>
                </c:pt>
                <c:pt idx="35">
                  <c:v>31021</c:v>
                </c:pt>
                <c:pt idx="36">
                  <c:v>31029</c:v>
                </c:pt>
                <c:pt idx="37">
                  <c:v>31039</c:v>
                </c:pt>
                <c:pt idx="38">
                  <c:v>31046</c:v>
                </c:pt>
                <c:pt idx="39">
                  <c:v>31053</c:v>
                </c:pt>
                <c:pt idx="40">
                  <c:v>31060</c:v>
                </c:pt>
                <c:pt idx="41">
                  <c:v>31076</c:v>
                </c:pt>
                <c:pt idx="42">
                  <c:v>31081</c:v>
                </c:pt>
                <c:pt idx="43">
                  <c:v>31088</c:v>
                </c:pt>
                <c:pt idx="44">
                  <c:v>31095</c:v>
                </c:pt>
                <c:pt idx="45">
                  <c:v>31102</c:v>
                </c:pt>
                <c:pt idx="46">
                  <c:v>31109</c:v>
                </c:pt>
                <c:pt idx="47">
                  <c:v>31116</c:v>
                </c:pt>
                <c:pt idx="48">
                  <c:v>31123</c:v>
                </c:pt>
                <c:pt idx="49">
                  <c:v>31130</c:v>
                </c:pt>
                <c:pt idx="50">
                  <c:v>31137</c:v>
                </c:pt>
                <c:pt idx="51">
                  <c:v>31144</c:v>
                </c:pt>
                <c:pt idx="52">
                  <c:v>31151</c:v>
                </c:pt>
                <c:pt idx="53">
                  <c:v>31158</c:v>
                </c:pt>
                <c:pt idx="54">
                  <c:v>31165</c:v>
                </c:pt>
                <c:pt idx="55">
                  <c:v>31172</c:v>
                </c:pt>
                <c:pt idx="56">
                  <c:v>31179</c:v>
                </c:pt>
                <c:pt idx="57">
                  <c:v>31186</c:v>
                </c:pt>
                <c:pt idx="58">
                  <c:v>31193</c:v>
                </c:pt>
                <c:pt idx="59">
                  <c:v>31200</c:v>
                </c:pt>
                <c:pt idx="60">
                  <c:v>31207</c:v>
                </c:pt>
                <c:pt idx="61">
                  <c:v>31214</c:v>
                </c:pt>
                <c:pt idx="62">
                  <c:v>31216</c:v>
                </c:pt>
                <c:pt idx="63">
                  <c:v>31228</c:v>
                </c:pt>
                <c:pt idx="64">
                  <c:v>31235</c:v>
                </c:pt>
                <c:pt idx="65">
                  <c:v>31242</c:v>
                </c:pt>
                <c:pt idx="66">
                  <c:v>31249</c:v>
                </c:pt>
                <c:pt idx="67">
                  <c:v>31256</c:v>
                </c:pt>
                <c:pt idx="68">
                  <c:v>31263</c:v>
                </c:pt>
                <c:pt idx="69">
                  <c:v>31270</c:v>
                </c:pt>
                <c:pt idx="70">
                  <c:v>31272</c:v>
                </c:pt>
                <c:pt idx="71">
                  <c:v>31277</c:v>
                </c:pt>
                <c:pt idx="72">
                  <c:v>31284</c:v>
                </c:pt>
                <c:pt idx="73">
                  <c:v>31291</c:v>
                </c:pt>
                <c:pt idx="74">
                  <c:v>31298</c:v>
                </c:pt>
                <c:pt idx="75">
                  <c:v>31305</c:v>
                </c:pt>
                <c:pt idx="76">
                  <c:v>31312</c:v>
                </c:pt>
                <c:pt idx="77">
                  <c:v>31317</c:v>
                </c:pt>
                <c:pt idx="78">
                  <c:v>31326</c:v>
                </c:pt>
                <c:pt idx="79">
                  <c:v>31333</c:v>
                </c:pt>
                <c:pt idx="80">
                  <c:v>31340</c:v>
                </c:pt>
                <c:pt idx="81">
                  <c:v>31347</c:v>
                </c:pt>
                <c:pt idx="82">
                  <c:v>31437</c:v>
                </c:pt>
                <c:pt idx="83">
                  <c:v>31445</c:v>
                </c:pt>
                <c:pt idx="84">
                  <c:v>31451</c:v>
                </c:pt>
                <c:pt idx="85">
                  <c:v>31458</c:v>
                </c:pt>
                <c:pt idx="86">
                  <c:v>31465</c:v>
                </c:pt>
                <c:pt idx="87">
                  <c:v>31473</c:v>
                </c:pt>
                <c:pt idx="88">
                  <c:v>31480</c:v>
                </c:pt>
                <c:pt idx="89">
                  <c:v>31487</c:v>
                </c:pt>
                <c:pt idx="90">
                  <c:v>31493</c:v>
                </c:pt>
                <c:pt idx="91">
                  <c:v>31500</c:v>
                </c:pt>
                <c:pt idx="92">
                  <c:v>31507</c:v>
                </c:pt>
                <c:pt idx="93">
                  <c:v>31515</c:v>
                </c:pt>
                <c:pt idx="94">
                  <c:v>31522</c:v>
                </c:pt>
                <c:pt idx="95">
                  <c:v>31529</c:v>
                </c:pt>
                <c:pt idx="96">
                  <c:v>31537</c:v>
                </c:pt>
                <c:pt idx="97">
                  <c:v>31543</c:v>
                </c:pt>
                <c:pt idx="98">
                  <c:v>31551</c:v>
                </c:pt>
                <c:pt idx="99">
                  <c:v>31568</c:v>
                </c:pt>
                <c:pt idx="100">
                  <c:v>31578</c:v>
                </c:pt>
                <c:pt idx="101">
                  <c:v>31592</c:v>
                </c:pt>
                <c:pt idx="102">
                  <c:v>31602</c:v>
                </c:pt>
                <c:pt idx="103">
                  <c:v>31606</c:v>
                </c:pt>
                <c:pt idx="104">
                  <c:v>31614</c:v>
                </c:pt>
                <c:pt idx="105">
                  <c:v>31719</c:v>
                </c:pt>
                <c:pt idx="106">
                  <c:v>31760</c:v>
                </c:pt>
                <c:pt idx="107">
                  <c:v>31774</c:v>
                </c:pt>
                <c:pt idx="108">
                  <c:v>31780</c:v>
                </c:pt>
                <c:pt idx="109">
                  <c:v>31788</c:v>
                </c:pt>
                <c:pt idx="110">
                  <c:v>31904</c:v>
                </c:pt>
                <c:pt idx="111">
                  <c:v>32381</c:v>
                </c:pt>
                <c:pt idx="112">
                  <c:v>32397</c:v>
                </c:pt>
                <c:pt idx="113">
                  <c:v>32411</c:v>
                </c:pt>
                <c:pt idx="114">
                  <c:v>32476</c:v>
                </c:pt>
                <c:pt idx="115">
                  <c:v>32667</c:v>
                </c:pt>
                <c:pt idx="116">
                  <c:v>32723</c:v>
                </c:pt>
                <c:pt idx="117">
                  <c:v>32755</c:v>
                </c:pt>
                <c:pt idx="118">
                  <c:v>32781</c:v>
                </c:pt>
                <c:pt idx="119">
                  <c:v>32802</c:v>
                </c:pt>
                <c:pt idx="120">
                  <c:v>32807</c:v>
                </c:pt>
                <c:pt idx="121">
                  <c:v>32811</c:v>
                </c:pt>
                <c:pt idx="122">
                  <c:v>33313</c:v>
                </c:pt>
                <c:pt idx="123">
                  <c:v>33323</c:v>
                </c:pt>
                <c:pt idx="124">
                  <c:v>33410</c:v>
                </c:pt>
                <c:pt idx="125">
                  <c:v>33653</c:v>
                </c:pt>
                <c:pt idx="126">
                  <c:v>33679</c:v>
                </c:pt>
                <c:pt idx="127">
                  <c:v>33686</c:v>
                </c:pt>
                <c:pt idx="128">
                  <c:v>33688</c:v>
                </c:pt>
                <c:pt idx="129">
                  <c:v>33690</c:v>
                </c:pt>
                <c:pt idx="130">
                  <c:v>33693</c:v>
                </c:pt>
                <c:pt idx="131">
                  <c:v>33695</c:v>
                </c:pt>
                <c:pt idx="132">
                  <c:v>33699</c:v>
                </c:pt>
                <c:pt idx="133">
                  <c:v>33700</c:v>
                </c:pt>
                <c:pt idx="134">
                  <c:v>33702</c:v>
                </c:pt>
                <c:pt idx="135">
                  <c:v>33707</c:v>
                </c:pt>
                <c:pt idx="136">
                  <c:v>33709</c:v>
                </c:pt>
                <c:pt idx="137">
                  <c:v>33711</c:v>
                </c:pt>
                <c:pt idx="138">
                  <c:v>33714</c:v>
                </c:pt>
                <c:pt idx="139">
                  <c:v>33716</c:v>
                </c:pt>
                <c:pt idx="140">
                  <c:v>33718</c:v>
                </c:pt>
                <c:pt idx="141">
                  <c:v>33771</c:v>
                </c:pt>
                <c:pt idx="142">
                  <c:v>33996</c:v>
                </c:pt>
                <c:pt idx="143">
                  <c:v>34026</c:v>
                </c:pt>
                <c:pt idx="144">
                  <c:v>34044</c:v>
                </c:pt>
                <c:pt idx="145">
                  <c:v>34058</c:v>
                </c:pt>
                <c:pt idx="146">
                  <c:v>34065</c:v>
                </c:pt>
                <c:pt idx="147">
                  <c:v>34075</c:v>
                </c:pt>
                <c:pt idx="148">
                  <c:v>34086</c:v>
                </c:pt>
                <c:pt idx="149">
                  <c:v>34100</c:v>
                </c:pt>
                <c:pt idx="150">
                  <c:v>34110</c:v>
                </c:pt>
                <c:pt idx="151">
                  <c:v>34117</c:v>
                </c:pt>
                <c:pt idx="152">
                  <c:v>34129</c:v>
                </c:pt>
                <c:pt idx="153">
                  <c:v>34151</c:v>
                </c:pt>
                <c:pt idx="154">
                  <c:v>34267</c:v>
                </c:pt>
                <c:pt idx="155">
                  <c:v>34310</c:v>
                </c:pt>
                <c:pt idx="156">
                  <c:v>34341</c:v>
                </c:pt>
                <c:pt idx="157">
                  <c:v>34366</c:v>
                </c:pt>
                <c:pt idx="158">
                  <c:v>34402</c:v>
                </c:pt>
                <c:pt idx="159">
                  <c:v>34488</c:v>
                </c:pt>
                <c:pt idx="160">
                  <c:v>34522</c:v>
                </c:pt>
                <c:pt idx="161">
                  <c:v>34561</c:v>
                </c:pt>
                <c:pt idx="162">
                  <c:v>34589</c:v>
                </c:pt>
                <c:pt idx="163">
                  <c:v>34611</c:v>
                </c:pt>
                <c:pt idx="164">
                  <c:v>34648</c:v>
                </c:pt>
                <c:pt idx="165">
                  <c:v>34676</c:v>
                </c:pt>
                <c:pt idx="166">
                  <c:v>34702</c:v>
                </c:pt>
                <c:pt idx="167">
                  <c:v>34775</c:v>
                </c:pt>
                <c:pt idx="168">
                  <c:v>34817</c:v>
                </c:pt>
                <c:pt idx="169">
                  <c:v>34859</c:v>
                </c:pt>
                <c:pt idx="170">
                  <c:v>35025</c:v>
                </c:pt>
                <c:pt idx="171">
                  <c:v>35101</c:v>
                </c:pt>
                <c:pt idx="172">
                  <c:v>35143</c:v>
                </c:pt>
                <c:pt idx="173">
                  <c:v>35184</c:v>
                </c:pt>
                <c:pt idx="174">
                  <c:v>35213</c:v>
                </c:pt>
                <c:pt idx="175">
                  <c:v>35240</c:v>
                </c:pt>
                <c:pt idx="176">
                  <c:v>35286</c:v>
                </c:pt>
                <c:pt idx="177">
                  <c:v>35311</c:v>
                </c:pt>
                <c:pt idx="178">
                  <c:v>35359</c:v>
                </c:pt>
                <c:pt idx="179">
                  <c:v>35419</c:v>
                </c:pt>
                <c:pt idx="180">
                  <c:v>35487</c:v>
                </c:pt>
                <c:pt idx="181">
                  <c:v>35551</c:v>
                </c:pt>
                <c:pt idx="182">
                  <c:v>35586</c:v>
                </c:pt>
                <c:pt idx="183">
                  <c:v>35651</c:v>
                </c:pt>
                <c:pt idx="184">
                  <c:v>35693</c:v>
                </c:pt>
                <c:pt idx="185">
                  <c:v>35731</c:v>
                </c:pt>
                <c:pt idx="186">
                  <c:v>35754</c:v>
                </c:pt>
                <c:pt idx="187">
                  <c:v>35776</c:v>
                </c:pt>
                <c:pt idx="188">
                  <c:v>35817</c:v>
                </c:pt>
                <c:pt idx="189">
                  <c:v>35845</c:v>
                </c:pt>
                <c:pt idx="190">
                  <c:v>35871</c:v>
                </c:pt>
                <c:pt idx="191">
                  <c:v>35900</c:v>
                </c:pt>
                <c:pt idx="192">
                  <c:v>35956</c:v>
                </c:pt>
                <c:pt idx="193">
                  <c:v>36060</c:v>
                </c:pt>
                <c:pt idx="194">
                  <c:v>36082</c:v>
                </c:pt>
                <c:pt idx="195">
                  <c:v>36185</c:v>
                </c:pt>
                <c:pt idx="196">
                  <c:v>36216</c:v>
                </c:pt>
                <c:pt idx="197">
                  <c:v>36235</c:v>
                </c:pt>
                <c:pt idx="198">
                  <c:v>36277</c:v>
                </c:pt>
                <c:pt idx="199">
                  <c:v>36299</c:v>
                </c:pt>
                <c:pt idx="200">
                  <c:v>36328</c:v>
                </c:pt>
                <c:pt idx="201">
                  <c:v>36371</c:v>
                </c:pt>
                <c:pt idx="202">
                  <c:v>36399</c:v>
                </c:pt>
                <c:pt idx="203">
                  <c:v>36427</c:v>
                </c:pt>
                <c:pt idx="204">
                  <c:v>36458</c:v>
                </c:pt>
                <c:pt idx="205">
                  <c:v>36486</c:v>
                </c:pt>
                <c:pt idx="206">
                  <c:v>36521</c:v>
                </c:pt>
                <c:pt idx="207">
                  <c:v>36553</c:v>
                </c:pt>
                <c:pt idx="208">
                  <c:v>36587</c:v>
                </c:pt>
                <c:pt idx="209">
                  <c:v>36612</c:v>
                </c:pt>
                <c:pt idx="210">
                  <c:v>36640</c:v>
                </c:pt>
                <c:pt idx="211">
                  <c:v>36669</c:v>
                </c:pt>
                <c:pt idx="212">
                  <c:v>36706</c:v>
                </c:pt>
                <c:pt idx="213">
                  <c:v>36732</c:v>
                </c:pt>
                <c:pt idx="214">
                  <c:v>36760</c:v>
                </c:pt>
                <c:pt idx="215">
                  <c:v>36787</c:v>
                </c:pt>
                <c:pt idx="216">
                  <c:v>36822</c:v>
                </c:pt>
                <c:pt idx="217">
                  <c:v>36859</c:v>
                </c:pt>
                <c:pt idx="218">
                  <c:v>36888</c:v>
                </c:pt>
                <c:pt idx="219">
                  <c:v>36914</c:v>
                </c:pt>
                <c:pt idx="220">
                  <c:v>36941</c:v>
                </c:pt>
                <c:pt idx="221">
                  <c:v>36965</c:v>
                </c:pt>
                <c:pt idx="222">
                  <c:v>37011</c:v>
                </c:pt>
                <c:pt idx="223">
                  <c:v>37041</c:v>
                </c:pt>
                <c:pt idx="224">
                  <c:v>37063</c:v>
                </c:pt>
                <c:pt idx="225">
                  <c:v>37102</c:v>
                </c:pt>
                <c:pt idx="226">
                  <c:v>37130</c:v>
                </c:pt>
                <c:pt idx="227">
                  <c:v>37159</c:v>
                </c:pt>
                <c:pt idx="228">
                  <c:v>37193</c:v>
                </c:pt>
                <c:pt idx="229">
                  <c:v>37223</c:v>
                </c:pt>
                <c:pt idx="230">
                  <c:v>37244</c:v>
                </c:pt>
                <c:pt idx="231">
                  <c:v>37281</c:v>
                </c:pt>
                <c:pt idx="232">
                  <c:v>37314</c:v>
                </c:pt>
                <c:pt idx="233">
                  <c:v>37337</c:v>
                </c:pt>
                <c:pt idx="234">
                  <c:v>37375</c:v>
                </c:pt>
                <c:pt idx="235">
                  <c:v>37398</c:v>
                </c:pt>
                <c:pt idx="236">
                  <c:v>37433</c:v>
                </c:pt>
                <c:pt idx="237">
                  <c:v>37459</c:v>
                </c:pt>
                <c:pt idx="238">
                  <c:v>37494</c:v>
                </c:pt>
                <c:pt idx="239">
                  <c:v>37524</c:v>
                </c:pt>
                <c:pt idx="240">
                  <c:v>37550</c:v>
                </c:pt>
                <c:pt idx="241">
                  <c:v>37581</c:v>
                </c:pt>
                <c:pt idx="242">
                  <c:v>37610</c:v>
                </c:pt>
                <c:pt idx="243">
                  <c:v>37651</c:v>
                </c:pt>
                <c:pt idx="244">
                  <c:v>37679</c:v>
                </c:pt>
                <c:pt idx="245">
                  <c:v>37706</c:v>
                </c:pt>
              </c:numCache>
            </c:numRef>
          </c:xVal>
          <c:yVal>
            <c:numRef>
              <c:f>'"300" wells'' water levels'!$L$2187:$L$2432</c:f>
              <c:numCache>
                <c:formatCode>General</c:formatCode>
                <c:ptCount val="246"/>
                <c:pt idx="0">
                  <c:v>423.32</c:v>
                </c:pt>
                <c:pt idx="1">
                  <c:v>423.327</c:v>
                </c:pt>
                <c:pt idx="2">
                  <c:v>423.34100000000001</c:v>
                </c:pt>
                <c:pt idx="3">
                  <c:v>423.399</c:v>
                </c:pt>
                <c:pt idx="4">
                  <c:v>423.40800000000002</c:v>
                </c:pt>
                <c:pt idx="5">
                  <c:v>423.36799999999999</c:v>
                </c:pt>
                <c:pt idx="6">
                  <c:v>423.36500000000001</c:v>
                </c:pt>
                <c:pt idx="7">
                  <c:v>423.25900000000001</c:v>
                </c:pt>
                <c:pt idx="8">
                  <c:v>423.262</c:v>
                </c:pt>
                <c:pt idx="9">
                  <c:v>423.27100000000002</c:v>
                </c:pt>
                <c:pt idx="10">
                  <c:v>423.29199999999997</c:v>
                </c:pt>
                <c:pt idx="11">
                  <c:v>423.32600000000002</c:v>
                </c:pt>
                <c:pt idx="12">
                  <c:v>423.33199999999999</c:v>
                </c:pt>
                <c:pt idx="13">
                  <c:v>423.33800000000002</c:v>
                </c:pt>
                <c:pt idx="14">
                  <c:v>423.41699999999997</c:v>
                </c:pt>
                <c:pt idx="15">
                  <c:v>423.46</c:v>
                </c:pt>
                <c:pt idx="16">
                  <c:v>423.46</c:v>
                </c:pt>
                <c:pt idx="17">
                  <c:v>423.37400000000002</c:v>
                </c:pt>
                <c:pt idx="18">
                  <c:v>423.48399999999998</c:v>
                </c:pt>
                <c:pt idx="19">
                  <c:v>423.46</c:v>
                </c:pt>
                <c:pt idx="20">
                  <c:v>423.46</c:v>
                </c:pt>
                <c:pt idx="21">
                  <c:v>423.42899999999997</c:v>
                </c:pt>
                <c:pt idx="22">
                  <c:v>423.40800000000002</c:v>
                </c:pt>
                <c:pt idx="23">
                  <c:v>423.387</c:v>
                </c:pt>
                <c:pt idx="24">
                  <c:v>423.36799999999999</c:v>
                </c:pt>
                <c:pt idx="25">
                  <c:v>423.35599999999999</c:v>
                </c:pt>
                <c:pt idx="26">
                  <c:v>423.33800000000002</c:v>
                </c:pt>
                <c:pt idx="27">
                  <c:v>423.32600000000002</c:v>
                </c:pt>
                <c:pt idx="28">
                  <c:v>423.31</c:v>
                </c:pt>
                <c:pt idx="29">
                  <c:v>423.36799999999999</c:v>
                </c:pt>
                <c:pt idx="30">
                  <c:v>423.39</c:v>
                </c:pt>
                <c:pt idx="31">
                  <c:v>423.399</c:v>
                </c:pt>
                <c:pt idx="32">
                  <c:v>423.41399999999999</c:v>
                </c:pt>
                <c:pt idx="33">
                  <c:v>423.399</c:v>
                </c:pt>
                <c:pt idx="34">
                  <c:v>423.38400000000001</c:v>
                </c:pt>
                <c:pt idx="35">
                  <c:v>423.37799999999999</c:v>
                </c:pt>
                <c:pt idx="36">
                  <c:v>423.36200000000002</c:v>
                </c:pt>
                <c:pt idx="37">
                  <c:v>423.34699999999998</c:v>
                </c:pt>
                <c:pt idx="38">
                  <c:v>423.33800000000002</c:v>
                </c:pt>
                <c:pt idx="39">
                  <c:v>423.32900000000001</c:v>
                </c:pt>
                <c:pt idx="40">
                  <c:v>423.32299999999998</c:v>
                </c:pt>
                <c:pt idx="41">
                  <c:v>423.28899999999999</c:v>
                </c:pt>
                <c:pt idx="42">
                  <c:v>423.28300000000002</c:v>
                </c:pt>
                <c:pt idx="43">
                  <c:v>423.28</c:v>
                </c:pt>
                <c:pt idx="44">
                  <c:v>423.26799999999997</c:v>
                </c:pt>
                <c:pt idx="45">
                  <c:v>423.25900000000001</c:v>
                </c:pt>
                <c:pt idx="46">
                  <c:v>423.25900000000001</c:v>
                </c:pt>
                <c:pt idx="47">
                  <c:v>423.25299999999999</c:v>
                </c:pt>
                <c:pt idx="48">
                  <c:v>423.25</c:v>
                </c:pt>
                <c:pt idx="49">
                  <c:v>423.26799999999997</c:v>
                </c:pt>
                <c:pt idx="50">
                  <c:v>423.28</c:v>
                </c:pt>
                <c:pt idx="51">
                  <c:v>423.29199999999997</c:v>
                </c:pt>
                <c:pt idx="52">
                  <c:v>423.29500000000002</c:v>
                </c:pt>
                <c:pt idx="53">
                  <c:v>423.30099999999999</c:v>
                </c:pt>
                <c:pt idx="54">
                  <c:v>423.33199999999999</c:v>
                </c:pt>
                <c:pt idx="55">
                  <c:v>423.37099999999998</c:v>
                </c:pt>
                <c:pt idx="56">
                  <c:v>423.47199999999998</c:v>
                </c:pt>
                <c:pt idx="57">
                  <c:v>423.48700000000002</c:v>
                </c:pt>
                <c:pt idx="58">
                  <c:v>423.49</c:v>
                </c:pt>
                <c:pt idx="59">
                  <c:v>423.49</c:v>
                </c:pt>
                <c:pt idx="60">
                  <c:v>423.50200000000001</c:v>
                </c:pt>
                <c:pt idx="61">
                  <c:v>423.50200000000001</c:v>
                </c:pt>
                <c:pt idx="62">
                  <c:v>423.50900000000001</c:v>
                </c:pt>
                <c:pt idx="63">
                  <c:v>423.50900000000001</c:v>
                </c:pt>
                <c:pt idx="64">
                  <c:v>423.52699999999999</c:v>
                </c:pt>
                <c:pt idx="65">
                  <c:v>423.524</c:v>
                </c:pt>
                <c:pt idx="66">
                  <c:v>423.50900000000001</c:v>
                </c:pt>
                <c:pt idx="67">
                  <c:v>423.512</c:v>
                </c:pt>
                <c:pt idx="68">
                  <c:v>423.51799999999997</c:v>
                </c:pt>
                <c:pt idx="69">
                  <c:v>423.52100000000002</c:v>
                </c:pt>
                <c:pt idx="70">
                  <c:v>423.52100000000002</c:v>
                </c:pt>
                <c:pt idx="71">
                  <c:v>423.50900000000001</c:v>
                </c:pt>
                <c:pt idx="72">
                  <c:v>423.50200000000001</c:v>
                </c:pt>
                <c:pt idx="73">
                  <c:v>423.50200000000001</c:v>
                </c:pt>
                <c:pt idx="74">
                  <c:v>423.49599999999998</c:v>
                </c:pt>
                <c:pt idx="75">
                  <c:v>423.49299999999999</c:v>
                </c:pt>
                <c:pt idx="76">
                  <c:v>423.48399999999998</c:v>
                </c:pt>
                <c:pt idx="77">
                  <c:v>423.48399999999998</c:v>
                </c:pt>
                <c:pt idx="78">
                  <c:v>423.47800000000001</c:v>
                </c:pt>
                <c:pt idx="79">
                  <c:v>423.47199999999998</c:v>
                </c:pt>
                <c:pt idx="80">
                  <c:v>423.47199999999998</c:v>
                </c:pt>
                <c:pt idx="81">
                  <c:v>423.46300000000002</c:v>
                </c:pt>
                <c:pt idx="82">
                  <c:v>423.41399999999999</c:v>
                </c:pt>
                <c:pt idx="83">
                  <c:v>423.37099999999998</c:v>
                </c:pt>
                <c:pt idx="84">
                  <c:v>423.39600000000002</c:v>
                </c:pt>
                <c:pt idx="85">
                  <c:v>423.39299999999997</c:v>
                </c:pt>
                <c:pt idx="86">
                  <c:v>423.37799999999999</c:v>
                </c:pt>
                <c:pt idx="87">
                  <c:v>423.37099999999998</c:v>
                </c:pt>
                <c:pt idx="88">
                  <c:v>423.37099999999998</c:v>
                </c:pt>
                <c:pt idx="89">
                  <c:v>423.36200000000002</c:v>
                </c:pt>
                <c:pt idx="90">
                  <c:v>423.35599999999999</c:v>
                </c:pt>
                <c:pt idx="91">
                  <c:v>423.39600000000002</c:v>
                </c:pt>
                <c:pt idx="92">
                  <c:v>423.40800000000002</c:v>
                </c:pt>
                <c:pt idx="93">
                  <c:v>423.43799999999999</c:v>
                </c:pt>
                <c:pt idx="94">
                  <c:v>423.44799999999998</c:v>
                </c:pt>
                <c:pt idx="95">
                  <c:v>423.46</c:v>
                </c:pt>
                <c:pt idx="96">
                  <c:v>423.50900000000001</c:v>
                </c:pt>
                <c:pt idx="97">
                  <c:v>423.52699999999999</c:v>
                </c:pt>
                <c:pt idx="98">
                  <c:v>423.53</c:v>
                </c:pt>
                <c:pt idx="99">
                  <c:v>423.52100000000002</c:v>
                </c:pt>
                <c:pt idx="100">
                  <c:v>423.52699999999999</c:v>
                </c:pt>
                <c:pt idx="101">
                  <c:v>423.53300000000002</c:v>
                </c:pt>
                <c:pt idx="102">
                  <c:v>423.51499999999999</c:v>
                </c:pt>
                <c:pt idx="103">
                  <c:v>423.49299999999999</c:v>
                </c:pt>
                <c:pt idx="104">
                  <c:v>423.48099999999999</c:v>
                </c:pt>
                <c:pt idx="105">
                  <c:v>423.35599999999999</c:v>
                </c:pt>
                <c:pt idx="106">
                  <c:v>423.39299999999997</c:v>
                </c:pt>
                <c:pt idx="107">
                  <c:v>423.35300000000001</c:v>
                </c:pt>
                <c:pt idx="108">
                  <c:v>423.34699999999998</c:v>
                </c:pt>
                <c:pt idx="109">
                  <c:v>423.34100000000001</c:v>
                </c:pt>
                <c:pt idx="110">
                  <c:v>423.28899999999999</c:v>
                </c:pt>
                <c:pt idx="111">
                  <c:v>423.27100000000002</c:v>
                </c:pt>
                <c:pt idx="112">
                  <c:v>423.25</c:v>
                </c:pt>
                <c:pt idx="113">
                  <c:v>423.23399999999998</c:v>
                </c:pt>
                <c:pt idx="114">
                  <c:v>423.22500000000002</c:v>
                </c:pt>
                <c:pt idx="115">
                  <c:v>423.35300000000001</c:v>
                </c:pt>
                <c:pt idx="116">
                  <c:v>423.303</c:v>
                </c:pt>
                <c:pt idx="117">
                  <c:v>423.25700000000001</c:v>
                </c:pt>
                <c:pt idx="118">
                  <c:v>423.25099999999998</c:v>
                </c:pt>
                <c:pt idx="119">
                  <c:v>423.24299999999999</c:v>
                </c:pt>
                <c:pt idx="120">
                  <c:v>423.23700000000002</c:v>
                </c:pt>
                <c:pt idx="121">
                  <c:v>423.24200000000002</c:v>
                </c:pt>
                <c:pt idx="122">
                  <c:v>423.03199999999998</c:v>
                </c:pt>
                <c:pt idx="123">
                  <c:v>423.04199999999997</c:v>
                </c:pt>
                <c:pt idx="124">
                  <c:v>423.18599999999998</c:v>
                </c:pt>
                <c:pt idx="125">
                  <c:v>423.1</c:v>
                </c:pt>
                <c:pt idx="126">
                  <c:v>423.13</c:v>
                </c:pt>
                <c:pt idx="127">
                  <c:v>423.14</c:v>
                </c:pt>
                <c:pt idx="128">
                  <c:v>423.14</c:v>
                </c:pt>
                <c:pt idx="130">
                  <c:v>423.14</c:v>
                </c:pt>
                <c:pt idx="131">
                  <c:v>423.13</c:v>
                </c:pt>
                <c:pt idx="132">
                  <c:v>423.15</c:v>
                </c:pt>
                <c:pt idx="133">
                  <c:v>423.15</c:v>
                </c:pt>
                <c:pt idx="134">
                  <c:v>423.14</c:v>
                </c:pt>
                <c:pt idx="135">
                  <c:v>423.15</c:v>
                </c:pt>
                <c:pt idx="136">
                  <c:v>423.15</c:v>
                </c:pt>
                <c:pt idx="137">
                  <c:v>423.15</c:v>
                </c:pt>
                <c:pt idx="138">
                  <c:v>423.16</c:v>
                </c:pt>
                <c:pt idx="139">
                  <c:v>423.16</c:v>
                </c:pt>
                <c:pt idx="140">
                  <c:v>423.17</c:v>
                </c:pt>
                <c:pt idx="141">
                  <c:v>423.22</c:v>
                </c:pt>
                <c:pt idx="142">
                  <c:v>423.27</c:v>
                </c:pt>
                <c:pt idx="143">
                  <c:v>423.24</c:v>
                </c:pt>
                <c:pt idx="144">
                  <c:v>423.23</c:v>
                </c:pt>
                <c:pt idx="145">
                  <c:v>423.24</c:v>
                </c:pt>
                <c:pt idx="146">
                  <c:v>423.26</c:v>
                </c:pt>
                <c:pt idx="147">
                  <c:v>423.28</c:v>
                </c:pt>
                <c:pt idx="148">
                  <c:v>423.3</c:v>
                </c:pt>
                <c:pt idx="149">
                  <c:v>423.34</c:v>
                </c:pt>
                <c:pt idx="150">
                  <c:v>423.34</c:v>
                </c:pt>
                <c:pt idx="151">
                  <c:v>423.34</c:v>
                </c:pt>
                <c:pt idx="152">
                  <c:v>423.35</c:v>
                </c:pt>
                <c:pt idx="153">
                  <c:v>423.37</c:v>
                </c:pt>
                <c:pt idx="154">
                  <c:v>423.39600000000002</c:v>
                </c:pt>
                <c:pt idx="155">
                  <c:v>423.35500000000002</c:v>
                </c:pt>
                <c:pt idx="156">
                  <c:v>423.41800000000001</c:v>
                </c:pt>
                <c:pt idx="157">
                  <c:v>423.30599999999998</c:v>
                </c:pt>
                <c:pt idx="158">
                  <c:v>423.274</c:v>
                </c:pt>
                <c:pt idx="159">
                  <c:v>423.37099999999998</c:v>
                </c:pt>
                <c:pt idx="160">
                  <c:v>423.39299999999997</c:v>
                </c:pt>
                <c:pt idx="161">
                  <c:v>423.44200000000001</c:v>
                </c:pt>
                <c:pt idx="162">
                  <c:v>423.42700000000002</c:v>
                </c:pt>
                <c:pt idx="163">
                  <c:v>423.476</c:v>
                </c:pt>
                <c:pt idx="164">
                  <c:v>423.51600000000002</c:v>
                </c:pt>
                <c:pt idx="165">
                  <c:v>423.52800000000002</c:v>
                </c:pt>
                <c:pt idx="166">
                  <c:v>424.41</c:v>
                </c:pt>
                <c:pt idx="167">
                  <c:v>423.41500000000002</c:v>
                </c:pt>
                <c:pt idx="168">
                  <c:v>423.45600000000002</c:v>
                </c:pt>
                <c:pt idx="169">
                  <c:v>423.52300000000002</c:v>
                </c:pt>
                <c:pt idx="170">
                  <c:v>423.43600000000004</c:v>
                </c:pt>
                <c:pt idx="171">
                  <c:v>423.00200000000001</c:v>
                </c:pt>
                <c:pt idx="172">
                  <c:v>423.10500000000002</c:v>
                </c:pt>
                <c:pt idx="173">
                  <c:v>423.50800000000004</c:v>
                </c:pt>
                <c:pt idx="174">
                  <c:v>423.62900000000002</c:v>
                </c:pt>
                <c:pt idx="175">
                  <c:v>423.61900000000003</c:v>
                </c:pt>
                <c:pt idx="176">
                  <c:v>423.54</c:v>
                </c:pt>
                <c:pt idx="177">
                  <c:v>423.48900000000003</c:v>
                </c:pt>
                <c:pt idx="178">
                  <c:v>423.40700000000004</c:v>
                </c:pt>
                <c:pt idx="179">
                  <c:v>423.15600000000001</c:v>
                </c:pt>
                <c:pt idx="180">
                  <c:v>423.10300000000001</c:v>
                </c:pt>
                <c:pt idx="181">
                  <c:v>423.56600000000003</c:v>
                </c:pt>
                <c:pt idx="182">
                  <c:v>423.59300000000002</c:v>
                </c:pt>
                <c:pt idx="183">
                  <c:v>423.70000000000005</c:v>
                </c:pt>
                <c:pt idx="184">
                  <c:v>423.57600000000002</c:v>
                </c:pt>
                <c:pt idx="185">
                  <c:v>423.428</c:v>
                </c:pt>
                <c:pt idx="186">
                  <c:v>423.399</c:v>
                </c:pt>
                <c:pt idx="187">
                  <c:v>423.36900000000003</c:v>
                </c:pt>
                <c:pt idx="188">
                  <c:v>423.32600000000002</c:v>
                </c:pt>
                <c:pt idx="189">
                  <c:v>423.29500000000002</c:v>
                </c:pt>
                <c:pt idx="190">
                  <c:v>423.303</c:v>
                </c:pt>
                <c:pt idx="191">
                  <c:v>423.31900000000002</c:v>
                </c:pt>
                <c:pt idx="192">
                  <c:v>423.54900000000004</c:v>
                </c:pt>
                <c:pt idx="193">
                  <c:v>423.68800000000005</c:v>
                </c:pt>
                <c:pt idx="194">
                  <c:v>422.82600000000002</c:v>
                </c:pt>
                <c:pt idx="195">
                  <c:v>424.322</c:v>
                </c:pt>
                <c:pt idx="196">
                  <c:v>425.29300000000001</c:v>
                </c:pt>
                <c:pt idx="197">
                  <c:v>426.298</c:v>
                </c:pt>
                <c:pt idx="198">
                  <c:v>426.44</c:v>
                </c:pt>
                <c:pt idx="199">
                  <c:v>423.57300000000004</c:v>
                </c:pt>
                <c:pt idx="200">
                  <c:v>423.71700000000004</c:v>
                </c:pt>
                <c:pt idx="201">
                  <c:v>423.80200000000002</c:v>
                </c:pt>
                <c:pt idx="202">
                  <c:v>423.80900000000003</c:v>
                </c:pt>
                <c:pt idx="203">
                  <c:v>423.83800000000002</c:v>
                </c:pt>
                <c:pt idx="204">
                  <c:v>423.779</c:v>
                </c:pt>
                <c:pt idx="205">
                  <c:v>423.71100000000001</c:v>
                </c:pt>
                <c:pt idx="206">
                  <c:v>423.62600000000003</c:v>
                </c:pt>
                <c:pt idx="207">
                  <c:v>423.56720115818348</c:v>
                </c:pt>
                <c:pt idx="208">
                  <c:v>423.51843553794578</c:v>
                </c:pt>
                <c:pt idx="209">
                  <c:v>423.4940527278269</c:v>
                </c:pt>
                <c:pt idx="210">
                  <c:v>423.5001484303566</c:v>
                </c:pt>
                <c:pt idx="211">
                  <c:v>423.48186132276749</c:v>
                </c:pt>
                <c:pt idx="212">
                  <c:v>423.49710057909175</c:v>
                </c:pt>
                <c:pt idx="213">
                  <c:v>423.4513828101189</c:v>
                </c:pt>
                <c:pt idx="214">
                  <c:v>423.43900000000002</c:v>
                </c:pt>
                <c:pt idx="215">
                  <c:v>423.423</c:v>
                </c:pt>
                <c:pt idx="216">
                  <c:v>423.44200000000001</c:v>
                </c:pt>
                <c:pt idx="217">
                  <c:v>423.57900000000001</c:v>
                </c:pt>
                <c:pt idx="218">
                  <c:v>423.59700000000004</c:v>
                </c:pt>
                <c:pt idx="219">
                  <c:v>423.56100000000004</c:v>
                </c:pt>
                <c:pt idx="220">
                  <c:v>423.51800000000003</c:v>
                </c:pt>
                <c:pt idx="221">
                  <c:v>423.49400000000003</c:v>
                </c:pt>
                <c:pt idx="222">
                  <c:v>423.6</c:v>
                </c:pt>
                <c:pt idx="223">
                  <c:v>423.80400000000003</c:v>
                </c:pt>
                <c:pt idx="224">
                  <c:v>423.94500000000005</c:v>
                </c:pt>
                <c:pt idx="225">
                  <c:v>423.798</c:v>
                </c:pt>
                <c:pt idx="226">
                  <c:v>423.71600000000001</c:v>
                </c:pt>
                <c:pt idx="227">
                  <c:v>423.65200000000004</c:v>
                </c:pt>
                <c:pt idx="228">
                  <c:v>423.60900000000004</c:v>
                </c:pt>
                <c:pt idx="229">
                  <c:v>423.57600000000002</c:v>
                </c:pt>
                <c:pt idx="230">
                  <c:v>423.55500000000001</c:v>
                </c:pt>
                <c:pt idx="231">
                  <c:v>423.524</c:v>
                </c:pt>
                <c:pt idx="232">
                  <c:v>423.47800000000001</c:v>
                </c:pt>
                <c:pt idx="233">
                  <c:v>423.45100000000002</c:v>
                </c:pt>
                <c:pt idx="234">
                  <c:v>423.45699999999999</c:v>
                </c:pt>
                <c:pt idx="235">
                  <c:v>423.48700000000002</c:v>
                </c:pt>
                <c:pt idx="236">
                  <c:v>423.51500000000004</c:v>
                </c:pt>
                <c:pt idx="237">
                  <c:v>423.548</c:v>
                </c:pt>
                <c:pt idx="238">
                  <c:v>423.54200000000003</c:v>
                </c:pt>
                <c:pt idx="239">
                  <c:v>423.48442400000005</c:v>
                </c:pt>
                <c:pt idx="240">
                  <c:v>423.46308800000003</c:v>
                </c:pt>
                <c:pt idx="241">
                  <c:v>423.47528</c:v>
                </c:pt>
                <c:pt idx="242">
                  <c:v>423.42346400000002</c:v>
                </c:pt>
                <c:pt idx="243">
                  <c:v>423.39298400000001</c:v>
                </c:pt>
                <c:pt idx="244">
                  <c:v>423.362504</c:v>
                </c:pt>
                <c:pt idx="245">
                  <c:v>423.33812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33184"/>
        <c:axId val="46133760"/>
      </c:scatterChart>
      <c:valAx>
        <c:axId val="46133184"/>
        <c:scaling>
          <c:orientation val="minMax"/>
          <c:min val="3652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33760"/>
        <c:crosses val="autoZero"/>
        <c:crossBetween val="midCat"/>
        <c:majorUnit val="365"/>
        <c:minorUnit val="30.4"/>
      </c:valAx>
      <c:valAx>
        <c:axId val="46133760"/>
        <c:scaling>
          <c:orientation val="minMax"/>
          <c:max val="424"/>
          <c:min val="423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Elevation (m)</a:t>
                </a:r>
              </a:p>
            </c:rich>
          </c:tx>
          <c:layout>
            <c:manualLayout>
              <c:xMode val="edge"/>
              <c:yMode val="edge"/>
              <c:x val="1.0964912280701754E-2"/>
              <c:y val="0.36657681940700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33184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314  Water and Oil Elevations</a:t>
            </a:r>
          </a:p>
        </c:rich>
      </c:tx>
      <c:layout>
        <c:manualLayout>
          <c:xMode val="edge"/>
          <c:yMode val="edge"/>
          <c:x val="0.31299233265133197"/>
          <c:y val="3.282828282828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30808942476"/>
          <c:y val="8.3333538839416729E-2"/>
          <c:w val="0.83464647153980798"/>
          <c:h val="0.83838590589958639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levels'!$B$3143:$B$3259</c:f>
              <c:numCache>
                <c:formatCode>mm/dd/yy</c:formatCode>
                <c:ptCount val="117"/>
                <c:pt idx="0">
                  <c:v>30482</c:v>
                </c:pt>
                <c:pt idx="1">
                  <c:v>30483</c:v>
                </c:pt>
                <c:pt idx="2">
                  <c:v>30488</c:v>
                </c:pt>
                <c:pt idx="3">
                  <c:v>30509</c:v>
                </c:pt>
                <c:pt idx="4">
                  <c:v>30524</c:v>
                </c:pt>
                <c:pt idx="5">
                  <c:v>30566</c:v>
                </c:pt>
                <c:pt idx="6">
                  <c:v>30586</c:v>
                </c:pt>
                <c:pt idx="7">
                  <c:v>30739</c:v>
                </c:pt>
                <c:pt idx="8">
                  <c:v>30778</c:v>
                </c:pt>
                <c:pt idx="9">
                  <c:v>30785</c:v>
                </c:pt>
                <c:pt idx="10">
                  <c:v>30799</c:v>
                </c:pt>
                <c:pt idx="11">
                  <c:v>30806</c:v>
                </c:pt>
                <c:pt idx="12">
                  <c:v>30830</c:v>
                </c:pt>
                <c:pt idx="13">
                  <c:v>30839</c:v>
                </c:pt>
                <c:pt idx="14">
                  <c:v>30848</c:v>
                </c:pt>
                <c:pt idx="15">
                  <c:v>30854</c:v>
                </c:pt>
                <c:pt idx="16">
                  <c:v>30861</c:v>
                </c:pt>
                <c:pt idx="17">
                  <c:v>30869</c:v>
                </c:pt>
                <c:pt idx="18">
                  <c:v>30881</c:v>
                </c:pt>
                <c:pt idx="19">
                  <c:v>30897</c:v>
                </c:pt>
                <c:pt idx="20">
                  <c:v>30904</c:v>
                </c:pt>
                <c:pt idx="21">
                  <c:v>30911</c:v>
                </c:pt>
                <c:pt idx="22">
                  <c:v>30917</c:v>
                </c:pt>
                <c:pt idx="23">
                  <c:v>30925</c:v>
                </c:pt>
                <c:pt idx="24">
                  <c:v>30934</c:v>
                </c:pt>
                <c:pt idx="25">
                  <c:v>30945</c:v>
                </c:pt>
                <c:pt idx="26">
                  <c:v>30979</c:v>
                </c:pt>
                <c:pt idx="27">
                  <c:v>30986</c:v>
                </c:pt>
                <c:pt idx="28">
                  <c:v>30993</c:v>
                </c:pt>
                <c:pt idx="29">
                  <c:v>31001</c:v>
                </c:pt>
                <c:pt idx="30">
                  <c:v>31007</c:v>
                </c:pt>
                <c:pt idx="31">
                  <c:v>31016</c:v>
                </c:pt>
                <c:pt idx="32">
                  <c:v>31021</c:v>
                </c:pt>
                <c:pt idx="33">
                  <c:v>31029</c:v>
                </c:pt>
                <c:pt idx="34">
                  <c:v>31039</c:v>
                </c:pt>
                <c:pt idx="35">
                  <c:v>31045</c:v>
                </c:pt>
                <c:pt idx="36">
                  <c:v>31053</c:v>
                </c:pt>
                <c:pt idx="37">
                  <c:v>31060</c:v>
                </c:pt>
                <c:pt idx="38">
                  <c:v>31076</c:v>
                </c:pt>
                <c:pt idx="39">
                  <c:v>31081</c:v>
                </c:pt>
                <c:pt idx="40">
                  <c:v>31088</c:v>
                </c:pt>
                <c:pt idx="41">
                  <c:v>31116</c:v>
                </c:pt>
                <c:pt idx="42">
                  <c:v>31123</c:v>
                </c:pt>
                <c:pt idx="43">
                  <c:v>31130</c:v>
                </c:pt>
                <c:pt idx="44">
                  <c:v>31137</c:v>
                </c:pt>
                <c:pt idx="45">
                  <c:v>31144</c:v>
                </c:pt>
                <c:pt idx="46">
                  <c:v>31151</c:v>
                </c:pt>
                <c:pt idx="47">
                  <c:v>31158</c:v>
                </c:pt>
                <c:pt idx="48">
                  <c:v>31165</c:v>
                </c:pt>
                <c:pt idx="49">
                  <c:v>31172</c:v>
                </c:pt>
                <c:pt idx="50">
                  <c:v>31179</c:v>
                </c:pt>
                <c:pt idx="51">
                  <c:v>31186</c:v>
                </c:pt>
                <c:pt idx="52">
                  <c:v>31193</c:v>
                </c:pt>
                <c:pt idx="53">
                  <c:v>31200</c:v>
                </c:pt>
                <c:pt idx="54">
                  <c:v>31207</c:v>
                </c:pt>
                <c:pt idx="55">
                  <c:v>31214</c:v>
                </c:pt>
                <c:pt idx="56">
                  <c:v>31228</c:v>
                </c:pt>
                <c:pt idx="57">
                  <c:v>31235</c:v>
                </c:pt>
                <c:pt idx="58">
                  <c:v>31242</c:v>
                </c:pt>
                <c:pt idx="59">
                  <c:v>31249</c:v>
                </c:pt>
                <c:pt idx="60">
                  <c:v>31256</c:v>
                </c:pt>
                <c:pt idx="61">
                  <c:v>31263</c:v>
                </c:pt>
                <c:pt idx="62">
                  <c:v>31270</c:v>
                </c:pt>
                <c:pt idx="63">
                  <c:v>31272</c:v>
                </c:pt>
                <c:pt idx="64">
                  <c:v>31277</c:v>
                </c:pt>
                <c:pt idx="65">
                  <c:v>31284</c:v>
                </c:pt>
                <c:pt idx="66">
                  <c:v>31291</c:v>
                </c:pt>
                <c:pt idx="67">
                  <c:v>31298</c:v>
                </c:pt>
                <c:pt idx="68">
                  <c:v>31305</c:v>
                </c:pt>
                <c:pt idx="69">
                  <c:v>31312</c:v>
                </c:pt>
                <c:pt idx="70">
                  <c:v>31317</c:v>
                </c:pt>
                <c:pt idx="71">
                  <c:v>31326</c:v>
                </c:pt>
                <c:pt idx="72">
                  <c:v>31333</c:v>
                </c:pt>
                <c:pt idx="73">
                  <c:v>31340</c:v>
                </c:pt>
                <c:pt idx="74">
                  <c:v>31347</c:v>
                </c:pt>
                <c:pt idx="75">
                  <c:v>31437</c:v>
                </c:pt>
                <c:pt idx="76">
                  <c:v>31445</c:v>
                </c:pt>
                <c:pt idx="77">
                  <c:v>31451</c:v>
                </c:pt>
                <c:pt idx="78">
                  <c:v>31458</c:v>
                </c:pt>
                <c:pt idx="79">
                  <c:v>31465</c:v>
                </c:pt>
                <c:pt idx="80">
                  <c:v>31473</c:v>
                </c:pt>
                <c:pt idx="81">
                  <c:v>31480</c:v>
                </c:pt>
                <c:pt idx="82">
                  <c:v>31487</c:v>
                </c:pt>
                <c:pt idx="83">
                  <c:v>31493</c:v>
                </c:pt>
                <c:pt idx="84">
                  <c:v>31500</c:v>
                </c:pt>
                <c:pt idx="85">
                  <c:v>31507</c:v>
                </c:pt>
                <c:pt idx="86">
                  <c:v>31515</c:v>
                </c:pt>
                <c:pt idx="87">
                  <c:v>31522</c:v>
                </c:pt>
                <c:pt idx="88">
                  <c:v>31529</c:v>
                </c:pt>
                <c:pt idx="89">
                  <c:v>31537</c:v>
                </c:pt>
                <c:pt idx="90">
                  <c:v>31543</c:v>
                </c:pt>
                <c:pt idx="91">
                  <c:v>31551</c:v>
                </c:pt>
                <c:pt idx="92">
                  <c:v>31578</c:v>
                </c:pt>
                <c:pt idx="93">
                  <c:v>31592</c:v>
                </c:pt>
                <c:pt idx="94">
                  <c:v>31602</c:v>
                </c:pt>
                <c:pt idx="95">
                  <c:v>31606</c:v>
                </c:pt>
                <c:pt idx="96">
                  <c:v>31614</c:v>
                </c:pt>
                <c:pt idx="97">
                  <c:v>31637</c:v>
                </c:pt>
                <c:pt idx="98">
                  <c:v>31675</c:v>
                </c:pt>
                <c:pt idx="99">
                  <c:v>31719</c:v>
                </c:pt>
                <c:pt idx="100">
                  <c:v>31774</c:v>
                </c:pt>
                <c:pt idx="101">
                  <c:v>31780</c:v>
                </c:pt>
                <c:pt idx="102">
                  <c:v>31788</c:v>
                </c:pt>
                <c:pt idx="103">
                  <c:v>31905</c:v>
                </c:pt>
                <c:pt idx="104">
                  <c:v>32755</c:v>
                </c:pt>
                <c:pt idx="105">
                  <c:v>32800</c:v>
                </c:pt>
                <c:pt idx="106">
                  <c:v>32829</c:v>
                </c:pt>
                <c:pt idx="107">
                  <c:v>32881</c:v>
                </c:pt>
                <c:pt idx="108">
                  <c:v>32930</c:v>
                </c:pt>
                <c:pt idx="109">
                  <c:v>33257</c:v>
                </c:pt>
                <c:pt idx="110">
                  <c:v>33306</c:v>
                </c:pt>
                <c:pt idx="111">
                  <c:v>33326</c:v>
                </c:pt>
                <c:pt idx="112">
                  <c:v>33342</c:v>
                </c:pt>
                <c:pt idx="113">
                  <c:v>33679</c:v>
                </c:pt>
                <c:pt idx="114">
                  <c:v>33784</c:v>
                </c:pt>
                <c:pt idx="115">
                  <c:v>35325</c:v>
                </c:pt>
                <c:pt idx="116">
                  <c:v>40714</c:v>
                </c:pt>
              </c:numCache>
            </c:numRef>
          </c:xVal>
          <c:yVal>
            <c:numRef>
              <c:f>'"300" wells'' water levels'!$L$3143:$L$3259</c:f>
              <c:numCache>
                <c:formatCode>General</c:formatCode>
                <c:ptCount val="117"/>
                <c:pt idx="0">
                  <c:v>423.68900000000002</c:v>
                </c:pt>
                <c:pt idx="5">
                  <c:v>423.24400000000003</c:v>
                </c:pt>
                <c:pt idx="7">
                  <c:v>423.73500000000001</c:v>
                </c:pt>
                <c:pt idx="11">
                  <c:v>423.16500000000002</c:v>
                </c:pt>
                <c:pt idx="13">
                  <c:v>423.13799999999998</c:v>
                </c:pt>
                <c:pt idx="14">
                  <c:v>423.238</c:v>
                </c:pt>
                <c:pt idx="15">
                  <c:v>423.55500000000001</c:v>
                </c:pt>
                <c:pt idx="16">
                  <c:v>423.61599999999999</c:v>
                </c:pt>
                <c:pt idx="17">
                  <c:v>423.61599999999999</c:v>
                </c:pt>
                <c:pt idx="18">
                  <c:v>423.5</c:v>
                </c:pt>
                <c:pt idx="19">
                  <c:v>423.32100000000003</c:v>
                </c:pt>
                <c:pt idx="20">
                  <c:v>423.51299999999998</c:v>
                </c:pt>
                <c:pt idx="21">
                  <c:v>423.20800000000003</c:v>
                </c:pt>
                <c:pt idx="22">
                  <c:v>423.20800000000003</c:v>
                </c:pt>
                <c:pt idx="23">
                  <c:v>423.19900000000001</c:v>
                </c:pt>
                <c:pt idx="24">
                  <c:v>423.17399999999998</c:v>
                </c:pt>
                <c:pt idx="25">
                  <c:v>423.15300000000002</c:v>
                </c:pt>
                <c:pt idx="26">
                  <c:v>423.51299999999998</c:v>
                </c:pt>
                <c:pt idx="27">
                  <c:v>423.46100000000001</c:v>
                </c:pt>
                <c:pt idx="28">
                  <c:v>423.44200000000001</c:v>
                </c:pt>
                <c:pt idx="29">
                  <c:v>423.43</c:v>
                </c:pt>
                <c:pt idx="30">
                  <c:v>423.44600000000003</c:v>
                </c:pt>
                <c:pt idx="31">
                  <c:v>423.42399999999998</c:v>
                </c:pt>
                <c:pt idx="32">
                  <c:v>423.40300000000002</c:v>
                </c:pt>
                <c:pt idx="33">
                  <c:v>423.37799999999999</c:v>
                </c:pt>
                <c:pt idx="34">
                  <c:v>423.34199999999998</c:v>
                </c:pt>
                <c:pt idx="35">
                  <c:v>423.33</c:v>
                </c:pt>
                <c:pt idx="36">
                  <c:v>423.33300000000003</c:v>
                </c:pt>
                <c:pt idx="37">
                  <c:v>423.32100000000003</c:v>
                </c:pt>
                <c:pt idx="38">
                  <c:v>423.29300000000001</c:v>
                </c:pt>
                <c:pt idx="39">
                  <c:v>423.28100000000001</c:v>
                </c:pt>
                <c:pt idx="40">
                  <c:v>423.26600000000002</c:v>
                </c:pt>
                <c:pt idx="41">
                  <c:v>423.25700000000001</c:v>
                </c:pt>
                <c:pt idx="42">
                  <c:v>423.24700000000001</c:v>
                </c:pt>
                <c:pt idx="43">
                  <c:v>423.26</c:v>
                </c:pt>
                <c:pt idx="44">
                  <c:v>423.28699999999998</c:v>
                </c:pt>
                <c:pt idx="45">
                  <c:v>423.29899999999998</c:v>
                </c:pt>
                <c:pt idx="46">
                  <c:v>423.25700000000001</c:v>
                </c:pt>
                <c:pt idx="47">
                  <c:v>423.26</c:v>
                </c:pt>
                <c:pt idx="48">
                  <c:v>423.36</c:v>
                </c:pt>
                <c:pt idx="49">
                  <c:v>423.36599999999999</c:v>
                </c:pt>
                <c:pt idx="50">
                  <c:v>423.35399999999998</c:v>
                </c:pt>
                <c:pt idx="51">
                  <c:v>423.36599999999999</c:v>
                </c:pt>
                <c:pt idx="52">
                  <c:v>423.39100000000002</c:v>
                </c:pt>
                <c:pt idx="53">
                  <c:v>423.42099999999999</c:v>
                </c:pt>
                <c:pt idx="54">
                  <c:v>423.464</c:v>
                </c:pt>
                <c:pt idx="55">
                  <c:v>423.25</c:v>
                </c:pt>
                <c:pt idx="56">
                  <c:v>423.577</c:v>
                </c:pt>
                <c:pt idx="57">
                  <c:v>423.56700000000001</c:v>
                </c:pt>
                <c:pt idx="58">
                  <c:v>423.55799999999999</c:v>
                </c:pt>
                <c:pt idx="59">
                  <c:v>423.59500000000003</c:v>
                </c:pt>
                <c:pt idx="60">
                  <c:v>423.625</c:v>
                </c:pt>
                <c:pt idx="61">
                  <c:v>423.61900000000003</c:v>
                </c:pt>
                <c:pt idx="62">
                  <c:v>423.613</c:v>
                </c:pt>
                <c:pt idx="63">
                  <c:v>423.51</c:v>
                </c:pt>
                <c:pt idx="64">
                  <c:v>423.60700000000003</c:v>
                </c:pt>
                <c:pt idx="65">
                  <c:v>423.589</c:v>
                </c:pt>
                <c:pt idx="66">
                  <c:v>423.577</c:v>
                </c:pt>
                <c:pt idx="67">
                  <c:v>423.57400000000001</c:v>
                </c:pt>
                <c:pt idx="68">
                  <c:v>423.55200000000002</c:v>
                </c:pt>
                <c:pt idx="69">
                  <c:v>423.52199999999999</c:v>
                </c:pt>
                <c:pt idx="70">
                  <c:v>423.52499999999998</c:v>
                </c:pt>
                <c:pt idx="71">
                  <c:v>423.50299999999999</c:v>
                </c:pt>
                <c:pt idx="72">
                  <c:v>423.49400000000003</c:v>
                </c:pt>
                <c:pt idx="73">
                  <c:v>423.48200000000003</c:v>
                </c:pt>
                <c:pt idx="74">
                  <c:v>423.45499999999998</c:v>
                </c:pt>
                <c:pt idx="75">
                  <c:v>423.36900000000003</c:v>
                </c:pt>
                <c:pt idx="76">
                  <c:v>423.39699999999999</c:v>
                </c:pt>
                <c:pt idx="77">
                  <c:v>423.35700000000003</c:v>
                </c:pt>
                <c:pt idx="78">
                  <c:v>423.36900000000003</c:v>
                </c:pt>
                <c:pt idx="79">
                  <c:v>423.35700000000003</c:v>
                </c:pt>
                <c:pt idx="80">
                  <c:v>423.35399999999998</c:v>
                </c:pt>
                <c:pt idx="81">
                  <c:v>423.34800000000001</c:v>
                </c:pt>
                <c:pt idx="82">
                  <c:v>423.226</c:v>
                </c:pt>
                <c:pt idx="83">
                  <c:v>423.327</c:v>
                </c:pt>
                <c:pt idx="84">
                  <c:v>423.44900000000001</c:v>
                </c:pt>
                <c:pt idx="85">
                  <c:v>423.46699999999998</c:v>
                </c:pt>
                <c:pt idx="86">
                  <c:v>423.46100000000001</c:v>
                </c:pt>
                <c:pt idx="87">
                  <c:v>423.41500000000002</c:v>
                </c:pt>
                <c:pt idx="88">
                  <c:v>423.476</c:v>
                </c:pt>
                <c:pt idx="89">
                  <c:v>423.5</c:v>
                </c:pt>
                <c:pt idx="90">
                  <c:v>423.57299999999998</c:v>
                </c:pt>
                <c:pt idx="91">
                  <c:v>423.55200000000002</c:v>
                </c:pt>
                <c:pt idx="92">
                  <c:v>423.46699999999998</c:v>
                </c:pt>
                <c:pt idx="93">
                  <c:v>423.57</c:v>
                </c:pt>
                <c:pt idx="94">
                  <c:v>423.46100000000001</c:v>
                </c:pt>
                <c:pt idx="95">
                  <c:v>423.40899999999999</c:v>
                </c:pt>
                <c:pt idx="96">
                  <c:v>423.31099999999998</c:v>
                </c:pt>
                <c:pt idx="99">
                  <c:v>423.16500000000002</c:v>
                </c:pt>
                <c:pt idx="100">
                  <c:v>423.17399999999998</c:v>
                </c:pt>
                <c:pt idx="101">
                  <c:v>423.16199999999998</c:v>
                </c:pt>
                <c:pt idx="102">
                  <c:v>423.15600000000001</c:v>
                </c:pt>
                <c:pt idx="105">
                  <c:v>423.04300000000001</c:v>
                </c:pt>
                <c:pt idx="106">
                  <c:v>423.00900000000001</c:v>
                </c:pt>
                <c:pt idx="107">
                  <c:v>422.90300000000002</c:v>
                </c:pt>
                <c:pt idx="108">
                  <c:v>422.81700000000001</c:v>
                </c:pt>
                <c:pt idx="109">
                  <c:v>422.80200000000002</c:v>
                </c:pt>
                <c:pt idx="110">
                  <c:v>422.81700000000001</c:v>
                </c:pt>
                <c:pt idx="111">
                  <c:v>422.846</c:v>
                </c:pt>
                <c:pt idx="112">
                  <c:v>422.83100000000002</c:v>
                </c:pt>
                <c:pt idx="113">
                  <c:v>422.83</c:v>
                </c:pt>
                <c:pt idx="114">
                  <c:v>423.53500000000003</c:v>
                </c:pt>
                <c:pt idx="115">
                  <c:v>423.36500000000001</c:v>
                </c:pt>
                <c:pt idx="116">
                  <c:v>424.09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lgDashDot"/>
            </a:ln>
          </c:spPr>
          <c:marker>
            <c:symbol val="none"/>
          </c:marker>
          <c:xVal>
            <c:numRef>
              <c:f>'"300" wells'' water levels'!$B$3143:$B$3259</c:f>
              <c:numCache>
                <c:formatCode>mm/dd/yy</c:formatCode>
                <c:ptCount val="117"/>
                <c:pt idx="0">
                  <c:v>30482</c:v>
                </c:pt>
                <c:pt idx="1">
                  <c:v>30483</c:v>
                </c:pt>
                <c:pt idx="2">
                  <c:v>30488</c:v>
                </c:pt>
                <c:pt idx="3">
                  <c:v>30509</c:v>
                </c:pt>
                <c:pt idx="4">
                  <c:v>30524</c:v>
                </c:pt>
                <c:pt idx="5">
                  <c:v>30566</c:v>
                </c:pt>
                <c:pt idx="6">
                  <c:v>30586</c:v>
                </c:pt>
                <c:pt idx="7">
                  <c:v>30739</c:v>
                </c:pt>
                <c:pt idx="8">
                  <c:v>30778</c:v>
                </c:pt>
                <c:pt idx="9">
                  <c:v>30785</c:v>
                </c:pt>
                <c:pt idx="10">
                  <c:v>30799</c:v>
                </c:pt>
                <c:pt idx="11">
                  <c:v>30806</c:v>
                </c:pt>
                <c:pt idx="12">
                  <c:v>30830</c:v>
                </c:pt>
                <c:pt idx="13">
                  <c:v>30839</c:v>
                </c:pt>
                <c:pt idx="14">
                  <c:v>30848</c:v>
                </c:pt>
                <c:pt idx="15">
                  <c:v>30854</c:v>
                </c:pt>
                <c:pt idx="16">
                  <c:v>30861</c:v>
                </c:pt>
                <c:pt idx="17">
                  <c:v>30869</c:v>
                </c:pt>
                <c:pt idx="18">
                  <c:v>30881</c:v>
                </c:pt>
                <c:pt idx="19">
                  <c:v>30897</c:v>
                </c:pt>
                <c:pt idx="20">
                  <c:v>30904</c:v>
                </c:pt>
                <c:pt idx="21">
                  <c:v>30911</c:v>
                </c:pt>
                <c:pt idx="22">
                  <c:v>30917</c:v>
                </c:pt>
                <c:pt idx="23">
                  <c:v>30925</c:v>
                </c:pt>
                <c:pt idx="24">
                  <c:v>30934</c:v>
                </c:pt>
                <c:pt idx="25">
                  <c:v>30945</c:v>
                </c:pt>
                <c:pt idx="26">
                  <c:v>30979</c:v>
                </c:pt>
                <c:pt idx="27">
                  <c:v>30986</c:v>
                </c:pt>
                <c:pt idx="28">
                  <c:v>30993</c:v>
                </c:pt>
                <c:pt idx="29">
                  <c:v>31001</c:v>
                </c:pt>
                <c:pt idx="30">
                  <c:v>31007</c:v>
                </c:pt>
                <c:pt idx="31">
                  <c:v>31016</c:v>
                </c:pt>
                <c:pt idx="32">
                  <c:v>31021</c:v>
                </c:pt>
                <c:pt idx="33">
                  <c:v>31029</c:v>
                </c:pt>
                <c:pt idx="34">
                  <c:v>31039</c:v>
                </c:pt>
                <c:pt idx="35">
                  <c:v>31045</c:v>
                </c:pt>
                <c:pt idx="36">
                  <c:v>31053</c:v>
                </c:pt>
                <c:pt idx="37">
                  <c:v>31060</c:v>
                </c:pt>
                <c:pt idx="38">
                  <c:v>31076</c:v>
                </c:pt>
                <c:pt idx="39">
                  <c:v>31081</c:v>
                </c:pt>
                <c:pt idx="40">
                  <c:v>31088</c:v>
                </c:pt>
                <c:pt idx="41">
                  <c:v>31116</c:v>
                </c:pt>
                <c:pt idx="42">
                  <c:v>31123</c:v>
                </c:pt>
                <c:pt idx="43">
                  <c:v>31130</c:v>
                </c:pt>
                <c:pt idx="44">
                  <c:v>31137</c:v>
                </c:pt>
                <c:pt idx="45">
                  <c:v>31144</c:v>
                </c:pt>
                <c:pt idx="46">
                  <c:v>31151</c:v>
                </c:pt>
                <c:pt idx="47">
                  <c:v>31158</c:v>
                </c:pt>
                <c:pt idx="48">
                  <c:v>31165</c:v>
                </c:pt>
                <c:pt idx="49">
                  <c:v>31172</c:v>
                </c:pt>
                <c:pt idx="50">
                  <c:v>31179</c:v>
                </c:pt>
                <c:pt idx="51">
                  <c:v>31186</c:v>
                </c:pt>
                <c:pt idx="52">
                  <c:v>31193</c:v>
                </c:pt>
                <c:pt idx="53">
                  <c:v>31200</c:v>
                </c:pt>
                <c:pt idx="54">
                  <c:v>31207</c:v>
                </c:pt>
                <c:pt idx="55">
                  <c:v>31214</c:v>
                </c:pt>
                <c:pt idx="56">
                  <c:v>31228</c:v>
                </c:pt>
                <c:pt idx="57">
                  <c:v>31235</c:v>
                </c:pt>
                <c:pt idx="58">
                  <c:v>31242</c:v>
                </c:pt>
                <c:pt idx="59">
                  <c:v>31249</c:v>
                </c:pt>
                <c:pt idx="60">
                  <c:v>31256</c:v>
                </c:pt>
                <c:pt idx="61">
                  <c:v>31263</c:v>
                </c:pt>
                <c:pt idx="62">
                  <c:v>31270</c:v>
                </c:pt>
                <c:pt idx="63">
                  <c:v>31272</c:v>
                </c:pt>
                <c:pt idx="64">
                  <c:v>31277</c:v>
                </c:pt>
                <c:pt idx="65">
                  <c:v>31284</c:v>
                </c:pt>
                <c:pt idx="66">
                  <c:v>31291</c:v>
                </c:pt>
                <c:pt idx="67">
                  <c:v>31298</c:v>
                </c:pt>
                <c:pt idx="68">
                  <c:v>31305</c:v>
                </c:pt>
                <c:pt idx="69">
                  <c:v>31312</c:v>
                </c:pt>
                <c:pt idx="70">
                  <c:v>31317</c:v>
                </c:pt>
                <c:pt idx="71">
                  <c:v>31326</c:v>
                </c:pt>
                <c:pt idx="72">
                  <c:v>31333</c:v>
                </c:pt>
                <c:pt idx="73">
                  <c:v>31340</c:v>
                </c:pt>
                <c:pt idx="74">
                  <c:v>31347</c:v>
                </c:pt>
                <c:pt idx="75">
                  <c:v>31437</c:v>
                </c:pt>
                <c:pt idx="76">
                  <c:v>31445</c:v>
                </c:pt>
                <c:pt idx="77">
                  <c:v>31451</c:v>
                </c:pt>
                <c:pt idx="78">
                  <c:v>31458</c:v>
                </c:pt>
                <c:pt idx="79">
                  <c:v>31465</c:v>
                </c:pt>
                <c:pt idx="80">
                  <c:v>31473</c:v>
                </c:pt>
                <c:pt idx="81">
                  <c:v>31480</c:v>
                </c:pt>
                <c:pt idx="82">
                  <c:v>31487</c:v>
                </c:pt>
                <c:pt idx="83">
                  <c:v>31493</c:v>
                </c:pt>
                <c:pt idx="84">
                  <c:v>31500</c:v>
                </c:pt>
                <c:pt idx="85">
                  <c:v>31507</c:v>
                </c:pt>
                <c:pt idx="86">
                  <c:v>31515</c:v>
                </c:pt>
                <c:pt idx="87">
                  <c:v>31522</c:v>
                </c:pt>
                <c:pt idx="88">
                  <c:v>31529</c:v>
                </c:pt>
                <c:pt idx="89">
                  <c:v>31537</c:v>
                </c:pt>
                <c:pt idx="90">
                  <c:v>31543</c:v>
                </c:pt>
                <c:pt idx="91">
                  <c:v>31551</c:v>
                </c:pt>
                <c:pt idx="92">
                  <c:v>31578</c:v>
                </c:pt>
                <c:pt idx="93">
                  <c:v>31592</c:v>
                </c:pt>
                <c:pt idx="94">
                  <c:v>31602</c:v>
                </c:pt>
                <c:pt idx="95">
                  <c:v>31606</c:v>
                </c:pt>
                <c:pt idx="96">
                  <c:v>31614</c:v>
                </c:pt>
                <c:pt idx="97">
                  <c:v>31637</c:v>
                </c:pt>
                <c:pt idx="98">
                  <c:v>31675</c:v>
                </c:pt>
                <c:pt idx="99">
                  <c:v>31719</c:v>
                </c:pt>
                <c:pt idx="100">
                  <c:v>31774</c:v>
                </c:pt>
                <c:pt idx="101">
                  <c:v>31780</c:v>
                </c:pt>
                <c:pt idx="102">
                  <c:v>31788</c:v>
                </c:pt>
                <c:pt idx="103">
                  <c:v>31905</c:v>
                </c:pt>
                <c:pt idx="104">
                  <c:v>32755</c:v>
                </c:pt>
                <c:pt idx="105">
                  <c:v>32800</c:v>
                </c:pt>
                <c:pt idx="106">
                  <c:v>32829</c:v>
                </c:pt>
                <c:pt idx="107">
                  <c:v>32881</c:v>
                </c:pt>
                <c:pt idx="108">
                  <c:v>32930</c:v>
                </c:pt>
                <c:pt idx="109">
                  <c:v>33257</c:v>
                </c:pt>
                <c:pt idx="110">
                  <c:v>33306</c:v>
                </c:pt>
                <c:pt idx="111">
                  <c:v>33326</c:v>
                </c:pt>
                <c:pt idx="112">
                  <c:v>33342</c:v>
                </c:pt>
                <c:pt idx="113">
                  <c:v>33679</c:v>
                </c:pt>
                <c:pt idx="114">
                  <c:v>33784</c:v>
                </c:pt>
                <c:pt idx="115">
                  <c:v>35325</c:v>
                </c:pt>
                <c:pt idx="116">
                  <c:v>40714</c:v>
                </c:pt>
              </c:numCache>
            </c:numRef>
          </c:xVal>
          <c:yVal>
            <c:numRef>
              <c:f>'"300" wells'' water levels'!$M$3143:$M$3259</c:f>
              <c:numCache>
                <c:formatCode>General</c:formatCode>
                <c:ptCount val="117"/>
                <c:pt idx="1">
                  <c:v>423.76900000000001</c:v>
                </c:pt>
                <c:pt idx="2">
                  <c:v>423.827</c:v>
                </c:pt>
                <c:pt idx="3">
                  <c:v>423.91199999999998</c:v>
                </c:pt>
                <c:pt idx="4">
                  <c:v>423.93</c:v>
                </c:pt>
                <c:pt idx="6">
                  <c:v>423.86900000000003</c:v>
                </c:pt>
                <c:pt idx="7">
                  <c:v>423.73500000000001</c:v>
                </c:pt>
                <c:pt idx="8">
                  <c:v>423.81099999999998</c:v>
                </c:pt>
                <c:pt idx="9">
                  <c:v>423.80200000000002</c:v>
                </c:pt>
                <c:pt idx="10">
                  <c:v>423.83300000000003</c:v>
                </c:pt>
                <c:pt idx="11">
                  <c:v>423.84800000000001</c:v>
                </c:pt>
                <c:pt idx="12">
                  <c:v>423.84199999999998</c:v>
                </c:pt>
                <c:pt idx="13">
                  <c:v>423.875</c:v>
                </c:pt>
                <c:pt idx="14">
                  <c:v>423.91500000000002</c:v>
                </c:pt>
                <c:pt idx="15">
                  <c:v>423.976</c:v>
                </c:pt>
                <c:pt idx="16">
                  <c:v>423.97300000000001</c:v>
                </c:pt>
                <c:pt idx="17">
                  <c:v>423.976</c:v>
                </c:pt>
                <c:pt idx="18">
                  <c:v>423.91500000000002</c:v>
                </c:pt>
                <c:pt idx="19">
                  <c:v>423.863</c:v>
                </c:pt>
                <c:pt idx="20">
                  <c:v>423.87200000000001</c:v>
                </c:pt>
                <c:pt idx="21">
                  <c:v>423.839</c:v>
                </c:pt>
                <c:pt idx="22">
                  <c:v>423.84500000000003</c:v>
                </c:pt>
                <c:pt idx="23">
                  <c:v>423.839</c:v>
                </c:pt>
                <c:pt idx="24">
                  <c:v>423.83</c:v>
                </c:pt>
                <c:pt idx="26">
                  <c:v>423.92099999999999</c:v>
                </c:pt>
                <c:pt idx="27">
                  <c:v>423.9</c:v>
                </c:pt>
                <c:pt idx="28">
                  <c:v>423.89699999999999</c:v>
                </c:pt>
                <c:pt idx="29">
                  <c:v>423.87200000000001</c:v>
                </c:pt>
                <c:pt idx="30">
                  <c:v>423.863</c:v>
                </c:pt>
                <c:pt idx="31">
                  <c:v>423.851</c:v>
                </c:pt>
                <c:pt idx="32">
                  <c:v>423.839</c:v>
                </c:pt>
                <c:pt idx="33">
                  <c:v>423.82299999999998</c:v>
                </c:pt>
                <c:pt idx="34">
                  <c:v>423.79899999999998</c:v>
                </c:pt>
                <c:pt idx="35">
                  <c:v>423.79300000000001</c:v>
                </c:pt>
                <c:pt idx="36">
                  <c:v>423.78399999999999</c:v>
                </c:pt>
                <c:pt idx="37">
                  <c:v>423.77800000000002</c:v>
                </c:pt>
                <c:pt idx="38">
                  <c:v>423.78800000000001</c:v>
                </c:pt>
                <c:pt idx="39">
                  <c:v>423.73200000000003</c:v>
                </c:pt>
                <c:pt idx="40">
                  <c:v>423.71699999999998</c:v>
                </c:pt>
                <c:pt idx="41">
                  <c:v>423.69799999999998</c:v>
                </c:pt>
                <c:pt idx="42">
                  <c:v>423.68599999999998</c:v>
                </c:pt>
                <c:pt idx="43">
                  <c:v>423.738</c:v>
                </c:pt>
                <c:pt idx="44">
                  <c:v>423.74700000000001</c:v>
                </c:pt>
                <c:pt idx="45">
                  <c:v>423.762</c:v>
                </c:pt>
                <c:pt idx="46">
                  <c:v>423.77800000000002</c:v>
                </c:pt>
                <c:pt idx="47">
                  <c:v>423.77800000000002</c:v>
                </c:pt>
                <c:pt idx="48">
                  <c:v>423.86</c:v>
                </c:pt>
                <c:pt idx="49">
                  <c:v>423.88099999999997</c:v>
                </c:pt>
                <c:pt idx="50">
                  <c:v>423.97899999999998</c:v>
                </c:pt>
                <c:pt idx="51">
                  <c:v>423.97899999999998</c:v>
                </c:pt>
                <c:pt idx="52">
                  <c:v>423.98200000000003</c:v>
                </c:pt>
                <c:pt idx="53">
                  <c:v>423.97899999999998</c:v>
                </c:pt>
                <c:pt idx="54">
                  <c:v>423.98200000000003</c:v>
                </c:pt>
                <c:pt idx="55">
                  <c:v>423.98200000000003</c:v>
                </c:pt>
                <c:pt idx="56">
                  <c:v>423.97899999999998</c:v>
                </c:pt>
                <c:pt idx="57">
                  <c:v>423.96699999999998</c:v>
                </c:pt>
                <c:pt idx="58">
                  <c:v>423.95100000000002</c:v>
                </c:pt>
                <c:pt idx="59">
                  <c:v>423.96100000000001</c:v>
                </c:pt>
                <c:pt idx="60">
                  <c:v>423.96699999999998</c:v>
                </c:pt>
                <c:pt idx="61">
                  <c:v>423.97</c:v>
                </c:pt>
                <c:pt idx="62">
                  <c:v>423.96699999999998</c:v>
                </c:pt>
                <c:pt idx="63">
                  <c:v>423.988</c:v>
                </c:pt>
                <c:pt idx="64">
                  <c:v>423.964</c:v>
                </c:pt>
                <c:pt idx="65">
                  <c:v>423.96100000000001</c:v>
                </c:pt>
                <c:pt idx="66">
                  <c:v>423.964</c:v>
                </c:pt>
                <c:pt idx="67">
                  <c:v>423.94200000000001</c:v>
                </c:pt>
                <c:pt idx="68">
                  <c:v>423.887</c:v>
                </c:pt>
                <c:pt idx="69">
                  <c:v>423.83</c:v>
                </c:pt>
                <c:pt idx="70">
                  <c:v>423.851</c:v>
                </c:pt>
                <c:pt idx="71">
                  <c:v>423.84199999999998</c:v>
                </c:pt>
                <c:pt idx="72">
                  <c:v>423.83600000000001</c:v>
                </c:pt>
                <c:pt idx="73">
                  <c:v>423.83600000000001</c:v>
                </c:pt>
                <c:pt idx="74">
                  <c:v>423.84199999999998</c:v>
                </c:pt>
                <c:pt idx="75">
                  <c:v>423.83</c:v>
                </c:pt>
                <c:pt idx="76">
                  <c:v>423.81700000000001</c:v>
                </c:pt>
                <c:pt idx="77">
                  <c:v>423.81099999999998</c:v>
                </c:pt>
                <c:pt idx="78">
                  <c:v>423.80799999999999</c:v>
                </c:pt>
                <c:pt idx="79">
                  <c:v>423.79599999999999</c:v>
                </c:pt>
                <c:pt idx="80">
                  <c:v>423.77800000000002</c:v>
                </c:pt>
                <c:pt idx="81">
                  <c:v>423.78399999999999</c:v>
                </c:pt>
                <c:pt idx="82">
                  <c:v>423.96100000000001</c:v>
                </c:pt>
                <c:pt idx="83">
                  <c:v>423.77800000000002</c:v>
                </c:pt>
                <c:pt idx="84">
                  <c:v>423.90600000000001</c:v>
                </c:pt>
                <c:pt idx="85">
                  <c:v>423.89</c:v>
                </c:pt>
                <c:pt idx="86">
                  <c:v>423.90199999999999</c:v>
                </c:pt>
                <c:pt idx="87">
                  <c:v>423.90600000000001</c:v>
                </c:pt>
                <c:pt idx="88">
                  <c:v>423.91800000000001</c:v>
                </c:pt>
                <c:pt idx="89">
                  <c:v>423.97</c:v>
                </c:pt>
                <c:pt idx="90">
                  <c:v>424.06700000000001</c:v>
                </c:pt>
                <c:pt idx="91">
                  <c:v>424.00299999999999</c:v>
                </c:pt>
                <c:pt idx="92">
                  <c:v>423.95400000000001</c:v>
                </c:pt>
                <c:pt idx="93">
                  <c:v>424.09500000000003</c:v>
                </c:pt>
                <c:pt idx="94">
                  <c:v>423.95100000000002</c:v>
                </c:pt>
                <c:pt idx="95">
                  <c:v>423.93</c:v>
                </c:pt>
                <c:pt idx="96">
                  <c:v>423.93299999999999</c:v>
                </c:pt>
                <c:pt idx="97">
                  <c:v>423.988</c:v>
                </c:pt>
                <c:pt idx="98">
                  <c:v>423.81400000000002</c:v>
                </c:pt>
                <c:pt idx="99">
                  <c:v>423.86900000000003</c:v>
                </c:pt>
                <c:pt idx="100">
                  <c:v>423.79</c:v>
                </c:pt>
                <c:pt idx="101">
                  <c:v>423.77800000000002</c:v>
                </c:pt>
                <c:pt idx="102">
                  <c:v>423.77800000000002</c:v>
                </c:pt>
                <c:pt idx="103">
                  <c:v>423.762</c:v>
                </c:pt>
                <c:pt idx="104">
                  <c:v>423.76900000000001</c:v>
                </c:pt>
                <c:pt idx="105">
                  <c:v>423.75299999999999</c:v>
                </c:pt>
                <c:pt idx="106">
                  <c:v>423.74099999999999</c:v>
                </c:pt>
                <c:pt idx="107">
                  <c:v>423.68299999999999</c:v>
                </c:pt>
                <c:pt idx="108">
                  <c:v>423.64</c:v>
                </c:pt>
                <c:pt idx="109">
                  <c:v>423.58199999999999</c:v>
                </c:pt>
                <c:pt idx="110">
                  <c:v>423.54899999999998</c:v>
                </c:pt>
                <c:pt idx="111">
                  <c:v>423.62099999999998</c:v>
                </c:pt>
                <c:pt idx="112">
                  <c:v>423.59699999999998</c:v>
                </c:pt>
                <c:pt idx="113">
                  <c:v>423.625</c:v>
                </c:pt>
                <c:pt idx="114">
                  <c:v>423.69400000000002</c:v>
                </c:pt>
                <c:pt idx="115">
                  <c:v>423.84100000000001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34912"/>
        <c:axId val="46135488"/>
      </c:scatterChart>
      <c:valAx>
        <c:axId val="46134912"/>
        <c:scaling>
          <c:orientation val="minMax"/>
          <c:max val="411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35488"/>
        <c:crosses val="autoZero"/>
        <c:crossBetween val="midCat"/>
      </c:valAx>
      <c:valAx>
        <c:axId val="46135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Elevation (m)</a:t>
                </a:r>
              </a:p>
            </c:rich>
          </c:tx>
          <c:layout>
            <c:manualLayout>
              <c:xMode val="edge"/>
              <c:yMode val="edge"/>
              <c:x val="9.8425196850393699E-3"/>
              <c:y val="0.409091969564410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134912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157480314960625"/>
          <c:y val="0.84343434343434343"/>
          <c:w val="0.34055118110236227"/>
          <c:h val="5.050505050505049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8057716270314699"/>
          <c:y val="1.95759318481094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484848484848481E-2"/>
          <c:y val="0.11604095563139932"/>
          <c:w val="0.86237373737373735"/>
          <c:h val="0.726962457337884"/>
        </c:manualLayout>
      </c:layout>
      <c:scatterChart>
        <c:scatterStyle val="lineMarker"/>
        <c:varyColors val="0"/>
        <c:ser>
          <c:idx val="0"/>
          <c:order val="0"/>
          <c:tx>
            <c:v>301A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levels'!$B$9:$B$219</c:f>
              <c:numCache>
                <c:formatCode>mm/dd/yy</c:formatCode>
                <c:ptCount val="211"/>
                <c:pt idx="0">
                  <c:v>30470</c:v>
                </c:pt>
                <c:pt idx="1">
                  <c:v>30475</c:v>
                </c:pt>
                <c:pt idx="2">
                  <c:v>30483</c:v>
                </c:pt>
                <c:pt idx="3">
                  <c:v>30488</c:v>
                </c:pt>
                <c:pt idx="4">
                  <c:v>30509</c:v>
                </c:pt>
                <c:pt idx="5">
                  <c:v>30524</c:v>
                </c:pt>
                <c:pt idx="6">
                  <c:v>30566</c:v>
                </c:pt>
                <c:pt idx="7">
                  <c:v>30610</c:v>
                </c:pt>
                <c:pt idx="8">
                  <c:v>30739</c:v>
                </c:pt>
                <c:pt idx="9">
                  <c:v>30778</c:v>
                </c:pt>
                <c:pt idx="10">
                  <c:v>30785</c:v>
                </c:pt>
                <c:pt idx="11">
                  <c:v>30799</c:v>
                </c:pt>
                <c:pt idx="12">
                  <c:v>30806</c:v>
                </c:pt>
                <c:pt idx="13">
                  <c:v>30830</c:v>
                </c:pt>
                <c:pt idx="14">
                  <c:v>30839</c:v>
                </c:pt>
                <c:pt idx="15">
                  <c:v>30848</c:v>
                </c:pt>
                <c:pt idx="16">
                  <c:v>30854</c:v>
                </c:pt>
                <c:pt idx="17">
                  <c:v>30861</c:v>
                </c:pt>
                <c:pt idx="18">
                  <c:v>30869</c:v>
                </c:pt>
                <c:pt idx="19">
                  <c:v>30881</c:v>
                </c:pt>
                <c:pt idx="20">
                  <c:v>30897</c:v>
                </c:pt>
                <c:pt idx="21">
                  <c:v>30904</c:v>
                </c:pt>
                <c:pt idx="22">
                  <c:v>30911</c:v>
                </c:pt>
                <c:pt idx="23">
                  <c:v>30917</c:v>
                </c:pt>
                <c:pt idx="24">
                  <c:v>30925</c:v>
                </c:pt>
                <c:pt idx="25">
                  <c:v>30934</c:v>
                </c:pt>
                <c:pt idx="26">
                  <c:v>30945</c:v>
                </c:pt>
                <c:pt idx="27">
                  <c:v>30979</c:v>
                </c:pt>
                <c:pt idx="28">
                  <c:v>30986</c:v>
                </c:pt>
                <c:pt idx="29">
                  <c:v>30993</c:v>
                </c:pt>
                <c:pt idx="30">
                  <c:v>31001</c:v>
                </c:pt>
                <c:pt idx="31">
                  <c:v>31007</c:v>
                </c:pt>
                <c:pt idx="32">
                  <c:v>31016</c:v>
                </c:pt>
                <c:pt idx="33">
                  <c:v>31021</c:v>
                </c:pt>
                <c:pt idx="34">
                  <c:v>31029</c:v>
                </c:pt>
                <c:pt idx="35">
                  <c:v>31039</c:v>
                </c:pt>
                <c:pt idx="36">
                  <c:v>31046</c:v>
                </c:pt>
                <c:pt idx="37">
                  <c:v>31053</c:v>
                </c:pt>
                <c:pt idx="38">
                  <c:v>31060</c:v>
                </c:pt>
                <c:pt idx="39">
                  <c:v>31076</c:v>
                </c:pt>
                <c:pt idx="40">
                  <c:v>31081</c:v>
                </c:pt>
                <c:pt idx="41">
                  <c:v>31088</c:v>
                </c:pt>
                <c:pt idx="42">
                  <c:v>31095</c:v>
                </c:pt>
                <c:pt idx="43">
                  <c:v>31116</c:v>
                </c:pt>
                <c:pt idx="44">
                  <c:v>31130</c:v>
                </c:pt>
                <c:pt idx="45">
                  <c:v>31137</c:v>
                </c:pt>
                <c:pt idx="46">
                  <c:v>31144</c:v>
                </c:pt>
                <c:pt idx="47">
                  <c:v>31151</c:v>
                </c:pt>
                <c:pt idx="48">
                  <c:v>31158</c:v>
                </c:pt>
                <c:pt idx="49">
                  <c:v>31162</c:v>
                </c:pt>
                <c:pt idx="50">
                  <c:v>31165</c:v>
                </c:pt>
                <c:pt idx="51">
                  <c:v>31172</c:v>
                </c:pt>
                <c:pt idx="52">
                  <c:v>31179</c:v>
                </c:pt>
                <c:pt idx="53">
                  <c:v>31186</c:v>
                </c:pt>
                <c:pt idx="54">
                  <c:v>31193</c:v>
                </c:pt>
                <c:pt idx="55">
                  <c:v>31200</c:v>
                </c:pt>
                <c:pt idx="56">
                  <c:v>31207</c:v>
                </c:pt>
                <c:pt idx="57">
                  <c:v>31214</c:v>
                </c:pt>
                <c:pt idx="58">
                  <c:v>31228</c:v>
                </c:pt>
                <c:pt idx="59">
                  <c:v>31235</c:v>
                </c:pt>
                <c:pt idx="60">
                  <c:v>31242</c:v>
                </c:pt>
                <c:pt idx="61">
                  <c:v>31249</c:v>
                </c:pt>
                <c:pt idx="62">
                  <c:v>31256</c:v>
                </c:pt>
                <c:pt idx="63">
                  <c:v>31263</c:v>
                </c:pt>
                <c:pt idx="64">
                  <c:v>31270</c:v>
                </c:pt>
                <c:pt idx="65">
                  <c:v>31272</c:v>
                </c:pt>
                <c:pt idx="66">
                  <c:v>31277</c:v>
                </c:pt>
                <c:pt idx="67">
                  <c:v>31284</c:v>
                </c:pt>
                <c:pt idx="68">
                  <c:v>31291</c:v>
                </c:pt>
                <c:pt idx="69">
                  <c:v>31298</c:v>
                </c:pt>
                <c:pt idx="70">
                  <c:v>31305</c:v>
                </c:pt>
                <c:pt idx="71">
                  <c:v>31312</c:v>
                </c:pt>
                <c:pt idx="72">
                  <c:v>31317</c:v>
                </c:pt>
                <c:pt idx="73">
                  <c:v>31326</c:v>
                </c:pt>
                <c:pt idx="74">
                  <c:v>31333</c:v>
                </c:pt>
                <c:pt idx="75">
                  <c:v>31340</c:v>
                </c:pt>
                <c:pt idx="76">
                  <c:v>31347</c:v>
                </c:pt>
                <c:pt idx="77">
                  <c:v>31437</c:v>
                </c:pt>
                <c:pt idx="78">
                  <c:v>31445</c:v>
                </c:pt>
                <c:pt idx="79">
                  <c:v>31451</c:v>
                </c:pt>
                <c:pt idx="80">
                  <c:v>31458</c:v>
                </c:pt>
                <c:pt idx="81">
                  <c:v>31465</c:v>
                </c:pt>
                <c:pt idx="82">
                  <c:v>31473</c:v>
                </c:pt>
                <c:pt idx="83">
                  <c:v>31477</c:v>
                </c:pt>
                <c:pt idx="84">
                  <c:v>31480</c:v>
                </c:pt>
                <c:pt idx="85">
                  <c:v>31493</c:v>
                </c:pt>
                <c:pt idx="86">
                  <c:v>31500</c:v>
                </c:pt>
                <c:pt idx="87">
                  <c:v>31507</c:v>
                </c:pt>
                <c:pt idx="88">
                  <c:v>31515</c:v>
                </c:pt>
                <c:pt idx="89">
                  <c:v>31522</c:v>
                </c:pt>
                <c:pt idx="90">
                  <c:v>31529</c:v>
                </c:pt>
                <c:pt idx="91">
                  <c:v>31537</c:v>
                </c:pt>
                <c:pt idx="92">
                  <c:v>31543</c:v>
                </c:pt>
                <c:pt idx="93">
                  <c:v>31551</c:v>
                </c:pt>
                <c:pt idx="94">
                  <c:v>31578</c:v>
                </c:pt>
                <c:pt idx="95">
                  <c:v>31592</c:v>
                </c:pt>
                <c:pt idx="96">
                  <c:v>31602</c:v>
                </c:pt>
                <c:pt idx="97">
                  <c:v>31606</c:v>
                </c:pt>
                <c:pt idx="98">
                  <c:v>31614</c:v>
                </c:pt>
                <c:pt idx="99">
                  <c:v>31719</c:v>
                </c:pt>
                <c:pt idx="100">
                  <c:v>31774</c:v>
                </c:pt>
                <c:pt idx="101">
                  <c:v>31780</c:v>
                </c:pt>
                <c:pt idx="102">
                  <c:v>31788</c:v>
                </c:pt>
                <c:pt idx="103">
                  <c:v>32201</c:v>
                </c:pt>
                <c:pt idx="104">
                  <c:v>32235</c:v>
                </c:pt>
                <c:pt idx="105">
                  <c:v>32263</c:v>
                </c:pt>
                <c:pt idx="106">
                  <c:v>32300</c:v>
                </c:pt>
                <c:pt idx="107">
                  <c:v>32313</c:v>
                </c:pt>
                <c:pt idx="108">
                  <c:v>32330</c:v>
                </c:pt>
                <c:pt idx="109">
                  <c:v>32352</c:v>
                </c:pt>
                <c:pt idx="110">
                  <c:v>32381</c:v>
                </c:pt>
                <c:pt idx="111">
                  <c:v>32476</c:v>
                </c:pt>
                <c:pt idx="112">
                  <c:v>32723</c:v>
                </c:pt>
                <c:pt idx="113">
                  <c:v>32759</c:v>
                </c:pt>
                <c:pt idx="114">
                  <c:v>32800</c:v>
                </c:pt>
                <c:pt idx="115">
                  <c:v>32829</c:v>
                </c:pt>
                <c:pt idx="116">
                  <c:v>32881</c:v>
                </c:pt>
                <c:pt idx="117">
                  <c:v>32976</c:v>
                </c:pt>
                <c:pt idx="118">
                  <c:v>33050</c:v>
                </c:pt>
                <c:pt idx="119">
                  <c:v>33257</c:v>
                </c:pt>
                <c:pt idx="120">
                  <c:v>33306</c:v>
                </c:pt>
                <c:pt idx="121">
                  <c:v>33326</c:v>
                </c:pt>
                <c:pt idx="122">
                  <c:v>33679</c:v>
                </c:pt>
                <c:pt idx="123">
                  <c:v>33686</c:v>
                </c:pt>
                <c:pt idx="124">
                  <c:v>33688</c:v>
                </c:pt>
                <c:pt idx="125">
                  <c:v>33690</c:v>
                </c:pt>
                <c:pt idx="126">
                  <c:v>33693</c:v>
                </c:pt>
                <c:pt idx="127">
                  <c:v>33695</c:v>
                </c:pt>
                <c:pt idx="128">
                  <c:v>33699</c:v>
                </c:pt>
                <c:pt idx="129">
                  <c:v>33700</c:v>
                </c:pt>
                <c:pt idx="130">
                  <c:v>33702</c:v>
                </c:pt>
                <c:pt idx="131">
                  <c:v>33707</c:v>
                </c:pt>
                <c:pt idx="132">
                  <c:v>33709</c:v>
                </c:pt>
                <c:pt idx="133">
                  <c:v>33711</c:v>
                </c:pt>
                <c:pt idx="134">
                  <c:v>33714</c:v>
                </c:pt>
                <c:pt idx="135">
                  <c:v>33716</c:v>
                </c:pt>
                <c:pt idx="136">
                  <c:v>33718</c:v>
                </c:pt>
                <c:pt idx="137">
                  <c:v>33784</c:v>
                </c:pt>
                <c:pt idx="138">
                  <c:v>33996</c:v>
                </c:pt>
                <c:pt idx="139">
                  <c:v>34026</c:v>
                </c:pt>
                <c:pt idx="140">
                  <c:v>34033</c:v>
                </c:pt>
                <c:pt idx="141">
                  <c:v>34044</c:v>
                </c:pt>
                <c:pt idx="142">
                  <c:v>34058</c:v>
                </c:pt>
                <c:pt idx="143">
                  <c:v>34065</c:v>
                </c:pt>
                <c:pt idx="144">
                  <c:v>34075</c:v>
                </c:pt>
                <c:pt idx="145">
                  <c:v>34086</c:v>
                </c:pt>
                <c:pt idx="146">
                  <c:v>34100</c:v>
                </c:pt>
                <c:pt idx="147">
                  <c:v>34110</c:v>
                </c:pt>
                <c:pt idx="148">
                  <c:v>34117</c:v>
                </c:pt>
                <c:pt idx="149">
                  <c:v>34129</c:v>
                </c:pt>
                <c:pt idx="150">
                  <c:v>34267</c:v>
                </c:pt>
                <c:pt idx="151">
                  <c:v>34310</c:v>
                </c:pt>
                <c:pt idx="152">
                  <c:v>34341</c:v>
                </c:pt>
                <c:pt idx="153">
                  <c:v>34366</c:v>
                </c:pt>
                <c:pt idx="154">
                  <c:v>34402</c:v>
                </c:pt>
                <c:pt idx="155">
                  <c:v>34438</c:v>
                </c:pt>
                <c:pt idx="156">
                  <c:v>34488</c:v>
                </c:pt>
                <c:pt idx="157">
                  <c:v>34522</c:v>
                </c:pt>
                <c:pt idx="158">
                  <c:v>34561</c:v>
                </c:pt>
                <c:pt idx="159">
                  <c:v>34589</c:v>
                </c:pt>
                <c:pt idx="160">
                  <c:v>34611</c:v>
                </c:pt>
                <c:pt idx="161">
                  <c:v>34648</c:v>
                </c:pt>
                <c:pt idx="162">
                  <c:v>34676</c:v>
                </c:pt>
                <c:pt idx="163">
                  <c:v>34702</c:v>
                </c:pt>
                <c:pt idx="164">
                  <c:v>34775</c:v>
                </c:pt>
                <c:pt idx="165">
                  <c:v>34817</c:v>
                </c:pt>
                <c:pt idx="166">
                  <c:v>34859</c:v>
                </c:pt>
                <c:pt idx="167">
                  <c:v>35025</c:v>
                </c:pt>
                <c:pt idx="168">
                  <c:v>35213</c:v>
                </c:pt>
                <c:pt idx="169">
                  <c:v>35240</c:v>
                </c:pt>
                <c:pt idx="170">
                  <c:v>35286</c:v>
                </c:pt>
                <c:pt idx="171">
                  <c:v>35311</c:v>
                </c:pt>
                <c:pt idx="172">
                  <c:v>35359</c:v>
                </c:pt>
                <c:pt idx="173">
                  <c:v>35419</c:v>
                </c:pt>
                <c:pt idx="174">
                  <c:v>35487</c:v>
                </c:pt>
                <c:pt idx="175">
                  <c:v>35551</c:v>
                </c:pt>
                <c:pt idx="176">
                  <c:v>35586</c:v>
                </c:pt>
                <c:pt idx="177">
                  <c:v>35625</c:v>
                </c:pt>
                <c:pt idx="178">
                  <c:v>35651</c:v>
                </c:pt>
                <c:pt idx="179">
                  <c:v>35693</c:v>
                </c:pt>
                <c:pt idx="180">
                  <c:v>35731</c:v>
                </c:pt>
                <c:pt idx="181">
                  <c:v>35754</c:v>
                </c:pt>
                <c:pt idx="182">
                  <c:v>35776</c:v>
                </c:pt>
                <c:pt idx="183">
                  <c:v>35817</c:v>
                </c:pt>
                <c:pt idx="184">
                  <c:v>35845</c:v>
                </c:pt>
                <c:pt idx="185">
                  <c:v>35871</c:v>
                </c:pt>
                <c:pt idx="186">
                  <c:v>35900</c:v>
                </c:pt>
                <c:pt idx="187">
                  <c:v>35956</c:v>
                </c:pt>
                <c:pt idx="188">
                  <c:v>36060</c:v>
                </c:pt>
                <c:pt idx="189">
                  <c:v>36082</c:v>
                </c:pt>
                <c:pt idx="190">
                  <c:v>36160</c:v>
                </c:pt>
                <c:pt idx="191">
                  <c:v>36216</c:v>
                </c:pt>
                <c:pt idx="192">
                  <c:v>36235</c:v>
                </c:pt>
                <c:pt idx="193">
                  <c:v>36277</c:v>
                </c:pt>
                <c:pt idx="194">
                  <c:v>36299</c:v>
                </c:pt>
                <c:pt idx="195">
                  <c:v>36328</c:v>
                </c:pt>
                <c:pt idx="196">
                  <c:v>36371</c:v>
                </c:pt>
                <c:pt idx="197">
                  <c:v>36399</c:v>
                </c:pt>
                <c:pt idx="198">
                  <c:v>36427</c:v>
                </c:pt>
                <c:pt idx="199">
                  <c:v>36458</c:v>
                </c:pt>
                <c:pt idx="200">
                  <c:v>36486</c:v>
                </c:pt>
                <c:pt idx="201">
                  <c:v>36553</c:v>
                </c:pt>
                <c:pt idx="202">
                  <c:v>36587</c:v>
                </c:pt>
                <c:pt idx="203">
                  <c:v>36612</c:v>
                </c:pt>
                <c:pt idx="204">
                  <c:v>36640</c:v>
                </c:pt>
                <c:pt idx="205">
                  <c:v>36669</c:v>
                </c:pt>
                <c:pt idx="206">
                  <c:v>36706</c:v>
                </c:pt>
                <c:pt idx="207">
                  <c:v>36732</c:v>
                </c:pt>
                <c:pt idx="208">
                  <c:v>36747</c:v>
                </c:pt>
                <c:pt idx="209">
                  <c:v>36760</c:v>
                </c:pt>
                <c:pt idx="210">
                  <c:v>36787</c:v>
                </c:pt>
              </c:numCache>
            </c:numRef>
          </c:xVal>
          <c:yVal>
            <c:numRef>
              <c:f>'"300" wells'' water levels'!$L$9:$L$219</c:f>
              <c:numCache>
                <c:formatCode>General</c:formatCode>
                <c:ptCount val="211"/>
                <c:pt idx="0">
                  <c:v>422.72699999999998</c:v>
                </c:pt>
                <c:pt idx="1">
                  <c:v>422.70600000000002</c:v>
                </c:pt>
                <c:pt idx="2">
                  <c:v>430.71300000000002</c:v>
                </c:pt>
                <c:pt idx="3">
                  <c:v>430.71300000000002</c:v>
                </c:pt>
                <c:pt idx="4">
                  <c:v>430.71300000000002</c:v>
                </c:pt>
                <c:pt idx="5">
                  <c:v>430.71300000000002</c:v>
                </c:pt>
                <c:pt idx="6">
                  <c:v>422.77600000000001</c:v>
                </c:pt>
                <c:pt idx="7">
                  <c:v>430.71300000000002</c:v>
                </c:pt>
                <c:pt idx="8">
                  <c:v>430.71300000000002</c:v>
                </c:pt>
                <c:pt idx="9">
                  <c:v>430.71300000000002</c:v>
                </c:pt>
                <c:pt idx="10">
                  <c:v>430.71300000000002</c:v>
                </c:pt>
                <c:pt idx="11">
                  <c:v>430.71300000000002</c:v>
                </c:pt>
                <c:pt idx="12">
                  <c:v>422.78500000000003</c:v>
                </c:pt>
                <c:pt idx="13">
                  <c:v>430.71300000000002</c:v>
                </c:pt>
                <c:pt idx="14">
                  <c:v>422.83700000000005</c:v>
                </c:pt>
                <c:pt idx="15">
                  <c:v>423.072</c:v>
                </c:pt>
                <c:pt idx="16">
                  <c:v>423.17500000000001</c:v>
                </c:pt>
                <c:pt idx="17">
                  <c:v>423.20600000000002</c:v>
                </c:pt>
                <c:pt idx="18">
                  <c:v>423.209</c:v>
                </c:pt>
                <c:pt idx="19">
                  <c:v>423.15100000000001</c:v>
                </c:pt>
                <c:pt idx="20">
                  <c:v>423.029</c:v>
                </c:pt>
                <c:pt idx="21">
                  <c:v>422.983</c:v>
                </c:pt>
                <c:pt idx="22">
                  <c:v>422.87</c:v>
                </c:pt>
                <c:pt idx="23">
                  <c:v>422.87300000000005</c:v>
                </c:pt>
                <c:pt idx="24">
                  <c:v>422.86700000000002</c:v>
                </c:pt>
                <c:pt idx="25">
                  <c:v>422.80900000000003</c:v>
                </c:pt>
                <c:pt idx="26">
                  <c:v>422.75800000000004</c:v>
                </c:pt>
                <c:pt idx="27">
                  <c:v>422.91</c:v>
                </c:pt>
                <c:pt idx="28">
                  <c:v>422.96200000000005</c:v>
                </c:pt>
                <c:pt idx="29">
                  <c:v>422.971</c:v>
                </c:pt>
                <c:pt idx="30">
                  <c:v>422.95300000000003</c:v>
                </c:pt>
                <c:pt idx="31">
                  <c:v>422.95300000000003</c:v>
                </c:pt>
                <c:pt idx="32">
                  <c:v>422.91300000000001</c:v>
                </c:pt>
                <c:pt idx="33">
                  <c:v>422.88</c:v>
                </c:pt>
                <c:pt idx="34">
                  <c:v>422.858</c:v>
                </c:pt>
                <c:pt idx="35">
                  <c:v>422.79400000000004</c:v>
                </c:pt>
                <c:pt idx="36">
                  <c:v>422.77300000000002</c:v>
                </c:pt>
                <c:pt idx="37">
                  <c:v>422.721</c:v>
                </c:pt>
                <c:pt idx="38">
                  <c:v>422.69100000000003</c:v>
                </c:pt>
                <c:pt idx="39">
                  <c:v>422.68800000000005</c:v>
                </c:pt>
                <c:pt idx="40">
                  <c:v>422.68400000000003</c:v>
                </c:pt>
                <c:pt idx="41">
                  <c:v>422.68800000000005</c:v>
                </c:pt>
                <c:pt idx="42">
                  <c:v>422.69100000000003</c:v>
                </c:pt>
                <c:pt idx="43">
                  <c:v>422.69100000000003</c:v>
                </c:pt>
                <c:pt idx="44">
                  <c:v>422.666</c:v>
                </c:pt>
                <c:pt idx="45">
                  <c:v>422.67500000000001</c:v>
                </c:pt>
                <c:pt idx="46">
                  <c:v>422.68800000000005</c:v>
                </c:pt>
                <c:pt idx="47">
                  <c:v>422.68800000000005</c:v>
                </c:pt>
                <c:pt idx="48">
                  <c:v>422.68800000000005</c:v>
                </c:pt>
                <c:pt idx="49">
                  <c:v>422.62700000000001</c:v>
                </c:pt>
                <c:pt idx="50">
                  <c:v>422.71800000000002</c:v>
                </c:pt>
                <c:pt idx="51">
                  <c:v>422.85200000000003</c:v>
                </c:pt>
                <c:pt idx="52">
                  <c:v>423.07500000000005</c:v>
                </c:pt>
                <c:pt idx="53">
                  <c:v>423.09000000000003</c:v>
                </c:pt>
                <c:pt idx="54">
                  <c:v>423.18400000000003</c:v>
                </c:pt>
                <c:pt idx="55">
                  <c:v>423.209</c:v>
                </c:pt>
                <c:pt idx="56">
                  <c:v>423.21500000000003</c:v>
                </c:pt>
                <c:pt idx="57">
                  <c:v>423.291</c:v>
                </c:pt>
                <c:pt idx="58">
                  <c:v>423.291</c:v>
                </c:pt>
                <c:pt idx="59">
                  <c:v>423.291</c:v>
                </c:pt>
                <c:pt idx="60">
                  <c:v>423.291</c:v>
                </c:pt>
                <c:pt idx="61">
                  <c:v>423.28500000000003</c:v>
                </c:pt>
                <c:pt idx="62">
                  <c:v>423.27600000000001</c:v>
                </c:pt>
                <c:pt idx="63">
                  <c:v>423.25800000000004</c:v>
                </c:pt>
                <c:pt idx="64">
                  <c:v>423.26100000000002</c:v>
                </c:pt>
                <c:pt idx="65">
                  <c:v>423.245</c:v>
                </c:pt>
                <c:pt idx="66">
                  <c:v>423.267</c:v>
                </c:pt>
                <c:pt idx="67">
                  <c:v>423.267</c:v>
                </c:pt>
                <c:pt idx="68">
                  <c:v>423.27000000000004</c:v>
                </c:pt>
                <c:pt idx="69">
                  <c:v>423.25800000000004</c:v>
                </c:pt>
                <c:pt idx="70">
                  <c:v>423.245</c:v>
                </c:pt>
                <c:pt idx="71">
                  <c:v>423.233</c:v>
                </c:pt>
                <c:pt idx="72">
                  <c:v>423.21200000000005</c:v>
                </c:pt>
                <c:pt idx="73">
                  <c:v>423.19</c:v>
                </c:pt>
                <c:pt idx="74">
                  <c:v>423.178</c:v>
                </c:pt>
                <c:pt idx="75">
                  <c:v>423.16900000000004</c:v>
                </c:pt>
                <c:pt idx="76">
                  <c:v>423.15700000000004</c:v>
                </c:pt>
                <c:pt idx="77">
                  <c:v>422.87</c:v>
                </c:pt>
                <c:pt idx="78">
                  <c:v>422.84900000000005</c:v>
                </c:pt>
                <c:pt idx="79">
                  <c:v>422.83700000000005</c:v>
                </c:pt>
                <c:pt idx="80">
                  <c:v>422.81200000000001</c:v>
                </c:pt>
                <c:pt idx="81">
                  <c:v>422.78500000000003</c:v>
                </c:pt>
                <c:pt idx="82">
                  <c:v>422.72700000000003</c:v>
                </c:pt>
                <c:pt idx="83">
                  <c:v>422.76100000000002</c:v>
                </c:pt>
                <c:pt idx="84">
                  <c:v>422.73900000000003</c:v>
                </c:pt>
                <c:pt idx="85">
                  <c:v>422.71800000000002</c:v>
                </c:pt>
                <c:pt idx="86">
                  <c:v>422.82500000000005</c:v>
                </c:pt>
                <c:pt idx="87">
                  <c:v>422.86700000000002</c:v>
                </c:pt>
                <c:pt idx="88">
                  <c:v>422.85200000000003</c:v>
                </c:pt>
                <c:pt idx="89">
                  <c:v>422.96500000000003</c:v>
                </c:pt>
                <c:pt idx="90">
                  <c:v>423.01400000000001</c:v>
                </c:pt>
                <c:pt idx="91">
                  <c:v>423.09900000000005</c:v>
                </c:pt>
                <c:pt idx="92">
                  <c:v>423.178</c:v>
                </c:pt>
                <c:pt idx="93">
                  <c:v>423.245</c:v>
                </c:pt>
                <c:pt idx="94">
                  <c:v>423.17500000000001</c:v>
                </c:pt>
                <c:pt idx="95">
                  <c:v>423.18100000000004</c:v>
                </c:pt>
                <c:pt idx="96">
                  <c:v>423.16900000000004</c:v>
                </c:pt>
                <c:pt idx="97">
                  <c:v>423.16300000000001</c:v>
                </c:pt>
                <c:pt idx="98">
                  <c:v>423.10200000000003</c:v>
                </c:pt>
                <c:pt idx="99">
                  <c:v>422.89800000000002</c:v>
                </c:pt>
                <c:pt idx="100">
                  <c:v>422.68800000000005</c:v>
                </c:pt>
                <c:pt idx="101">
                  <c:v>422.68100000000004</c:v>
                </c:pt>
                <c:pt idx="102">
                  <c:v>422.678</c:v>
                </c:pt>
                <c:pt idx="103">
                  <c:v>422.70000000000005</c:v>
                </c:pt>
                <c:pt idx="104">
                  <c:v>422.70300000000003</c:v>
                </c:pt>
                <c:pt idx="105">
                  <c:v>422.87</c:v>
                </c:pt>
                <c:pt idx="106">
                  <c:v>422.77600000000001</c:v>
                </c:pt>
                <c:pt idx="107">
                  <c:v>422.71200000000005</c:v>
                </c:pt>
                <c:pt idx="108">
                  <c:v>422.70300000000003</c:v>
                </c:pt>
                <c:pt idx="109">
                  <c:v>422.71200000000005</c:v>
                </c:pt>
                <c:pt idx="110">
                  <c:v>422.709</c:v>
                </c:pt>
                <c:pt idx="111">
                  <c:v>422.70000000000005</c:v>
                </c:pt>
                <c:pt idx="112">
                  <c:v>422.91</c:v>
                </c:pt>
                <c:pt idx="113">
                  <c:v>422.73600000000005</c:v>
                </c:pt>
                <c:pt idx="114">
                  <c:v>422.68800000000005</c:v>
                </c:pt>
                <c:pt idx="115">
                  <c:v>422.69100000000003</c:v>
                </c:pt>
                <c:pt idx="116">
                  <c:v>422.68800000000005</c:v>
                </c:pt>
                <c:pt idx="117">
                  <c:v>422.678</c:v>
                </c:pt>
                <c:pt idx="118">
                  <c:v>422.709</c:v>
                </c:pt>
                <c:pt idx="119">
                  <c:v>422.67200000000003</c:v>
                </c:pt>
                <c:pt idx="120">
                  <c:v>422.68800000000005</c:v>
                </c:pt>
                <c:pt idx="121">
                  <c:v>422.69100000000003</c:v>
                </c:pt>
                <c:pt idx="122">
                  <c:v>422.63300000000004</c:v>
                </c:pt>
                <c:pt idx="123">
                  <c:v>422.67</c:v>
                </c:pt>
                <c:pt idx="124">
                  <c:v>422.48400000000004</c:v>
                </c:pt>
                <c:pt idx="125">
                  <c:v>422.48400000000004</c:v>
                </c:pt>
                <c:pt idx="126">
                  <c:v>422.64800000000002</c:v>
                </c:pt>
                <c:pt idx="127">
                  <c:v>422.92400000000004</c:v>
                </c:pt>
                <c:pt idx="128">
                  <c:v>422.721</c:v>
                </c:pt>
                <c:pt idx="129">
                  <c:v>422.41900000000004</c:v>
                </c:pt>
                <c:pt idx="130">
                  <c:v>422.42200000000003</c:v>
                </c:pt>
                <c:pt idx="131">
                  <c:v>422.483</c:v>
                </c:pt>
                <c:pt idx="132">
                  <c:v>422.666</c:v>
                </c:pt>
                <c:pt idx="133">
                  <c:v>422.33100000000002</c:v>
                </c:pt>
                <c:pt idx="134">
                  <c:v>422.32500000000005</c:v>
                </c:pt>
                <c:pt idx="135">
                  <c:v>430.71300000000002</c:v>
                </c:pt>
                <c:pt idx="136">
                  <c:v>430.71300000000002</c:v>
                </c:pt>
                <c:pt idx="137">
                  <c:v>422.77800000000002</c:v>
                </c:pt>
                <c:pt idx="138">
                  <c:v>422.863</c:v>
                </c:pt>
                <c:pt idx="139">
                  <c:v>422.81100000000004</c:v>
                </c:pt>
                <c:pt idx="140">
                  <c:v>422.32500000000005</c:v>
                </c:pt>
                <c:pt idx="141">
                  <c:v>422.745</c:v>
                </c:pt>
                <c:pt idx="142">
                  <c:v>422.75200000000001</c:v>
                </c:pt>
                <c:pt idx="143">
                  <c:v>422.77000000000004</c:v>
                </c:pt>
                <c:pt idx="144">
                  <c:v>422.56800000000004</c:v>
                </c:pt>
                <c:pt idx="145">
                  <c:v>422.87200000000001</c:v>
                </c:pt>
                <c:pt idx="146">
                  <c:v>423.02800000000002</c:v>
                </c:pt>
                <c:pt idx="147">
                  <c:v>423.06900000000002</c:v>
                </c:pt>
                <c:pt idx="148">
                  <c:v>423.07300000000004</c:v>
                </c:pt>
                <c:pt idx="149">
                  <c:v>423.34500000000003</c:v>
                </c:pt>
                <c:pt idx="150">
                  <c:v>430.71300000000002</c:v>
                </c:pt>
                <c:pt idx="151">
                  <c:v>423.06</c:v>
                </c:pt>
                <c:pt idx="152">
                  <c:v>422.97</c:v>
                </c:pt>
                <c:pt idx="153">
                  <c:v>423.31800000000004</c:v>
                </c:pt>
                <c:pt idx="154">
                  <c:v>422.69500000000005</c:v>
                </c:pt>
                <c:pt idx="155">
                  <c:v>422.31800000000004</c:v>
                </c:pt>
                <c:pt idx="156">
                  <c:v>422.31700000000001</c:v>
                </c:pt>
                <c:pt idx="157">
                  <c:v>423.07400000000001</c:v>
                </c:pt>
                <c:pt idx="158">
                  <c:v>430.71300000000002</c:v>
                </c:pt>
                <c:pt idx="159">
                  <c:v>422.74900000000002</c:v>
                </c:pt>
                <c:pt idx="160">
                  <c:v>423.37700000000001</c:v>
                </c:pt>
                <c:pt idx="161">
                  <c:v>423.44500000000005</c:v>
                </c:pt>
                <c:pt idx="162">
                  <c:v>423.464</c:v>
                </c:pt>
                <c:pt idx="163">
                  <c:v>423.32300000000004</c:v>
                </c:pt>
                <c:pt idx="164">
                  <c:v>423.08199999999999</c:v>
                </c:pt>
                <c:pt idx="165">
                  <c:v>422.68800000000005</c:v>
                </c:pt>
                <c:pt idx="166">
                  <c:v>423.45800000000003</c:v>
                </c:pt>
                <c:pt idx="167">
                  <c:v>423.06900000000002</c:v>
                </c:pt>
                <c:pt idx="168">
                  <c:v>423.72400000000005</c:v>
                </c:pt>
                <c:pt idx="169">
                  <c:v>423.59500000000003</c:v>
                </c:pt>
                <c:pt idx="170">
                  <c:v>423.39500000000004</c:v>
                </c:pt>
                <c:pt idx="171">
                  <c:v>423.21200000000005</c:v>
                </c:pt>
                <c:pt idx="172">
                  <c:v>423.02700000000004</c:v>
                </c:pt>
                <c:pt idx="173">
                  <c:v>423.05700000000002</c:v>
                </c:pt>
                <c:pt idx="174">
                  <c:v>423.012</c:v>
                </c:pt>
                <c:pt idx="175">
                  <c:v>423.541</c:v>
                </c:pt>
                <c:pt idx="176">
                  <c:v>423.57800000000003</c:v>
                </c:pt>
                <c:pt idx="177">
                  <c:v>423.726</c:v>
                </c:pt>
                <c:pt idx="178">
                  <c:v>424.024</c:v>
                </c:pt>
                <c:pt idx="179">
                  <c:v>423.45600000000002</c:v>
                </c:pt>
                <c:pt idx="180">
                  <c:v>423.44200000000001</c:v>
                </c:pt>
                <c:pt idx="181">
                  <c:v>423.375</c:v>
                </c:pt>
                <c:pt idx="182">
                  <c:v>423.30100000000004</c:v>
                </c:pt>
                <c:pt idx="183">
                  <c:v>423.18800000000005</c:v>
                </c:pt>
                <c:pt idx="184">
                  <c:v>422.88200000000001</c:v>
                </c:pt>
                <c:pt idx="185">
                  <c:v>423.17100000000005</c:v>
                </c:pt>
                <c:pt idx="186">
                  <c:v>423.16200000000003</c:v>
                </c:pt>
                <c:pt idx="187">
                  <c:v>423.42200000000003</c:v>
                </c:pt>
                <c:pt idx="188">
                  <c:v>422.94500000000005</c:v>
                </c:pt>
                <c:pt idx="189">
                  <c:v>422.88900000000001</c:v>
                </c:pt>
                <c:pt idx="190">
                  <c:v>422.96000000000004</c:v>
                </c:pt>
                <c:pt idx="191">
                  <c:v>423.714</c:v>
                </c:pt>
                <c:pt idx="192">
                  <c:v>424.31800000000004</c:v>
                </c:pt>
                <c:pt idx="193">
                  <c:v>425.86799999999999</c:v>
                </c:pt>
                <c:pt idx="194">
                  <c:v>423.08100000000002</c:v>
                </c:pt>
                <c:pt idx="195">
                  <c:v>423.46700000000004</c:v>
                </c:pt>
                <c:pt idx="196">
                  <c:v>423.57800000000003</c:v>
                </c:pt>
                <c:pt idx="197">
                  <c:v>423.57100000000003</c:v>
                </c:pt>
                <c:pt idx="198">
                  <c:v>423.68400000000003</c:v>
                </c:pt>
                <c:pt idx="199">
                  <c:v>423.66200000000003</c:v>
                </c:pt>
                <c:pt idx="200">
                  <c:v>423.553</c:v>
                </c:pt>
                <c:pt idx="201">
                  <c:v>423.303</c:v>
                </c:pt>
                <c:pt idx="202">
                  <c:v>423.185</c:v>
                </c:pt>
                <c:pt idx="203">
                  <c:v>423.13500000000005</c:v>
                </c:pt>
                <c:pt idx="204">
                  <c:v>423.18200000000002</c:v>
                </c:pt>
                <c:pt idx="205">
                  <c:v>423.13</c:v>
                </c:pt>
                <c:pt idx="206">
                  <c:v>423.339</c:v>
                </c:pt>
                <c:pt idx="207">
                  <c:v>422.87</c:v>
                </c:pt>
                <c:pt idx="208">
                  <c:v>423.76000000000005</c:v>
                </c:pt>
                <c:pt idx="209">
                  <c:v>422.83199999999999</c:v>
                </c:pt>
                <c:pt idx="210">
                  <c:v>422.94200000000001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252864"/>
        <c:axId val="80253440"/>
      </c:scatterChart>
      <c:valAx>
        <c:axId val="80252864"/>
        <c:scaling>
          <c:orientation val="minMax"/>
          <c:max val="36892"/>
          <c:min val="30682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50832405419019588"/>
              <c:y val="0.89885804376841971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253440"/>
        <c:crosses val="autoZero"/>
        <c:crossBetween val="midCat"/>
        <c:majorUnit val="366"/>
      </c:valAx>
      <c:valAx>
        <c:axId val="80253440"/>
        <c:scaling>
          <c:orientation val="minMax"/>
          <c:max val="426"/>
          <c:min val="4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Water Level</a:t>
                </a:r>
              </a:p>
            </c:rich>
          </c:tx>
          <c:layout>
            <c:manualLayout>
              <c:xMode val="edge"/>
              <c:yMode val="edge"/>
              <c:x val="1.2208701185079138E-2"/>
              <c:y val="0.414355611691883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2528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883463241337257"/>
          <c:y val="0.95595424292100006"/>
          <c:w val="0.56381796972348153"/>
          <c:h val="0.995105927458726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302 Water Elevation</a:t>
            </a:r>
          </a:p>
        </c:rich>
      </c:tx>
      <c:layout>
        <c:manualLayout>
          <c:xMode val="edge"/>
          <c:yMode val="edge"/>
          <c:x val="0.34152334152334152"/>
          <c:y val="3.4161667291588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39312039312039"/>
          <c:y val="0.10248462745752174"/>
          <c:w val="0.8058968058968059"/>
          <c:h val="0.8012434510315336"/>
        </c:manualLayout>
      </c:layout>
      <c:scatterChart>
        <c:scatterStyle val="lineMarker"/>
        <c:varyColors val="0"/>
        <c:ser>
          <c:idx val="0"/>
          <c:order val="0"/>
          <c:tx>
            <c:v>Water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levels'!$B$352:$B$368</c:f>
              <c:numCache>
                <c:formatCode>mm/dd/yy</c:formatCode>
                <c:ptCount val="17"/>
                <c:pt idx="0">
                  <c:v>33679</c:v>
                </c:pt>
                <c:pt idx="1">
                  <c:v>33686</c:v>
                </c:pt>
                <c:pt idx="2">
                  <c:v>33688</c:v>
                </c:pt>
                <c:pt idx="3">
                  <c:v>33690</c:v>
                </c:pt>
                <c:pt idx="4">
                  <c:v>33693</c:v>
                </c:pt>
                <c:pt idx="5">
                  <c:v>33695</c:v>
                </c:pt>
                <c:pt idx="6">
                  <c:v>33699</c:v>
                </c:pt>
                <c:pt idx="7">
                  <c:v>33700</c:v>
                </c:pt>
                <c:pt idx="8">
                  <c:v>33702</c:v>
                </c:pt>
                <c:pt idx="9">
                  <c:v>33707</c:v>
                </c:pt>
                <c:pt idx="10">
                  <c:v>33709</c:v>
                </c:pt>
                <c:pt idx="11">
                  <c:v>33711</c:v>
                </c:pt>
                <c:pt idx="12">
                  <c:v>33714</c:v>
                </c:pt>
                <c:pt idx="13">
                  <c:v>33716</c:v>
                </c:pt>
                <c:pt idx="14">
                  <c:v>33718</c:v>
                </c:pt>
                <c:pt idx="15">
                  <c:v>33765</c:v>
                </c:pt>
                <c:pt idx="16">
                  <c:v>33771</c:v>
                </c:pt>
              </c:numCache>
            </c:numRef>
          </c:xVal>
          <c:yVal>
            <c:numRef>
              <c:f>'"300" wells'' water levels'!$L$352:$L$368</c:f>
              <c:numCache>
                <c:formatCode>General</c:formatCode>
                <c:ptCount val="17"/>
                <c:pt idx="0">
                  <c:v>423.39</c:v>
                </c:pt>
                <c:pt idx="1">
                  <c:v>423.39</c:v>
                </c:pt>
                <c:pt idx="2">
                  <c:v>423.39</c:v>
                </c:pt>
                <c:pt idx="3">
                  <c:v>423.39</c:v>
                </c:pt>
                <c:pt idx="4">
                  <c:v>423.39</c:v>
                </c:pt>
                <c:pt idx="5">
                  <c:v>423.39</c:v>
                </c:pt>
                <c:pt idx="6">
                  <c:v>423.4</c:v>
                </c:pt>
                <c:pt idx="7">
                  <c:v>422.73</c:v>
                </c:pt>
                <c:pt idx="8">
                  <c:v>422.73</c:v>
                </c:pt>
                <c:pt idx="9">
                  <c:v>423.37</c:v>
                </c:pt>
                <c:pt idx="10">
                  <c:v>423.4</c:v>
                </c:pt>
                <c:pt idx="11">
                  <c:v>423.4</c:v>
                </c:pt>
                <c:pt idx="12">
                  <c:v>423.41</c:v>
                </c:pt>
                <c:pt idx="13">
                  <c:v>423.41</c:v>
                </c:pt>
                <c:pt idx="14">
                  <c:v>423.41</c:v>
                </c:pt>
                <c:pt idx="16">
                  <c:v>423.47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30560"/>
        <c:axId val="46531136"/>
      </c:scatterChart>
      <c:valAx>
        <c:axId val="46530560"/>
        <c:scaling>
          <c:orientation val="minMax"/>
          <c:max val="35795"/>
          <c:min val="33604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31136"/>
        <c:crosses val="autoZero"/>
        <c:crossBetween val="midCat"/>
        <c:majorUnit val="365"/>
        <c:minorUnit val="30.4"/>
      </c:valAx>
      <c:valAx>
        <c:axId val="46531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Elevation (m)</a:t>
                </a:r>
              </a:p>
            </c:rich>
          </c:tx>
          <c:layout>
            <c:manualLayout>
              <c:xMode val="edge"/>
              <c:yMode val="edge"/>
              <c:x val="1.2285012285012284E-2"/>
              <c:y val="0.388199287589051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30560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727272727272729"/>
          <c:y val="0.81191226096737912"/>
          <c:w val="0.16461916461916459"/>
          <c:h val="6.269591301087362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302A Water Elevation</a:t>
            </a:r>
          </a:p>
        </c:rich>
      </c:tx>
      <c:layout>
        <c:manualLayout>
          <c:xMode val="edge"/>
          <c:yMode val="edge"/>
          <c:x val="0.36730809610337167"/>
          <c:y val="3.2432432432432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38472373114833"/>
          <c:y val="9.18920131598569E-2"/>
          <c:w val="0.82692385340656305"/>
          <c:h val="0.82432541216930444"/>
        </c:manualLayout>
      </c:layout>
      <c:scatterChart>
        <c:scatterStyle val="lineMarker"/>
        <c:varyColors val="0"/>
        <c:ser>
          <c:idx val="0"/>
          <c:order val="0"/>
          <c:tx>
            <c:v>Water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levels'!$B$371:$B$476</c:f>
              <c:numCache>
                <c:formatCode>mm/dd/yy</c:formatCode>
                <c:ptCount val="106"/>
                <c:pt idx="0">
                  <c:v>30468</c:v>
                </c:pt>
                <c:pt idx="1">
                  <c:v>30470</c:v>
                </c:pt>
                <c:pt idx="2">
                  <c:v>30483</c:v>
                </c:pt>
                <c:pt idx="3">
                  <c:v>30488</c:v>
                </c:pt>
                <c:pt idx="4">
                  <c:v>30509</c:v>
                </c:pt>
                <c:pt idx="5">
                  <c:v>30519</c:v>
                </c:pt>
                <c:pt idx="6">
                  <c:v>30566</c:v>
                </c:pt>
                <c:pt idx="7">
                  <c:v>30610</c:v>
                </c:pt>
                <c:pt idx="8">
                  <c:v>30739</c:v>
                </c:pt>
                <c:pt idx="9">
                  <c:v>30778</c:v>
                </c:pt>
                <c:pt idx="10">
                  <c:v>30785</c:v>
                </c:pt>
                <c:pt idx="11">
                  <c:v>30799</c:v>
                </c:pt>
                <c:pt idx="12">
                  <c:v>30806</c:v>
                </c:pt>
                <c:pt idx="13">
                  <c:v>30830</c:v>
                </c:pt>
                <c:pt idx="14">
                  <c:v>30839</c:v>
                </c:pt>
                <c:pt idx="15">
                  <c:v>30848</c:v>
                </c:pt>
                <c:pt idx="16">
                  <c:v>30854</c:v>
                </c:pt>
                <c:pt idx="17">
                  <c:v>30881</c:v>
                </c:pt>
                <c:pt idx="18">
                  <c:v>30888</c:v>
                </c:pt>
                <c:pt idx="19">
                  <c:v>30897</c:v>
                </c:pt>
                <c:pt idx="20">
                  <c:v>30904</c:v>
                </c:pt>
                <c:pt idx="21">
                  <c:v>30911</c:v>
                </c:pt>
                <c:pt idx="22">
                  <c:v>30917</c:v>
                </c:pt>
                <c:pt idx="23">
                  <c:v>30934</c:v>
                </c:pt>
                <c:pt idx="24">
                  <c:v>30945</c:v>
                </c:pt>
                <c:pt idx="25">
                  <c:v>30986</c:v>
                </c:pt>
                <c:pt idx="26">
                  <c:v>30993</c:v>
                </c:pt>
                <c:pt idx="27">
                  <c:v>31002</c:v>
                </c:pt>
                <c:pt idx="28">
                  <c:v>31007</c:v>
                </c:pt>
                <c:pt idx="29">
                  <c:v>31016</c:v>
                </c:pt>
                <c:pt idx="30">
                  <c:v>31021</c:v>
                </c:pt>
                <c:pt idx="31">
                  <c:v>31029</c:v>
                </c:pt>
                <c:pt idx="32">
                  <c:v>31039</c:v>
                </c:pt>
                <c:pt idx="33">
                  <c:v>31046</c:v>
                </c:pt>
                <c:pt idx="34">
                  <c:v>31053</c:v>
                </c:pt>
                <c:pt idx="35">
                  <c:v>31060</c:v>
                </c:pt>
                <c:pt idx="36">
                  <c:v>31076</c:v>
                </c:pt>
                <c:pt idx="37">
                  <c:v>31081</c:v>
                </c:pt>
                <c:pt idx="38">
                  <c:v>31088</c:v>
                </c:pt>
                <c:pt idx="39">
                  <c:v>31095</c:v>
                </c:pt>
                <c:pt idx="40">
                  <c:v>31102</c:v>
                </c:pt>
                <c:pt idx="41">
                  <c:v>31109</c:v>
                </c:pt>
                <c:pt idx="42">
                  <c:v>31116</c:v>
                </c:pt>
                <c:pt idx="43">
                  <c:v>31123</c:v>
                </c:pt>
                <c:pt idx="44">
                  <c:v>31130</c:v>
                </c:pt>
                <c:pt idx="45">
                  <c:v>31137</c:v>
                </c:pt>
                <c:pt idx="46">
                  <c:v>31144</c:v>
                </c:pt>
                <c:pt idx="47">
                  <c:v>31151</c:v>
                </c:pt>
                <c:pt idx="48">
                  <c:v>31158</c:v>
                </c:pt>
                <c:pt idx="49">
                  <c:v>31165</c:v>
                </c:pt>
                <c:pt idx="50">
                  <c:v>31172</c:v>
                </c:pt>
                <c:pt idx="51">
                  <c:v>31179</c:v>
                </c:pt>
                <c:pt idx="52">
                  <c:v>31186</c:v>
                </c:pt>
                <c:pt idx="53">
                  <c:v>31193</c:v>
                </c:pt>
                <c:pt idx="54">
                  <c:v>31200</c:v>
                </c:pt>
                <c:pt idx="55">
                  <c:v>31207</c:v>
                </c:pt>
                <c:pt idx="56">
                  <c:v>31221</c:v>
                </c:pt>
                <c:pt idx="57">
                  <c:v>31228</c:v>
                </c:pt>
                <c:pt idx="58">
                  <c:v>31235</c:v>
                </c:pt>
                <c:pt idx="59">
                  <c:v>31242</c:v>
                </c:pt>
                <c:pt idx="60">
                  <c:v>31249</c:v>
                </c:pt>
                <c:pt idx="61">
                  <c:v>31256</c:v>
                </c:pt>
                <c:pt idx="62">
                  <c:v>31263</c:v>
                </c:pt>
                <c:pt idx="63">
                  <c:v>31270</c:v>
                </c:pt>
                <c:pt idx="64">
                  <c:v>31272</c:v>
                </c:pt>
                <c:pt idx="65">
                  <c:v>31277</c:v>
                </c:pt>
                <c:pt idx="66">
                  <c:v>31284</c:v>
                </c:pt>
                <c:pt idx="67">
                  <c:v>31291</c:v>
                </c:pt>
                <c:pt idx="68">
                  <c:v>31298</c:v>
                </c:pt>
                <c:pt idx="69">
                  <c:v>31305</c:v>
                </c:pt>
                <c:pt idx="70">
                  <c:v>31312</c:v>
                </c:pt>
                <c:pt idx="71">
                  <c:v>31319</c:v>
                </c:pt>
                <c:pt idx="72">
                  <c:v>31326</c:v>
                </c:pt>
                <c:pt idx="73">
                  <c:v>31333</c:v>
                </c:pt>
                <c:pt idx="74">
                  <c:v>31340</c:v>
                </c:pt>
                <c:pt idx="75">
                  <c:v>31347</c:v>
                </c:pt>
                <c:pt idx="76">
                  <c:v>31434</c:v>
                </c:pt>
                <c:pt idx="77">
                  <c:v>31437</c:v>
                </c:pt>
                <c:pt idx="78">
                  <c:v>31451</c:v>
                </c:pt>
                <c:pt idx="79">
                  <c:v>31458</c:v>
                </c:pt>
                <c:pt idx="80">
                  <c:v>31465</c:v>
                </c:pt>
                <c:pt idx="81">
                  <c:v>31473</c:v>
                </c:pt>
                <c:pt idx="82">
                  <c:v>31480</c:v>
                </c:pt>
                <c:pt idx="83">
                  <c:v>31487</c:v>
                </c:pt>
                <c:pt idx="84">
                  <c:v>31493</c:v>
                </c:pt>
                <c:pt idx="85">
                  <c:v>31500</c:v>
                </c:pt>
                <c:pt idx="86">
                  <c:v>31507</c:v>
                </c:pt>
                <c:pt idx="87">
                  <c:v>31515</c:v>
                </c:pt>
                <c:pt idx="88">
                  <c:v>31522</c:v>
                </c:pt>
                <c:pt idx="89">
                  <c:v>31529</c:v>
                </c:pt>
                <c:pt idx="90">
                  <c:v>31537</c:v>
                </c:pt>
                <c:pt idx="91">
                  <c:v>31543</c:v>
                </c:pt>
                <c:pt idx="92">
                  <c:v>31551</c:v>
                </c:pt>
                <c:pt idx="93">
                  <c:v>31578</c:v>
                </c:pt>
                <c:pt idx="94">
                  <c:v>31592</c:v>
                </c:pt>
                <c:pt idx="95">
                  <c:v>31602</c:v>
                </c:pt>
                <c:pt idx="96">
                  <c:v>31606</c:v>
                </c:pt>
                <c:pt idx="97">
                  <c:v>31614</c:v>
                </c:pt>
                <c:pt idx="98">
                  <c:v>31719</c:v>
                </c:pt>
                <c:pt idx="99">
                  <c:v>31760</c:v>
                </c:pt>
                <c:pt idx="100">
                  <c:v>31774</c:v>
                </c:pt>
                <c:pt idx="101">
                  <c:v>31780</c:v>
                </c:pt>
                <c:pt idx="102">
                  <c:v>31788</c:v>
                </c:pt>
                <c:pt idx="103">
                  <c:v>33257</c:v>
                </c:pt>
                <c:pt idx="104">
                  <c:v>33306</c:v>
                </c:pt>
                <c:pt idx="105">
                  <c:v>33342</c:v>
                </c:pt>
              </c:numCache>
            </c:numRef>
          </c:xVal>
          <c:yVal>
            <c:numRef>
              <c:f>'"300" wells'' water levels'!$L$371:$L$476</c:f>
              <c:numCache>
                <c:formatCode>General</c:formatCode>
                <c:ptCount val="106"/>
                <c:pt idx="0">
                  <c:v>423.59399999999999</c:v>
                </c:pt>
                <c:pt idx="1">
                  <c:v>423.61599999999999</c:v>
                </c:pt>
                <c:pt idx="2">
                  <c:v>423.60599999999999</c:v>
                </c:pt>
                <c:pt idx="3">
                  <c:v>423.61599999999999</c:v>
                </c:pt>
                <c:pt idx="4">
                  <c:v>423.69499999999999</c:v>
                </c:pt>
                <c:pt idx="5">
                  <c:v>423.70100000000002</c:v>
                </c:pt>
                <c:pt idx="6">
                  <c:v>423.66399999999999</c:v>
                </c:pt>
                <c:pt idx="7">
                  <c:v>423.64600000000002</c:v>
                </c:pt>
                <c:pt idx="8">
                  <c:v>423.53300000000002</c:v>
                </c:pt>
                <c:pt idx="9">
                  <c:v>423.54199999999997</c:v>
                </c:pt>
                <c:pt idx="10">
                  <c:v>423.54199999999997</c:v>
                </c:pt>
                <c:pt idx="11">
                  <c:v>423.56400000000002</c:v>
                </c:pt>
                <c:pt idx="12">
                  <c:v>423.613</c:v>
                </c:pt>
                <c:pt idx="13">
                  <c:v>423.61900000000003</c:v>
                </c:pt>
                <c:pt idx="14">
                  <c:v>423.64</c:v>
                </c:pt>
                <c:pt idx="15">
                  <c:v>423.70100000000002</c:v>
                </c:pt>
                <c:pt idx="16">
                  <c:v>423.774</c:v>
                </c:pt>
                <c:pt idx="17">
                  <c:v>423.762</c:v>
                </c:pt>
                <c:pt idx="18">
                  <c:v>423.73099999999999</c:v>
                </c:pt>
                <c:pt idx="19">
                  <c:v>423.70699999999999</c:v>
                </c:pt>
                <c:pt idx="20">
                  <c:v>423.68599999999998</c:v>
                </c:pt>
                <c:pt idx="21">
                  <c:v>423.673</c:v>
                </c:pt>
                <c:pt idx="22">
                  <c:v>423.649</c:v>
                </c:pt>
                <c:pt idx="23">
                  <c:v>423.625</c:v>
                </c:pt>
                <c:pt idx="24">
                  <c:v>423.649</c:v>
                </c:pt>
                <c:pt idx="25">
                  <c:v>423.68900000000002</c:v>
                </c:pt>
                <c:pt idx="26">
                  <c:v>423.70100000000002</c:v>
                </c:pt>
                <c:pt idx="27">
                  <c:v>423.69200000000001</c:v>
                </c:pt>
                <c:pt idx="28">
                  <c:v>423.69200000000001</c:v>
                </c:pt>
                <c:pt idx="29">
                  <c:v>423.673</c:v>
                </c:pt>
                <c:pt idx="30">
                  <c:v>423.661</c:v>
                </c:pt>
                <c:pt idx="31">
                  <c:v>423.649</c:v>
                </c:pt>
                <c:pt idx="32">
                  <c:v>423.625</c:v>
                </c:pt>
                <c:pt idx="33">
                  <c:v>423.61599999999999</c:v>
                </c:pt>
                <c:pt idx="34">
                  <c:v>423.60899999999998</c:v>
                </c:pt>
                <c:pt idx="35">
                  <c:v>423.6</c:v>
                </c:pt>
                <c:pt idx="36">
                  <c:v>423.57</c:v>
                </c:pt>
                <c:pt idx="37">
                  <c:v>423.56400000000002</c:v>
                </c:pt>
                <c:pt idx="38">
                  <c:v>423.55200000000002</c:v>
                </c:pt>
                <c:pt idx="39">
                  <c:v>423.55200000000002</c:v>
                </c:pt>
                <c:pt idx="40">
                  <c:v>423.54899999999998</c:v>
                </c:pt>
                <c:pt idx="41">
                  <c:v>423.54199999999997</c:v>
                </c:pt>
                <c:pt idx="42">
                  <c:v>423.536</c:v>
                </c:pt>
                <c:pt idx="43">
                  <c:v>423.52699999999999</c:v>
                </c:pt>
                <c:pt idx="44">
                  <c:v>423.55500000000001</c:v>
                </c:pt>
                <c:pt idx="45">
                  <c:v>423.55799999999999</c:v>
                </c:pt>
                <c:pt idx="46">
                  <c:v>423.56700000000001</c:v>
                </c:pt>
                <c:pt idx="47">
                  <c:v>423.57900000000001</c:v>
                </c:pt>
                <c:pt idx="48">
                  <c:v>423.58800000000002</c:v>
                </c:pt>
                <c:pt idx="49">
                  <c:v>423.6</c:v>
                </c:pt>
                <c:pt idx="50">
                  <c:v>423.661</c:v>
                </c:pt>
                <c:pt idx="51">
                  <c:v>423.73099999999999</c:v>
                </c:pt>
                <c:pt idx="52">
                  <c:v>423.73399999999998</c:v>
                </c:pt>
                <c:pt idx="53">
                  <c:v>423.77100000000002</c:v>
                </c:pt>
                <c:pt idx="54">
                  <c:v>423.80200000000002</c:v>
                </c:pt>
                <c:pt idx="55">
                  <c:v>423.80799999999999</c:v>
                </c:pt>
                <c:pt idx="56">
                  <c:v>423.82900000000001</c:v>
                </c:pt>
                <c:pt idx="57">
                  <c:v>423.82900000000001</c:v>
                </c:pt>
                <c:pt idx="58">
                  <c:v>423.82900000000001</c:v>
                </c:pt>
                <c:pt idx="59">
                  <c:v>423.83199999999999</c:v>
                </c:pt>
                <c:pt idx="60">
                  <c:v>423.82299999999998</c:v>
                </c:pt>
                <c:pt idx="61">
                  <c:v>423.83499999999998</c:v>
                </c:pt>
                <c:pt idx="62">
                  <c:v>423.84399999999999</c:v>
                </c:pt>
                <c:pt idx="63">
                  <c:v>423.84699999999998</c:v>
                </c:pt>
                <c:pt idx="64">
                  <c:v>423.81700000000001</c:v>
                </c:pt>
                <c:pt idx="65">
                  <c:v>423.83199999999999</c:v>
                </c:pt>
                <c:pt idx="66">
                  <c:v>423.83199999999999</c:v>
                </c:pt>
                <c:pt idx="67">
                  <c:v>423.85</c:v>
                </c:pt>
                <c:pt idx="68">
                  <c:v>423.84699999999998</c:v>
                </c:pt>
                <c:pt idx="69">
                  <c:v>423.84699999999998</c:v>
                </c:pt>
                <c:pt idx="70">
                  <c:v>423.83800000000002</c:v>
                </c:pt>
                <c:pt idx="71">
                  <c:v>423.82900000000001</c:v>
                </c:pt>
                <c:pt idx="72">
                  <c:v>423.81400000000002</c:v>
                </c:pt>
                <c:pt idx="73">
                  <c:v>423.80200000000002</c:v>
                </c:pt>
                <c:pt idx="74">
                  <c:v>423.76799999999997</c:v>
                </c:pt>
                <c:pt idx="75">
                  <c:v>423.74400000000003</c:v>
                </c:pt>
                <c:pt idx="76">
                  <c:v>423.673</c:v>
                </c:pt>
                <c:pt idx="77">
                  <c:v>423.68299999999999</c:v>
                </c:pt>
                <c:pt idx="78">
                  <c:v>423.66399999999999</c:v>
                </c:pt>
                <c:pt idx="79">
                  <c:v>423.661</c:v>
                </c:pt>
                <c:pt idx="80">
                  <c:v>423.65199999999999</c:v>
                </c:pt>
                <c:pt idx="81">
                  <c:v>423.64600000000002</c:v>
                </c:pt>
                <c:pt idx="82">
                  <c:v>423.64</c:v>
                </c:pt>
                <c:pt idx="83">
                  <c:v>423.63099999999997</c:v>
                </c:pt>
                <c:pt idx="84">
                  <c:v>423.625</c:v>
                </c:pt>
                <c:pt idx="85">
                  <c:v>423.673</c:v>
                </c:pt>
                <c:pt idx="86">
                  <c:v>423.62200000000001</c:v>
                </c:pt>
                <c:pt idx="87">
                  <c:v>423.70100000000002</c:v>
                </c:pt>
                <c:pt idx="88">
                  <c:v>423.72199999999998</c:v>
                </c:pt>
                <c:pt idx="89">
                  <c:v>423.738</c:v>
                </c:pt>
                <c:pt idx="90">
                  <c:v>423.76799999999997</c:v>
                </c:pt>
                <c:pt idx="91">
                  <c:v>423.77699999999999</c:v>
                </c:pt>
                <c:pt idx="92">
                  <c:v>423.78</c:v>
                </c:pt>
                <c:pt idx="93">
                  <c:v>423.76799999999997</c:v>
                </c:pt>
                <c:pt idx="94">
                  <c:v>423.77699999999999</c:v>
                </c:pt>
                <c:pt idx="95">
                  <c:v>423.75900000000001</c:v>
                </c:pt>
                <c:pt idx="96">
                  <c:v>423.77100000000002</c:v>
                </c:pt>
                <c:pt idx="97">
                  <c:v>423.76499999999999</c:v>
                </c:pt>
                <c:pt idx="98">
                  <c:v>423.80500000000001</c:v>
                </c:pt>
                <c:pt idx="99">
                  <c:v>423.798</c:v>
                </c:pt>
                <c:pt idx="100">
                  <c:v>423.62200000000001</c:v>
                </c:pt>
                <c:pt idx="101">
                  <c:v>423.613</c:v>
                </c:pt>
                <c:pt idx="102">
                  <c:v>423.47500000000002</c:v>
                </c:pt>
                <c:pt idx="103">
                  <c:v>423.32900000000001</c:v>
                </c:pt>
                <c:pt idx="104">
                  <c:v>423.298</c:v>
                </c:pt>
                <c:pt idx="105">
                  <c:v>423.33100000000002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32864"/>
        <c:axId val="46533440"/>
      </c:scatterChart>
      <c:valAx>
        <c:axId val="46532864"/>
        <c:scaling>
          <c:orientation val="minMax"/>
          <c:max val="31777"/>
          <c:min val="30317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33440"/>
        <c:crosses val="autoZero"/>
        <c:crossBetween val="midCat"/>
        <c:majorUnit val="365"/>
        <c:minorUnit val="30.4"/>
      </c:valAx>
      <c:valAx>
        <c:axId val="46533440"/>
        <c:scaling>
          <c:orientation val="minMax"/>
          <c:max val="423.85"/>
          <c:min val="42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Elevation (m)</a:t>
                </a:r>
              </a:p>
            </c:rich>
          </c:tx>
          <c:layout>
            <c:manualLayout>
              <c:xMode val="edge"/>
              <c:yMode val="edge"/>
              <c:x val="9.6153846153846159E-3"/>
              <c:y val="0.402703270199333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32864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303 Water Elevation</a:t>
            </a:r>
          </a:p>
        </c:rich>
      </c:tx>
      <c:layout>
        <c:manualLayout>
          <c:xMode val="edge"/>
          <c:yMode val="edge"/>
          <c:x val="0.38077665128460247"/>
          <c:y val="1.07134647384763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039215686274508E-2"/>
          <c:y val="1.9607843137254902E-2"/>
          <c:w val="0.80392156862745101"/>
          <c:h val="0.81372549019607843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levels'!$B$480:$B$777</c:f>
              <c:numCache>
                <c:formatCode>mm/dd/yy</c:formatCode>
                <c:ptCount val="298"/>
                <c:pt idx="0">
                  <c:v>30470</c:v>
                </c:pt>
                <c:pt idx="1">
                  <c:v>30473</c:v>
                </c:pt>
                <c:pt idx="2">
                  <c:v>30473</c:v>
                </c:pt>
                <c:pt idx="3">
                  <c:v>30483</c:v>
                </c:pt>
                <c:pt idx="4">
                  <c:v>30483</c:v>
                </c:pt>
                <c:pt idx="5">
                  <c:v>30488</c:v>
                </c:pt>
                <c:pt idx="6">
                  <c:v>30509</c:v>
                </c:pt>
                <c:pt idx="7">
                  <c:v>30519</c:v>
                </c:pt>
                <c:pt idx="8">
                  <c:v>30566</c:v>
                </c:pt>
                <c:pt idx="9">
                  <c:v>30610</c:v>
                </c:pt>
                <c:pt idx="10">
                  <c:v>30739</c:v>
                </c:pt>
                <c:pt idx="11">
                  <c:v>30778</c:v>
                </c:pt>
                <c:pt idx="12">
                  <c:v>30785</c:v>
                </c:pt>
                <c:pt idx="13">
                  <c:v>30799</c:v>
                </c:pt>
                <c:pt idx="14">
                  <c:v>30806</c:v>
                </c:pt>
                <c:pt idx="15">
                  <c:v>30830</c:v>
                </c:pt>
                <c:pt idx="16">
                  <c:v>30839</c:v>
                </c:pt>
                <c:pt idx="17">
                  <c:v>30848</c:v>
                </c:pt>
                <c:pt idx="18">
                  <c:v>30854</c:v>
                </c:pt>
                <c:pt idx="19">
                  <c:v>30861</c:v>
                </c:pt>
                <c:pt idx="20">
                  <c:v>30869</c:v>
                </c:pt>
                <c:pt idx="21">
                  <c:v>30881</c:v>
                </c:pt>
                <c:pt idx="22">
                  <c:v>30888</c:v>
                </c:pt>
                <c:pt idx="23">
                  <c:v>30897</c:v>
                </c:pt>
                <c:pt idx="24">
                  <c:v>30904</c:v>
                </c:pt>
                <c:pt idx="25">
                  <c:v>30911</c:v>
                </c:pt>
                <c:pt idx="26">
                  <c:v>30917</c:v>
                </c:pt>
                <c:pt idx="27">
                  <c:v>30934</c:v>
                </c:pt>
                <c:pt idx="28">
                  <c:v>30945</c:v>
                </c:pt>
                <c:pt idx="29">
                  <c:v>30972</c:v>
                </c:pt>
                <c:pt idx="30">
                  <c:v>30979</c:v>
                </c:pt>
                <c:pt idx="31">
                  <c:v>30986</c:v>
                </c:pt>
                <c:pt idx="32">
                  <c:v>30993</c:v>
                </c:pt>
                <c:pt idx="33">
                  <c:v>31002</c:v>
                </c:pt>
                <c:pt idx="34">
                  <c:v>31007</c:v>
                </c:pt>
                <c:pt idx="35">
                  <c:v>31016</c:v>
                </c:pt>
                <c:pt idx="36">
                  <c:v>31021</c:v>
                </c:pt>
                <c:pt idx="37">
                  <c:v>31029</c:v>
                </c:pt>
                <c:pt idx="38">
                  <c:v>31039</c:v>
                </c:pt>
                <c:pt idx="39">
                  <c:v>31046</c:v>
                </c:pt>
                <c:pt idx="40">
                  <c:v>31053</c:v>
                </c:pt>
                <c:pt idx="41">
                  <c:v>31060</c:v>
                </c:pt>
                <c:pt idx="42">
                  <c:v>31076</c:v>
                </c:pt>
                <c:pt idx="43">
                  <c:v>31081</c:v>
                </c:pt>
                <c:pt idx="44">
                  <c:v>31088</c:v>
                </c:pt>
                <c:pt idx="45">
                  <c:v>31095</c:v>
                </c:pt>
                <c:pt idx="46">
                  <c:v>31102</c:v>
                </c:pt>
                <c:pt idx="47">
                  <c:v>31109</c:v>
                </c:pt>
                <c:pt idx="48">
                  <c:v>31116</c:v>
                </c:pt>
                <c:pt idx="49">
                  <c:v>31123</c:v>
                </c:pt>
                <c:pt idx="50">
                  <c:v>31130</c:v>
                </c:pt>
                <c:pt idx="51">
                  <c:v>31137</c:v>
                </c:pt>
                <c:pt idx="52">
                  <c:v>31144</c:v>
                </c:pt>
                <c:pt idx="53">
                  <c:v>31151</c:v>
                </c:pt>
                <c:pt idx="54">
                  <c:v>31158</c:v>
                </c:pt>
                <c:pt idx="55">
                  <c:v>31165</c:v>
                </c:pt>
                <c:pt idx="56">
                  <c:v>31172</c:v>
                </c:pt>
                <c:pt idx="57">
                  <c:v>31179</c:v>
                </c:pt>
                <c:pt idx="58">
                  <c:v>31186</c:v>
                </c:pt>
                <c:pt idx="59">
                  <c:v>31193</c:v>
                </c:pt>
                <c:pt idx="60">
                  <c:v>31200</c:v>
                </c:pt>
                <c:pt idx="61">
                  <c:v>31207</c:v>
                </c:pt>
                <c:pt idx="62">
                  <c:v>31214</c:v>
                </c:pt>
                <c:pt idx="63">
                  <c:v>31228</c:v>
                </c:pt>
                <c:pt idx="64">
                  <c:v>31235</c:v>
                </c:pt>
                <c:pt idx="65">
                  <c:v>31242</c:v>
                </c:pt>
                <c:pt idx="66">
                  <c:v>31249</c:v>
                </c:pt>
                <c:pt idx="67">
                  <c:v>31256</c:v>
                </c:pt>
                <c:pt idx="68">
                  <c:v>31263</c:v>
                </c:pt>
                <c:pt idx="69">
                  <c:v>31270</c:v>
                </c:pt>
                <c:pt idx="70">
                  <c:v>31277</c:v>
                </c:pt>
                <c:pt idx="71">
                  <c:v>31284</c:v>
                </c:pt>
                <c:pt idx="72">
                  <c:v>31291</c:v>
                </c:pt>
                <c:pt idx="73">
                  <c:v>31298</c:v>
                </c:pt>
                <c:pt idx="74">
                  <c:v>31305</c:v>
                </c:pt>
                <c:pt idx="75">
                  <c:v>31312</c:v>
                </c:pt>
                <c:pt idx="76">
                  <c:v>31317</c:v>
                </c:pt>
                <c:pt idx="77">
                  <c:v>31326</c:v>
                </c:pt>
                <c:pt idx="78">
                  <c:v>31333</c:v>
                </c:pt>
                <c:pt idx="79">
                  <c:v>31340</c:v>
                </c:pt>
                <c:pt idx="80">
                  <c:v>31347</c:v>
                </c:pt>
                <c:pt idx="81">
                  <c:v>31437</c:v>
                </c:pt>
                <c:pt idx="82">
                  <c:v>31445</c:v>
                </c:pt>
                <c:pt idx="83">
                  <c:v>31451</c:v>
                </c:pt>
                <c:pt idx="84">
                  <c:v>31458</c:v>
                </c:pt>
                <c:pt idx="85">
                  <c:v>31465</c:v>
                </c:pt>
                <c:pt idx="86">
                  <c:v>31473</c:v>
                </c:pt>
                <c:pt idx="87">
                  <c:v>31480</c:v>
                </c:pt>
                <c:pt idx="88">
                  <c:v>31487</c:v>
                </c:pt>
                <c:pt idx="89">
                  <c:v>31493</c:v>
                </c:pt>
                <c:pt idx="90">
                  <c:v>31500</c:v>
                </c:pt>
                <c:pt idx="91">
                  <c:v>31507</c:v>
                </c:pt>
                <c:pt idx="92">
                  <c:v>31515</c:v>
                </c:pt>
                <c:pt idx="93">
                  <c:v>31522</c:v>
                </c:pt>
                <c:pt idx="94">
                  <c:v>31529</c:v>
                </c:pt>
                <c:pt idx="95">
                  <c:v>31537</c:v>
                </c:pt>
                <c:pt idx="96">
                  <c:v>31543</c:v>
                </c:pt>
                <c:pt idx="97">
                  <c:v>31551</c:v>
                </c:pt>
                <c:pt idx="98">
                  <c:v>31578</c:v>
                </c:pt>
                <c:pt idx="99">
                  <c:v>31592</c:v>
                </c:pt>
                <c:pt idx="100">
                  <c:v>31606</c:v>
                </c:pt>
                <c:pt idx="101">
                  <c:v>31614</c:v>
                </c:pt>
                <c:pt idx="102">
                  <c:v>31637</c:v>
                </c:pt>
                <c:pt idx="103">
                  <c:v>31719</c:v>
                </c:pt>
                <c:pt idx="104">
                  <c:v>31760</c:v>
                </c:pt>
                <c:pt idx="105">
                  <c:v>31774</c:v>
                </c:pt>
                <c:pt idx="106">
                  <c:v>31780</c:v>
                </c:pt>
                <c:pt idx="107">
                  <c:v>31788</c:v>
                </c:pt>
                <c:pt idx="108">
                  <c:v>32808</c:v>
                </c:pt>
                <c:pt idx="109">
                  <c:v>33257</c:v>
                </c:pt>
                <c:pt idx="110">
                  <c:v>33306</c:v>
                </c:pt>
                <c:pt idx="111">
                  <c:v>33323</c:v>
                </c:pt>
                <c:pt idx="112">
                  <c:v>33406</c:v>
                </c:pt>
                <c:pt idx="113">
                  <c:v>33679</c:v>
                </c:pt>
                <c:pt idx="114">
                  <c:v>33765</c:v>
                </c:pt>
                <c:pt idx="115">
                  <c:v>33771</c:v>
                </c:pt>
                <c:pt idx="116">
                  <c:v>34044</c:v>
                </c:pt>
                <c:pt idx="117">
                  <c:v>34058</c:v>
                </c:pt>
                <c:pt idx="118">
                  <c:v>34065</c:v>
                </c:pt>
                <c:pt idx="119">
                  <c:v>34075</c:v>
                </c:pt>
                <c:pt idx="120">
                  <c:v>34100</c:v>
                </c:pt>
                <c:pt idx="121">
                  <c:v>34110</c:v>
                </c:pt>
                <c:pt idx="122">
                  <c:v>34117</c:v>
                </c:pt>
                <c:pt idx="123">
                  <c:v>34129</c:v>
                </c:pt>
                <c:pt idx="124">
                  <c:v>34267</c:v>
                </c:pt>
                <c:pt idx="125">
                  <c:v>34310</c:v>
                </c:pt>
                <c:pt idx="126">
                  <c:v>34402</c:v>
                </c:pt>
                <c:pt idx="127">
                  <c:v>34438</c:v>
                </c:pt>
                <c:pt idx="128">
                  <c:v>34488</c:v>
                </c:pt>
                <c:pt idx="129">
                  <c:v>34522</c:v>
                </c:pt>
                <c:pt idx="130">
                  <c:v>34561</c:v>
                </c:pt>
                <c:pt idx="131">
                  <c:v>34589</c:v>
                </c:pt>
                <c:pt idx="132">
                  <c:v>34611</c:v>
                </c:pt>
                <c:pt idx="133">
                  <c:v>34648</c:v>
                </c:pt>
                <c:pt idx="134">
                  <c:v>34676</c:v>
                </c:pt>
                <c:pt idx="135">
                  <c:v>34702</c:v>
                </c:pt>
                <c:pt idx="136">
                  <c:v>34775</c:v>
                </c:pt>
                <c:pt idx="137">
                  <c:v>34817</c:v>
                </c:pt>
                <c:pt idx="138">
                  <c:v>34859</c:v>
                </c:pt>
                <c:pt idx="139">
                  <c:v>35025</c:v>
                </c:pt>
                <c:pt idx="140">
                  <c:v>35101</c:v>
                </c:pt>
                <c:pt idx="141">
                  <c:v>35143</c:v>
                </c:pt>
                <c:pt idx="142">
                  <c:v>35184</c:v>
                </c:pt>
                <c:pt idx="143">
                  <c:v>35213</c:v>
                </c:pt>
                <c:pt idx="144">
                  <c:v>35240</c:v>
                </c:pt>
                <c:pt idx="145">
                  <c:v>35286</c:v>
                </c:pt>
                <c:pt idx="146">
                  <c:v>35311</c:v>
                </c:pt>
                <c:pt idx="147">
                  <c:v>35359</c:v>
                </c:pt>
                <c:pt idx="148">
                  <c:v>35419</c:v>
                </c:pt>
                <c:pt idx="149">
                  <c:v>35487</c:v>
                </c:pt>
                <c:pt idx="150">
                  <c:v>35551</c:v>
                </c:pt>
                <c:pt idx="151">
                  <c:v>35586</c:v>
                </c:pt>
                <c:pt idx="152">
                  <c:v>35625</c:v>
                </c:pt>
                <c:pt idx="153">
                  <c:v>35651</c:v>
                </c:pt>
                <c:pt idx="154">
                  <c:v>35693</c:v>
                </c:pt>
                <c:pt idx="155">
                  <c:v>35731</c:v>
                </c:pt>
                <c:pt idx="156">
                  <c:v>35754</c:v>
                </c:pt>
                <c:pt idx="157">
                  <c:v>35776</c:v>
                </c:pt>
                <c:pt idx="158">
                  <c:v>35817</c:v>
                </c:pt>
                <c:pt idx="159">
                  <c:v>35845</c:v>
                </c:pt>
                <c:pt idx="160">
                  <c:v>35871</c:v>
                </c:pt>
                <c:pt idx="161">
                  <c:v>35900</c:v>
                </c:pt>
                <c:pt idx="162">
                  <c:v>35956</c:v>
                </c:pt>
                <c:pt idx="163">
                  <c:v>36060</c:v>
                </c:pt>
                <c:pt idx="164">
                  <c:v>36082</c:v>
                </c:pt>
                <c:pt idx="165">
                  <c:v>36185</c:v>
                </c:pt>
                <c:pt idx="166">
                  <c:v>36216</c:v>
                </c:pt>
                <c:pt idx="167">
                  <c:v>36235</c:v>
                </c:pt>
                <c:pt idx="168">
                  <c:v>36277</c:v>
                </c:pt>
                <c:pt idx="169">
                  <c:v>36299</c:v>
                </c:pt>
                <c:pt idx="170">
                  <c:v>36328</c:v>
                </c:pt>
                <c:pt idx="171">
                  <c:v>36371</c:v>
                </c:pt>
                <c:pt idx="172">
                  <c:v>36399</c:v>
                </c:pt>
                <c:pt idx="173">
                  <c:v>36427</c:v>
                </c:pt>
                <c:pt idx="174">
                  <c:v>36458</c:v>
                </c:pt>
                <c:pt idx="175">
                  <c:v>36486</c:v>
                </c:pt>
                <c:pt idx="176">
                  <c:v>36521</c:v>
                </c:pt>
                <c:pt idx="177">
                  <c:v>36553</c:v>
                </c:pt>
                <c:pt idx="178">
                  <c:v>36587</c:v>
                </c:pt>
                <c:pt idx="179">
                  <c:v>36612</c:v>
                </c:pt>
                <c:pt idx="180">
                  <c:v>36640</c:v>
                </c:pt>
                <c:pt idx="181">
                  <c:v>36669</c:v>
                </c:pt>
                <c:pt idx="182">
                  <c:v>36706</c:v>
                </c:pt>
                <c:pt idx="183">
                  <c:v>36732</c:v>
                </c:pt>
                <c:pt idx="184">
                  <c:v>36760</c:v>
                </c:pt>
                <c:pt idx="185">
                  <c:v>36787</c:v>
                </c:pt>
                <c:pt idx="186">
                  <c:v>36822</c:v>
                </c:pt>
                <c:pt idx="187">
                  <c:v>36859</c:v>
                </c:pt>
                <c:pt idx="188">
                  <c:v>36888</c:v>
                </c:pt>
                <c:pt idx="189">
                  <c:v>36914</c:v>
                </c:pt>
                <c:pt idx="190">
                  <c:v>36941</c:v>
                </c:pt>
                <c:pt idx="191">
                  <c:v>36965</c:v>
                </c:pt>
                <c:pt idx="192">
                  <c:v>37011</c:v>
                </c:pt>
                <c:pt idx="193">
                  <c:v>37041</c:v>
                </c:pt>
                <c:pt idx="194">
                  <c:v>37063</c:v>
                </c:pt>
                <c:pt idx="195">
                  <c:v>37102</c:v>
                </c:pt>
                <c:pt idx="196">
                  <c:v>37130</c:v>
                </c:pt>
                <c:pt idx="197">
                  <c:v>37159</c:v>
                </c:pt>
                <c:pt idx="198">
                  <c:v>37193</c:v>
                </c:pt>
                <c:pt idx="199">
                  <c:v>37223</c:v>
                </c:pt>
                <c:pt idx="200">
                  <c:v>37244</c:v>
                </c:pt>
                <c:pt idx="201">
                  <c:v>37281</c:v>
                </c:pt>
                <c:pt idx="202">
                  <c:v>37314</c:v>
                </c:pt>
                <c:pt idx="203">
                  <c:v>37337</c:v>
                </c:pt>
                <c:pt idx="204">
                  <c:v>37375</c:v>
                </c:pt>
                <c:pt idx="205">
                  <c:v>37398</c:v>
                </c:pt>
                <c:pt idx="206">
                  <c:v>37433</c:v>
                </c:pt>
                <c:pt idx="207">
                  <c:v>37460</c:v>
                </c:pt>
                <c:pt idx="208">
                  <c:v>37494</c:v>
                </c:pt>
                <c:pt idx="209">
                  <c:v>37524</c:v>
                </c:pt>
                <c:pt idx="210">
                  <c:v>37550</c:v>
                </c:pt>
                <c:pt idx="211">
                  <c:v>37581</c:v>
                </c:pt>
                <c:pt idx="212">
                  <c:v>37610</c:v>
                </c:pt>
                <c:pt idx="213">
                  <c:v>37651</c:v>
                </c:pt>
                <c:pt idx="214">
                  <c:v>37679</c:v>
                </c:pt>
                <c:pt idx="215">
                  <c:v>37706</c:v>
                </c:pt>
                <c:pt idx="216">
                  <c:v>37739</c:v>
                </c:pt>
                <c:pt idx="217">
                  <c:v>37761</c:v>
                </c:pt>
                <c:pt idx="218">
                  <c:v>37802</c:v>
                </c:pt>
                <c:pt idx="219">
                  <c:v>37832</c:v>
                </c:pt>
                <c:pt idx="220">
                  <c:v>37860</c:v>
                </c:pt>
                <c:pt idx="221">
                  <c:v>37888</c:v>
                </c:pt>
                <c:pt idx="222">
                  <c:v>37924</c:v>
                </c:pt>
                <c:pt idx="223">
                  <c:v>37951</c:v>
                </c:pt>
                <c:pt idx="224">
                  <c:v>37978</c:v>
                </c:pt>
                <c:pt idx="225">
                  <c:v>38008</c:v>
                </c:pt>
                <c:pt idx="226">
                  <c:v>38047</c:v>
                </c:pt>
                <c:pt idx="227">
                  <c:v>38079</c:v>
                </c:pt>
                <c:pt idx="228">
                  <c:v>38105</c:v>
                </c:pt>
                <c:pt idx="229">
                  <c:v>38131</c:v>
                </c:pt>
                <c:pt idx="230">
                  <c:v>38162</c:v>
                </c:pt>
                <c:pt idx="231">
                  <c:v>38191</c:v>
                </c:pt>
                <c:pt idx="232">
                  <c:v>38217</c:v>
                </c:pt>
                <c:pt idx="233">
                  <c:v>38250</c:v>
                </c:pt>
                <c:pt idx="234">
                  <c:v>38292</c:v>
                </c:pt>
                <c:pt idx="235">
                  <c:v>38320</c:v>
                </c:pt>
                <c:pt idx="236">
                  <c:v>38341</c:v>
                </c:pt>
                <c:pt idx="237">
                  <c:v>38377</c:v>
                </c:pt>
                <c:pt idx="238">
                  <c:v>38413</c:v>
                </c:pt>
                <c:pt idx="239">
                  <c:v>38440</c:v>
                </c:pt>
                <c:pt idx="240">
                  <c:v>38467</c:v>
                </c:pt>
                <c:pt idx="241">
                  <c:v>38496</c:v>
                </c:pt>
                <c:pt idx="242">
                  <c:v>38526</c:v>
                </c:pt>
                <c:pt idx="243">
                  <c:v>38558</c:v>
                </c:pt>
                <c:pt idx="244">
                  <c:v>38586</c:v>
                </c:pt>
                <c:pt idx="245">
                  <c:v>38618</c:v>
                </c:pt>
                <c:pt idx="246">
                  <c:v>38649</c:v>
                </c:pt>
                <c:pt idx="247">
                  <c:v>38677</c:v>
                </c:pt>
                <c:pt idx="248">
                  <c:v>38707</c:v>
                </c:pt>
                <c:pt idx="249">
                  <c:v>38743</c:v>
                </c:pt>
                <c:pt idx="250">
                  <c:v>38776</c:v>
                </c:pt>
                <c:pt idx="251">
                  <c:v>38803</c:v>
                </c:pt>
                <c:pt idx="252">
                  <c:v>38835</c:v>
                </c:pt>
                <c:pt idx="253">
                  <c:v>38856</c:v>
                </c:pt>
                <c:pt idx="254">
                  <c:v>38895</c:v>
                </c:pt>
                <c:pt idx="255">
                  <c:v>38925</c:v>
                </c:pt>
                <c:pt idx="256">
                  <c:v>38958</c:v>
                </c:pt>
                <c:pt idx="257">
                  <c:v>38986</c:v>
                </c:pt>
                <c:pt idx="258">
                  <c:v>39014</c:v>
                </c:pt>
                <c:pt idx="259">
                  <c:v>39050</c:v>
                </c:pt>
                <c:pt idx="260">
                  <c:v>39077</c:v>
                </c:pt>
                <c:pt idx="261">
                  <c:v>39114</c:v>
                </c:pt>
                <c:pt idx="262">
                  <c:v>39136</c:v>
                </c:pt>
                <c:pt idx="263">
                  <c:v>39167</c:v>
                </c:pt>
                <c:pt idx="264">
                  <c:v>39198</c:v>
                </c:pt>
                <c:pt idx="265">
                  <c:v>39220</c:v>
                </c:pt>
                <c:pt idx="266">
                  <c:v>39258</c:v>
                </c:pt>
                <c:pt idx="267">
                  <c:v>39317</c:v>
                </c:pt>
                <c:pt idx="268">
                  <c:v>39356</c:v>
                </c:pt>
                <c:pt idx="269">
                  <c:v>39373</c:v>
                </c:pt>
                <c:pt idx="270">
                  <c:v>39413</c:v>
                </c:pt>
                <c:pt idx="271">
                  <c:v>39443</c:v>
                </c:pt>
                <c:pt idx="272">
                  <c:v>39472</c:v>
                </c:pt>
                <c:pt idx="273">
                  <c:v>39507</c:v>
                </c:pt>
                <c:pt idx="274">
                  <c:v>39536</c:v>
                </c:pt>
                <c:pt idx="275">
                  <c:v>39563</c:v>
                </c:pt>
                <c:pt idx="276">
                  <c:v>39580</c:v>
                </c:pt>
                <c:pt idx="277">
                  <c:v>39674</c:v>
                </c:pt>
                <c:pt idx="278">
                  <c:v>39725</c:v>
                </c:pt>
                <c:pt idx="279">
                  <c:v>39767</c:v>
                </c:pt>
                <c:pt idx="280">
                  <c:v>39795</c:v>
                </c:pt>
                <c:pt idx="281">
                  <c:v>39833</c:v>
                </c:pt>
                <c:pt idx="282">
                  <c:v>39866</c:v>
                </c:pt>
                <c:pt idx="283">
                  <c:v>39898</c:v>
                </c:pt>
                <c:pt idx="284">
                  <c:v>39928</c:v>
                </c:pt>
                <c:pt idx="285">
                  <c:v>39966</c:v>
                </c:pt>
                <c:pt idx="286">
                  <c:v>40004</c:v>
                </c:pt>
                <c:pt idx="287">
                  <c:v>40045</c:v>
                </c:pt>
                <c:pt idx="288">
                  <c:v>40074</c:v>
                </c:pt>
                <c:pt idx="289">
                  <c:v>40102</c:v>
                </c:pt>
                <c:pt idx="290">
                  <c:v>40128</c:v>
                </c:pt>
                <c:pt idx="291">
                  <c:v>40161</c:v>
                </c:pt>
                <c:pt idx="292">
                  <c:v>40191</c:v>
                </c:pt>
                <c:pt idx="293">
                  <c:v>40221</c:v>
                </c:pt>
                <c:pt idx="294">
                  <c:v>40246</c:v>
                </c:pt>
                <c:pt idx="295">
                  <c:v>40274</c:v>
                </c:pt>
                <c:pt idx="296">
                  <c:v>40302</c:v>
                </c:pt>
                <c:pt idx="297">
                  <c:v>40331</c:v>
                </c:pt>
              </c:numCache>
            </c:numRef>
          </c:xVal>
          <c:yVal>
            <c:numRef>
              <c:f>'"300" wells'' water levels'!$L$480:$L$777</c:f>
              <c:numCache>
                <c:formatCode>General</c:formatCode>
                <c:ptCount val="298"/>
                <c:pt idx="0">
                  <c:v>423.61500000000001</c:v>
                </c:pt>
                <c:pt idx="1">
                  <c:v>423.62099999999998</c:v>
                </c:pt>
                <c:pt idx="2">
                  <c:v>423.61900000000003</c:v>
                </c:pt>
                <c:pt idx="3">
                  <c:v>423.62799999999999</c:v>
                </c:pt>
                <c:pt idx="4">
                  <c:v>423.62700000000001</c:v>
                </c:pt>
                <c:pt idx="5">
                  <c:v>423.63900000000001</c:v>
                </c:pt>
                <c:pt idx="6">
                  <c:v>423.721</c:v>
                </c:pt>
                <c:pt idx="7">
                  <c:v>423.726</c:v>
                </c:pt>
                <c:pt idx="8">
                  <c:v>423.69400000000002</c:v>
                </c:pt>
                <c:pt idx="9">
                  <c:v>423.642</c:v>
                </c:pt>
                <c:pt idx="10">
                  <c:v>423.55399999999997</c:v>
                </c:pt>
                <c:pt idx="11">
                  <c:v>423.56</c:v>
                </c:pt>
                <c:pt idx="12">
                  <c:v>423.56900000000002</c:v>
                </c:pt>
                <c:pt idx="13">
                  <c:v>423.58100000000002</c:v>
                </c:pt>
                <c:pt idx="14">
                  <c:v>423.52</c:v>
                </c:pt>
                <c:pt idx="15">
                  <c:v>423.423</c:v>
                </c:pt>
                <c:pt idx="16">
                  <c:v>423.81299999999999</c:v>
                </c:pt>
                <c:pt idx="17">
                  <c:v>423.721</c:v>
                </c:pt>
                <c:pt idx="18">
                  <c:v>423.834</c:v>
                </c:pt>
                <c:pt idx="19">
                  <c:v>423.81299999999999</c:v>
                </c:pt>
                <c:pt idx="20">
                  <c:v>423.82799999999997</c:v>
                </c:pt>
                <c:pt idx="21">
                  <c:v>423.79500000000002</c:v>
                </c:pt>
                <c:pt idx="22">
                  <c:v>423.76400000000001</c:v>
                </c:pt>
                <c:pt idx="23">
                  <c:v>423.79500000000002</c:v>
                </c:pt>
                <c:pt idx="24">
                  <c:v>423.75799999999998</c:v>
                </c:pt>
                <c:pt idx="25">
                  <c:v>423.73</c:v>
                </c:pt>
                <c:pt idx="26">
                  <c:v>423.73</c:v>
                </c:pt>
                <c:pt idx="27">
                  <c:v>423.654</c:v>
                </c:pt>
                <c:pt idx="28">
                  <c:v>423.63299999999998</c:v>
                </c:pt>
                <c:pt idx="29">
                  <c:v>423.61799999999999</c:v>
                </c:pt>
                <c:pt idx="30">
                  <c:v>423.69099999999997</c:v>
                </c:pt>
                <c:pt idx="31">
                  <c:v>423.71800000000002</c:v>
                </c:pt>
                <c:pt idx="32">
                  <c:v>423.72399999999999</c:v>
                </c:pt>
                <c:pt idx="33">
                  <c:v>423.71199999999999</c:v>
                </c:pt>
                <c:pt idx="34">
                  <c:v>423.71199999999999</c:v>
                </c:pt>
                <c:pt idx="35">
                  <c:v>423.7</c:v>
                </c:pt>
                <c:pt idx="36">
                  <c:v>423.68200000000002</c:v>
                </c:pt>
                <c:pt idx="37">
                  <c:v>423.67</c:v>
                </c:pt>
                <c:pt idx="38">
                  <c:v>423.65100000000001</c:v>
                </c:pt>
                <c:pt idx="39">
                  <c:v>423.63600000000002</c:v>
                </c:pt>
                <c:pt idx="40">
                  <c:v>423.62700000000001</c:v>
                </c:pt>
                <c:pt idx="41">
                  <c:v>423.62700000000001</c:v>
                </c:pt>
                <c:pt idx="42">
                  <c:v>423.59</c:v>
                </c:pt>
                <c:pt idx="43">
                  <c:v>423.58100000000002</c:v>
                </c:pt>
                <c:pt idx="44">
                  <c:v>423.56900000000002</c:v>
                </c:pt>
                <c:pt idx="45">
                  <c:v>423.55399999999997</c:v>
                </c:pt>
                <c:pt idx="46">
                  <c:v>423.548</c:v>
                </c:pt>
                <c:pt idx="47">
                  <c:v>423.54199999999997</c:v>
                </c:pt>
                <c:pt idx="48">
                  <c:v>423.54199999999997</c:v>
                </c:pt>
                <c:pt idx="49">
                  <c:v>423.54199999999997</c:v>
                </c:pt>
                <c:pt idx="50">
                  <c:v>423.54500000000002</c:v>
                </c:pt>
                <c:pt idx="51">
                  <c:v>423.56299999999999</c:v>
                </c:pt>
                <c:pt idx="52">
                  <c:v>423.572</c:v>
                </c:pt>
                <c:pt idx="53">
                  <c:v>423.59</c:v>
                </c:pt>
                <c:pt idx="54">
                  <c:v>423.60199999999998</c:v>
                </c:pt>
                <c:pt idx="55">
                  <c:v>423.62099999999998</c:v>
                </c:pt>
                <c:pt idx="56">
                  <c:v>423.67599999999999</c:v>
                </c:pt>
                <c:pt idx="57">
                  <c:v>423.755</c:v>
                </c:pt>
                <c:pt idx="58">
                  <c:v>423.79500000000002</c:v>
                </c:pt>
                <c:pt idx="59">
                  <c:v>423.81</c:v>
                </c:pt>
                <c:pt idx="60">
                  <c:v>423.81599999999997</c:v>
                </c:pt>
                <c:pt idx="61">
                  <c:v>423.81599999999997</c:v>
                </c:pt>
                <c:pt idx="62">
                  <c:v>423.83699999999999</c:v>
                </c:pt>
                <c:pt idx="63">
                  <c:v>423.84300000000002</c:v>
                </c:pt>
                <c:pt idx="64">
                  <c:v>423.83100000000002</c:v>
                </c:pt>
                <c:pt idx="65">
                  <c:v>423.84</c:v>
                </c:pt>
                <c:pt idx="66">
                  <c:v>423.84</c:v>
                </c:pt>
                <c:pt idx="67">
                  <c:v>423.84899999999999</c:v>
                </c:pt>
                <c:pt idx="68">
                  <c:v>423.84</c:v>
                </c:pt>
                <c:pt idx="69">
                  <c:v>423.83100000000002</c:v>
                </c:pt>
                <c:pt idx="70">
                  <c:v>423.83100000000002</c:v>
                </c:pt>
                <c:pt idx="71">
                  <c:v>423.81599999999997</c:v>
                </c:pt>
                <c:pt idx="72">
                  <c:v>423.81299999999999</c:v>
                </c:pt>
                <c:pt idx="73">
                  <c:v>423.80700000000002</c:v>
                </c:pt>
                <c:pt idx="74">
                  <c:v>423.798</c:v>
                </c:pt>
                <c:pt idx="75">
                  <c:v>423.78800000000001</c:v>
                </c:pt>
                <c:pt idx="76">
                  <c:v>423.78800000000001</c:v>
                </c:pt>
                <c:pt idx="77">
                  <c:v>423.77600000000001</c:v>
                </c:pt>
                <c:pt idx="78">
                  <c:v>423.77300000000002</c:v>
                </c:pt>
                <c:pt idx="79">
                  <c:v>423.76100000000002</c:v>
                </c:pt>
                <c:pt idx="80">
                  <c:v>423.76100000000002</c:v>
                </c:pt>
                <c:pt idx="81">
                  <c:v>423.70299999999997</c:v>
                </c:pt>
                <c:pt idx="82">
                  <c:v>423.70600000000002</c:v>
                </c:pt>
                <c:pt idx="83">
                  <c:v>423.68799999999999</c:v>
                </c:pt>
                <c:pt idx="84">
                  <c:v>423.68200000000002</c:v>
                </c:pt>
                <c:pt idx="85">
                  <c:v>423.67599999999999</c:v>
                </c:pt>
                <c:pt idx="86">
                  <c:v>423.66300000000001</c:v>
                </c:pt>
                <c:pt idx="87">
                  <c:v>423.65699999999998</c:v>
                </c:pt>
                <c:pt idx="88">
                  <c:v>423.64800000000002</c:v>
                </c:pt>
                <c:pt idx="89">
                  <c:v>423.64499999999998</c:v>
                </c:pt>
                <c:pt idx="90">
                  <c:v>423.69400000000002</c:v>
                </c:pt>
                <c:pt idx="91">
                  <c:v>423.70600000000002</c:v>
                </c:pt>
                <c:pt idx="92">
                  <c:v>423.72399999999999</c:v>
                </c:pt>
                <c:pt idx="93">
                  <c:v>423.74</c:v>
                </c:pt>
                <c:pt idx="94">
                  <c:v>423.75200000000001</c:v>
                </c:pt>
                <c:pt idx="95">
                  <c:v>423.78199999999998</c:v>
                </c:pt>
                <c:pt idx="96">
                  <c:v>423.81599999999997</c:v>
                </c:pt>
                <c:pt idx="97">
                  <c:v>423.834</c:v>
                </c:pt>
                <c:pt idx="98">
                  <c:v>423.822</c:v>
                </c:pt>
                <c:pt idx="99">
                  <c:v>423.82499999999999</c:v>
                </c:pt>
                <c:pt idx="100">
                  <c:v>423.791</c:v>
                </c:pt>
                <c:pt idx="101">
                  <c:v>423.78500000000003</c:v>
                </c:pt>
                <c:pt idx="102">
                  <c:v>423.846</c:v>
                </c:pt>
                <c:pt idx="103">
                  <c:v>423.60899999999998</c:v>
                </c:pt>
                <c:pt idx="104">
                  <c:v>423.61200000000002</c:v>
                </c:pt>
                <c:pt idx="105">
                  <c:v>423.63600000000002</c:v>
                </c:pt>
                <c:pt idx="106">
                  <c:v>423.63299999999998</c:v>
                </c:pt>
                <c:pt idx="107">
                  <c:v>423.59</c:v>
                </c:pt>
                <c:pt idx="108">
                  <c:v>423.536</c:v>
                </c:pt>
                <c:pt idx="109">
                  <c:v>423.346</c:v>
                </c:pt>
                <c:pt idx="110">
                  <c:v>423.31900000000002</c:v>
                </c:pt>
                <c:pt idx="111">
                  <c:v>423.334</c:v>
                </c:pt>
                <c:pt idx="112">
                  <c:v>423.49599999999998</c:v>
                </c:pt>
                <c:pt idx="113">
                  <c:v>423.41</c:v>
                </c:pt>
                <c:pt idx="114">
                  <c:v>423.50200000000001</c:v>
                </c:pt>
                <c:pt idx="115">
                  <c:v>423.49</c:v>
                </c:pt>
                <c:pt idx="116">
                  <c:v>423.5</c:v>
                </c:pt>
                <c:pt idx="117">
                  <c:v>423.52</c:v>
                </c:pt>
                <c:pt idx="118">
                  <c:v>423.54</c:v>
                </c:pt>
                <c:pt idx="119">
                  <c:v>423.56</c:v>
                </c:pt>
                <c:pt idx="120">
                  <c:v>423.61</c:v>
                </c:pt>
                <c:pt idx="121">
                  <c:v>423.63</c:v>
                </c:pt>
                <c:pt idx="122">
                  <c:v>423.63</c:v>
                </c:pt>
                <c:pt idx="123">
                  <c:v>423.63</c:v>
                </c:pt>
                <c:pt idx="124">
                  <c:v>423.678</c:v>
                </c:pt>
                <c:pt idx="125">
                  <c:v>423.63799999999998</c:v>
                </c:pt>
                <c:pt idx="126">
                  <c:v>423.55099999999999</c:v>
                </c:pt>
                <c:pt idx="127">
                  <c:v>423.57799999999997</c:v>
                </c:pt>
                <c:pt idx="128">
                  <c:v>423.65899999999999</c:v>
                </c:pt>
                <c:pt idx="129">
                  <c:v>423.685</c:v>
                </c:pt>
                <c:pt idx="130">
                  <c:v>423.733</c:v>
                </c:pt>
                <c:pt idx="131">
                  <c:v>423.71499999999997</c:v>
                </c:pt>
                <c:pt idx="132">
                  <c:v>423.90100000000001</c:v>
                </c:pt>
                <c:pt idx="133">
                  <c:v>423.8</c:v>
                </c:pt>
                <c:pt idx="134">
                  <c:v>423.80799999999999</c:v>
                </c:pt>
                <c:pt idx="135">
                  <c:v>423.78</c:v>
                </c:pt>
                <c:pt idx="136">
                  <c:v>423.70600000000002</c:v>
                </c:pt>
                <c:pt idx="137">
                  <c:v>423.73899999999998</c:v>
                </c:pt>
                <c:pt idx="138">
                  <c:v>423.81599999999997</c:v>
                </c:pt>
                <c:pt idx="139">
                  <c:v>422.56599999999997</c:v>
                </c:pt>
                <c:pt idx="140">
                  <c:v>423.44900000000001</c:v>
                </c:pt>
                <c:pt idx="141">
                  <c:v>423.39099999999996</c:v>
                </c:pt>
                <c:pt idx="142">
                  <c:v>423.80699999999996</c:v>
                </c:pt>
                <c:pt idx="143">
                  <c:v>423.93099999999998</c:v>
                </c:pt>
                <c:pt idx="144">
                  <c:v>423.91399999999999</c:v>
                </c:pt>
                <c:pt idx="145">
                  <c:v>423.83600000000001</c:v>
                </c:pt>
                <c:pt idx="146">
                  <c:v>423.779</c:v>
                </c:pt>
                <c:pt idx="147">
                  <c:v>423.69</c:v>
                </c:pt>
                <c:pt idx="148">
                  <c:v>423.71100000000001</c:v>
                </c:pt>
                <c:pt idx="149">
                  <c:v>423.65100000000001</c:v>
                </c:pt>
                <c:pt idx="150">
                  <c:v>423.86</c:v>
                </c:pt>
                <c:pt idx="151">
                  <c:v>423.88599999999997</c:v>
                </c:pt>
                <c:pt idx="152">
                  <c:v>423.93899999999996</c:v>
                </c:pt>
                <c:pt idx="153">
                  <c:v>424.01499999999999</c:v>
                </c:pt>
                <c:pt idx="154">
                  <c:v>423.77</c:v>
                </c:pt>
                <c:pt idx="155">
                  <c:v>423.72899999999998</c:v>
                </c:pt>
                <c:pt idx="156">
                  <c:v>423.69099999999997</c:v>
                </c:pt>
                <c:pt idx="157">
                  <c:v>423.82099999999997</c:v>
                </c:pt>
                <c:pt idx="158">
                  <c:v>423.61799999999999</c:v>
                </c:pt>
                <c:pt idx="159">
                  <c:v>423.74399999999997</c:v>
                </c:pt>
                <c:pt idx="160">
                  <c:v>423.596</c:v>
                </c:pt>
                <c:pt idx="161">
                  <c:v>423.60599999999999</c:v>
                </c:pt>
                <c:pt idx="162">
                  <c:v>423.82900000000001</c:v>
                </c:pt>
                <c:pt idx="163">
                  <c:v>423.495</c:v>
                </c:pt>
                <c:pt idx="164">
                  <c:v>423.63200000000001</c:v>
                </c:pt>
                <c:pt idx="165">
                  <c:v>424.59100000000001</c:v>
                </c:pt>
                <c:pt idx="166">
                  <c:v>425.54899999999998</c:v>
                </c:pt>
                <c:pt idx="167">
                  <c:v>426.55899999999997</c:v>
                </c:pt>
                <c:pt idx="168">
                  <c:v>427.74099999999999</c:v>
                </c:pt>
                <c:pt idx="169">
                  <c:v>423.82900000000001</c:v>
                </c:pt>
                <c:pt idx="170">
                  <c:v>424.00200000000001</c:v>
                </c:pt>
                <c:pt idx="171">
                  <c:v>424.10199999999998</c:v>
                </c:pt>
                <c:pt idx="172">
                  <c:v>424.10599999999999</c:v>
                </c:pt>
                <c:pt idx="173">
                  <c:v>424.12899999999996</c:v>
                </c:pt>
                <c:pt idx="174">
                  <c:v>424.04399999999998</c:v>
                </c:pt>
                <c:pt idx="175">
                  <c:v>423.96299999999997</c:v>
                </c:pt>
                <c:pt idx="176">
                  <c:v>423.89</c:v>
                </c:pt>
                <c:pt idx="177">
                  <c:v>423.82195672051205</c:v>
                </c:pt>
                <c:pt idx="178">
                  <c:v>423.77623895153914</c:v>
                </c:pt>
                <c:pt idx="179">
                  <c:v>423.75185614142026</c:v>
                </c:pt>
                <c:pt idx="180">
                  <c:v>423.75490399268517</c:v>
                </c:pt>
                <c:pt idx="181">
                  <c:v>423.73966473636085</c:v>
                </c:pt>
                <c:pt idx="182">
                  <c:v>423.76709539774458</c:v>
                </c:pt>
                <c:pt idx="183">
                  <c:v>423.70918622371227</c:v>
                </c:pt>
                <c:pt idx="184">
                  <c:v>423.70699999999999</c:v>
                </c:pt>
                <c:pt idx="185">
                  <c:v>423.71199999999999</c:v>
                </c:pt>
                <c:pt idx="186">
                  <c:v>423.721</c:v>
                </c:pt>
                <c:pt idx="187">
                  <c:v>423.86399999999998</c:v>
                </c:pt>
                <c:pt idx="188">
                  <c:v>423.87599999999998</c:v>
                </c:pt>
                <c:pt idx="189">
                  <c:v>423.834</c:v>
                </c:pt>
                <c:pt idx="190">
                  <c:v>423.78800000000001</c:v>
                </c:pt>
                <c:pt idx="191">
                  <c:v>423.755</c:v>
                </c:pt>
                <c:pt idx="192">
                  <c:v>423.87599999999998</c:v>
                </c:pt>
                <c:pt idx="193">
                  <c:v>424.10499999999996</c:v>
                </c:pt>
                <c:pt idx="194">
                  <c:v>424.24799999999999</c:v>
                </c:pt>
                <c:pt idx="195">
                  <c:v>424.08699999999999</c:v>
                </c:pt>
                <c:pt idx="196">
                  <c:v>424.02</c:v>
                </c:pt>
                <c:pt idx="197">
                  <c:v>423.94</c:v>
                </c:pt>
                <c:pt idx="198">
                  <c:v>423.892</c:v>
                </c:pt>
                <c:pt idx="199">
                  <c:v>423.85499999999996</c:v>
                </c:pt>
                <c:pt idx="200">
                  <c:v>423.83099999999996</c:v>
                </c:pt>
                <c:pt idx="201">
                  <c:v>423.79699999999997</c:v>
                </c:pt>
                <c:pt idx="202">
                  <c:v>423.755</c:v>
                </c:pt>
                <c:pt idx="203">
                  <c:v>423.72399999999999</c:v>
                </c:pt>
                <c:pt idx="204">
                  <c:v>423.71499999999997</c:v>
                </c:pt>
                <c:pt idx="205">
                  <c:v>423.75200000000001</c:v>
                </c:pt>
                <c:pt idx="206">
                  <c:v>423.803</c:v>
                </c:pt>
                <c:pt idx="207">
                  <c:v>423.84899999999999</c:v>
                </c:pt>
                <c:pt idx="208">
                  <c:v>423.83686399999999</c:v>
                </c:pt>
                <c:pt idx="209">
                  <c:v>423.78504799999996</c:v>
                </c:pt>
                <c:pt idx="210">
                  <c:v>423.74237599999998</c:v>
                </c:pt>
                <c:pt idx="211">
                  <c:v>423.71799199999998</c:v>
                </c:pt>
                <c:pt idx="212">
                  <c:v>423.69360799999998</c:v>
                </c:pt>
                <c:pt idx="213">
                  <c:v>423.66312799999997</c:v>
                </c:pt>
                <c:pt idx="214">
                  <c:v>423.62959999999998</c:v>
                </c:pt>
                <c:pt idx="215">
                  <c:v>423.60826399999996</c:v>
                </c:pt>
                <c:pt idx="216">
                  <c:v>423.60521599999998</c:v>
                </c:pt>
                <c:pt idx="217">
                  <c:v>423.611312</c:v>
                </c:pt>
                <c:pt idx="218">
                  <c:v>423.635696</c:v>
                </c:pt>
                <c:pt idx="219">
                  <c:v>423.64179200000001</c:v>
                </c:pt>
                <c:pt idx="220">
                  <c:v>423.59302400000001</c:v>
                </c:pt>
                <c:pt idx="221">
                  <c:v>423.55644799999999</c:v>
                </c:pt>
                <c:pt idx="222">
                  <c:v>423.54425599999996</c:v>
                </c:pt>
                <c:pt idx="223">
                  <c:v>423.54425599999996</c:v>
                </c:pt>
                <c:pt idx="224">
                  <c:v>423.57168799999999</c:v>
                </c:pt>
                <c:pt idx="225">
                  <c:v>423.55340000000001</c:v>
                </c:pt>
                <c:pt idx="226">
                  <c:v>423.53511199999997</c:v>
                </c:pt>
                <c:pt idx="227">
                  <c:v>423.55644799999999</c:v>
                </c:pt>
                <c:pt idx="228">
                  <c:v>423.55949599999997</c:v>
                </c:pt>
                <c:pt idx="229">
                  <c:v>423.54120799999998</c:v>
                </c:pt>
                <c:pt idx="230">
                  <c:v>423.52596799999998</c:v>
                </c:pt>
                <c:pt idx="231">
                  <c:v>423.50767999999999</c:v>
                </c:pt>
                <c:pt idx="232">
                  <c:v>423.47719999999998</c:v>
                </c:pt>
                <c:pt idx="233">
                  <c:v>423.45281599999998</c:v>
                </c:pt>
                <c:pt idx="234">
                  <c:v>423.51987199999996</c:v>
                </c:pt>
                <c:pt idx="235">
                  <c:v>423.67227199999996</c:v>
                </c:pt>
                <c:pt idx="236">
                  <c:v>423.66617600000001</c:v>
                </c:pt>
                <c:pt idx="237">
                  <c:v>423.611312</c:v>
                </c:pt>
                <c:pt idx="238">
                  <c:v>423.56559199999998</c:v>
                </c:pt>
                <c:pt idx="239">
                  <c:v>423.55035199999998</c:v>
                </c:pt>
                <c:pt idx="240">
                  <c:v>423.611312</c:v>
                </c:pt>
                <c:pt idx="241">
                  <c:v>423.635696</c:v>
                </c:pt>
                <c:pt idx="242">
                  <c:v>423.84905599999996</c:v>
                </c:pt>
                <c:pt idx="243">
                  <c:v>423.86124799999999</c:v>
                </c:pt>
                <c:pt idx="244">
                  <c:v>423.76980800000001</c:v>
                </c:pt>
                <c:pt idx="245">
                  <c:v>423.70884799999999</c:v>
                </c:pt>
                <c:pt idx="246">
                  <c:v>423.66617600000001</c:v>
                </c:pt>
                <c:pt idx="247">
                  <c:v>423.67836799999998</c:v>
                </c:pt>
                <c:pt idx="248">
                  <c:v>423.62959999999998</c:v>
                </c:pt>
                <c:pt idx="249">
                  <c:v>423.60216800000001</c:v>
                </c:pt>
                <c:pt idx="250">
                  <c:v>423.56863999999996</c:v>
                </c:pt>
                <c:pt idx="251">
                  <c:v>423.55035199999998</c:v>
                </c:pt>
                <c:pt idx="252">
                  <c:v>423.70580000000001</c:v>
                </c:pt>
                <c:pt idx="253">
                  <c:v>423.739328</c:v>
                </c:pt>
                <c:pt idx="254">
                  <c:v>423.72713599999997</c:v>
                </c:pt>
                <c:pt idx="255">
                  <c:v>423.64179200000001</c:v>
                </c:pt>
                <c:pt idx="256">
                  <c:v>423.55949599999997</c:v>
                </c:pt>
                <c:pt idx="257">
                  <c:v>423.52901600000001</c:v>
                </c:pt>
                <c:pt idx="258">
                  <c:v>423.52292</c:v>
                </c:pt>
                <c:pt idx="259">
                  <c:v>423.49548799999997</c:v>
                </c:pt>
                <c:pt idx="260">
                  <c:v>423.474152</c:v>
                </c:pt>
                <c:pt idx="261">
                  <c:v>423.44062399999996</c:v>
                </c:pt>
                <c:pt idx="262">
                  <c:v>423.42233599999997</c:v>
                </c:pt>
                <c:pt idx="263">
                  <c:v>423.44062399999996</c:v>
                </c:pt>
                <c:pt idx="264">
                  <c:v>423.498536</c:v>
                </c:pt>
                <c:pt idx="265">
                  <c:v>423.55035199999998</c:v>
                </c:pt>
                <c:pt idx="266">
                  <c:v>423.58387999999997</c:v>
                </c:pt>
                <c:pt idx="267">
                  <c:v>423.498536</c:v>
                </c:pt>
                <c:pt idx="268">
                  <c:v>423.474152</c:v>
                </c:pt>
                <c:pt idx="269">
                  <c:v>423.50767999999999</c:v>
                </c:pt>
                <c:pt idx="270">
                  <c:v>423.562544</c:v>
                </c:pt>
                <c:pt idx="271">
                  <c:v>423.58387999999997</c:v>
                </c:pt>
                <c:pt idx="272">
                  <c:v>423.51377600000001</c:v>
                </c:pt>
                <c:pt idx="273">
                  <c:v>423.50767999999999</c:v>
                </c:pt>
                <c:pt idx="274">
                  <c:v>423.48024799999996</c:v>
                </c:pt>
                <c:pt idx="275">
                  <c:v>423.52901600000001</c:v>
                </c:pt>
                <c:pt idx="276">
                  <c:v>423.60521599999998</c:v>
                </c:pt>
                <c:pt idx="277">
                  <c:v>423.69360799999998</c:v>
                </c:pt>
                <c:pt idx="278">
                  <c:v>423.650936</c:v>
                </c:pt>
                <c:pt idx="279">
                  <c:v>423.74542399999996</c:v>
                </c:pt>
                <c:pt idx="280">
                  <c:v>423.76675999999998</c:v>
                </c:pt>
                <c:pt idx="281">
                  <c:v>423.75151999999997</c:v>
                </c:pt>
                <c:pt idx="282">
                  <c:v>423.699704</c:v>
                </c:pt>
                <c:pt idx="283">
                  <c:v>423.75456800000001</c:v>
                </c:pt>
                <c:pt idx="284">
                  <c:v>423.852104</c:v>
                </c:pt>
                <c:pt idx="285">
                  <c:v>423.95268799999997</c:v>
                </c:pt>
                <c:pt idx="286">
                  <c:v>423.940496</c:v>
                </c:pt>
                <c:pt idx="287">
                  <c:v>423.891728</c:v>
                </c:pt>
                <c:pt idx="288">
                  <c:v>423.72408799999999</c:v>
                </c:pt>
                <c:pt idx="289">
                  <c:v>423.66922399999999</c:v>
                </c:pt>
                <c:pt idx="290" formatCode="0.0000">
                  <c:v>423.65398399999998</c:v>
                </c:pt>
                <c:pt idx="291" formatCode="0.0000">
                  <c:v>423.62350399999997</c:v>
                </c:pt>
                <c:pt idx="292" formatCode="0.0000">
                  <c:v>423.59302400000001</c:v>
                </c:pt>
                <c:pt idx="293" formatCode="0.0000">
                  <c:v>423.55949599999997</c:v>
                </c:pt>
                <c:pt idx="294" formatCode="0.0000">
                  <c:v>423.547304</c:v>
                </c:pt>
                <c:pt idx="295" formatCode="0.0000">
                  <c:v>423.57473599999997</c:v>
                </c:pt>
                <c:pt idx="296" formatCode="0.0000">
                  <c:v>423.586928</c:v>
                </c:pt>
                <c:pt idx="297" formatCode="0.0000">
                  <c:v>423.67532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35168"/>
        <c:axId val="46535744"/>
      </c:scatterChart>
      <c:valAx>
        <c:axId val="46535168"/>
        <c:scaling>
          <c:orientation val="minMax"/>
          <c:min val="36526"/>
        </c:scaling>
        <c:delete val="0"/>
        <c:axPos val="b"/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18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35744"/>
        <c:crosses val="autoZero"/>
        <c:crossBetween val="midCat"/>
        <c:majorUnit val="365"/>
        <c:minorUnit val="30.4"/>
      </c:valAx>
      <c:valAx>
        <c:axId val="46535744"/>
        <c:scaling>
          <c:orientation val="minMax"/>
          <c:max val="424.3"/>
          <c:min val="423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Elevation (m)</a:t>
                </a:r>
              </a:p>
            </c:rich>
          </c:tx>
          <c:layout>
            <c:manualLayout>
              <c:xMode val="edge"/>
              <c:yMode val="edge"/>
              <c:x val="4.4632002699009025E-3"/>
              <c:y val="0.355000428867960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35168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306 Water and Oil Elevations</a:t>
            </a:r>
          </a:p>
        </c:rich>
      </c:tx>
      <c:layout>
        <c:manualLayout>
          <c:xMode val="edge"/>
          <c:yMode val="edge"/>
          <c:x val="0.33628355747566951"/>
          <c:y val="3.31632751285062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94395280235988"/>
          <c:y val="9.1836734693877556E-2"/>
          <c:w val="0.82595944533481991"/>
          <c:h val="0.82908163265306123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levels'!$B$779:$B$902</c:f>
              <c:numCache>
                <c:formatCode>mm/dd/yy</c:formatCode>
                <c:ptCount val="124"/>
                <c:pt idx="0">
                  <c:v>30470</c:v>
                </c:pt>
                <c:pt idx="1">
                  <c:v>30470</c:v>
                </c:pt>
                <c:pt idx="2">
                  <c:v>30475</c:v>
                </c:pt>
                <c:pt idx="3">
                  <c:v>30483</c:v>
                </c:pt>
                <c:pt idx="4">
                  <c:v>30488</c:v>
                </c:pt>
                <c:pt idx="5">
                  <c:v>30509</c:v>
                </c:pt>
                <c:pt idx="6">
                  <c:v>30524</c:v>
                </c:pt>
                <c:pt idx="7">
                  <c:v>30566</c:v>
                </c:pt>
                <c:pt idx="8">
                  <c:v>30610</c:v>
                </c:pt>
                <c:pt idx="9">
                  <c:v>30778</c:v>
                </c:pt>
                <c:pt idx="10">
                  <c:v>30785</c:v>
                </c:pt>
                <c:pt idx="11">
                  <c:v>30799</c:v>
                </c:pt>
                <c:pt idx="12">
                  <c:v>30806</c:v>
                </c:pt>
                <c:pt idx="13">
                  <c:v>30830</c:v>
                </c:pt>
                <c:pt idx="14">
                  <c:v>30839</c:v>
                </c:pt>
                <c:pt idx="15">
                  <c:v>30848</c:v>
                </c:pt>
                <c:pt idx="16">
                  <c:v>30854</c:v>
                </c:pt>
                <c:pt idx="17">
                  <c:v>30861</c:v>
                </c:pt>
                <c:pt idx="18">
                  <c:v>30869</c:v>
                </c:pt>
                <c:pt idx="19">
                  <c:v>30881</c:v>
                </c:pt>
                <c:pt idx="20">
                  <c:v>30897</c:v>
                </c:pt>
                <c:pt idx="21">
                  <c:v>30900</c:v>
                </c:pt>
                <c:pt idx="22">
                  <c:v>30904</c:v>
                </c:pt>
                <c:pt idx="23">
                  <c:v>30911</c:v>
                </c:pt>
                <c:pt idx="24">
                  <c:v>30917</c:v>
                </c:pt>
                <c:pt idx="25">
                  <c:v>30925</c:v>
                </c:pt>
                <c:pt idx="26">
                  <c:v>30934</c:v>
                </c:pt>
                <c:pt idx="27">
                  <c:v>30945</c:v>
                </c:pt>
                <c:pt idx="28">
                  <c:v>30979</c:v>
                </c:pt>
                <c:pt idx="29">
                  <c:v>30986</c:v>
                </c:pt>
                <c:pt idx="30">
                  <c:v>30993</c:v>
                </c:pt>
                <c:pt idx="31">
                  <c:v>31001</c:v>
                </c:pt>
                <c:pt idx="32">
                  <c:v>31007</c:v>
                </c:pt>
                <c:pt idx="33">
                  <c:v>31016</c:v>
                </c:pt>
                <c:pt idx="34">
                  <c:v>31021</c:v>
                </c:pt>
                <c:pt idx="35">
                  <c:v>31029</c:v>
                </c:pt>
                <c:pt idx="36">
                  <c:v>31039</c:v>
                </c:pt>
                <c:pt idx="37">
                  <c:v>31046</c:v>
                </c:pt>
                <c:pt idx="38">
                  <c:v>31053</c:v>
                </c:pt>
                <c:pt idx="39">
                  <c:v>31060</c:v>
                </c:pt>
                <c:pt idx="40">
                  <c:v>31076</c:v>
                </c:pt>
                <c:pt idx="41">
                  <c:v>31081</c:v>
                </c:pt>
                <c:pt idx="42">
                  <c:v>31088</c:v>
                </c:pt>
                <c:pt idx="43">
                  <c:v>31095</c:v>
                </c:pt>
                <c:pt idx="44">
                  <c:v>31116</c:v>
                </c:pt>
                <c:pt idx="45">
                  <c:v>31123</c:v>
                </c:pt>
                <c:pt idx="46">
                  <c:v>31130</c:v>
                </c:pt>
                <c:pt idx="47">
                  <c:v>31137</c:v>
                </c:pt>
                <c:pt idx="48">
                  <c:v>31144</c:v>
                </c:pt>
                <c:pt idx="49">
                  <c:v>31151</c:v>
                </c:pt>
                <c:pt idx="50">
                  <c:v>31158</c:v>
                </c:pt>
                <c:pt idx="51">
                  <c:v>31165</c:v>
                </c:pt>
                <c:pt idx="52">
                  <c:v>31172</c:v>
                </c:pt>
                <c:pt idx="53">
                  <c:v>31179</c:v>
                </c:pt>
                <c:pt idx="54">
                  <c:v>31186</c:v>
                </c:pt>
                <c:pt idx="55">
                  <c:v>31193</c:v>
                </c:pt>
                <c:pt idx="56">
                  <c:v>31200</c:v>
                </c:pt>
                <c:pt idx="57">
                  <c:v>31207</c:v>
                </c:pt>
                <c:pt idx="58">
                  <c:v>31214</c:v>
                </c:pt>
                <c:pt idx="59">
                  <c:v>31228</c:v>
                </c:pt>
                <c:pt idx="60">
                  <c:v>31235</c:v>
                </c:pt>
                <c:pt idx="61">
                  <c:v>31242</c:v>
                </c:pt>
                <c:pt idx="62">
                  <c:v>31249</c:v>
                </c:pt>
                <c:pt idx="63">
                  <c:v>31256</c:v>
                </c:pt>
                <c:pt idx="64">
                  <c:v>31263</c:v>
                </c:pt>
                <c:pt idx="65">
                  <c:v>31270</c:v>
                </c:pt>
                <c:pt idx="66">
                  <c:v>31272</c:v>
                </c:pt>
                <c:pt idx="67">
                  <c:v>31277</c:v>
                </c:pt>
                <c:pt idx="68">
                  <c:v>31284</c:v>
                </c:pt>
                <c:pt idx="69">
                  <c:v>31291</c:v>
                </c:pt>
                <c:pt idx="70">
                  <c:v>31298</c:v>
                </c:pt>
                <c:pt idx="71">
                  <c:v>31305</c:v>
                </c:pt>
                <c:pt idx="72">
                  <c:v>31312</c:v>
                </c:pt>
                <c:pt idx="73">
                  <c:v>31317</c:v>
                </c:pt>
                <c:pt idx="74">
                  <c:v>31326</c:v>
                </c:pt>
                <c:pt idx="75">
                  <c:v>31333</c:v>
                </c:pt>
                <c:pt idx="76">
                  <c:v>31340</c:v>
                </c:pt>
                <c:pt idx="77">
                  <c:v>31347</c:v>
                </c:pt>
                <c:pt idx="78">
                  <c:v>31437</c:v>
                </c:pt>
                <c:pt idx="79">
                  <c:v>31445</c:v>
                </c:pt>
                <c:pt idx="80">
                  <c:v>31451</c:v>
                </c:pt>
                <c:pt idx="81">
                  <c:v>31458</c:v>
                </c:pt>
                <c:pt idx="82">
                  <c:v>31465</c:v>
                </c:pt>
                <c:pt idx="83">
                  <c:v>31473</c:v>
                </c:pt>
                <c:pt idx="84">
                  <c:v>31480</c:v>
                </c:pt>
                <c:pt idx="85">
                  <c:v>31487</c:v>
                </c:pt>
                <c:pt idx="86">
                  <c:v>31493</c:v>
                </c:pt>
                <c:pt idx="87">
                  <c:v>31500</c:v>
                </c:pt>
                <c:pt idx="88">
                  <c:v>31507</c:v>
                </c:pt>
                <c:pt idx="89">
                  <c:v>31515</c:v>
                </c:pt>
                <c:pt idx="90">
                  <c:v>31522</c:v>
                </c:pt>
                <c:pt idx="91">
                  <c:v>31529</c:v>
                </c:pt>
                <c:pt idx="92">
                  <c:v>31537</c:v>
                </c:pt>
                <c:pt idx="93">
                  <c:v>31543</c:v>
                </c:pt>
                <c:pt idx="94">
                  <c:v>31551</c:v>
                </c:pt>
                <c:pt idx="95">
                  <c:v>31578</c:v>
                </c:pt>
                <c:pt idx="96">
                  <c:v>31592</c:v>
                </c:pt>
                <c:pt idx="97">
                  <c:v>31602</c:v>
                </c:pt>
                <c:pt idx="98">
                  <c:v>31606</c:v>
                </c:pt>
                <c:pt idx="99">
                  <c:v>31614</c:v>
                </c:pt>
                <c:pt idx="100">
                  <c:v>31719</c:v>
                </c:pt>
                <c:pt idx="101">
                  <c:v>31774</c:v>
                </c:pt>
                <c:pt idx="102">
                  <c:v>31780</c:v>
                </c:pt>
                <c:pt idx="103">
                  <c:v>31788</c:v>
                </c:pt>
                <c:pt idx="104">
                  <c:v>32800</c:v>
                </c:pt>
                <c:pt idx="105">
                  <c:v>33050</c:v>
                </c:pt>
                <c:pt idx="106">
                  <c:v>33257</c:v>
                </c:pt>
                <c:pt idx="107">
                  <c:v>33306</c:v>
                </c:pt>
                <c:pt idx="108">
                  <c:v>33342</c:v>
                </c:pt>
                <c:pt idx="109">
                  <c:v>33679</c:v>
                </c:pt>
                <c:pt idx="110">
                  <c:v>33784</c:v>
                </c:pt>
                <c:pt idx="111">
                  <c:v>38558</c:v>
                </c:pt>
                <c:pt idx="112">
                  <c:v>40633</c:v>
                </c:pt>
                <c:pt idx="113">
                  <c:v>40666</c:v>
                </c:pt>
                <c:pt idx="114">
                  <c:v>40709</c:v>
                </c:pt>
                <c:pt idx="115">
                  <c:v>40714</c:v>
                </c:pt>
                <c:pt idx="116">
                  <c:v>40743</c:v>
                </c:pt>
                <c:pt idx="117">
                  <c:v>40772</c:v>
                </c:pt>
                <c:pt idx="118">
                  <c:v>40808</c:v>
                </c:pt>
                <c:pt idx="119">
                  <c:v>40842</c:v>
                </c:pt>
                <c:pt idx="120">
                  <c:v>40868</c:v>
                </c:pt>
                <c:pt idx="121">
                  <c:v>40897</c:v>
                </c:pt>
                <c:pt idx="122">
                  <c:v>40932</c:v>
                </c:pt>
                <c:pt idx="123">
                  <c:v>40977</c:v>
                </c:pt>
              </c:numCache>
            </c:numRef>
          </c:xVal>
          <c:yVal>
            <c:numRef>
              <c:f>'"300" wells'' water levels'!$L$779:$L$902</c:f>
              <c:numCache>
                <c:formatCode>General</c:formatCode>
                <c:ptCount val="124"/>
                <c:pt idx="0">
                  <c:v>422.59899999999999</c:v>
                </c:pt>
                <c:pt idx="1">
                  <c:v>422.58699999999999</c:v>
                </c:pt>
                <c:pt idx="2">
                  <c:v>422.58699999999999</c:v>
                </c:pt>
                <c:pt idx="7">
                  <c:v>422.62700000000001</c:v>
                </c:pt>
                <c:pt idx="12">
                  <c:v>422.60199999999998</c:v>
                </c:pt>
                <c:pt idx="14">
                  <c:v>422.65100000000001</c:v>
                </c:pt>
                <c:pt idx="15">
                  <c:v>422.822</c:v>
                </c:pt>
                <c:pt idx="16">
                  <c:v>422.94099999999997</c:v>
                </c:pt>
                <c:pt idx="17">
                  <c:v>422.93200000000002</c:v>
                </c:pt>
                <c:pt idx="18">
                  <c:v>422.959</c:v>
                </c:pt>
                <c:pt idx="19">
                  <c:v>422.95299999999997</c:v>
                </c:pt>
                <c:pt idx="20">
                  <c:v>422.916</c:v>
                </c:pt>
                <c:pt idx="21">
                  <c:v>422.82499999999999</c:v>
                </c:pt>
                <c:pt idx="22">
                  <c:v>422.79399999999998</c:v>
                </c:pt>
                <c:pt idx="23">
                  <c:v>422.67899999999997</c:v>
                </c:pt>
                <c:pt idx="24">
                  <c:v>422.685</c:v>
                </c:pt>
                <c:pt idx="25">
                  <c:v>422.66899999999998</c:v>
                </c:pt>
                <c:pt idx="26">
                  <c:v>422.62400000000002</c:v>
                </c:pt>
                <c:pt idx="27">
                  <c:v>422.59</c:v>
                </c:pt>
                <c:pt idx="28">
                  <c:v>422.70600000000002</c:v>
                </c:pt>
                <c:pt idx="29">
                  <c:v>422.71199999999999</c:v>
                </c:pt>
                <c:pt idx="30">
                  <c:v>422.72699999999998</c:v>
                </c:pt>
                <c:pt idx="31">
                  <c:v>422.72399999999999</c:v>
                </c:pt>
                <c:pt idx="32">
                  <c:v>422.74</c:v>
                </c:pt>
                <c:pt idx="33">
                  <c:v>422.71499999999997</c:v>
                </c:pt>
                <c:pt idx="34">
                  <c:v>422.685</c:v>
                </c:pt>
                <c:pt idx="35">
                  <c:v>422.654</c:v>
                </c:pt>
                <c:pt idx="36">
                  <c:v>422.57799999999997</c:v>
                </c:pt>
                <c:pt idx="37">
                  <c:v>422.57799999999997</c:v>
                </c:pt>
                <c:pt idx="38">
                  <c:v>422.584</c:v>
                </c:pt>
                <c:pt idx="39">
                  <c:v>422.57499999999999</c:v>
                </c:pt>
                <c:pt idx="40">
                  <c:v>422.572</c:v>
                </c:pt>
                <c:pt idx="41">
                  <c:v>422.59</c:v>
                </c:pt>
                <c:pt idx="42">
                  <c:v>422.56900000000002</c:v>
                </c:pt>
                <c:pt idx="43">
                  <c:v>422.58699999999999</c:v>
                </c:pt>
                <c:pt idx="44">
                  <c:v>422.58100000000002</c:v>
                </c:pt>
                <c:pt idx="45">
                  <c:v>422.59300000000002</c:v>
                </c:pt>
                <c:pt idx="46">
                  <c:v>422.57799999999997</c:v>
                </c:pt>
                <c:pt idx="47">
                  <c:v>422.57799999999997</c:v>
                </c:pt>
                <c:pt idx="48">
                  <c:v>422.57799999999997</c:v>
                </c:pt>
                <c:pt idx="49">
                  <c:v>422.57799999999997</c:v>
                </c:pt>
                <c:pt idx="50">
                  <c:v>422.57799999999997</c:v>
                </c:pt>
                <c:pt idx="51">
                  <c:v>422.57799999999997</c:v>
                </c:pt>
                <c:pt idx="52">
                  <c:v>422.57499999999999</c:v>
                </c:pt>
                <c:pt idx="53">
                  <c:v>422.82799999999997</c:v>
                </c:pt>
                <c:pt idx="54">
                  <c:v>422.834</c:v>
                </c:pt>
                <c:pt idx="55">
                  <c:v>422.91</c:v>
                </c:pt>
                <c:pt idx="56">
                  <c:v>422.95600000000002</c:v>
                </c:pt>
                <c:pt idx="57">
                  <c:v>422.97399999999999</c:v>
                </c:pt>
                <c:pt idx="58">
                  <c:v>422.92200000000003</c:v>
                </c:pt>
                <c:pt idx="59">
                  <c:v>423.05</c:v>
                </c:pt>
                <c:pt idx="60">
                  <c:v>423.05</c:v>
                </c:pt>
                <c:pt idx="61">
                  <c:v>423.03500000000003</c:v>
                </c:pt>
                <c:pt idx="62">
                  <c:v>423.04700000000003</c:v>
                </c:pt>
                <c:pt idx="63">
                  <c:v>423.05</c:v>
                </c:pt>
                <c:pt idx="64">
                  <c:v>423.05</c:v>
                </c:pt>
                <c:pt idx="65">
                  <c:v>423.04700000000003</c:v>
                </c:pt>
                <c:pt idx="66">
                  <c:v>423.029</c:v>
                </c:pt>
                <c:pt idx="67">
                  <c:v>423.05</c:v>
                </c:pt>
                <c:pt idx="68">
                  <c:v>423.05</c:v>
                </c:pt>
                <c:pt idx="69">
                  <c:v>423.05399999999997</c:v>
                </c:pt>
                <c:pt idx="70">
                  <c:v>423.05</c:v>
                </c:pt>
                <c:pt idx="71">
                  <c:v>423.04700000000003</c:v>
                </c:pt>
                <c:pt idx="72">
                  <c:v>423.041</c:v>
                </c:pt>
                <c:pt idx="73">
                  <c:v>423.03199999999998</c:v>
                </c:pt>
                <c:pt idx="74">
                  <c:v>423.01400000000001</c:v>
                </c:pt>
                <c:pt idx="75">
                  <c:v>422.99299999999999</c:v>
                </c:pt>
                <c:pt idx="76">
                  <c:v>422.96800000000002</c:v>
                </c:pt>
                <c:pt idx="77">
                  <c:v>422.94099999999997</c:v>
                </c:pt>
                <c:pt idx="78">
                  <c:v>422.685</c:v>
                </c:pt>
                <c:pt idx="79">
                  <c:v>422.66</c:v>
                </c:pt>
                <c:pt idx="80">
                  <c:v>422.64800000000002</c:v>
                </c:pt>
                <c:pt idx="81">
                  <c:v>422.62099999999998</c:v>
                </c:pt>
                <c:pt idx="82">
                  <c:v>422.59300000000002</c:v>
                </c:pt>
                <c:pt idx="83">
                  <c:v>422.54500000000002</c:v>
                </c:pt>
                <c:pt idx="84">
                  <c:v>422.56299999999999</c:v>
                </c:pt>
                <c:pt idx="85">
                  <c:v>422.56599999999997</c:v>
                </c:pt>
                <c:pt idx="86">
                  <c:v>422.56299999999999</c:v>
                </c:pt>
                <c:pt idx="88">
                  <c:v>422.697</c:v>
                </c:pt>
                <c:pt idx="89">
                  <c:v>422.72699999999998</c:v>
                </c:pt>
                <c:pt idx="91">
                  <c:v>422.80700000000002</c:v>
                </c:pt>
                <c:pt idx="92">
                  <c:v>422.88900000000001</c:v>
                </c:pt>
                <c:pt idx="93">
                  <c:v>422.92599999999999</c:v>
                </c:pt>
                <c:pt idx="94">
                  <c:v>422.98400000000004</c:v>
                </c:pt>
                <c:pt idx="95">
                  <c:v>422.96899999999999</c:v>
                </c:pt>
                <c:pt idx="96">
                  <c:v>422.97200000000004</c:v>
                </c:pt>
                <c:pt idx="97">
                  <c:v>423.26400000000001</c:v>
                </c:pt>
                <c:pt idx="98">
                  <c:v>422.90500000000003</c:v>
                </c:pt>
                <c:pt idx="99">
                  <c:v>422.88600000000002</c:v>
                </c:pt>
                <c:pt idx="100">
                  <c:v>422.67900000000003</c:v>
                </c:pt>
                <c:pt idx="101">
                  <c:v>422.536</c:v>
                </c:pt>
                <c:pt idx="102">
                  <c:v>422.53300000000002</c:v>
                </c:pt>
                <c:pt idx="103">
                  <c:v>422.53300000000002</c:v>
                </c:pt>
                <c:pt idx="104">
                  <c:v>422.53000000000003</c:v>
                </c:pt>
                <c:pt idx="105">
                  <c:v>422.517</c:v>
                </c:pt>
                <c:pt idx="106">
                  <c:v>422.48700000000002</c:v>
                </c:pt>
                <c:pt idx="107">
                  <c:v>422.49600000000004</c:v>
                </c:pt>
                <c:pt idx="108">
                  <c:v>422.46800000000002</c:v>
                </c:pt>
                <c:pt idx="109">
                  <c:v>421.86500000000001</c:v>
                </c:pt>
                <c:pt idx="110">
                  <c:v>422.67500000000001</c:v>
                </c:pt>
                <c:pt idx="111">
                  <c:v>423.58100000000002</c:v>
                </c:pt>
                <c:pt idx="112">
                  <c:v>423.44499999999999</c:v>
                </c:pt>
                <c:pt idx="113">
                  <c:v>423.94600000000003</c:v>
                </c:pt>
                <c:pt idx="114">
                  <c:v>424.06800000000004</c:v>
                </c:pt>
                <c:pt idx="115">
                  <c:v>424.05672031211901</c:v>
                </c:pt>
                <c:pt idx="117">
                  <c:v>423.74200000000002</c:v>
                </c:pt>
                <c:pt idx="118">
                  <c:v>423.48500000000001</c:v>
                </c:pt>
                <c:pt idx="119">
                  <c:v>423.29500000000002</c:v>
                </c:pt>
                <c:pt idx="120">
                  <c:v>423.21800000000002</c:v>
                </c:pt>
                <c:pt idx="121">
                  <c:v>423.18299999999999</c:v>
                </c:pt>
                <c:pt idx="122">
                  <c:v>423.15800000000002</c:v>
                </c:pt>
                <c:pt idx="123">
                  <c:v>423.14500000000004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lgDashDot"/>
            </a:ln>
          </c:spPr>
          <c:marker>
            <c:symbol val="none"/>
          </c:marker>
          <c:xVal>
            <c:numRef>
              <c:f>'"300" wells'' water levels'!$B$779:$B$902</c:f>
              <c:numCache>
                <c:formatCode>mm/dd/yy</c:formatCode>
                <c:ptCount val="124"/>
                <c:pt idx="0">
                  <c:v>30470</c:v>
                </c:pt>
                <c:pt idx="1">
                  <c:v>30470</c:v>
                </c:pt>
                <c:pt idx="2">
                  <c:v>30475</c:v>
                </c:pt>
                <c:pt idx="3">
                  <c:v>30483</c:v>
                </c:pt>
                <c:pt idx="4">
                  <c:v>30488</c:v>
                </c:pt>
                <c:pt idx="5">
                  <c:v>30509</c:v>
                </c:pt>
                <c:pt idx="6">
                  <c:v>30524</c:v>
                </c:pt>
                <c:pt idx="7">
                  <c:v>30566</c:v>
                </c:pt>
                <c:pt idx="8">
                  <c:v>30610</c:v>
                </c:pt>
                <c:pt idx="9">
                  <c:v>30778</c:v>
                </c:pt>
                <c:pt idx="10">
                  <c:v>30785</c:v>
                </c:pt>
                <c:pt idx="11">
                  <c:v>30799</c:v>
                </c:pt>
                <c:pt idx="12">
                  <c:v>30806</c:v>
                </c:pt>
                <c:pt idx="13">
                  <c:v>30830</c:v>
                </c:pt>
                <c:pt idx="14">
                  <c:v>30839</c:v>
                </c:pt>
                <c:pt idx="15">
                  <c:v>30848</c:v>
                </c:pt>
                <c:pt idx="16">
                  <c:v>30854</c:v>
                </c:pt>
                <c:pt idx="17">
                  <c:v>30861</c:v>
                </c:pt>
                <c:pt idx="18">
                  <c:v>30869</c:v>
                </c:pt>
                <c:pt idx="19">
                  <c:v>30881</c:v>
                </c:pt>
                <c:pt idx="20">
                  <c:v>30897</c:v>
                </c:pt>
                <c:pt idx="21">
                  <c:v>30900</c:v>
                </c:pt>
                <c:pt idx="22">
                  <c:v>30904</c:v>
                </c:pt>
                <c:pt idx="23">
                  <c:v>30911</c:v>
                </c:pt>
                <c:pt idx="24">
                  <c:v>30917</c:v>
                </c:pt>
                <c:pt idx="25">
                  <c:v>30925</c:v>
                </c:pt>
                <c:pt idx="26">
                  <c:v>30934</c:v>
                </c:pt>
                <c:pt idx="27">
                  <c:v>30945</c:v>
                </c:pt>
                <c:pt idx="28">
                  <c:v>30979</c:v>
                </c:pt>
                <c:pt idx="29">
                  <c:v>30986</c:v>
                </c:pt>
                <c:pt idx="30">
                  <c:v>30993</c:v>
                </c:pt>
                <c:pt idx="31">
                  <c:v>31001</c:v>
                </c:pt>
                <c:pt idx="32">
                  <c:v>31007</c:v>
                </c:pt>
                <c:pt idx="33">
                  <c:v>31016</c:v>
                </c:pt>
                <c:pt idx="34">
                  <c:v>31021</c:v>
                </c:pt>
                <c:pt idx="35">
                  <c:v>31029</c:v>
                </c:pt>
                <c:pt idx="36">
                  <c:v>31039</c:v>
                </c:pt>
                <c:pt idx="37">
                  <c:v>31046</c:v>
                </c:pt>
                <c:pt idx="38">
                  <c:v>31053</c:v>
                </c:pt>
                <c:pt idx="39">
                  <c:v>31060</c:v>
                </c:pt>
                <c:pt idx="40">
                  <c:v>31076</c:v>
                </c:pt>
                <c:pt idx="41">
                  <c:v>31081</c:v>
                </c:pt>
                <c:pt idx="42">
                  <c:v>31088</c:v>
                </c:pt>
                <c:pt idx="43">
                  <c:v>31095</c:v>
                </c:pt>
                <c:pt idx="44">
                  <c:v>31116</c:v>
                </c:pt>
                <c:pt idx="45">
                  <c:v>31123</c:v>
                </c:pt>
                <c:pt idx="46">
                  <c:v>31130</c:v>
                </c:pt>
                <c:pt idx="47">
                  <c:v>31137</c:v>
                </c:pt>
                <c:pt idx="48">
                  <c:v>31144</c:v>
                </c:pt>
                <c:pt idx="49">
                  <c:v>31151</c:v>
                </c:pt>
                <c:pt idx="50">
                  <c:v>31158</c:v>
                </c:pt>
                <c:pt idx="51">
                  <c:v>31165</c:v>
                </c:pt>
                <c:pt idx="52">
                  <c:v>31172</c:v>
                </c:pt>
                <c:pt idx="53">
                  <c:v>31179</c:v>
                </c:pt>
                <c:pt idx="54">
                  <c:v>31186</c:v>
                </c:pt>
                <c:pt idx="55">
                  <c:v>31193</c:v>
                </c:pt>
                <c:pt idx="56">
                  <c:v>31200</c:v>
                </c:pt>
                <c:pt idx="57">
                  <c:v>31207</c:v>
                </c:pt>
                <c:pt idx="58">
                  <c:v>31214</c:v>
                </c:pt>
                <c:pt idx="59">
                  <c:v>31228</c:v>
                </c:pt>
                <c:pt idx="60">
                  <c:v>31235</c:v>
                </c:pt>
                <c:pt idx="61">
                  <c:v>31242</c:v>
                </c:pt>
                <c:pt idx="62">
                  <c:v>31249</c:v>
                </c:pt>
                <c:pt idx="63">
                  <c:v>31256</c:v>
                </c:pt>
                <c:pt idx="64">
                  <c:v>31263</c:v>
                </c:pt>
                <c:pt idx="65">
                  <c:v>31270</c:v>
                </c:pt>
                <c:pt idx="66">
                  <c:v>31272</c:v>
                </c:pt>
                <c:pt idx="67">
                  <c:v>31277</c:v>
                </c:pt>
                <c:pt idx="68">
                  <c:v>31284</c:v>
                </c:pt>
                <c:pt idx="69">
                  <c:v>31291</c:v>
                </c:pt>
                <c:pt idx="70">
                  <c:v>31298</c:v>
                </c:pt>
                <c:pt idx="71">
                  <c:v>31305</c:v>
                </c:pt>
                <c:pt idx="72">
                  <c:v>31312</c:v>
                </c:pt>
                <c:pt idx="73">
                  <c:v>31317</c:v>
                </c:pt>
                <c:pt idx="74">
                  <c:v>31326</c:v>
                </c:pt>
                <c:pt idx="75">
                  <c:v>31333</c:v>
                </c:pt>
                <c:pt idx="76">
                  <c:v>31340</c:v>
                </c:pt>
                <c:pt idx="77">
                  <c:v>31347</c:v>
                </c:pt>
                <c:pt idx="78">
                  <c:v>31437</c:v>
                </c:pt>
                <c:pt idx="79">
                  <c:v>31445</c:v>
                </c:pt>
                <c:pt idx="80">
                  <c:v>31451</c:v>
                </c:pt>
                <c:pt idx="81">
                  <c:v>31458</c:v>
                </c:pt>
                <c:pt idx="82">
                  <c:v>31465</c:v>
                </c:pt>
                <c:pt idx="83">
                  <c:v>31473</c:v>
                </c:pt>
                <c:pt idx="84">
                  <c:v>31480</c:v>
                </c:pt>
                <c:pt idx="85">
                  <c:v>31487</c:v>
                </c:pt>
                <c:pt idx="86">
                  <c:v>31493</c:v>
                </c:pt>
                <c:pt idx="87">
                  <c:v>31500</c:v>
                </c:pt>
                <c:pt idx="88">
                  <c:v>31507</c:v>
                </c:pt>
                <c:pt idx="89">
                  <c:v>31515</c:v>
                </c:pt>
                <c:pt idx="90">
                  <c:v>31522</c:v>
                </c:pt>
                <c:pt idx="91">
                  <c:v>31529</c:v>
                </c:pt>
                <c:pt idx="92">
                  <c:v>31537</c:v>
                </c:pt>
                <c:pt idx="93">
                  <c:v>31543</c:v>
                </c:pt>
                <c:pt idx="94">
                  <c:v>31551</c:v>
                </c:pt>
                <c:pt idx="95">
                  <c:v>31578</c:v>
                </c:pt>
                <c:pt idx="96">
                  <c:v>31592</c:v>
                </c:pt>
                <c:pt idx="97">
                  <c:v>31602</c:v>
                </c:pt>
                <c:pt idx="98">
                  <c:v>31606</c:v>
                </c:pt>
                <c:pt idx="99">
                  <c:v>31614</c:v>
                </c:pt>
                <c:pt idx="100">
                  <c:v>31719</c:v>
                </c:pt>
                <c:pt idx="101">
                  <c:v>31774</c:v>
                </c:pt>
                <c:pt idx="102">
                  <c:v>31780</c:v>
                </c:pt>
                <c:pt idx="103">
                  <c:v>31788</c:v>
                </c:pt>
                <c:pt idx="104">
                  <c:v>32800</c:v>
                </c:pt>
                <c:pt idx="105">
                  <c:v>33050</c:v>
                </c:pt>
                <c:pt idx="106">
                  <c:v>33257</c:v>
                </c:pt>
                <c:pt idx="107">
                  <c:v>33306</c:v>
                </c:pt>
                <c:pt idx="108">
                  <c:v>33342</c:v>
                </c:pt>
                <c:pt idx="109">
                  <c:v>33679</c:v>
                </c:pt>
                <c:pt idx="110">
                  <c:v>33784</c:v>
                </c:pt>
                <c:pt idx="111">
                  <c:v>38558</c:v>
                </c:pt>
                <c:pt idx="112">
                  <c:v>40633</c:v>
                </c:pt>
                <c:pt idx="113">
                  <c:v>40666</c:v>
                </c:pt>
                <c:pt idx="114">
                  <c:v>40709</c:v>
                </c:pt>
                <c:pt idx="115">
                  <c:v>40714</c:v>
                </c:pt>
                <c:pt idx="116">
                  <c:v>40743</c:v>
                </c:pt>
                <c:pt idx="117">
                  <c:v>40772</c:v>
                </c:pt>
                <c:pt idx="118">
                  <c:v>40808</c:v>
                </c:pt>
                <c:pt idx="119">
                  <c:v>40842</c:v>
                </c:pt>
                <c:pt idx="120">
                  <c:v>40868</c:v>
                </c:pt>
                <c:pt idx="121">
                  <c:v>40897</c:v>
                </c:pt>
                <c:pt idx="122">
                  <c:v>40932</c:v>
                </c:pt>
                <c:pt idx="123">
                  <c:v>40977</c:v>
                </c:pt>
              </c:numCache>
            </c:numRef>
          </c:xVal>
          <c:yVal>
            <c:numRef>
              <c:f>'"300" wells'' water levels'!$M$779:$M$902</c:f>
              <c:numCache>
                <c:formatCode>General</c:formatCode>
                <c:ptCount val="124"/>
                <c:pt idx="0">
                  <c:v>423.80599999999998</c:v>
                </c:pt>
                <c:pt idx="1">
                  <c:v>423.82799999999997</c:v>
                </c:pt>
                <c:pt idx="2">
                  <c:v>423.77</c:v>
                </c:pt>
                <c:pt idx="3">
                  <c:v>423.77600000000001</c:v>
                </c:pt>
                <c:pt idx="4">
                  <c:v>423.791</c:v>
                </c:pt>
                <c:pt idx="5">
                  <c:v>423.86099999999999</c:v>
                </c:pt>
                <c:pt idx="6">
                  <c:v>423.86700000000002</c:v>
                </c:pt>
                <c:pt idx="7">
                  <c:v>423.81900000000002</c:v>
                </c:pt>
                <c:pt idx="8">
                  <c:v>423.834</c:v>
                </c:pt>
                <c:pt idx="9">
                  <c:v>423.74200000000002</c:v>
                </c:pt>
                <c:pt idx="10">
                  <c:v>423.745</c:v>
                </c:pt>
                <c:pt idx="11">
                  <c:v>423.76100000000002</c:v>
                </c:pt>
                <c:pt idx="12">
                  <c:v>423.78199999999998</c:v>
                </c:pt>
                <c:pt idx="13">
                  <c:v>423.77600000000001</c:v>
                </c:pt>
                <c:pt idx="14">
                  <c:v>423.79399999999998</c:v>
                </c:pt>
                <c:pt idx="15">
                  <c:v>423.82799999999997</c:v>
                </c:pt>
                <c:pt idx="16">
                  <c:v>423.916</c:v>
                </c:pt>
                <c:pt idx="17">
                  <c:v>423.93099999999998</c:v>
                </c:pt>
                <c:pt idx="18">
                  <c:v>423.928</c:v>
                </c:pt>
                <c:pt idx="19">
                  <c:v>423.89800000000002</c:v>
                </c:pt>
                <c:pt idx="20">
                  <c:v>423.85500000000002</c:v>
                </c:pt>
                <c:pt idx="22">
                  <c:v>423.84300000000002</c:v>
                </c:pt>
                <c:pt idx="23">
                  <c:v>423.822</c:v>
                </c:pt>
                <c:pt idx="24">
                  <c:v>423.82499999999999</c:v>
                </c:pt>
                <c:pt idx="25">
                  <c:v>423.81599999999997</c:v>
                </c:pt>
                <c:pt idx="26">
                  <c:v>423.80599999999998</c:v>
                </c:pt>
                <c:pt idx="27">
                  <c:v>423.791</c:v>
                </c:pt>
                <c:pt idx="28">
                  <c:v>423.84300000000002</c:v>
                </c:pt>
                <c:pt idx="29">
                  <c:v>423.86399999999998</c:v>
                </c:pt>
                <c:pt idx="30">
                  <c:v>423.87299999999999</c:v>
                </c:pt>
                <c:pt idx="31">
                  <c:v>423.858</c:v>
                </c:pt>
                <c:pt idx="32">
                  <c:v>423.84899999999999</c:v>
                </c:pt>
                <c:pt idx="33">
                  <c:v>423.84</c:v>
                </c:pt>
                <c:pt idx="34">
                  <c:v>423.83100000000002</c:v>
                </c:pt>
                <c:pt idx="35">
                  <c:v>423.82499999999999</c:v>
                </c:pt>
                <c:pt idx="36">
                  <c:v>423.8</c:v>
                </c:pt>
                <c:pt idx="37">
                  <c:v>423.8</c:v>
                </c:pt>
                <c:pt idx="38">
                  <c:v>423.79700000000003</c:v>
                </c:pt>
                <c:pt idx="39">
                  <c:v>423.79700000000003</c:v>
                </c:pt>
                <c:pt idx="40">
                  <c:v>423.767</c:v>
                </c:pt>
                <c:pt idx="41">
                  <c:v>423.779</c:v>
                </c:pt>
                <c:pt idx="42">
                  <c:v>423.745</c:v>
                </c:pt>
                <c:pt idx="43">
                  <c:v>423.75799999999998</c:v>
                </c:pt>
                <c:pt idx="44">
                  <c:v>423.721</c:v>
                </c:pt>
                <c:pt idx="45">
                  <c:v>423.73</c:v>
                </c:pt>
                <c:pt idx="46">
                  <c:v>423.74799999999999</c:v>
                </c:pt>
                <c:pt idx="47">
                  <c:v>423.75799999999998</c:v>
                </c:pt>
                <c:pt idx="48">
                  <c:v>423.77</c:v>
                </c:pt>
                <c:pt idx="49">
                  <c:v>423.77</c:v>
                </c:pt>
                <c:pt idx="50">
                  <c:v>423.77</c:v>
                </c:pt>
                <c:pt idx="51">
                  <c:v>423.79700000000003</c:v>
                </c:pt>
                <c:pt idx="52">
                  <c:v>423.803</c:v>
                </c:pt>
                <c:pt idx="53">
                  <c:v>423.88600000000002</c:v>
                </c:pt>
                <c:pt idx="54">
                  <c:v>423.892</c:v>
                </c:pt>
                <c:pt idx="55">
                  <c:v>423.904</c:v>
                </c:pt>
                <c:pt idx="56">
                  <c:v>423.93099999999998</c:v>
                </c:pt>
                <c:pt idx="57">
                  <c:v>423.93099999999998</c:v>
                </c:pt>
                <c:pt idx="58">
                  <c:v>423.93400000000003</c:v>
                </c:pt>
                <c:pt idx="59">
                  <c:v>423.95600000000002</c:v>
                </c:pt>
                <c:pt idx="60">
                  <c:v>423.95600000000002</c:v>
                </c:pt>
                <c:pt idx="61">
                  <c:v>423.95</c:v>
                </c:pt>
                <c:pt idx="62">
                  <c:v>423.95299999999997</c:v>
                </c:pt>
                <c:pt idx="63">
                  <c:v>423.95600000000002</c:v>
                </c:pt>
                <c:pt idx="64">
                  <c:v>423.95299999999997</c:v>
                </c:pt>
                <c:pt idx="65">
                  <c:v>423.95299999999997</c:v>
                </c:pt>
                <c:pt idx="66">
                  <c:v>423.947</c:v>
                </c:pt>
                <c:pt idx="67">
                  <c:v>423.95</c:v>
                </c:pt>
                <c:pt idx="68">
                  <c:v>423.95</c:v>
                </c:pt>
                <c:pt idx="69">
                  <c:v>423.95</c:v>
                </c:pt>
                <c:pt idx="70">
                  <c:v>423.94099999999997</c:v>
                </c:pt>
                <c:pt idx="71">
                  <c:v>423.93400000000003</c:v>
                </c:pt>
                <c:pt idx="72">
                  <c:v>423.928</c:v>
                </c:pt>
                <c:pt idx="73">
                  <c:v>423.928</c:v>
                </c:pt>
                <c:pt idx="74">
                  <c:v>423.91899999999998</c:v>
                </c:pt>
                <c:pt idx="75">
                  <c:v>423.91</c:v>
                </c:pt>
                <c:pt idx="76">
                  <c:v>423.90100000000001</c:v>
                </c:pt>
                <c:pt idx="77">
                  <c:v>423.88900000000001</c:v>
                </c:pt>
                <c:pt idx="78">
                  <c:v>423.89800000000002</c:v>
                </c:pt>
                <c:pt idx="79">
                  <c:v>423.68099999999998</c:v>
                </c:pt>
                <c:pt idx="80">
                  <c:v>423.83100000000002</c:v>
                </c:pt>
                <c:pt idx="81">
                  <c:v>423.82799999999997</c:v>
                </c:pt>
                <c:pt idx="82">
                  <c:v>423.81200000000001</c:v>
                </c:pt>
                <c:pt idx="83">
                  <c:v>423.8</c:v>
                </c:pt>
                <c:pt idx="84">
                  <c:v>423.80900000000003</c:v>
                </c:pt>
                <c:pt idx="85">
                  <c:v>423.80900000000003</c:v>
                </c:pt>
                <c:pt idx="86">
                  <c:v>423.8</c:v>
                </c:pt>
                <c:pt idx="87">
                  <c:v>423.83699999999999</c:v>
                </c:pt>
                <c:pt idx="88">
                  <c:v>423.846</c:v>
                </c:pt>
                <c:pt idx="89">
                  <c:v>423.858</c:v>
                </c:pt>
                <c:pt idx="90">
                  <c:v>423.85900000000004</c:v>
                </c:pt>
                <c:pt idx="91">
                  <c:v>423.88300000000004</c:v>
                </c:pt>
                <c:pt idx="92">
                  <c:v>423.90700000000004</c:v>
                </c:pt>
                <c:pt idx="93">
                  <c:v>423.95300000000003</c:v>
                </c:pt>
                <c:pt idx="94">
                  <c:v>423.947</c:v>
                </c:pt>
                <c:pt idx="95">
                  <c:v>423.93200000000002</c:v>
                </c:pt>
                <c:pt idx="96">
                  <c:v>423.935</c:v>
                </c:pt>
                <c:pt idx="97">
                  <c:v>423.92</c:v>
                </c:pt>
                <c:pt idx="98">
                  <c:v>423.904</c:v>
                </c:pt>
                <c:pt idx="99">
                  <c:v>423.89800000000002</c:v>
                </c:pt>
                <c:pt idx="100">
                  <c:v>423.69100000000003</c:v>
                </c:pt>
                <c:pt idx="101">
                  <c:v>423.834</c:v>
                </c:pt>
                <c:pt idx="102">
                  <c:v>423.79500000000002</c:v>
                </c:pt>
                <c:pt idx="103">
                  <c:v>423.79500000000002</c:v>
                </c:pt>
                <c:pt idx="104">
                  <c:v>423.69100000000003</c:v>
                </c:pt>
                <c:pt idx="105">
                  <c:v>423.685</c:v>
                </c:pt>
                <c:pt idx="106">
                  <c:v>423.517</c:v>
                </c:pt>
                <c:pt idx="107">
                  <c:v>423.48400000000004</c:v>
                </c:pt>
                <c:pt idx="108">
                  <c:v>423.49900000000002</c:v>
                </c:pt>
                <c:pt idx="109">
                  <c:v>423.54500000000002</c:v>
                </c:pt>
                <c:pt idx="110">
                  <c:v>423.51</c:v>
                </c:pt>
                <c:pt idx="111">
                  <c:v>423.85599999999999</c:v>
                </c:pt>
                <c:pt idx="112">
                  <c:v>423.87799999999999</c:v>
                </c:pt>
                <c:pt idx="113">
                  <c:v>423.98400000000004</c:v>
                </c:pt>
                <c:pt idx="116">
                  <c:v>424.03399999999999</c:v>
                </c:pt>
                <c:pt idx="117">
                  <c:v>423.976</c:v>
                </c:pt>
                <c:pt idx="118">
                  <c:v>423.91200000000003</c:v>
                </c:pt>
                <c:pt idx="119">
                  <c:v>423.86099999999999</c:v>
                </c:pt>
                <c:pt idx="120">
                  <c:v>423.81299999999999</c:v>
                </c:pt>
                <c:pt idx="121">
                  <c:v>423.78399999999999</c:v>
                </c:pt>
                <c:pt idx="122">
                  <c:v>423.73</c:v>
                </c:pt>
                <c:pt idx="123">
                  <c:v>423.685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537472"/>
        <c:axId val="46538048"/>
      </c:scatterChart>
      <c:valAx>
        <c:axId val="46537472"/>
        <c:scaling>
          <c:orientation val="minMax"/>
          <c:min val="30317"/>
        </c:scaling>
        <c:delete val="0"/>
        <c:axPos val="b"/>
        <c:majorGridlines/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38048"/>
        <c:crosses val="autoZero"/>
        <c:crossBetween val="midCat"/>
      </c:valAx>
      <c:valAx>
        <c:axId val="4653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Elevation (m)</a:t>
                </a:r>
              </a:p>
            </c:rich>
          </c:tx>
          <c:layout>
            <c:manualLayout>
              <c:xMode val="edge"/>
              <c:yMode val="edge"/>
              <c:x val="8.8495575221238937E-3"/>
              <c:y val="0.410714308633181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37472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03543539358465"/>
          <c:y val="0.69982994179517288"/>
          <c:w val="0.24778779643694981"/>
          <c:h val="5.102028505605504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307 Water Elevation</a:t>
            </a:r>
          </a:p>
        </c:rich>
      </c:tx>
      <c:layout>
        <c:manualLayout>
          <c:xMode val="edge"/>
          <c:yMode val="edge"/>
          <c:x val="0.39196042802342013"/>
          <c:y val="3.0444924223181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088757396449703"/>
          <c:y val="2.4193548387096774E-2"/>
          <c:w val="0.76035502958579881"/>
          <c:h val="0.84677419354838712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levels'!$B$904:$B$1134</c:f>
              <c:numCache>
                <c:formatCode>mm/dd/yy</c:formatCode>
                <c:ptCount val="231"/>
                <c:pt idx="0">
                  <c:v>30461</c:v>
                </c:pt>
                <c:pt idx="1">
                  <c:v>30468</c:v>
                </c:pt>
                <c:pt idx="2">
                  <c:v>30473</c:v>
                </c:pt>
                <c:pt idx="3">
                  <c:v>30483</c:v>
                </c:pt>
                <c:pt idx="4">
                  <c:v>30488</c:v>
                </c:pt>
                <c:pt idx="5">
                  <c:v>30509</c:v>
                </c:pt>
                <c:pt idx="6">
                  <c:v>30519</c:v>
                </c:pt>
                <c:pt idx="7">
                  <c:v>30566</c:v>
                </c:pt>
                <c:pt idx="8">
                  <c:v>30739</c:v>
                </c:pt>
                <c:pt idx="9">
                  <c:v>30778</c:v>
                </c:pt>
                <c:pt idx="10">
                  <c:v>30785</c:v>
                </c:pt>
                <c:pt idx="11">
                  <c:v>30799</c:v>
                </c:pt>
                <c:pt idx="12">
                  <c:v>30806</c:v>
                </c:pt>
                <c:pt idx="13">
                  <c:v>30839</c:v>
                </c:pt>
                <c:pt idx="14">
                  <c:v>30848</c:v>
                </c:pt>
                <c:pt idx="15">
                  <c:v>30854</c:v>
                </c:pt>
                <c:pt idx="16">
                  <c:v>30861</c:v>
                </c:pt>
                <c:pt idx="17">
                  <c:v>30869</c:v>
                </c:pt>
                <c:pt idx="18">
                  <c:v>30881</c:v>
                </c:pt>
                <c:pt idx="19">
                  <c:v>30888</c:v>
                </c:pt>
                <c:pt idx="20">
                  <c:v>30897</c:v>
                </c:pt>
                <c:pt idx="21">
                  <c:v>30904</c:v>
                </c:pt>
                <c:pt idx="22">
                  <c:v>30911</c:v>
                </c:pt>
                <c:pt idx="23">
                  <c:v>30917</c:v>
                </c:pt>
                <c:pt idx="24">
                  <c:v>30925</c:v>
                </c:pt>
                <c:pt idx="25">
                  <c:v>30934</c:v>
                </c:pt>
                <c:pt idx="26">
                  <c:v>30945</c:v>
                </c:pt>
                <c:pt idx="27">
                  <c:v>30970</c:v>
                </c:pt>
                <c:pt idx="28">
                  <c:v>30979</c:v>
                </c:pt>
                <c:pt idx="29">
                  <c:v>30986</c:v>
                </c:pt>
                <c:pt idx="30">
                  <c:v>30993</c:v>
                </c:pt>
                <c:pt idx="31">
                  <c:v>31002</c:v>
                </c:pt>
                <c:pt idx="32">
                  <c:v>31007</c:v>
                </c:pt>
                <c:pt idx="33">
                  <c:v>31016</c:v>
                </c:pt>
                <c:pt idx="34">
                  <c:v>31021</c:v>
                </c:pt>
                <c:pt idx="35">
                  <c:v>31029</c:v>
                </c:pt>
                <c:pt idx="36">
                  <c:v>31046</c:v>
                </c:pt>
                <c:pt idx="37">
                  <c:v>31053</c:v>
                </c:pt>
                <c:pt idx="38">
                  <c:v>31060</c:v>
                </c:pt>
                <c:pt idx="39">
                  <c:v>31076</c:v>
                </c:pt>
                <c:pt idx="40">
                  <c:v>31081</c:v>
                </c:pt>
                <c:pt idx="41">
                  <c:v>31088</c:v>
                </c:pt>
                <c:pt idx="42">
                  <c:v>31095</c:v>
                </c:pt>
                <c:pt idx="43">
                  <c:v>31102</c:v>
                </c:pt>
                <c:pt idx="44">
                  <c:v>31109</c:v>
                </c:pt>
                <c:pt idx="45">
                  <c:v>31116</c:v>
                </c:pt>
                <c:pt idx="46">
                  <c:v>31123</c:v>
                </c:pt>
                <c:pt idx="47">
                  <c:v>31130</c:v>
                </c:pt>
                <c:pt idx="48">
                  <c:v>31137</c:v>
                </c:pt>
                <c:pt idx="49">
                  <c:v>31144</c:v>
                </c:pt>
                <c:pt idx="50">
                  <c:v>31151</c:v>
                </c:pt>
                <c:pt idx="51">
                  <c:v>31158</c:v>
                </c:pt>
                <c:pt idx="52">
                  <c:v>31165</c:v>
                </c:pt>
                <c:pt idx="53">
                  <c:v>31172</c:v>
                </c:pt>
                <c:pt idx="54">
                  <c:v>31179</c:v>
                </c:pt>
                <c:pt idx="55">
                  <c:v>31186</c:v>
                </c:pt>
                <c:pt idx="56">
                  <c:v>31193</c:v>
                </c:pt>
                <c:pt idx="57">
                  <c:v>31200</c:v>
                </c:pt>
                <c:pt idx="58">
                  <c:v>31207</c:v>
                </c:pt>
                <c:pt idx="59">
                  <c:v>31214</c:v>
                </c:pt>
                <c:pt idx="60">
                  <c:v>31228</c:v>
                </c:pt>
                <c:pt idx="61">
                  <c:v>31235</c:v>
                </c:pt>
                <c:pt idx="62">
                  <c:v>31242</c:v>
                </c:pt>
                <c:pt idx="63">
                  <c:v>31249</c:v>
                </c:pt>
                <c:pt idx="64">
                  <c:v>31256</c:v>
                </c:pt>
                <c:pt idx="65">
                  <c:v>31263</c:v>
                </c:pt>
                <c:pt idx="66">
                  <c:v>31270</c:v>
                </c:pt>
                <c:pt idx="67">
                  <c:v>31272</c:v>
                </c:pt>
                <c:pt idx="68">
                  <c:v>31277</c:v>
                </c:pt>
                <c:pt idx="69">
                  <c:v>31284</c:v>
                </c:pt>
                <c:pt idx="70">
                  <c:v>31291</c:v>
                </c:pt>
                <c:pt idx="71">
                  <c:v>31298</c:v>
                </c:pt>
                <c:pt idx="72">
                  <c:v>31305</c:v>
                </c:pt>
                <c:pt idx="73">
                  <c:v>31312</c:v>
                </c:pt>
                <c:pt idx="74">
                  <c:v>31319</c:v>
                </c:pt>
                <c:pt idx="75">
                  <c:v>31326</c:v>
                </c:pt>
                <c:pt idx="76">
                  <c:v>31333</c:v>
                </c:pt>
                <c:pt idx="77">
                  <c:v>31340</c:v>
                </c:pt>
                <c:pt idx="78">
                  <c:v>31347</c:v>
                </c:pt>
                <c:pt idx="79">
                  <c:v>31431</c:v>
                </c:pt>
                <c:pt idx="80">
                  <c:v>31437</c:v>
                </c:pt>
                <c:pt idx="81">
                  <c:v>31445</c:v>
                </c:pt>
                <c:pt idx="82">
                  <c:v>31451</c:v>
                </c:pt>
                <c:pt idx="83">
                  <c:v>31458</c:v>
                </c:pt>
                <c:pt idx="84">
                  <c:v>31465</c:v>
                </c:pt>
                <c:pt idx="85">
                  <c:v>31473</c:v>
                </c:pt>
                <c:pt idx="86">
                  <c:v>31480</c:v>
                </c:pt>
                <c:pt idx="87">
                  <c:v>31482</c:v>
                </c:pt>
                <c:pt idx="88">
                  <c:v>31487</c:v>
                </c:pt>
                <c:pt idx="89">
                  <c:v>31493</c:v>
                </c:pt>
                <c:pt idx="90">
                  <c:v>31500</c:v>
                </c:pt>
                <c:pt idx="91">
                  <c:v>31507</c:v>
                </c:pt>
                <c:pt idx="92">
                  <c:v>31515</c:v>
                </c:pt>
                <c:pt idx="93">
                  <c:v>31522</c:v>
                </c:pt>
                <c:pt idx="94">
                  <c:v>31529</c:v>
                </c:pt>
                <c:pt idx="95">
                  <c:v>31537</c:v>
                </c:pt>
                <c:pt idx="96">
                  <c:v>31543</c:v>
                </c:pt>
                <c:pt idx="97">
                  <c:v>31551</c:v>
                </c:pt>
                <c:pt idx="98">
                  <c:v>31578</c:v>
                </c:pt>
                <c:pt idx="99">
                  <c:v>31592</c:v>
                </c:pt>
                <c:pt idx="100">
                  <c:v>31602</c:v>
                </c:pt>
                <c:pt idx="101">
                  <c:v>31606</c:v>
                </c:pt>
                <c:pt idx="102">
                  <c:v>31614</c:v>
                </c:pt>
                <c:pt idx="103">
                  <c:v>31719</c:v>
                </c:pt>
                <c:pt idx="104">
                  <c:v>31760</c:v>
                </c:pt>
                <c:pt idx="105">
                  <c:v>31774</c:v>
                </c:pt>
                <c:pt idx="106">
                  <c:v>31780</c:v>
                </c:pt>
                <c:pt idx="107">
                  <c:v>31788</c:v>
                </c:pt>
                <c:pt idx="108">
                  <c:v>31902</c:v>
                </c:pt>
                <c:pt idx="109">
                  <c:v>33306</c:v>
                </c:pt>
                <c:pt idx="110">
                  <c:v>33324</c:v>
                </c:pt>
                <c:pt idx="111">
                  <c:v>33771</c:v>
                </c:pt>
                <c:pt idx="112">
                  <c:v>34086</c:v>
                </c:pt>
                <c:pt idx="113">
                  <c:v>34110</c:v>
                </c:pt>
                <c:pt idx="114">
                  <c:v>34117</c:v>
                </c:pt>
                <c:pt idx="115">
                  <c:v>34129</c:v>
                </c:pt>
                <c:pt idx="116">
                  <c:v>36299</c:v>
                </c:pt>
                <c:pt idx="117">
                  <c:v>36328</c:v>
                </c:pt>
                <c:pt idx="118">
                  <c:v>36371</c:v>
                </c:pt>
                <c:pt idx="119">
                  <c:v>36399</c:v>
                </c:pt>
                <c:pt idx="120">
                  <c:v>36427</c:v>
                </c:pt>
                <c:pt idx="121">
                  <c:v>36458</c:v>
                </c:pt>
                <c:pt idx="122">
                  <c:v>36486</c:v>
                </c:pt>
                <c:pt idx="123">
                  <c:v>36521</c:v>
                </c:pt>
                <c:pt idx="124">
                  <c:v>36553</c:v>
                </c:pt>
                <c:pt idx="125">
                  <c:v>36587</c:v>
                </c:pt>
                <c:pt idx="126">
                  <c:v>36612</c:v>
                </c:pt>
                <c:pt idx="127">
                  <c:v>36640</c:v>
                </c:pt>
                <c:pt idx="128">
                  <c:v>36669</c:v>
                </c:pt>
                <c:pt idx="129">
                  <c:v>36706</c:v>
                </c:pt>
                <c:pt idx="130">
                  <c:v>36732</c:v>
                </c:pt>
                <c:pt idx="131">
                  <c:v>36760</c:v>
                </c:pt>
                <c:pt idx="132">
                  <c:v>36787</c:v>
                </c:pt>
                <c:pt idx="133">
                  <c:v>36822</c:v>
                </c:pt>
                <c:pt idx="134">
                  <c:v>36859</c:v>
                </c:pt>
                <c:pt idx="135">
                  <c:v>36888</c:v>
                </c:pt>
                <c:pt idx="136">
                  <c:v>36914</c:v>
                </c:pt>
                <c:pt idx="137">
                  <c:v>36941</c:v>
                </c:pt>
                <c:pt idx="138">
                  <c:v>36965</c:v>
                </c:pt>
                <c:pt idx="139">
                  <c:v>37011</c:v>
                </c:pt>
                <c:pt idx="140">
                  <c:v>37041</c:v>
                </c:pt>
                <c:pt idx="141">
                  <c:v>37063</c:v>
                </c:pt>
                <c:pt idx="142">
                  <c:v>37102</c:v>
                </c:pt>
                <c:pt idx="143">
                  <c:v>37130</c:v>
                </c:pt>
                <c:pt idx="144">
                  <c:v>37159</c:v>
                </c:pt>
                <c:pt idx="145">
                  <c:v>37193</c:v>
                </c:pt>
                <c:pt idx="146">
                  <c:v>37223</c:v>
                </c:pt>
                <c:pt idx="147">
                  <c:v>37244</c:v>
                </c:pt>
                <c:pt idx="148">
                  <c:v>37281</c:v>
                </c:pt>
                <c:pt idx="149">
                  <c:v>37314</c:v>
                </c:pt>
                <c:pt idx="150">
                  <c:v>37337</c:v>
                </c:pt>
                <c:pt idx="151">
                  <c:v>37375</c:v>
                </c:pt>
                <c:pt idx="152">
                  <c:v>37398</c:v>
                </c:pt>
                <c:pt idx="153">
                  <c:v>37433</c:v>
                </c:pt>
                <c:pt idx="154">
                  <c:v>37469</c:v>
                </c:pt>
                <c:pt idx="155">
                  <c:v>37494</c:v>
                </c:pt>
                <c:pt idx="156">
                  <c:v>37524</c:v>
                </c:pt>
                <c:pt idx="157">
                  <c:v>37550</c:v>
                </c:pt>
                <c:pt idx="158">
                  <c:v>37581</c:v>
                </c:pt>
                <c:pt idx="159">
                  <c:v>37610</c:v>
                </c:pt>
                <c:pt idx="160">
                  <c:v>37651</c:v>
                </c:pt>
                <c:pt idx="161">
                  <c:v>37679</c:v>
                </c:pt>
                <c:pt idx="162">
                  <c:v>37706</c:v>
                </c:pt>
                <c:pt idx="163">
                  <c:v>37739</c:v>
                </c:pt>
                <c:pt idx="164">
                  <c:v>37761</c:v>
                </c:pt>
                <c:pt idx="165">
                  <c:v>37802</c:v>
                </c:pt>
                <c:pt idx="166">
                  <c:v>37832</c:v>
                </c:pt>
                <c:pt idx="167">
                  <c:v>37860</c:v>
                </c:pt>
                <c:pt idx="168">
                  <c:v>37888</c:v>
                </c:pt>
                <c:pt idx="169">
                  <c:v>37924</c:v>
                </c:pt>
                <c:pt idx="170">
                  <c:v>37951</c:v>
                </c:pt>
                <c:pt idx="171">
                  <c:v>37978</c:v>
                </c:pt>
                <c:pt idx="172">
                  <c:v>38008</c:v>
                </c:pt>
                <c:pt idx="173">
                  <c:v>38047</c:v>
                </c:pt>
                <c:pt idx="174">
                  <c:v>38079</c:v>
                </c:pt>
                <c:pt idx="175">
                  <c:v>38105</c:v>
                </c:pt>
                <c:pt idx="176">
                  <c:v>38131</c:v>
                </c:pt>
                <c:pt idx="177">
                  <c:v>38162</c:v>
                </c:pt>
                <c:pt idx="178">
                  <c:v>38191</c:v>
                </c:pt>
                <c:pt idx="179">
                  <c:v>38226</c:v>
                </c:pt>
                <c:pt idx="180">
                  <c:v>38254</c:v>
                </c:pt>
                <c:pt idx="181">
                  <c:v>38292</c:v>
                </c:pt>
                <c:pt idx="182">
                  <c:v>38320</c:v>
                </c:pt>
                <c:pt idx="183">
                  <c:v>38341</c:v>
                </c:pt>
                <c:pt idx="184">
                  <c:v>38377</c:v>
                </c:pt>
                <c:pt idx="185">
                  <c:v>38413</c:v>
                </c:pt>
                <c:pt idx="186">
                  <c:v>38440</c:v>
                </c:pt>
                <c:pt idx="187">
                  <c:v>38467</c:v>
                </c:pt>
                <c:pt idx="188">
                  <c:v>38496</c:v>
                </c:pt>
                <c:pt idx="189">
                  <c:v>38526</c:v>
                </c:pt>
                <c:pt idx="190">
                  <c:v>38558</c:v>
                </c:pt>
                <c:pt idx="191">
                  <c:v>38586</c:v>
                </c:pt>
                <c:pt idx="192">
                  <c:v>38618</c:v>
                </c:pt>
                <c:pt idx="193">
                  <c:v>38649</c:v>
                </c:pt>
                <c:pt idx="194">
                  <c:v>38677</c:v>
                </c:pt>
                <c:pt idx="195">
                  <c:v>38707</c:v>
                </c:pt>
                <c:pt idx="196">
                  <c:v>38743</c:v>
                </c:pt>
                <c:pt idx="197">
                  <c:v>38776</c:v>
                </c:pt>
                <c:pt idx="198">
                  <c:v>38803</c:v>
                </c:pt>
                <c:pt idx="199">
                  <c:v>38835</c:v>
                </c:pt>
                <c:pt idx="200">
                  <c:v>38856</c:v>
                </c:pt>
                <c:pt idx="201">
                  <c:v>38895</c:v>
                </c:pt>
                <c:pt idx="202">
                  <c:v>38925</c:v>
                </c:pt>
                <c:pt idx="203">
                  <c:v>38958</c:v>
                </c:pt>
                <c:pt idx="204">
                  <c:v>38986</c:v>
                </c:pt>
                <c:pt idx="205">
                  <c:v>39014</c:v>
                </c:pt>
                <c:pt idx="206">
                  <c:v>39050</c:v>
                </c:pt>
                <c:pt idx="207">
                  <c:v>39077</c:v>
                </c:pt>
                <c:pt idx="208">
                  <c:v>39114</c:v>
                </c:pt>
                <c:pt idx="209">
                  <c:v>39136</c:v>
                </c:pt>
                <c:pt idx="210">
                  <c:v>39167</c:v>
                </c:pt>
                <c:pt idx="211">
                  <c:v>39198</c:v>
                </c:pt>
                <c:pt idx="212">
                  <c:v>39220</c:v>
                </c:pt>
                <c:pt idx="213">
                  <c:v>39258</c:v>
                </c:pt>
                <c:pt idx="214">
                  <c:v>39317</c:v>
                </c:pt>
                <c:pt idx="215">
                  <c:v>39356</c:v>
                </c:pt>
                <c:pt idx="216">
                  <c:v>39373</c:v>
                </c:pt>
                <c:pt idx="217">
                  <c:v>39413</c:v>
                </c:pt>
                <c:pt idx="218">
                  <c:v>39443</c:v>
                </c:pt>
                <c:pt idx="219">
                  <c:v>39472</c:v>
                </c:pt>
                <c:pt idx="220">
                  <c:v>39507</c:v>
                </c:pt>
                <c:pt idx="221">
                  <c:v>39536</c:v>
                </c:pt>
                <c:pt idx="222">
                  <c:v>39563</c:v>
                </c:pt>
                <c:pt idx="223">
                  <c:v>39580</c:v>
                </c:pt>
                <c:pt idx="224">
                  <c:v>39674</c:v>
                </c:pt>
                <c:pt idx="225">
                  <c:v>39725</c:v>
                </c:pt>
                <c:pt idx="226">
                  <c:v>39767</c:v>
                </c:pt>
                <c:pt idx="227">
                  <c:v>39795</c:v>
                </c:pt>
                <c:pt idx="228">
                  <c:v>39866</c:v>
                </c:pt>
                <c:pt idx="229">
                  <c:v>39898</c:v>
                </c:pt>
                <c:pt idx="230">
                  <c:v>39928</c:v>
                </c:pt>
              </c:numCache>
            </c:numRef>
          </c:xVal>
          <c:yVal>
            <c:numRef>
              <c:f>'"300" wells'' water levels'!$L$904:$L$1134</c:f>
              <c:numCache>
                <c:formatCode>General</c:formatCode>
                <c:ptCount val="231"/>
                <c:pt idx="0">
                  <c:v>423.68700000000001</c:v>
                </c:pt>
                <c:pt idx="1">
                  <c:v>423.68700000000001</c:v>
                </c:pt>
                <c:pt idx="2">
                  <c:v>423.68700000000001</c:v>
                </c:pt>
                <c:pt idx="3">
                  <c:v>423.71499999999997</c:v>
                </c:pt>
                <c:pt idx="4">
                  <c:v>423.75400000000002</c:v>
                </c:pt>
                <c:pt idx="5">
                  <c:v>423.83</c:v>
                </c:pt>
                <c:pt idx="6">
                  <c:v>423.80599999999998</c:v>
                </c:pt>
                <c:pt idx="7">
                  <c:v>423.70499999999998</c:v>
                </c:pt>
                <c:pt idx="8">
                  <c:v>423.58</c:v>
                </c:pt>
                <c:pt idx="9">
                  <c:v>423.733</c:v>
                </c:pt>
                <c:pt idx="10">
                  <c:v>423.745</c:v>
                </c:pt>
                <c:pt idx="11">
                  <c:v>423.76</c:v>
                </c:pt>
                <c:pt idx="12">
                  <c:v>423.75099999999998</c:v>
                </c:pt>
                <c:pt idx="13">
                  <c:v>423.74799999999999</c:v>
                </c:pt>
                <c:pt idx="14">
                  <c:v>423.97399999999999</c:v>
                </c:pt>
                <c:pt idx="15">
                  <c:v>423.98899999999998</c:v>
                </c:pt>
                <c:pt idx="16">
                  <c:v>423.91899999999998</c:v>
                </c:pt>
                <c:pt idx="17">
                  <c:v>423.858</c:v>
                </c:pt>
                <c:pt idx="18">
                  <c:v>423.80599999999998</c:v>
                </c:pt>
                <c:pt idx="19">
                  <c:v>423.76299999999998</c:v>
                </c:pt>
                <c:pt idx="20">
                  <c:v>423.71499999999997</c:v>
                </c:pt>
                <c:pt idx="21">
                  <c:v>423.71499999999997</c:v>
                </c:pt>
                <c:pt idx="22">
                  <c:v>423.68700000000001</c:v>
                </c:pt>
                <c:pt idx="23">
                  <c:v>423.66</c:v>
                </c:pt>
                <c:pt idx="24">
                  <c:v>423.64499999999998</c:v>
                </c:pt>
                <c:pt idx="25">
                  <c:v>423.63200000000001</c:v>
                </c:pt>
                <c:pt idx="26">
                  <c:v>423.60199999999998</c:v>
                </c:pt>
                <c:pt idx="27">
                  <c:v>423.565</c:v>
                </c:pt>
                <c:pt idx="28">
                  <c:v>423.86099999999999</c:v>
                </c:pt>
                <c:pt idx="29">
                  <c:v>423.84300000000002</c:v>
                </c:pt>
                <c:pt idx="30">
                  <c:v>423.82100000000003</c:v>
                </c:pt>
                <c:pt idx="31">
                  <c:v>423.78500000000003</c:v>
                </c:pt>
                <c:pt idx="32">
                  <c:v>423.779</c:v>
                </c:pt>
                <c:pt idx="33">
                  <c:v>423.75700000000001</c:v>
                </c:pt>
                <c:pt idx="34">
                  <c:v>423.745</c:v>
                </c:pt>
                <c:pt idx="35">
                  <c:v>423.721</c:v>
                </c:pt>
                <c:pt idx="36">
                  <c:v>423.67200000000003</c:v>
                </c:pt>
                <c:pt idx="37">
                  <c:v>423.66300000000001</c:v>
                </c:pt>
                <c:pt idx="38">
                  <c:v>423.64800000000002</c:v>
                </c:pt>
                <c:pt idx="39">
                  <c:v>423.61399999999998</c:v>
                </c:pt>
                <c:pt idx="40">
                  <c:v>423.59899999999999</c:v>
                </c:pt>
                <c:pt idx="41">
                  <c:v>423.577</c:v>
                </c:pt>
                <c:pt idx="42">
                  <c:v>423.57400000000001</c:v>
                </c:pt>
                <c:pt idx="43">
                  <c:v>423.56200000000001</c:v>
                </c:pt>
                <c:pt idx="44">
                  <c:v>423.55599999999998</c:v>
                </c:pt>
                <c:pt idx="45">
                  <c:v>423.553</c:v>
                </c:pt>
                <c:pt idx="46">
                  <c:v>423.53500000000003</c:v>
                </c:pt>
                <c:pt idx="47">
                  <c:v>423.565</c:v>
                </c:pt>
                <c:pt idx="48">
                  <c:v>423.62299999999999</c:v>
                </c:pt>
                <c:pt idx="49">
                  <c:v>423.678</c:v>
                </c:pt>
                <c:pt idx="50">
                  <c:v>423.678</c:v>
                </c:pt>
                <c:pt idx="51">
                  <c:v>423.69600000000003</c:v>
                </c:pt>
                <c:pt idx="52">
                  <c:v>423.84</c:v>
                </c:pt>
                <c:pt idx="53">
                  <c:v>423.86700000000002</c:v>
                </c:pt>
                <c:pt idx="54">
                  <c:v>423.87</c:v>
                </c:pt>
                <c:pt idx="55">
                  <c:v>423.904</c:v>
                </c:pt>
                <c:pt idx="56">
                  <c:v>423.93099999999998</c:v>
                </c:pt>
                <c:pt idx="57">
                  <c:v>423.95800000000003</c:v>
                </c:pt>
                <c:pt idx="58">
                  <c:v>423.95800000000003</c:v>
                </c:pt>
                <c:pt idx="59">
                  <c:v>423.96499999999997</c:v>
                </c:pt>
                <c:pt idx="60">
                  <c:v>423.93700000000001</c:v>
                </c:pt>
                <c:pt idx="61">
                  <c:v>423.916</c:v>
                </c:pt>
                <c:pt idx="62">
                  <c:v>423.92200000000003</c:v>
                </c:pt>
                <c:pt idx="63">
                  <c:v>423.92500000000001</c:v>
                </c:pt>
                <c:pt idx="64">
                  <c:v>423.94</c:v>
                </c:pt>
                <c:pt idx="65">
                  <c:v>423.928</c:v>
                </c:pt>
                <c:pt idx="66">
                  <c:v>423.916</c:v>
                </c:pt>
                <c:pt idx="67">
                  <c:v>423.94900000000001</c:v>
                </c:pt>
                <c:pt idx="68">
                  <c:v>423.90100000000001</c:v>
                </c:pt>
                <c:pt idx="69">
                  <c:v>423.89100000000002</c:v>
                </c:pt>
                <c:pt idx="70">
                  <c:v>423.87599999999998</c:v>
                </c:pt>
                <c:pt idx="71">
                  <c:v>423.86700000000002</c:v>
                </c:pt>
                <c:pt idx="72">
                  <c:v>423.86399999999998</c:v>
                </c:pt>
                <c:pt idx="73">
                  <c:v>423.86399999999998</c:v>
                </c:pt>
                <c:pt idx="74">
                  <c:v>423.86099999999999</c:v>
                </c:pt>
                <c:pt idx="75">
                  <c:v>423.85199999999998</c:v>
                </c:pt>
                <c:pt idx="76">
                  <c:v>423.85199999999998</c:v>
                </c:pt>
                <c:pt idx="77">
                  <c:v>423.83699999999999</c:v>
                </c:pt>
                <c:pt idx="78">
                  <c:v>423.83</c:v>
                </c:pt>
                <c:pt idx="79">
                  <c:v>423.77600000000001</c:v>
                </c:pt>
                <c:pt idx="80">
                  <c:v>423.76299999999998</c:v>
                </c:pt>
                <c:pt idx="81">
                  <c:v>423.745</c:v>
                </c:pt>
                <c:pt idx="82">
                  <c:v>423.73599999999999</c:v>
                </c:pt>
                <c:pt idx="83">
                  <c:v>423.73</c:v>
                </c:pt>
                <c:pt idx="84">
                  <c:v>423.71800000000002</c:v>
                </c:pt>
                <c:pt idx="85">
                  <c:v>423.70499999999998</c:v>
                </c:pt>
                <c:pt idx="86">
                  <c:v>423.69900000000001</c:v>
                </c:pt>
                <c:pt idx="87">
                  <c:v>423.69600000000003</c:v>
                </c:pt>
                <c:pt idx="88">
                  <c:v>423.69</c:v>
                </c:pt>
                <c:pt idx="89">
                  <c:v>423.68700000000001</c:v>
                </c:pt>
                <c:pt idx="90">
                  <c:v>423.91899999999998</c:v>
                </c:pt>
                <c:pt idx="91">
                  <c:v>423.916</c:v>
                </c:pt>
                <c:pt idx="92">
                  <c:v>423.904</c:v>
                </c:pt>
                <c:pt idx="93">
                  <c:v>423.904</c:v>
                </c:pt>
                <c:pt idx="94">
                  <c:v>423.91300000000001</c:v>
                </c:pt>
                <c:pt idx="95">
                  <c:v>423.97399999999999</c:v>
                </c:pt>
                <c:pt idx="96">
                  <c:v>424.00099999999998</c:v>
                </c:pt>
                <c:pt idx="97">
                  <c:v>423.96800000000002</c:v>
                </c:pt>
                <c:pt idx="98">
                  <c:v>423.87599999999998</c:v>
                </c:pt>
                <c:pt idx="99">
                  <c:v>423.88200000000001</c:v>
                </c:pt>
                <c:pt idx="100">
                  <c:v>423.858</c:v>
                </c:pt>
                <c:pt idx="101">
                  <c:v>423.87900000000002</c:v>
                </c:pt>
                <c:pt idx="102">
                  <c:v>423.87</c:v>
                </c:pt>
                <c:pt idx="103">
                  <c:v>423.76900000000001</c:v>
                </c:pt>
                <c:pt idx="104">
                  <c:v>423.76299999999998</c:v>
                </c:pt>
                <c:pt idx="105">
                  <c:v>423.69299999999998</c:v>
                </c:pt>
                <c:pt idx="106">
                  <c:v>423.68099999999998</c:v>
                </c:pt>
                <c:pt idx="107">
                  <c:v>423.666</c:v>
                </c:pt>
                <c:pt idx="108">
                  <c:v>423.65100000000001</c:v>
                </c:pt>
                <c:pt idx="109">
                  <c:v>423.24799999999999</c:v>
                </c:pt>
                <c:pt idx="110">
                  <c:v>423.30500000000001</c:v>
                </c:pt>
                <c:pt idx="111">
                  <c:v>423.50599999999997</c:v>
                </c:pt>
                <c:pt idx="112">
                  <c:v>423.71699999999998</c:v>
                </c:pt>
                <c:pt idx="113">
                  <c:v>423.70800000000003</c:v>
                </c:pt>
                <c:pt idx="114">
                  <c:v>423.71300000000002</c:v>
                </c:pt>
                <c:pt idx="115">
                  <c:v>423.71199999999999</c:v>
                </c:pt>
                <c:pt idx="116">
                  <c:v>424.13900000000001</c:v>
                </c:pt>
                <c:pt idx="117">
                  <c:v>424.13299999999998</c:v>
                </c:pt>
                <c:pt idx="118">
                  <c:v>424.20100000000002</c:v>
                </c:pt>
                <c:pt idx="119">
                  <c:v>424.18200000000002</c:v>
                </c:pt>
                <c:pt idx="120">
                  <c:v>424.20100000000002</c:v>
                </c:pt>
                <c:pt idx="121">
                  <c:v>424.13299999999998</c:v>
                </c:pt>
                <c:pt idx="122">
                  <c:v>424.05799999999999</c:v>
                </c:pt>
                <c:pt idx="123">
                  <c:v>423.93900000000002</c:v>
                </c:pt>
                <c:pt idx="124">
                  <c:v>423.88544163364827</c:v>
                </c:pt>
                <c:pt idx="125">
                  <c:v>423.82143675708625</c:v>
                </c:pt>
                <c:pt idx="126">
                  <c:v>423.8244846083511</c:v>
                </c:pt>
                <c:pt idx="127">
                  <c:v>423.83667601341057</c:v>
                </c:pt>
                <c:pt idx="128">
                  <c:v>423.8305803108808</c:v>
                </c:pt>
                <c:pt idx="129">
                  <c:v>423.89153733617798</c:v>
                </c:pt>
                <c:pt idx="130">
                  <c:v>423.71476196281623</c:v>
                </c:pt>
                <c:pt idx="131">
                  <c:v>423.72199999999998</c:v>
                </c:pt>
                <c:pt idx="132">
                  <c:v>423.71499999999997</c:v>
                </c:pt>
                <c:pt idx="133">
                  <c:v>423.81799999999998</c:v>
                </c:pt>
                <c:pt idx="134">
                  <c:v>423.95800000000003</c:v>
                </c:pt>
                <c:pt idx="135">
                  <c:v>423.90100000000001</c:v>
                </c:pt>
                <c:pt idx="136">
                  <c:v>423.86099999999999</c:v>
                </c:pt>
                <c:pt idx="137">
                  <c:v>423.815</c:v>
                </c:pt>
                <c:pt idx="138">
                  <c:v>423.78500000000003</c:v>
                </c:pt>
                <c:pt idx="139">
                  <c:v>424.10500000000002</c:v>
                </c:pt>
                <c:pt idx="140">
                  <c:v>424.29399999999998</c:v>
                </c:pt>
                <c:pt idx="141">
                  <c:v>424.26600000000002</c:v>
                </c:pt>
                <c:pt idx="142">
                  <c:v>424.154</c:v>
                </c:pt>
                <c:pt idx="143">
                  <c:v>424.06200000000001</c:v>
                </c:pt>
                <c:pt idx="144">
                  <c:v>424.00099999999998</c:v>
                </c:pt>
                <c:pt idx="145">
                  <c:v>423.98599999999999</c:v>
                </c:pt>
                <c:pt idx="146">
                  <c:v>423.93099999999998</c:v>
                </c:pt>
                <c:pt idx="147">
                  <c:v>423.90100000000001</c:v>
                </c:pt>
                <c:pt idx="148">
                  <c:v>423.83699999999999</c:v>
                </c:pt>
                <c:pt idx="149">
                  <c:v>423.77300000000002</c:v>
                </c:pt>
                <c:pt idx="150">
                  <c:v>423.733</c:v>
                </c:pt>
                <c:pt idx="151">
                  <c:v>423.834</c:v>
                </c:pt>
                <c:pt idx="152">
                  <c:v>423.87900000000002</c:v>
                </c:pt>
                <c:pt idx="153">
                  <c:v>423.97699999999998</c:v>
                </c:pt>
                <c:pt idx="154">
                  <c:v>423.90699999999998</c:v>
                </c:pt>
                <c:pt idx="155">
                  <c:v>423.79700000000003</c:v>
                </c:pt>
                <c:pt idx="156">
                  <c:v>423.75426399999998</c:v>
                </c:pt>
                <c:pt idx="157">
                  <c:v>423.74816800000002</c:v>
                </c:pt>
                <c:pt idx="158">
                  <c:v>423.726832</c:v>
                </c:pt>
                <c:pt idx="159">
                  <c:v>423.69940000000003</c:v>
                </c:pt>
                <c:pt idx="160">
                  <c:v>423.65063199999997</c:v>
                </c:pt>
                <c:pt idx="161">
                  <c:v>423.61405600000001</c:v>
                </c:pt>
                <c:pt idx="162">
                  <c:v>423.58967200000001</c:v>
                </c:pt>
                <c:pt idx="163">
                  <c:v>423.62015200000002</c:v>
                </c:pt>
                <c:pt idx="164">
                  <c:v>423.6232</c:v>
                </c:pt>
                <c:pt idx="165">
                  <c:v>423.64758399999999</c:v>
                </c:pt>
                <c:pt idx="166">
                  <c:v>423.56833599999999</c:v>
                </c:pt>
                <c:pt idx="167">
                  <c:v>423.45860800000003</c:v>
                </c:pt>
                <c:pt idx="168">
                  <c:v>423.43117599999999</c:v>
                </c:pt>
                <c:pt idx="169">
                  <c:v>423.44946399999998</c:v>
                </c:pt>
                <c:pt idx="170">
                  <c:v>423.461656</c:v>
                </c:pt>
                <c:pt idx="171">
                  <c:v>423.4708</c:v>
                </c:pt>
                <c:pt idx="172">
                  <c:v>423.45251200000001</c:v>
                </c:pt>
                <c:pt idx="173">
                  <c:v>423.43117599999999</c:v>
                </c:pt>
                <c:pt idx="174">
                  <c:v>423.48299200000002</c:v>
                </c:pt>
                <c:pt idx="175">
                  <c:v>423.598816</c:v>
                </c:pt>
                <c:pt idx="176">
                  <c:v>423.60491200000001</c:v>
                </c:pt>
                <c:pt idx="177">
                  <c:v>423.48299200000002</c:v>
                </c:pt>
                <c:pt idx="178">
                  <c:v>423.44336800000002</c:v>
                </c:pt>
                <c:pt idx="179">
                  <c:v>423.37021599999997</c:v>
                </c:pt>
                <c:pt idx="180">
                  <c:v>423.397648</c:v>
                </c:pt>
                <c:pt idx="181">
                  <c:v>423.67501599999997</c:v>
                </c:pt>
                <c:pt idx="182">
                  <c:v>423.69635199999999</c:v>
                </c:pt>
                <c:pt idx="183">
                  <c:v>423.69025599999998</c:v>
                </c:pt>
                <c:pt idx="184">
                  <c:v>423.6232</c:v>
                </c:pt>
                <c:pt idx="185">
                  <c:v>423.56833599999999</c:v>
                </c:pt>
                <c:pt idx="186">
                  <c:v>423.54700000000003</c:v>
                </c:pt>
                <c:pt idx="187">
                  <c:v>423.726832</c:v>
                </c:pt>
                <c:pt idx="188">
                  <c:v>423.70854400000002</c:v>
                </c:pt>
                <c:pt idx="189">
                  <c:v>423.91885600000001</c:v>
                </c:pt>
                <c:pt idx="190">
                  <c:v>423.76340800000003</c:v>
                </c:pt>
                <c:pt idx="191">
                  <c:v>423.65063199999997</c:v>
                </c:pt>
                <c:pt idx="192">
                  <c:v>423.60186399999998</c:v>
                </c:pt>
                <c:pt idx="193">
                  <c:v>423.62929600000001</c:v>
                </c:pt>
                <c:pt idx="194">
                  <c:v>423.69025599999998</c:v>
                </c:pt>
                <c:pt idx="195">
                  <c:v>423.64758399999999</c:v>
                </c:pt>
                <c:pt idx="196">
                  <c:v>423.60795999999999</c:v>
                </c:pt>
                <c:pt idx="197">
                  <c:v>423.57138400000002</c:v>
                </c:pt>
                <c:pt idx="198">
                  <c:v>423.56223999999997</c:v>
                </c:pt>
                <c:pt idx="199">
                  <c:v>423.83046400000001</c:v>
                </c:pt>
                <c:pt idx="200">
                  <c:v>423.863992</c:v>
                </c:pt>
                <c:pt idx="201">
                  <c:v>423.65368000000001</c:v>
                </c:pt>
                <c:pt idx="202">
                  <c:v>423.44946399999998</c:v>
                </c:pt>
                <c:pt idx="203">
                  <c:v>423.358024</c:v>
                </c:pt>
                <c:pt idx="204">
                  <c:v>423.37021599999997</c:v>
                </c:pt>
                <c:pt idx="205">
                  <c:v>423.40983999999997</c:v>
                </c:pt>
                <c:pt idx="206">
                  <c:v>423.40983999999997</c:v>
                </c:pt>
                <c:pt idx="207">
                  <c:v>423.38850400000001</c:v>
                </c:pt>
                <c:pt idx="208">
                  <c:v>423.36716799999999</c:v>
                </c:pt>
                <c:pt idx="209">
                  <c:v>423.34278399999999</c:v>
                </c:pt>
                <c:pt idx="210">
                  <c:v>423.42507999999998</c:v>
                </c:pt>
                <c:pt idx="211">
                  <c:v>423.56223999999997</c:v>
                </c:pt>
                <c:pt idx="212">
                  <c:v>423.58357599999999</c:v>
                </c:pt>
                <c:pt idx="213">
                  <c:v>423.58052800000002</c:v>
                </c:pt>
                <c:pt idx="214">
                  <c:v>423.30315999999999</c:v>
                </c:pt>
                <c:pt idx="215">
                  <c:v>423.30315999999999</c:v>
                </c:pt>
                <c:pt idx="216">
                  <c:v>423.36107199999998</c:v>
                </c:pt>
                <c:pt idx="217">
                  <c:v>423.46470399999998</c:v>
                </c:pt>
                <c:pt idx="218">
                  <c:v>423.4708</c:v>
                </c:pt>
                <c:pt idx="219">
                  <c:v>423.44946399999998</c:v>
                </c:pt>
                <c:pt idx="220">
                  <c:v>423.39460000000003</c:v>
                </c:pt>
                <c:pt idx="221">
                  <c:v>423.422032</c:v>
                </c:pt>
                <c:pt idx="222">
                  <c:v>423.46775200000002</c:v>
                </c:pt>
                <c:pt idx="223">
                  <c:v>423.62624799999998</c:v>
                </c:pt>
                <c:pt idx="224">
                  <c:v>423.55614400000002</c:v>
                </c:pt>
                <c:pt idx="225">
                  <c:v>423.53785599999998</c:v>
                </c:pt>
                <c:pt idx="226">
                  <c:v>423.76035999999999</c:v>
                </c:pt>
                <c:pt idx="227">
                  <c:v>423.7756</c:v>
                </c:pt>
                <c:pt idx="228">
                  <c:v>423.62929600000001</c:v>
                </c:pt>
                <c:pt idx="229">
                  <c:v>423.87008800000001</c:v>
                </c:pt>
                <c:pt idx="230">
                  <c:v>424.00420000000003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83104"/>
        <c:axId val="48383680"/>
      </c:scatterChart>
      <c:valAx>
        <c:axId val="48383104"/>
        <c:scaling>
          <c:orientation val="minMax"/>
          <c:min val="36526"/>
        </c:scaling>
        <c:delete val="0"/>
        <c:axPos val="b"/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83680"/>
        <c:crosses val="autoZero"/>
        <c:crossBetween val="midCat"/>
        <c:majorUnit val="365"/>
        <c:minorUnit val="30.4"/>
      </c:valAx>
      <c:valAx>
        <c:axId val="48383680"/>
        <c:scaling>
          <c:orientation val="minMax"/>
          <c:min val="423.6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Elevation (m)</a:t>
                </a:r>
              </a:p>
            </c:rich>
          </c:tx>
          <c:layout>
            <c:manualLayout>
              <c:xMode val="edge"/>
              <c:yMode val="edge"/>
              <c:x val="8.375343614592556E-3"/>
              <c:y val="0.416862247057827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83104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308 Water Elevation</a:t>
            </a:r>
          </a:p>
        </c:rich>
      </c:tx>
      <c:layout>
        <c:manualLayout>
          <c:xMode val="edge"/>
          <c:yMode val="edge"/>
          <c:x val="0.37051848027193318"/>
          <c:y val="3.21782265255120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95081967213115"/>
          <c:y val="2.8708133971291867E-2"/>
          <c:w val="0.79508196721311475"/>
          <c:h val="0.81818181818181823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levels'!$B$1149:$B$1304</c:f>
              <c:numCache>
                <c:formatCode>mm/dd/yy</c:formatCode>
                <c:ptCount val="156"/>
                <c:pt idx="0">
                  <c:v>30468</c:v>
                </c:pt>
                <c:pt idx="1">
                  <c:v>30473</c:v>
                </c:pt>
                <c:pt idx="2">
                  <c:v>30483</c:v>
                </c:pt>
                <c:pt idx="3">
                  <c:v>30488</c:v>
                </c:pt>
                <c:pt idx="4">
                  <c:v>30509</c:v>
                </c:pt>
                <c:pt idx="5">
                  <c:v>30519</c:v>
                </c:pt>
                <c:pt idx="6">
                  <c:v>30566</c:v>
                </c:pt>
                <c:pt idx="7">
                  <c:v>30610</c:v>
                </c:pt>
                <c:pt idx="8">
                  <c:v>30739</c:v>
                </c:pt>
                <c:pt idx="9">
                  <c:v>30778</c:v>
                </c:pt>
                <c:pt idx="10">
                  <c:v>30785</c:v>
                </c:pt>
                <c:pt idx="11">
                  <c:v>30799</c:v>
                </c:pt>
                <c:pt idx="12">
                  <c:v>30806</c:v>
                </c:pt>
                <c:pt idx="13">
                  <c:v>30830</c:v>
                </c:pt>
                <c:pt idx="14">
                  <c:v>30839</c:v>
                </c:pt>
                <c:pt idx="15">
                  <c:v>30848</c:v>
                </c:pt>
                <c:pt idx="16">
                  <c:v>30854</c:v>
                </c:pt>
                <c:pt idx="17">
                  <c:v>30861</c:v>
                </c:pt>
                <c:pt idx="18">
                  <c:v>30869</c:v>
                </c:pt>
                <c:pt idx="19">
                  <c:v>30881</c:v>
                </c:pt>
                <c:pt idx="20">
                  <c:v>30888</c:v>
                </c:pt>
                <c:pt idx="21">
                  <c:v>30897</c:v>
                </c:pt>
                <c:pt idx="22">
                  <c:v>30904</c:v>
                </c:pt>
                <c:pt idx="23">
                  <c:v>30911</c:v>
                </c:pt>
                <c:pt idx="24">
                  <c:v>30917</c:v>
                </c:pt>
                <c:pt idx="25">
                  <c:v>30934</c:v>
                </c:pt>
                <c:pt idx="26">
                  <c:v>30945</c:v>
                </c:pt>
                <c:pt idx="27">
                  <c:v>30970</c:v>
                </c:pt>
                <c:pt idx="28">
                  <c:v>30979</c:v>
                </c:pt>
                <c:pt idx="29">
                  <c:v>30986</c:v>
                </c:pt>
                <c:pt idx="30">
                  <c:v>30993</c:v>
                </c:pt>
                <c:pt idx="31">
                  <c:v>31002</c:v>
                </c:pt>
                <c:pt idx="32">
                  <c:v>31007</c:v>
                </c:pt>
                <c:pt idx="33">
                  <c:v>31016</c:v>
                </c:pt>
                <c:pt idx="34">
                  <c:v>31021</c:v>
                </c:pt>
                <c:pt idx="35">
                  <c:v>31029</c:v>
                </c:pt>
                <c:pt idx="36">
                  <c:v>31039</c:v>
                </c:pt>
                <c:pt idx="37">
                  <c:v>31046</c:v>
                </c:pt>
                <c:pt idx="38">
                  <c:v>31053</c:v>
                </c:pt>
                <c:pt idx="39">
                  <c:v>31060</c:v>
                </c:pt>
                <c:pt idx="40">
                  <c:v>31076</c:v>
                </c:pt>
                <c:pt idx="41">
                  <c:v>31081</c:v>
                </c:pt>
                <c:pt idx="42">
                  <c:v>31088</c:v>
                </c:pt>
                <c:pt idx="43">
                  <c:v>31095</c:v>
                </c:pt>
                <c:pt idx="44">
                  <c:v>31102</c:v>
                </c:pt>
                <c:pt idx="45">
                  <c:v>31109</c:v>
                </c:pt>
                <c:pt idx="46">
                  <c:v>31116</c:v>
                </c:pt>
                <c:pt idx="47">
                  <c:v>31123</c:v>
                </c:pt>
                <c:pt idx="48">
                  <c:v>31130</c:v>
                </c:pt>
                <c:pt idx="49">
                  <c:v>31137</c:v>
                </c:pt>
                <c:pt idx="50">
                  <c:v>31144</c:v>
                </c:pt>
                <c:pt idx="51">
                  <c:v>31151</c:v>
                </c:pt>
                <c:pt idx="52">
                  <c:v>31158</c:v>
                </c:pt>
                <c:pt idx="53">
                  <c:v>31165</c:v>
                </c:pt>
                <c:pt idx="54">
                  <c:v>31172</c:v>
                </c:pt>
                <c:pt idx="55">
                  <c:v>31179</c:v>
                </c:pt>
                <c:pt idx="56">
                  <c:v>31186</c:v>
                </c:pt>
                <c:pt idx="57">
                  <c:v>31193</c:v>
                </c:pt>
                <c:pt idx="58">
                  <c:v>31200</c:v>
                </c:pt>
                <c:pt idx="59">
                  <c:v>31207</c:v>
                </c:pt>
                <c:pt idx="60">
                  <c:v>31214</c:v>
                </c:pt>
                <c:pt idx="61">
                  <c:v>31228</c:v>
                </c:pt>
                <c:pt idx="62">
                  <c:v>31235</c:v>
                </c:pt>
                <c:pt idx="63">
                  <c:v>31242</c:v>
                </c:pt>
                <c:pt idx="64">
                  <c:v>31249</c:v>
                </c:pt>
                <c:pt idx="65">
                  <c:v>31256</c:v>
                </c:pt>
                <c:pt idx="66">
                  <c:v>31263</c:v>
                </c:pt>
                <c:pt idx="67">
                  <c:v>31270</c:v>
                </c:pt>
                <c:pt idx="68">
                  <c:v>31272</c:v>
                </c:pt>
                <c:pt idx="69">
                  <c:v>31277</c:v>
                </c:pt>
                <c:pt idx="70">
                  <c:v>31284</c:v>
                </c:pt>
                <c:pt idx="71">
                  <c:v>31291</c:v>
                </c:pt>
                <c:pt idx="72">
                  <c:v>31298</c:v>
                </c:pt>
                <c:pt idx="73">
                  <c:v>31305</c:v>
                </c:pt>
                <c:pt idx="74">
                  <c:v>31312</c:v>
                </c:pt>
                <c:pt idx="75">
                  <c:v>31319</c:v>
                </c:pt>
                <c:pt idx="76">
                  <c:v>31326</c:v>
                </c:pt>
                <c:pt idx="77">
                  <c:v>31333</c:v>
                </c:pt>
                <c:pt idx="78">
                  <c:v>31340</c:v>
                </c:pt>
                <c:pt idx="79">
                  <c:v>31347</c:v>
                </c:pt>
                <c:pt idx="80">
                  <c:v>31431</c:v>
                </c:pt>
                <c:pt idx="81">
                  <c:v>31437</c:v>
                </c:pt>
                <c:pt idx="82">
                  <c:v>31445</c:v>
                </c:pt>
                <c:pt idx="83">
                  <c:v>31451</c:v>
                </c:pt>
                <c:pt idx="84">
                  <c:v>31458</c:v>
                </c:pt>
                <c:pt idx="85">
                  <c:v>31465</c:v>
                </c:pt>
                <c:pt idx="86">
                  <c:v>31473</c:v>
                </c:pt>
                <c:pt idx="87">
                  <c:v>31480</c:v>
                </c:pt>
                <c:pt idx="88">
                  <c:v>31482</c:v>
                </c:pt>
                <c:pt idx="89">
                  <c:v>31487</c:v>
                </c:pt>
                <c:pt idx="90">
                  <c:v>31493</c:v>
                </c:pt>
                <c:pt idx="91">
                  <c:v>31500</c:v>
                </c:pt>
                <c:pt idx="92">
                  <c:v>31507</c:v>
                </c:pt>
                <c:pt idx="93">
                  <c:v>31515</c:v>
                </c:pt>
                <c:pt idx="94">
                  <c:v>31522</c:v>
                </c:pt>
                <c:pt idx="95">
                  <c:v>31529</c:v>
                </c:pt>
                <c:pt idx="96">
                  <c:v>31537</c:v>
                </c:pt>
                <c:pt idx="97">
                  <c:v>31543</c:v>
                </c:pt>
                <c:pt idx="98">
                  <c:v>31551</c:v>
                </c:pt>
                <c:pt idx="99">
                  <c:v>31578</c:v>
                </c:pt>
                <c:pt idx="100">
                  <c:v>31592</c:v>
                </c:pt>
                <c:pt idx="101">
                  <c:v>31602</c:v>
                </c:pt>
                <c:pt idx="102">
                  <c:v>31606</c:v>
                </c:pt>
                <c:pt idx="103">
                  <c:v>31614</c:v>
                </c:pt>
                <c:pt idx="104">
                  <c:v>31719</c:v>
                </c:pt>
                <c:pt idx="105">
                  <c:v>31760</c:v>
                </c:pt>
                <c:pt idx="106">
                  <c:v>31774</c:v>
                </c:pt>
                <c:pt idx="107">
                  <c:v>31780</c:v>
                </c:pt>
                <c:pt idx="108">
                  <c:v>31788</c:v>
                </c:pt>
                <c:pt idx="109">
                  <c:v>31904</c:v>
                </c:pt>
                <c:pt idx="110">
                  <c:v>31986</c:v>
                </c:pt>
                <c:pt idx="111">
                  <c:v>32320</c:v>
                </c:pt>
                <c:pt idx="112">
                  <c:v>32320</c:v>
                </c:pt>
                <c:pt idx="113">
                  <c:v>32351</c:v>
                </c:pt>
                <c:pt idx="114">
                  <c:v>32381</c:v>
                </c:pt>
                <c:pt idx="115">
                  <c:v>32413</c:v>
                </c:pt>
                <c:pt idx="116">
                  <c:v>32667</c:v>
                </c:pt>
                <c:pt idx="117">
                  <c:v>32723</c:v>
                </c:pt>
                <c:pt idx="118">
                  <c:v>32781</c:v>
                </c:pt>
                <c:pt idx="119">
                  <c:v>32802</c:v>
                </c:pt>
                <c:pt idx="120">
                  <c:v>32807</c:v>
                </c:pt>
                <c:pt idx="121">
                  <c:v>33306</c:v>
                </c:pt>
                <c:pt idx="122">
                  <c:v>33324</c:v>
                </c:pt>
                <c:pt idx="123">
                  <c:v>33406</c:v>
                </c:pt>
                <c:pt idx="124">
                  <c:v>33679</c:v>
                </c:pt>
                <c:pt idx="125">
                  <c:v>33771</c:v>
                </c:pt>
                <c:pt idx="126">
                  <c:v>36816</c:v>
                </c:pt>
                <c:pt idx="127">
                  <c:v>36859</c:v>
                </c:pt>
                <c:pt idx="128">
                  <c:v>36888</c:v>
                </c:pt>
                <c:pt idx="129">
                  <c:v>36914</c:v>
                </c:pt>
                <c:pt idx="130">
                  <c:v>36941</c:v>
                </c:pt>
                <c:pt idx="131">
                  <c:v>36965</c:v>
                </c:pt>
                <c:pt idx="132">
                  <c:v>37011</c:v>
                </c:pt>
                <c:pt idx="133">
                  <c:v>37041</c:v>
                </c:pt>
                <c:pt idx="134">
                  <c:v>37063</c:v>
                </c:pt>
                <c:pt idx="135">
                  <c:v>37102</c:v>
                </c:pt>
                <c:pt idx="136">
                  <c:v>37130</c:v>
                </c:pt>
                <c:pt idx="137">
                  <c:v>37159</c:v>
                </c:pt>
                <c:pt idx="138">
                  <c:v>37193</c:v>
                </c:pt>
                <c:pt idx="139">
                  <c:v>37223</c:v>
                </c:pt>
                <c:pt idx="140">
                  <c:v>37244</c:v>
                </c:pt>
                <c:pt idx="141">
                  <c:v>37281</c:v>
                </c:pt>
                <c:pt idx="142">
                  <c:v>37314</c:v>
                </c:pt>
                <c:pt idx="143">
                  <c:v>37337</c:v>
                </c:pt>
                <c:pt idx="144">
                  <c:v>37375</c:v>
                </c:pt>
                <c:pt idx="145">
                  <c:v>37398</c:v>
                </c:pt>
                <c:pt idx="146">
                  <c:v>37433</c:v>
                </c:pt>
                <c:pt idx="147">
                  <c:v>37460</c:v>
                </c:pt>
                <c:pt idx="148">
                  <c:v>37494</c:v>
                </c:pt>
                <c:pt idx="149">
                  <c:v>37524</c:v>
                </c:pt>
                <c:pt idx="150">
                  <c:v>37550</c:v>
                </c:pt>
                <c:pt idx="151">
                  <c:v>37581</c:v>
                </c:pt>
                <c:pt idx="152">
                  <c:v>37610</c:v>
                </c:pt>
                <c:pt idx="153">
                  <c:v>37651</c:v>
                </c:pt>
                <c:pt idx="154">
                  <c:v>37679</c:v>
                </c:pt>
                <c:pt idx="155">
                  <c:v>37706</c:v>
                </c:pt>
              </c:numCache>
            </c:numRef>
          </c:xVal>
          <c:yVal>
            <c:numRef>
              <c:f>'"300" wells'' water levels'!$L$1149:$L$1304</c:f>
              <c:numCache>
                <c:formatCode>General</c:formatCode>
                <c:ptCount val="156"/>
                <c:pt idx="0">
                  <c:v>423.41300000000001</c:v>
                </c:pt>
                <c:pt idx="1">
                  <c:v>423.41600000000005</c:v>
                </c:pt>
                <c:pt idx="2">
                  <c:v>423.41300000000001</c:v>
                </c:pt>
                <c:pt idx="3">
                  <c:v>423.43100000000004</c:v>
                </c:pt>
                <c:pt idx="4">
                  <c:v>423.50400000000002</c:v>
                </c:pt>
                <c:pt idx="5">
                  <c:v>423.50700000000001</c:v>
                </c:pt>
                <c:pt idx="6">
                  <c:v>423.459</c:v>
                </c:pt>
                <c:pt idx="7">
                  <c:v>423.45100000000002</c:v>
                </c:pt>
                <c:pt idx="8">
                  <c:v>423.35200000000003</c:v>
                </c:pt>
                <c:pt idx="9">
                  <c:v>423.36100000000005</c:v>
                </c:pt>
                <c:pt idx="10">
                  <c:v>423.37</c:v>
                </c:pt>
                <c:pt idx="11">
                  <c:v>423.38200000000001</c:v>
                </c:pt>
                <c:pt idx="12">
                  <c:v>423.42200000000003</c:v>
                </c:pt>
                <c:pt idx="13">
                  <c:v>423.42200000000003</c:v>
                </c:pt>
                <c:pt idx="14">
                  <c:v>423.43100000000004</c:v>
                </c:pt>
                <c:pt idx="15">
                  <c:v>423.54100000000005</c:v>
                </c:pt>
                <c:pt idx="16">
                  <c:v>423.58700000000005</c:v>
                </c:pt>
                <c:pt idx="17">
                  <c:v>423.59900000000005</c:v>
                </c:pt>
                <c:pt idx="18">
                  <c:v>423.58700000000005</c:v>
                </c:pt>
                <c:pt idx="19">
                  <c:v>423.56500000000005</c:v>
                </c:pt>
                <c:pt idx="20">
                  <c:v>423.55</c:v>
                </c:pt>
                <c:pt idx="21">
                  <c:v>423.52000000000004</c:v>
                </c:pt>
                <c:pt idx="22">
                  <c:v>423.495</c:v>
                </c:pt>
                <c:pt idx="23">
                  <c:v>423.471</c:v>
                </c:pt>
                <c:pt idx="24">
                  <c:v>423.43400000000003</c:v>
                </c:pt>
                <c:pt idx="25">
                  <c:v>423.43700000000001</c:v>
                </c:pt>
                <c:pt idx="26">
                  <c:v>423.41600000000005</c:v>
                </c:pt>
                <c:pt idx="27">
                  <c:v>423.39800000000002</c:v>
                </c:pt>
                <c:pt idx="28">
                  <c:v>423.45000000000005</c:v>
                </c:pt>
                <c:pt idx="29">
                  <c:v>423.483</c:v>
                </c:pt>
                <c:pt idx="30">
                  <c:v>423.495</c:v>
                </c:pt>
                <c:pt idx="31">
                  <c:v>423.49200000000002</c:v>
                </c:pt>
                <c:pt idx="32">
                  <c:v>423.495</c:v>
                </c:pt>
                <c:pt idx="33">
                  <c:v>423.49200000000002</c:v>
                </c:pt>
                <c:pt idx="34">
                  <c:v>423.51400000000001</c:v>
                </c:pt>
                <c:pt idx="35">
                  <c:v>423.50100000000003</c:v>
                </c:pt>
                <c:pt idx="36">
                  <c:v>423.43700000000001</c:v>
                </c:pt>
                <c:pt idx="37">
                  <c:v>423.42500000000001</c:v>
                </c:pt>
                <c:pt idx="38">
                  <c:v>423.41600000000005</c:v>
                </c:pt>
                <c:pt idx="39">
                  <c:v>423.40700000000004</c:v>
                </c:pt>
                <c:pt idx="40">
                  <c:v>423.38200000000001</c:v>
                </c:pt>
                <c:pt idx="41">
                  <c:v>423.37</c:v>
                </c:pt>
                <c:pt idx="42">
                  <c:v>423.358</c:v>
                </c:pt>
                <c:pt idx="43">
                  <c:v>423.35200000000003</c:v>
                </c:pt>
                <c:pt idx="44">
                  <c:v>423.346</c:v>
                </c:pt>
                <c:pt idx="45">
                  <c:v>423.33700000000005</c:v>
                </c:pt>
                <c:pt idx="46">
                  <c:v>423.32100000000003</c:v>
                </c:pt>
                <c:pt idx="47">
                  <c:v>423.31800000000004</c:v>
                </c:pt>
                <c:pt idx="48">
                  <c:v>423.38900000000001</c:v>
                </c:pt>
                <c:pt idx="49">
                  <c:v>423.37900000000002</c:v>
                </c:pt>
                <c:pt idx="50">
                  <c:v>423.37300000000005</c:v>
                </c:pt>
                <c:pt idx="51">
                  <c:v>423.38200000000001</c:v>
                </c:pt>
                <c:pt idx="52">
                  <c:v>423.38900000000001</c:v>
                </c:pt>
                <c:pt idx="53">
                  <c:v>423.44600000000003</c:v>
                </c:pt>
                <c:pt idx="54">
                  <c:v>423.48</c:v>
                </c:pt>
                <c:pt idx="55">
                  <c:v>423.54700000000003</c:v>
                </c:pt>
                <c:pt idx="56">
                  <c:v>423.57100000000003</c:v>
                </c:pt>
                <c:pt idx="57">
                  <c:v>423.584</c:v>
                </c:pt>
                <c:pt idx="58">
                  <c:v>423.60200000000003</c:v>
                </c:pt>
                <c:pt idx="59">
                  <c:v>423.60500000000002</c:v>
                </c:pt>
                <c:pt idx="60">
                  <c:v>423.62600000000003</c:v>
                </c:pt>
                <c:pt idx="61">
                  <c:v>423.64800000000002</c:v>
                </c:pt>
                <c:pt idx="62">
                  <c:v>423.63800000000003</c:v>
                </c:pt>
                <c:pt idx="63">
                  <c:v>423.62900000000002</c:v>
                </c:pt>
                <c:pt idx="64">
                  <c:v>423.63200000000001</c:v>
                </c:pt>
                <c:pt idx="65">
                  <c:v>423.62600000000003</c:v>
                </c:pt>
                <c:pt idx="66">
                  <c:v>423.62600000000003</c:v>
                </c:pt>
                <c:pt idx="67">
                  <c:v>423.63200000000001</c:v>
                </c:pt>
                <c:pt idx="68">
                  <c:v>423.61700000000002</c:v>
                </c:pt>
                <c:pt idx="69">
                  <c:v>423.63500000000005</c:v>
                </c:pt>
                <c:pt idx="70">
                  <c:v>423.62300000000005</c:v>
                </c:pt>
                <c:pt idx="71">
                  <c:v>423.61700000000002</c:v>
                </c:pt>
                <c:pt idx="72">
                  <c:v>423.63200000000001</c:v>
                </c:pt>
                <c:pt idx="73">
                  <c:v>423.64800000000002</c:v>
                </c:pt>
                <c:pt idx="74">
                  <c:v>423.64200000000005</c:v>
                </c:pt>
                <c:pt idx="75">
                  <c:v>423.62900000000002</c:v>
                </c:pt>
                <c:pt idx="76">
                  <c:v>423.62300000000005</c:v>
                </c:pt>
                <c:pt idx="77">
                  <c:v>423.61400000000003</c:v>
                </c:pt>
                <c:pt idx="78">
                  <c:v>423.60200000000003</c:v>
                </c:pt>
                <c:pt idx="79">
                  <c:v>423.58700000000005</c:v>
                </c:pt>
                <c:pt idx="80">
                  <c:v>423.65100000000001</c:v>
                </c:pt>
                <c:pt idx="81">
                  <c:v>423.50400000000002</c:v>
                </c:pt>
                <c:pt idx="82">
                  <c:v>423.49200000000002</c:v>
                </c:pt>
                <c:pt idx="83">
                  <c:v>423.48600000000005</c:v>
                </c:pt>
                <c:pt idx="84">
                  <c:v>423.483</c:v>
                </c:pt>
                <c:pt idx="85">
                  <c:v>423.47400000000005</c:v>
                </c:pt>
                <c:pt idx="86">
                  <c:v>423.46500000000003</c:v>
                </c:pt>
                <c:pt idx="87">
                  <c:v>423.46200000000005</c:v>
                </c:pt>
                <c:pt idx="88">
                  <c:v>423.46500000000003</c:v>
                </c:pt>
                <c:pt idx="89">
                  <c:v>423.45300000000003</c:v>
                </c:pt>
                <c:pt idx="90">
                  <c:v>423.44300000000004</c:v>
                </c:pt>
                <c:pt idx="91">
                  <c:v>423.495</c:v>
                </c:pt>
                <c:pt idx="92">
                  <c:v>423.50700000000001</c:v>
                </c:pt>
                <c:pt idx="93">
                  <c:v>423.53500000000003</c:v>
                </c:pt>
                <c:pt idx="94">
                  <c:v>423.54700000000003</c:v>
                </c:pt>
                <c:pt idx="95">
                  <c:v>423.56500000000005</c:v>
                </c:pt>
                <c:pt idx="96">
                  <c:v>423.61100000000005</c:v>
                </c:pt>
                <c:pt idx="97">
                  <c:v>423.62</c:v>
                </c:pt>
                <c:pt idx="98">
                  <c:v>423.63500000000005</c:v>
                </c:pt>
                <c:pt idx="99">
                  <c:v>423.62300000000005</c:v>
                </c:pt>
                <c:pt idx="100">
                  <c:v>423.62900000000002</c:v>
                </c:pt>
                <c:pt idx="101">
                  <c:v>423.61100000000005</c:v>
                </c:pt>
                <c:pt idx="102">
                  <c:v>423.59000000000003</c:v>
                </c:pt>
                <c:pt idx="103">
                  <c:v>423.584</c:v>
                </c:pt>
                <c:pt idx="104">
                  <c:v>423.49800000000005</c:v>
                </c:pt>
                <c:pt idx="105">
                  <c:v>423.495</c:v>
                </c:pt>
                <c:pt idx="106">
                  <c:v>423.44300000000004</c:v>
                </c:pt>
                <c:pt idx="107">
                  <c:v>423.43100000000004</c:v>
                </c:pt>
                <c:pt idx="108">
                  <c:v>423.42200000000003</c:v>
                </c:pt>
                <c:pt idx="109">
                  <c:v>423.37600000000003</c:v>
                </c:pt>
                <c:pt idx="110">
                  <c:v>423.52900000000005</c:v>
                </c:pt>
                <c:pt idx="111">
                  <c:v>423.42500000000001</c:v>
                </c:pt>
                <c:pt idx="112">
                  <c:v>423.42500000000001</c:v>
                </c:pt>
                <c:pt idx="113">
                  <c:v>423.37600000000003</c:v>
                </c:pt>
                <c:pt idx="114">
                  <c:v>423.36100000000005</c:v>
                </c:pt>
                <c:pt idx="115">
                  <c:v>423.32800000000003</c:v>
                </c:pt>
                <c:pt idx="116">
                  <c:v>423.44200000000001</c:v>
                </c:pt>
                <c:pt idx="117">
                  <c:v>423.37800000000004</c:v>
                </c:pt>
                <c:pt idx="118">
                  <c:v>423.32900000000001</c:v>
                </c:pt>
                <c:pt idx="119">
                  <c:v>423.33200000000005</c:v>
                </c:pt>
                <c:pt idx="120">
                  <c:v>423.31500000000005</c:v>
                </c:pt>
                <c:pt idx="121">
                  <c:v>423.10700000000003</c:v>
                </c:pt>
                <c:pt idx="122">
                  <c:v>423.11800000000005</c:v>
                </c:pt>
                <c:pt idx="123">
                  <c:v>423.27300000000002</c:v>
                </c:pt>
                <c:pt idx="124">
                  <c:v>423.20000000000005</c:v>
                </c:pt>
                <c:pt idx="125">
                  <c:v>423.29200000000003</c:v>
                </c:pt>
                <c:pt idx="126">
                  <c:v>423.51900000000001</c:v>
                </c:pt>
                <c:pt idx="127">
                  <c:v>423.69000000000005</c:v>
                </c:pt>
                <c:pt idx="128">
                  <c:v>423.69000000000005</c:v>
                </c:pt>
                <c:pt idx="129">
                  <c:v>423.65400000000005</c:v>
                </c:pt>
                <c:pt idx="130">
                  <c:v>423.61100000000005</c:v>
                </c:pt>
                <c:pt idx="131">
                  <c:v>423.58100000000002</c:v>
                </c:pt>
                <c:pt idx="132">
                  <c:v>423.733</c:v>
                </c:pt>
                <c:pt idx="133">
                  <c:v>423.94900000000001</c:v>
                </c:pt>
                <c:pt idx="134">
                  <c:v>424.06800000000004</c:v>
                </c:pt>
                <c:pt idx="135">
                  <c:v>423.92200000000003</c:v>
                </c:pt>
                <c:pt idx="136">
                  <c:v>423.84000000000003</c:v>
                </c:pt>
                <c:pt idx="137">
                  <c:v>423.76400000000001</c:v>
                </c:pt>
                <c:pt idx="138">
                  <c:v>423.70600000000002</c:v>
                </c:pt>
                <c:pt idx="139">
                  <c:v>423.67500000000001</c:v>
                </c:pt>
                <c:pt idx="140">
                  <c:v>423.65100000000001</c:v>
                </c:pt>
                <c:pt idx="141">
                  <c:v>423.61399999999998</c:v>
                </c:pt>
                <c:pt idx="142">
                  <c:v>423.57100000000003</c:v>
                </c:pt>
                <c:pt idx="143">
                  <c:v>423.541</c:v>
                </c:pt>
                <c:pt idx="144">
                  <c:v>423.55</c:v>
                </c:pt>
                <c:pt idx="145">
                  <c:v>423.58699999999999</c:v>
                </c:pt>
                <c:pt idx="146">
                  <c:v>423.63200000000001</c:v>
                </c:pt>
                <c:pt idx="147">
                  <c:v>423.65699999999998</c:v>
                </c:pt>
                <c:pt idx="148">
                  <c:v>423.63200000000001</c:v>
                </c:pt>
                <c:pt idx="149">
                  <c:v>423.58367200000004</c:v>
                </c:pt>
                <c:pt idx="150">
                  <c:v>423.55319200000002</c:v>
                </c:pt>
                <c:pt idx="151">
                  <c:v>423.52880800000003</c:v>
                </c:pt>
                <c:pt idx="152">
                  <c:v>423.516616</c:v>
                </c:pt>
                <c:pt idx="153">
                  <c:v>423.48004000000003</c:v>
                </c:pt>
                <c:pt idx="154">
                  <c:v>423.44651200000004</c:v>
                </c:pt>
                <c:pt idx="155">
                  <c:v>423.42212800000004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85408"/>
        <c:axId val="48385984"/>
      </c:scatterChart>
      <c:valAx>
        <c:axId val="48385408"/>
        <c:scaling>
          <c:orientation val="minMax"/>
          <c:min val="3652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85984"/>
        <c:crosses val="autoZero"/>
        <c:crossBetween val="midCat"/>
        <c:majorUnit val="365"/>
        <c:minorUnit val="30.4"/>
      </c:valAx>
      <c:valAx>
        <c:axId val="48385984"/>
        <c:scaling>
          <c:orientation val="minMax"/>
          <c:max val="424.1"/>
          <c:min val="423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Elevation (m)</a:t>
                </a:r>
              </a:p>
            </c:rich>
          </c:tx>
          <c:layout>
            <c:manualLayout>
              <c:xMode val="edge"/>
              <c:yMode val="edge"/>
              <c:x val="9.9602713595226822E-3"/>
              <c:y val="0.413366487083851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85408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309A Water and Oil Elevations</a:t>
            </a:r>
          </a:p>
        </c:rich>
      </c:tx>
      <c:layout>
        <c:manualLayout>
          <c:xMode val="edge"/>
          <c:yMode val="edge"/>
          <c:x val="0.31628847530422333"/>
          <c:y val="3.32480818414322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7897353473739"/>
          <c:y val="8.9514178281572543E-2"/>
          <c:w val="0.85795613228747247"/>
          <c:h val="0.79283986477964252"/>
        </c:manualLayout>
      </c:layout>
      <c:scatterChart>
        <c:scatterStyle val="lineMarker"/>
        <c:varyColors val="0"/>
        <c:ser>
          <c:idx val="0"/>
          <c:order val="0"/>
          <c:tx>
            <c:v>Water level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levels'!$B$1389:$B$1503</c:f>
              <c:numCache>
                <c:formatCode>mm/dd/yy</c:formatCode>
                <c:ptCount val="115"/>
                <c:pt idx="0">
                  <c:v>30483</c:v>
                </c:pt>
                <c:pt idx="1">
                  <c:v>30488</c:v>
                </c:pt>
                <c:pt idx="2">
                  <c:v>30524</c:v>
                </c:pt>
                <c:pt idx="3">
                  <c:v>30566</c:v>
                </c:pt>
                <c:pt idx="4">
                  <c:v>30739</c:v>
                </c:pt>
                <c:pt idx="5">
                  <c:v>30778</c:v>
                </c:pt>
                <c:pt idx="6">
                  <c:v>30785</c:v>
                </c:pt>
                <c:pt idx="7">
                  <c:v>30799</c:v>
                </c:pt>
                <c:pt idx="8">
                  <c:v>30806</c:v>
                </c:pt>
                <c:pt idx="9">
                  <c:v>30830</c:v>
                </c:pt>
                <c:pt idx="10">
                  <c:v>30839</c:v>
                </c:pt>
                <c:pt idx="11">
                  <c:v>30840</c:v>
                </c:pt>
                <c:pt idx="12">
                  <c:v>30854</c:v>
                </c:pt>
                <c:pt idx="13">
                  <c:v>30861</c:v>
                </c:pt>
                <c:pt idx="14">
                  <c:v>30869</c:v>
                </c:pt>
                <c:pt idx="15">
                  <c:v>30881</c:v>
                </c:pt>
                <c:pt idx="16">
                  <c:v>30897</c:v>
                </c:pt>
                <c:pt idx="17">
                  <c:v>30904</c:v>
                </c:pt>
                <c:pt idx="18">
                  <c:v>30911</c:v>
                </c:pt>
                <c:pt idx="19">
                  <c:v>30917</c:v>
                </c:pt>
                <c:pt idx="20">
                  <c:v>30925</c:v>
                </c:pt>
                <c:pt idx="21">
                  <c:v>30934</c:v>
                </c:pt>
                <c:pt idx="22">
                  <c:v>30945</c:v>
                </c:pt>
                <c:pt idx="23">
                  <c:v>30979</c:v>
                </c:pt>
                <c:pt idx="24">
                  <c:v>30986</c:v>
                </c:pt>
                <c:pt idx="25">
                  <c:v>30993</c:v>
                </c:pt>
                <c:pt idx="26">
                  <c:v>31001</c:v>
                </c:pt>
                <c:pt idx="27">
                  <c:v>31007</c:v>
                </c:pt>
                <c:pt idx="28">
                  <c:v>31016</c:v>
                </c:pt>
                <c:pt idx="29">
                  <c:v>31021</c:v>
                </c:pt>
                <c:pt idx="30">
                  <c:v>31029</c:v>
                </c:pt>
                <c:pt idx="31">
                  <c:v>31039</c:v>
                </c:pt>
                <c:pt idx="32">
                  <c:v>31046</c:v>
                </c:pt>
                <c:pt idx="33">
                  <c:v>31053</c:v>
                </c:pt>
                <c:pt idx="34">
                  <c:v>31060</c:v>
                </c:pt>
                <c:pt idx="35">
                  <c:v>31076</c:v>
                </c:pt>
                <c:pt idx="36">
                  <c:v>31081</c:v>
                </c:pt>
                <c:pt idx="37">
                  <c:v>31088</c:v>
                </c:pt>
                <c:pt idx="38">
                  <c:v>31109</c:v>
                </c:pt>
                <c:pt idx="39">
                  <c:v>31116</c:v>
                </c:pt>
                <c:pt idx="40">
                  <c:v>31123</c:v>
                </c:pt>
                <c:pt idx="41">
                  <c:v>31130</c:v>
                </c:pt>
                <c:pt idx="42">
                  <c:v>31137</c:v>
                </c:pt>
                <c:pt idx="43">
                  <c:v>31144</c:v>
                </c:pt>
                <c:pt idx="44">
                  <c:v>31151</c:v>
                </c:pt>
                <c:pt idx="45">
                  <c:v>31158</c:v>
                </c:pt>
                <c:pt idx="46">
                  <c:v>31165</c:v>
                </c:pt>
                <c:pt idx="47">
                  <c:v>31172</c:v>
                </c:pt>
                <c:pt idx="48">
                  <c:v>31179</c:v>
                </c:pt>
                <c:pt idx="49">
                  <c:v>31186</c:v>
                </c:pt>
                <c:pt idx="50">
                  <c:v>31193</c:v>
                </c:pt>
                <c:pt idx="51">
                  <c:v>31200</c:v>
                </c:pt>
                <c:pt idx="52">
                  <c:v>31207</c:v>
                </c:pt>
                <c:pt idx="53">
                  <c:v>31214</c:v>
                </c:pt>
                <c:pt idx="54">
                  <c:v>31228</c:v>
                </c:pt>
                <c:pt idx="55">
                  <c:v>31235</c:v>
                </c:pt>
                <c:pt idx="56">
                  <c:v>31242</c:v>
                </c:pt>
                <c:pt idx="57">
                  <c:v>31249</c:v>
                </c:pt>
                <c:pt idx="58">
                  <c:v>31256</c:v>
                </c:pt>
                <c:pt idx="59">
                  <c:v>31263</c:v>
                </c:pt>
                <c:pt idx="60">
                  <c:v>31270</c:v>
                </c:pt>
                <c:pt idx="61">
                  <c:v>31272</c:v>
                </c:pt>
                <c:pt idx="62">
                  <c:v>31277</c:v>
                </c:pt>
                <c:pt idx="63">
                  <c:v>31284</c:v>
                </c:pt>
                <c:pt idx="64">
                  <c:v>31291</c:v>
                </c:pt>
                <c:pt idx="65">
                  <c:v>31298</c:v>
                </c:pt>
                <c:pt idx="66">
                  <c:v>31305</c:v>
                </c:pt>
                <c:pt idx="67">
                  <c:v>31312</c:v>
                </c:pt>
                <c:pt idx="68">
                  <c:v>31319</c:v>
                </c:pt>
                <c:pt idx="69">
                  <c:v>31326</c:v>
                </c:pt>
                <c:pt idx="70">
                  <c:v>31333</c:v>
                </c:pt>
                <c:pt idx="71">
                  <c:v>31340</c:v>
                </c:pt>
                <c:pt idx="72">
                  <c:v>31347</c:v>
                </c:pt>
                <c:pt idx="73">
                  <c:v>31437</c:v>
                </c:pt>
                <c:pt idx="74">
                  <c:v>31445</c:v>
                </c:pt>
                <c:pt idx="75">
                  <c:v>31451</c:v>
                </c:pt>
                <c:pt idx="76">
                  <c:v>31458</c:v>
                </c:pt>
                <c:pt idx="77">
                  <c:v>31471</c:v>
                </c:pt>
                <c:pt idx="78">
                  <c:v>31471</c:v>
                </c:pt>
                <c:pt idx="79">
                  <c:v>31473</c:v>
                </c:pt>
                <c:pt idx="80">
                  <c:v>31480</c:v>
                </c:pt>
                <c:pt idx="81">
                  <c:v>31487</c:v>
                </c:pt>
                <c:pt idx="82">
                  <c:v>31493</c:v>
                </c:pt>
                <c:pt idx="83">
                  <c:v>31500</c:v>
                </c:pt>
                <c:pt idx="84">
                  <c:v>31507</c:v>
                </c:pt>
                <c:pt idx="85">
                  <c:v>31515</c:v>
                </c:pt>
                <c:pt idx="86">
                  <c:v>31522</c:v>
                </c:pt>
                <c:pt idx="87">
                  <c:v>31529</c:v>
                </c:pt>
                <c:pt idx="88">
                  <c:v>31537</c:v>
                </c:pt>
                <c:pt idx="89">
                  <c:v>31543</c:v>
                </c:pt>
                <c:pt idx="90">
                  <c:v>31551</c:v>
                </c:pt>
                <c:pt idx="91">
                  <c:v>31578</c:v>
                </c:pt>
                <c:pt idx="92">
                  <c:v>31592</c:v>
                </c:pt>
                <c:pt idx="93">
                  <c:v>31602</c:v>
                </c:pt>
                <c:pt idx="94">
                  <c:v>31606</c:v>
                </c:pt>
                <c:pt idx="95">
                  <c:v>31614</c:v>
                </c:pt>
                <c:pt idx="96">
                  <c:v>31719</c:v>
                </c:pt>
                <c:pt idx="97">
                  <c:v>31774</c:v>
                </c:pt>
                <c:pt idx="98">
                  <c:v>31780</c:v>
                </c:pt>
                <c:pt idx="99">
                  <c:v>31788</c:v>
                </c:pt>
                <c:pt idx="100">
                  <c:v>31905</c:v>
                </c:pt>
                <c:pt idx="101">
                  <c:v>32352</c:v>
                </c:pt>
                <c:pt idx="102">
                  <c:v>32381</c:v>
                </c:pt>
                <c:pt idx="103">
                  <c:v>32723</c:v>
                </c:pt>
                <c:pt idx="104">
                  <c:v>32800</c:v>
                </c:pt>
                <c:pt idx="105">
                  <c:v>32829</c:v>
                </c:pt>
                <c:pt idx="106">
                  <c:v>32881</c:v>
                </c:pt>
                <c:pt idx="107">
                  <c:v>32930</c:v>
                </c:pt>
                <c:pt idx="108">
                  <c:v>33257</c:v>
                </c:pt>
                <c:pt idx="109">
                  <c:v>33306</c:v>
                </c:pt>
                <c:pt idx="110">
                  <c:v>33326</c:v>
                </c:pt>
                <c:pt idx="111">
                  <c:v>33342</c:v>
                </c:pt>
                <c:pt idx="112">
                  <c:v>33679</c:v>
                </c:pt>
                <c:pt idx="113">
                  <c:v>33771</c:v>
                </c:pt>
                <c:pt idx="114">
                  <c:v>35325</c:v>
                </c:pt>
              </c:numCache>
            </c:numRef>
          </c:xVal>
          <c:yVal>
            <c:numRef>
              <c:f>'"300" wells'' water levels'!$L$1389:$L$1503</c:f>
              <c:numCache>
                <c:formatCode>General</c:formatCode>
                <c:ptCount val="115"/>
                <c:pt idx="0">
                  <c:v>424.012</c:v>
                </c:pt>
                <c:pt idx="3">
                  <c:v>423.77699999999999</c:v>
                </c:pt>
                <c:pt idx="10">
                  <c:v>423.93299999999999</c:v>
                </c:pt>
                <c:pt idx="11">
                  <c:v>423.96</c:v>
                </c:pt>
                <c:pt idx="12">
                  <c:v>423.99599999999998</c:v>
                </c:pt>
                <c:pt idx="13">
                  <c:v>423.96</c:v>
                </c:pt>
                <c:pt idx="14">
                  <c:v>423.96</c:v>
                </c:pt>
                <c:pt idx="15">
                  <c:v>423.762</c:v>
                </c:pt>
                <c:pt idx="16">
                  <c:v>423.43599999999998</c:v>
                </c:pt>
                <c:pt idx="17">
                  <c:v>423.77100000000002</c:v>
                </c:pt>
                <c:pt idx="18">
                  <c:v>423.33800000000002</c:v>
                </c:pt>
                <c:pt idx="19">
                  <c:v>423.33800000000002</c:v>
                </c:pt>
                <c:pt idx="20">
                  <c:v>423.35300000000001</c:v>
                </c:pt>
                <c:pt idx="21">
                  <c:v>423.30500000000001</c:v>
                </c:pt>
                <c:pt idx="22">
                  <c:v>423.274</c:v>
                </c:pt>
                <c:pt idx="23">
                  <c:v>424.17</c:v>
                </c:pt>
                <c:pt idx="24">
                  <c:v>424.036</c:v>
                </c:pt>
                <c:pt idx="25">
                  <c:v>423.96899999999999</c:v>
                </c:pt>
                <c:pt idx="26">
                  <c:v>423.91700000000003</c:v>
                </c:pt>
                <c:pt idx="27">
                  <c:v>423.89300000000003</c:v>
                </c:pt>
                <c:pt idx="28">
                  <c:v>423.86200000000002</c:v>
                </c:pt>
                <c:pt idx="29">
                  <c:v>423.84699999999998</c:v>
                </c:pt>
                <c:pt idx="30">
                  <c:v>423.82900000000001</c:v>
                </c:pt>
                <c:pt idx="31">
                  <c:v>423.774</c:v>
                </c:pt>
                <c:pt idx="32">
                  <c:v>423.75900000000001</c:v>
                </c:pt>
                <c:pt idx="33">
                  <c:v>423.78000000000003</c:v>
                </c:pt>
                <c:pt idx="34">
                  <c:v>423.76800000000003</c:v>
                </c:pt>
                <c:pt idx="35">
                  <c:v>423.72500000000002</c:v>
                </c:pt>
                <c:pt idx="36">
                  <c:v>423.72199999999998</c:v>
                </c:pt>
                <c:pt idx="37">
                  <c:v>423.70699999999999</c:v>
                </c:pt>
                <c:pt idx="38">
                  <c:v>423.69200000000001</c:v>
                </c:pt>
                <c:pt idx="39">
                  <c:v>423.70100000000002</c:v>
                </c:pt>
                <c:pt idx="40">
                  <c:v>423.63400000000001</c:v>
                </c:pt>
                <c:pt idx="41">
                  <c:v>423.95100000000002</c:v>
                </c:pt>
                <c:pt idx="42">
                  <c:v>423.97300000000001</c:v>
                </c:pt>
                <c:pt idx="43">
                  <c:v>424.01499999999999</c:v>
                </c:pt>
                <c:pt idx="44">
                  <c:v>424.07299999999998</c:v>
                </c:pt>
                <c:pt idx="45">
                  <c:v>424.12200000000001</c:v>
                </c:pt>
                <c:pt idx="46">
                  <c:v>424.274</c:v>
                </c:pt>
                <c:pt idx="47">
                  <c:v>424.16500000000002</c:v>
                </c:pt>
                <c:pt idx="48">
                  <c:v>424.20100000000002</c:v>
                </c:pt>
                <c:pt idx="49">
                  <c:v>424.18900000000002</c:v>
                </c:pt>
                <c:pt idx="50">
                  <c:v>424.15499999999997</c:v>
                </c:pt>
                <c:pt idx="51">
                  <c:v>424.11200000000002</c:v>
                </c:pt>
                <c:pt idx="52">
                  <c:v>424.11500000000001</c:v>
                </c:pt>
                <c:pt idx="53">
                  <c:v>424.09699999999998</c:v>
                </c:pt>
                <c:pt idx="54">
                  <c:v>424.1</c:v>
                </c:pt>
                <c:pt idx="55">
                  <c:v>424.06400000000002</c:v>
                </c:pt>
                <c:pt idx="56">
                  <c:v>424.02699999999999</c:v>
                </c:pt>
                <c:pt idx="57">
                  <c:v>424.05099999999999</c:v>
                </c:pt>
                <c:pt idx="58">
                  <c:v>424.06400000000002</c:v>
                </c:pt>
                <c:pt idx="59">
                  <c:v>424.06</c:v>
                </c:pt>
                <c:pt idx="60">
                  <c:v>424.06400000000002</c:v>
                </c:pt>
                <c:pt idx="61">
                  <c:v>424.137</c:v>
                </c:pt>
                <c:pt idx="62">
                  <c:v>424.048</c:v>
                </c:pt>
                <c:pt idx="63">
                  <c:v>424.03899999999999</c:v>
                </c:pt>
                <c:pt idx="64">
                  <c:v>424.04200000000003</c:v>
                </c:pt>
                <c:pt idx="65">
                  <c:v>424.03300000000002</c:v>
                </c:pt>
                <c:pt idx="66">
                  <c:v>423.98700000000002</c:v>
                </c:pt>
                <c:pt idx="67">
                  <c:v>423.96300000000002</c:v>
                </c:pt>
                <c:pt idx="68">
                  <c:v>423.96</c:v>
                </c:pt>
                <c:pt idx="69">
                  <c:v>423.96899999999999</c:v>
                </c:pt>
                <c:pt idx="70">
                  <c:v>423.97199999999998</c:v>
                </c:pt>
                <c:pt idx="71">
                  <c:v>423.96</c:v>
                </c:pt>
                <c:pt idx="72">
                  <c:v>423.95400000000001</c:v>
                </c:pt>
                <c:pt idx="73">
                  <c:v>423.86500000000001</c:v>
                </c:pt>
                <c:pt idx="74">
                  <c:v>423.86200000000002</c:v>
                </c:pt>
                <c:pt idx="75">
                  <c:v>423.85899999999998</c:v>
                </c:pt>
                <c:pt idx="76">
                  <c:v>423.84699999999998</c:v>
                </c:pt>
                <c:pt idx="77">
                  <c:v>423.85899999999998</c:v>
                </c:pt>
                <c:pt idx="78">
                  <c:v>423.83199999999999</c:v>
                </c:pt>
                <c:pt idx="79">
                  <c:v>423.83800000000002</c:v>
                </c:pt>
                <c:pt idx="80">
                  <c:v>423.83199999999999</c:v>
                </c:pt>
                <c:pt idx="81">
                  <c:v>423.82900000000001</c:v>
                </c:pt>
                <c:pt idx="82">
                  <c:v>423.96899999999999</c:v>
                </c:pt>
                <c:pt idx="83">
                  <c:v>423.85899999999998</c:v>
                </c:pt>
                <c:pt idx="84">
                  <c:v>424.25900000000001</c:v>
                </c:pt>
                <c:pt idx="85">
                  <c:v>423.85300000000001</c:v>
                </c:pt>
                <c:pt idx="86">
                  <c:v>424.149</c:v>
                </c:pt>
                <c:pt idx="87">
                  <c:v>424.12099999999998</c:v>
                </c:pt>
                <c:pt idx="88">
                  <c:v>424.21899999999999</c:v>
                </c:pt>
                <c:pt idx="89">
                  <c:v>424.25200000000001</c:v>
                </c:pt>
                <c:pt idx="90">
                  <c:v>424.13400000000001</c:v>
                </c:pt>
                <c:pt idx="91">
                  <c:v>423.99900000000002</c:v>
                </c:pt>
                <c:pt idx="92">
                  <c:v>424.00299999999999</c:v>
                </c:pt>
                <c:pt idx="93">
                  <c:v>423.99299999999999</c:v>
                </c:pt>
                <c:pt idx="94">
                  <c:v>424.01499999999999</c:v>
                </c:pt>
                <c:pt idx="95">
                  <c:v>423.93900000000002</c:v>
                </c:pt>
                <c:pt idx="96">
                  <c:v>423.50600000000003</c:v>
                </c:pt>
                <c:pt idx="97">
                  <c:v>423.57299999999998</c:v>
                </c:pt>
                <c:pt idx="98">
                  <c:v>423.673</c:v>
                </c:pt>
                <c:pt idx="99">
                  <c:v>423.56099999999998</c:v>
                </c:pt>
                <c:pt idx="101">
                  <c:v>423.62200000000001</c:v>
                </c:pt>
                <c:pt idx="102">
                  <c:v>423.47800000000001</c:v>
                </c:pt>
                <c:pt idx="103">
                  <c:v>423.56400000000002</c:v>
                </c:pt>
                <c:pt idx="104">
                  <c:v>423.36200000000002</c:v>
                </c:pt>
                <c:pt idx="105">
                  <c:v>423.47500000000002</c:v>
                </c:pt>
                <c:pt idx="106">
                  <c:v>423.36900000000003</c:v>
                </c:pt>
                <c:pt idx="107">
                  <c:v>423.34100000000001</c:v>
                </c:pt>
                <c:pt idx="108">
                  <c:v>423.09100000000001</c:v>
                </c:pt>
                <c:pt idx="109">
                  <c:v>423.1</c:v>
                </c:pt>
                <c:pt idx="110">
                  <c:v>423.47500000000002</c:v>
                </c:pt>
                <c:pt idx="111">
                  <c:v>423.60500000000002</c:v>
                </c:pt>
                <c:pt idx="112">
                  <c:v>423.959</c:v>
                </c:pt>
                <c:pt idx="113">
                  <c:v>423.76600000000002</c:v>
                </c:pt>
                <c:pt idx="114">
                  <c:v>423.82900000000001</c:v>
                </c:pt>
              </c:numCache>
            </c:numRef>
          </c:yVal>
          <c:smooth val="0"/>
        </c:ser>
        <c:ser>
          <c:idx val="1"/>
          <c:order val="1"/>
          <c:tx>
            <c:v>Oil level</c:v>
          </c:tx>
          <c:spPr>
            <a:ln w="12700">
              <a:solidFill>
                <a:srgbClr val="000000"/>
              </a:solidFill>
              <a:prstDash val="lgDashDot"/>
            </a:ln>
          </c:spPr>
          <c:marker>
            <c:symbol val="none"/>
          </c:marker>
          <c:xVal>
            <c:numRef>
              <c:f>'"300" wells'' water levels'!$B$1389:$B$1503</c:f>
              <c:numCache>
                <c:formatCode>mm/dd/yy</c:formatCode>
                <c:ptCount val="115"/>
                <c:pt idx="0">
                  <c:v>30483</c:v>
                </c:pt>
                <c:pt idx="1">
                  <c:v>30488</c:v>
                </c:pt>
                <c:pt idx="2">
                  <c:v>30524</c:v>
                </c:pt>
                <c:pt idx="3">
                  <c:v>30566</c:v>
                </c:pt>
                <c:pt idx="4">
                  <c:v>30739</c:v>
                </c:pt>
                <c:pt idx="5">
                  <c:v>30778</c:v>
                </c:pt>
                <c:pt idx="6">
                  <c:v>30785</c:v>
                </c:pt>
                <c:pt idx="7">
                  <c:v>30799</c:v>
                </c:pt>
                <c:pt idx="8">
                  <c:v>30806</c:v>
                </c:pt>
                <c:pt idx="9">
                  <c:v>30830</c:v>
                </c:pt>
                <c:pt idx="10">
                  <c:v>30839</c:v>
                </c:pt>
                <c:pt idx="11">
                  <c:v>30840</c:v>
                </c:pt>
                <c:pt idx="12">
                  <c:v>30854</c:v>
                </c:pt>
                <c:pt idx="13">
                  <c:v>30861</c:v>
                </c:pt>
                <c:pt idx="14">
                  <c:v>30869</c:v>
                </c:pt>
                <c:pt idx="15">
                  <c:v>30881</c:v>
                </c:pt>
                <c:pt idx="16">
                  <c:v>30897</c:v>
                </c:pt>
                <c:pt idx="17">
                  <c:v>30904</c:v>
                </c:pt>
                <c:pt idx="18">
                  <c:v>30911</c:v>
                </c:pt>
                <c:pt idx="19">
                  <c:v>30917</c:v>
                </c:pt>
                <c:pt idx="20">
                  <c:v>30925</c:v>
                </c:pt>
                <c:pt idx="21">
                  <c:v>30934</c:v>
                </c:pt>
                <c:pt idx="22">
                  <c:v>30945</c:v>
                </c:pt>
                <c:pt idx="23">
                  <c:v>30979</c:v>
                </c:pt>
                <c:pt idx="24">
                  <c:v>30986</c:v>
                </c:pt>
                <c:pt idx="25">
                  <c:v>30993</c:v>
                </c:pt>
                <c:pt idx="26">
                  <c:v>31001</c:v>
                </c:pt>
                <c:pt idx="27">
                  <c:v>31007</c:v>
                </c:pt>
                <c:pt idx="28">
                  <c:v>31016</c:v>
                </c:pt>
                <c:pt idx="29">
                  <c:v>31021</c:v>
                </c:pt>
                <c:pt idx="30">
                  <c:v>31029</c:v>
                </c:pt>
                <c:pt idx="31">
                  <c:v>31039</c:v>
                </c:pt>
                <c:pt idx="32">
                  <c:v>31046</c:v>
                </c:pt>
                <c:pt idx="33">
                  <c:v>31053</c:v>
                </c:pt>
                <c:pt idx="34">
                  <c:v>31060</c:v>
                </c:pt>
                <c:pt idx="35">
                  <c:v>31076</c:v>
                </c:pt>
                <c:pt idx="36">
                  <c:v>31081</c:v>
                </c:pt>
                <c:pt idx="37">
                  <c:v>31088</c:v>
                </c:pt>
                <c:pt idx="38">
                  <c:v>31109</c:v>
                </c:pt>
                <c:pt idx="39">
                  <c:v>31116</c:v>
                </c:pt>
                <c:pt idx="40">
                  <c:v>31123</c:v>
                </c:pt>
                <c:pt idx="41">
                  <c:v>31130</c:v>
                </c:pt>
                <c:pt idx="42">
                  <c:v>31137</c:v>
                </c:pt>
                <c:pt idx="43">
                  <c:v>31144</c:v>
                </c:pt>
                <c:pt idx="44">
                  <c:v>31151</c:v>
                </c:pt>
                <c:pt idx="45">
                  <c:v>31158</c:v>
                </c:pt>
                <c:pt idx="46">
                  <c:v>31165</c:v>
                </c:pt>
                <c:pt idx="47">
                  <c:v>31172</c:v>
                </c:pt>
                <c:pt idx="48">
                  <c:v>31179</c:v>
                </c:pt>
                <c:pt idx="49">
                  <c:v>31186</c:v>
                </c:pt>
                <c:pt idx="50">
                  <c:v>31193</c:v>
                </c:pt>
                <c:pt idx="51">
                  <c:v>31200</c:v>
                </c:pt>
                <c:pt idx="52">
                  <c:v>31207</c:v>
                </c:pt>
                <c:pt idx="53">
                  <c:v>31214</c:v>
                </c:pt>
                <c:pt idx="54">
                  <c:v>31228</c:v>
                </c:pt>
                <c:pt idx="55">
                  <c:v>31235</c:v>
                </c:pt>
                <c:pt idx="56">
                  <c:v>31242</c:v>
                </c:pt>
                <c:pt idx="57">
                  <c:v>31249</c:v>
                </c:pt>
                <c:pt idx="58">
                  <c:v>31256</c:v>
                </c:pt>
                <c:pt idx="59">
                  <c:v>31263</c:v>
                </c:pt>
                <c:pt idx="60">
                  <c:v>31270</c:v>
                </c:pt>
                <c:pt idx="61">
                  <c:v>31272</c:v>
                </c:pt>
                <c:pt idx="62">
                  <c:v>31277</c:v>
                </c:pt>
                <c:pt idx="63">
                  <c:v>31284</c:v>
                </c:pt>
                <c:pt idx="64">
                  <c:v>31291</c:v>
                </c:pt>
                <c:pt idx="65">
                  <c:v>31298</c:v>
                </c:pt>
                <c:pt idx="66">
                  <c:v>31305</c:v>
                </c:pt>
                <c:pt idx="67">
                  <c:v>31312</c:v>
                </c:pt>
                <c:pt idx="68">
                  <c:v>31319</c:v>
                </c:pt>
                <c:pt idx="69">
                  <c:v>31326</c:v>
                </c:pt>
                <c:pt idx="70">
                  <c:v>31333</c:v>
                </c:pt>
                <c:pt idx="71">
                  <c:v>31340</c:v>
                </c:pt>
                <c:pt idx="72">
                  <c:v>31347</c:v>
                </c:pt>
                <c:pt idx="73">
                  <c:v>31437</c:v>
                </c:pt>
                <c:pt idx="74">
                  <c:v>31445</c:v>
                </c:pt>
                <c:pt idx="75">
                  <c:v>31451</c:v>
                </c:pt>
                <c:pt idx="76">
                  <c:v>31458</c:v>
                </c:pt>
                <c:pt idx="77">
                  <c:v>31471</c:v>
                </c:pt>
                <c:pt idx="78">
                  <c:v>31471</c:v>
                </c:pt>
                <c:pt idx="79">
                  <c:v>31473</c:v>
                </c:pt>
                <c:pt idx="80">
                  <c:v>31480</c:v>
                </c:pt>
                <c:pt idx="81">
                  <c:v>31487</c:v>
                </c:pt>
                <c:pt idx="82">
                  <c:v>31493</c:v>
                </c:pt>
                <c:pt idx="83">
                  <c:v>31500</c:v>
                </c:pt>
                <c:pt idx="84">
                  <c:v>31507</c:v>
                </c:pt>
                <c:pt idx="85">
                  <c:v>31515</c:v>
                </c:pt>
                <c:pt idx="86">
                  <c:v>31522</c:v>
                </c:pt>
                <c:pt idx="87">
                  <c:v>31529</c:v>
                </c:pt>
                <c:pt idx="88">
                  <c:v>31537</c:v>
                </c:pt>
                <c:pt idx="89">
                  <c:v>31543</c:v>
                </c:pt>
                <c:pt idx="90">
                  <c:v>31551</c:v>
                </c:pt>
                <c:pt idx="91">
                  <c:v>31578</c:v>
                </c:pt>
                <c:pt idx="92">
                  <c:v>31592</c:v>
                </c:pt>
                <c:pt idx="93">
                  <c:v>31602</c:v>
                </c:pt>
                <c:pt idx="94">
                  <c:v>31606</c:v>
                </c:pt>
                <c:pt idx="95">
                  <c:v>31614</c:v>
                </c:pt>
                <c:pt idx="96">
                  <c:v>31719</c:v>
                </c:pt>
                <c:pt idx="97">
                  <c:v>31774</c:v>
                </c:pt>
                <c:pt idx="98">
                  <c:v>31780</c:v>
                </c:pt>
                <c:pt idx="99">
                  <c:v>31788</c:v>
                </c:pt>
                <c:pt idx="100">
                  <c:v>31905</c:v>
                </c:pt>
                <c:pt idx="101">
                  <c:v>32352</c:v>
                </c:pt>
                <c:pt idx="102">
                  <c:v>32381</c:v>
                </c:pt>
                <c:pt idx="103">
                  <c:v>32723</c:v>
                </c:pt>
                <c:pt idx="104">
                  <c:v>32800</c:v>
                </c:pt>
                <c:pt idx="105">
                  <c:v>32829</c:v>
                </c:pt>
                <c:pt idx="106">
                  <c:v>32881</c:v>
                </c:pt>
                <c:pt idx="107">
                  <c:v>32930</c:v>
                </c:pt>
                <c:pt idx="108">
                  <c:v>33257</c:v>
                </c:pt>
                <c:pt idx="109">
                  <c:v>33306</c:v>
                </c:pt>
                <c:pt idx="110">
                  <c:v>33326</c:v>
                </c:pt>
                <c:pt idx="111">
                  <c:v>33342</c:v>
                </c:pt>
                <c:pt idx="112">
                  <c:v>33679</c:v>
                </c:pt>
                <c:pt idx="113">
                  <c:v>33771</c:v>
                </c:pt>
                <c:pt idx="114">
                  <c:v>35325</c:v>
                </c:pt>
              </c:numCache>
            </c:numRef>
          </c:xVal>
          <c:yVal>
            <c:numRef>
              <c:f>'"300" wells'' water levels'!$M$1389:$M$1503</c:f>
              <c:numCache>
                <c:formatCode>General</c:formatCode>
                <c:ptCount val="115"/>
                <c:pt idx="1">
                  <c:v>424.01100000000002</c:v>
                </c:pt>
                <c:pt idx="2">
                  <c:v>424.00299999999999</c:v>
                </c:pt>
                <c:pt idx="3">
                  <c:v>423.99099999999999</c:v>
                </c:pt>
                <c:pt idx="4">
                  <c:v>423.97899999999998</c:v>
                </c:pt>
                <c:pt idx="5">
                  <c:v>424.14</c:v>
                </c:pt>
                <c:pt idx="6">
                  <c:v>424.07299999999998</c:v>
                </c:pt>
                <c:pt idx="7">
                  <c:v>424.10399999999998</c:v>
                </c:pt>
                <c:pt idx="8">
                  <c:v>423.98500000000001</c:v>
                </c:pt>
                <c:pt idx="9">
                  <c:v>424.04899999999998</c:v>
                </c:pt>
                <c:pt idx="10">
                  <c:v>424.07</c:v>
                </c:pt>
                <c:pt idx="11">
                  <c:v>424.10399999999998</c:v>
                </c:pt>
                <c:pt idx="12">
                  <c:v>424.14299999999997</c:v>
                </c:pt>
                <c:pt idx="13">
                  <c:v>424.10700000000003</c:v>
                </c:pt>
                <c:pt idx="14">
                  <c:v>424.10399999999998</c:v>
                </c:pt>
                <c:pt idx="15">
                  <c:v>423.98500000000001</c:v>
                </c:pt>
                <c:pt idx="16">
                  <c:v>423.92099999999999</c:v>
                </c:pt>
                <c:pt idx="17">
                  <c:v>424.22899999999998</c:v>
                </c:pt>
                <c:pt idx="18">
                  <c:v>423.90800000000002</c:v>
                </c:pt>
                <c:pt idx="19">
                  <c:v>423.90499999999997</c:v>
                </c:pt>
                <c:pt idx="20">
                  <c:v>423.89299999999997</c:v>
                </c:pt>
                <c:pt idx="21">
                  <c:v>423.86599999999999</c:v>
                </c:pt>
                <c:pt idx="22">
                  <c:v>423.84399999999999</c:v>
                </c:pt>
                <c:pt idx="23">
                  <c:v>424.27699999999999</c:v>
                </c:pt>
                <c:pt idx="24">
                  <c:v>424.14</c:v>
                </c:pt>
                <c:pt idx="25">
                  <c:v>424.07</c:v>
                </c:pt>
                <c:pt idx="26">
                  <c:v>424.01499999999999</c:v>
                </c:pt>
                <c:pt idx="27">
                  <c:v>423.98500000000001</c:v>
                </c:pt>
                <c:pt idx="28">
                  <c:v>423.96</c:v>
                </c:pt>
                <c:pt idx="29">
                  <c:v>423.93900000000002</c:v>
                </c:pt>
                <c:pt idx="30">
                  <c:v>423.90199999999999</c:v>
                </c:pt>
                <c:pt idx="31">
                  <c:v>423.86</c:v>
                </c:pt>
                <c:pt idx="32">
                  <c:v>423.84800000000001</c:v>
                </c:pt>
                <c:pt idx="33">
                  <c:v>423.82299999999998</c:v>
                </c:pt>
                <c:pt idx="34">
                  <c:v>423.82</c:v>
                </c:pt>
                <c:pt idx="35">
                  <c:v>423.76499999999999</c:v>
                </c:pt>
                <c:pt idx="36">
                  <c:v>423.75900000000001</c:v>
                </c:pt>
                <c:pt idx="37">
                  <c:v>423.738</c:v>
                </c:pt>
                <c:pt idx="38">
                  <c:v>423.72</c:v>
                </c:pt>
                <c:pt idx="39">
                  <c:v>423.726</c:v>
                </c:pt>
                <c:pt idx="40">
                  <c:v>423.92399999999998</c:v>
                </c:pt>
                <c:pt idx="51">
                  <c:v>424.11900000000003</c:v>
                </c:pt>
                <c:pt idx="52">
                  <c:v>424.12200000000001</c:v>
                </c:pt>
                <c:pt idx="53">
                  <c:v>424.10399999999998</c:v>
                </c:pt>
                <c:pt idx="54">
                  <c:v>424.10700000000003</c:v>
                </c:pt>
                <c:pt idx="55">
                  <c:v>424.07900000000001</c:v>
                </c:pt>
                <c:pt idx="56">
                  <c:v>424.05200000000002</c:v>
                </c:pt>
                <c:pt idx="57">
                  <c:v>424.07600000000002</c:v>
                </c:pt>
                <c:pt idx="58">
                  <c:v>424.09399999999999</c:v>
                </c:pt>
                <c:pt idx="59">
                  <c:v>424.09399999999999</c:v>
                </c:pt>
                <c:pt idx="60">
                  <c:v>424.09699999999998</c:v>
                </c:pt>
                <c:pt idx="61">
                  <c:v>424.16800000000001</c:v>
                </c:pt>
                <c:pt idx="62">
                  <c:v>424.08199999999999</c:v>
                </c:pt>
                <c:pt idx="63">
                  <c:v>424.07299999999998</c:v>
                </c:pt>
                <c:pt idx="64">
                  <c:v>424.07299999999998</c:v>
                </c:pt>
                <c:pt idx="65">
                  <c:v>424.04899999999998</c:v>
                </c:pt>
                <c:pt idx="66">
                  <c:v>424.03</c:v>
                </c:pt>
                <c:pt idx="67">
                  <c:v>424.01499999999999</c:v>
                </c:pt>
                <c:pt idx="68">
                  <c:v>424.00599999999997</c:v>
                </c:pt>
                <c:pt idx="69">
                  <c:v>423.99099999999999</c:v>
                </c:pt>
                <c:pt idx="70">
                  <c:v>423.98200000000003</c:v>
                </c:pt>
                <c:pt idx="71">
                  <c:v>423.96899999999999</c:v>
                </c:pt>
                <c:pt idx="72">
                  <c:v>423.96</c:v>
                </c:pt>
                <c:pt idx="73">
                  <c:v>423.86900000000003</c:v>
                </c:pt>
                <c:pt idx="74">
                  <c:v>423.86599999999999</c:v>
                </c:pt>
                <c:pt idx="75">
                  <c:v>423.863</c:v>
                </c:pt>
                <c:pt idx="76">
                  <c:v>423.851</c:v>
                </c:pt>
                <c:pt idx="77">
                  <c:v>423.863</c:v>
                </c:pt>
                <c:pt idx="78">
                  <c:v>423.863</c:v>
                </c:pt>
                <c:pt idx="79">
                  <c:v>423.84100000000001</c:v>
                </c:pt>
                <c:pt idx="80">
                  <c:v>423.83499999999998</c:v>
                </c:pt>
                <c:pt idx="81">
                  <c:v>423.83199999999999</c:v>
                </c:pt>
                <c:pt idx="82">
                  <c:v>423.97300000000001</c:v>
                </c:pt>
                <c:pt idx="83">
                  <c:v>423.863</c:v>
                </c:pt>
                <c:pt idx="84">
                  <c:v>424.262</c:v>
                </c:pt>
                <c:pt idx="85">
                  <c:v>423.85700000000003</c:v>
                </c:pt>
                <c:pt idx="91">
                  <c:v>424.00299999999999</c:v>
                </c:pt>
                <c:pt idx="92">
                  <c:v>424.00900000000001</c:v>
                </c:pt>
                <c:pt idx="93">
                  <c:v>423.99599999999998</c:v>
                </c:pt>
                <c:pt idx="94">
                  <c:v>424.024</c:v>
                </c:pt>
                <c:pt idx="95">
                  <c:v>423.99299999999999</c:v>
                </c:pt>
                <c:pt idx="96">
                  <c:v>423.90800000000002</c:v>
                </c:pt>
                <c:pt idx="97">
                  <c:v>423.82299999999998</c:v>
                </c:pt>
                <c:pt idx="98">
                  <c:v>423.80400000000003</c:v>
                </c:pt>
                <c:pt idx="99">
                  <c:v>423.798</c:v>
                </c:pt>
                <c:pt idx="100">
                  <c:v>423.89600000000002</c:v>
                </c:pt>
                <c:pt idx="101">
                  <c:v>423.774</c:v>
                </c:pt>
                <c:pt idx="102">
                  <c:v>423.89600000000002</c:v>
                </c:pt>
                <c:pt idx="103">
                  <c:v>423.99</c:v>
                </c:pt>
                <c:pt idx="104">
                  <c:v>423.935</c:v>
                </c:pt>
                <c:pt idx="105">
                  <c:v>423.82</c:v>
                </c:pt>
                <c:pt idx="106">
                  <c:v>423.70699999999999</c:v>
                </c:pt>
                <c:pt idx="107">
                  <c:v>423.66399999999999</c:v>
                </c:pt>
                <c:pt idx="108">
                  <c:v>423.61799999999999</c:v>
                </c:pt>
                <c:pt idx="109">
                  <c:v>423.58800000000002</c:v>
                </c:pt>
                <c:pt idx="110">
                  <c:v>423.84500000000003</c:v>
                </c:pt>
                <c:pt idx="111">
                  <c:v>423.97</c:v>
                </c:pt>
                <c:pt idx="112">
                  <c:v>424.01499999999999</c:v>
                </c:pt>
                <c:pt idx="113">
                  <c:v>423.87299999999999</c:v>
                </c:pt>
                <c:pt idx="114">
                  <c:v>423.83199999999999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87712"/>
        <c:axId val="48388288"/>
      </c:scatterChart>
      <c:valAx>
        <c:axId val="48387712"/>
        <c:scaling>
          <c:orientation val="minMax"/>
          <c:min val="30317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88288"/>
        <c:crosses val="autoZero"/>
        <c:crossBetween val="midCat"/>
        <c:majorUnit val="365"/>
        <c:minorUnit val="30.4"/>
      </c:valAx>
      <c:valAx>
        <c:axId val="4838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Elevation (m)</a:t>
                </a:r>
              </a:p>
            </c:rich>
          </c:tx>
          <c:layout>
            <c:manualLayout>
              <c:xMode val="edge"/>
              <c:yMode val="edge"/>
              <c:x val="9.46969696969697E-3"/>
              <c:y val="0.391304884843358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87712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060606060606055"/>
          <c:y val="0.78772378516624042"/>
          <c:w val="0.36174242424242431"/>
          <c:h val="5.115089514066495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310A Water Elevation</a:t>
            </a:r>
          </a:p>
        </c:rich>
      </c:tx>
      <c:layout>
        <c:manualLayout>
          <c:xMode val="edge"/>
          <c:yMode val="edge"/>
          <c:x val="0.36882169196531039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95826491046157E-2"/>
          <c:y val="7.7647058823529416E-2"/>
          <c:w val="0.85171181725268208"/>
          <c:h val="0.814117647058823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levels'!$B$1506:$B$1664</c:f>
              <c:numCache>
                <c:formatCode>mm/dd/yy</c:formatCode>
                <c:ptCount val="159"/>
                <c:pt idx="0">
                  <c:v>30461</c:v>
                </c:pt>
                <c:pt idx="1">
                  <c:v>30475</c:v>
                </c:pt>
                <c:pt idx="2">
                  <c:v>30483</c:v>
                </c:pt>
                <c:pt idx="3">
                  <c:v>30488</c:v>
                </c:pt>
                <c:pt idx="4">
                  <c:v>30566</c:v>
                </c:pt>
                <c:pt idx="5">
                  <c:v>30610</c:v>
                </c:pt>
                <c:pt idx="6">
                  <c:v>30715</c:v>
                </c:pt>
                <c:pt idx="7">
                  <c:v>30739</c:v>
                </c:pt>
                <c:pt idx="8">
                  <c:v>30778</c:v>
                </c:pt>
                <c:pt idx="9">
                  <c:v>30785</c:v>
                </c:pt>
                <c:pt idx="10">
                  <c:v>30799</c:v>
                </c:pt>
                <c:pt idx="11">
                  <c:v>30806</c:v>
                </c:pt>
                <c:pt idx="12">
                  <c:v>30830</c:v>
                </c:pt>
                <c:pt idx="13">
                  <c:v>30839</c:v>
                </c:pt>
                <c:pt idx="14">
                  <c:v>30848</c:v>
                </c:pt>
                <c:pt idx="15">
                  <c:v>30854</c:v>
                </c:pt>
                <c:pt idx="16">
                  <c:v>30861</c:v>
                </c:pt>
                <c:pt idx="17">
                  <c:v>30869</c:v>
                </c:pt>
                <c:pt idx="18">
                  <c:v>30881</c:v>
                </c:pt>
                <c:pt idx="19">
                  <c:v>30888</c:v>
                </c:pt>
                <c:pt idx="20">
                  <c:v>30897</c:v>
                </c:pt>
                <c:pt idx="21">
                  <c:v>30904</c:v>
                </c:pt>
                <c:pt idx="22">
                  <c:v>30911</c:v>
                </c:pt>
                <c:pt idx="23">
                  <c:v>30917</c:v>
                </c:pt>
                <c:pt idx="24">
                  <c:v>30925</c:v>
                </c:pt>
                <c:pt idx="25">
                  <c:v>30934</c:v>
                </c:pt>
                <c:pt idx="26">
                  <c:v>30945</c:v>
                </c:pt>
                <c:pt idx="27">
                  <c:v>30979</c:v>
                </c:pt>
                <c:pt idx="28">
                  <c:v>30986</c:v>
                </c:pt>
                <c:pt idx="29">
                  <c:v>30993</c:v>
                </c:pt>
                <c:pt idx="30">
                  <c:v>31002</c:v>
                </c:pt>
                <c:pt idx="31">
                  <c:v>31007</c:v>
                </c:pt>
                <c:pt idx="32">
                  <c:v>31016</c:v>
                </c:pt>
                <c:pt idx="33">
                  <c:v>31021</c:v>
                </c:pt>
                <c:pt idx="34">
                  <c:v>31029</c:v>
                </c:pt>
                <c:pt idx="35">
                  <c:v>31039</c:v>
                </c:pt>
                <c:pt idx="36">
                  <c:v>31046</c:v>
                </c:pt>
                <c:pt idx="37">
                  <c:v>31053</c:v>
                </c:pt>
                <c:pt idx="38">
                  <c:v>31060</c:v>
                </c:pt>
                <c:pt idx="39">
                  <c:v>31076</c:v>
                </c:pt>
                <c:pt idx="40">
                  <c:v>31081</c:v>
                </c:pt>
                <c:pt idx="41">
                  <c:v>31088</c:v>
                </c:pt>
                <c:pt idx="42">
                  <c:v>31095</c:v>
                </c:pt>
                <c:pt idx="43">
                  <c:v>31102</c:v>
                </c:pt>
                <c:pt idx="44">
                  <c:v>31109</c:v>
                </c:pt>
                <c:pt idx="45">
                  <c:v>31116</c:v>
                </c:pt>
                <c:pt idx="46">
                  <c:v>31123</c:v>
                </c:pt>
                <c:pt idx="47">
                  <c:v>31130</c:v>
                </c:pt>
                <c:pt idx="48">
                  <c:v>31137</c:v>
                </c:pt>
                <c:pt idx="49">
                  <c:v>31144</c:v>
                </c:pt>
                <c:pt idx="50">
                  <c:v>31150</c:v>
                </c:pt>
                <c:pt idx="51">
                  <c:v>31151</c:v>
                </c:pt>
                <c:pt idx="52">
                  <c:v>31158</c:v>
                </c:pt>
                <c:pt idx="53">
                  <c:v>31165</c:v>
                </c:pt>
                <c:pt idx="54">
                  <c:v>31172</c:v>
                </c:pt>
                <c:pt idx="55">
                  <c:v>31179</c:v>
                </c:pt>
                <c:pt idx="56">
                  <c:v>31186</c:v>
                </c:pt>
                <c:pt idx="57">
                  <c:v>31193</c:v>
                </c:pt>
                <c:pt idx="58">
                  <c:v>31200</c:v>
                </c:pt>
                <c:pt idx="59">
                  <c:v>31207</c:v>
                </c:pt>
                <c:pt idx="60">
                  <c:v>31214</c:v>
                </c:pt>
                <c:pt idx="61">
                  <c:v>31216</c:v>
                </c:pt>
                <c:pt idx="62">
                  <c:v>31228</c:v>
                </c:pt>
                <c:pt idx="63">
                  <c:v>31235</c:v>
                </c:pt>
                <c:pt idx="64">
                  <c:v>31242</c:v>
                </c:pt>
                <c:pt idx="65">
                  <c:v>31249</c:v>
                </c:pt>
                <c:pt idx="66">
                  <c:v>31256</c:v>
                </c:pt>
                <c:pt idx="67">
                  <c:v>31263</c:v>
                </c:pt>
                <c:pt idx="68">
                  <c:v>31270</c:v>
                </c:pt>
                <c:pt idx="69">
                  <c:v>31272</c:v>
                </c:pt>
                <c:pt idx="70">
                  <c:v>31277</c:v>
                </c:pt>
                <c:pt idx="71">
                  <c:v>31284</c:v>
                </c:pt>
                <c:pt idx="72">
                  <c:v>31291</c:v>
                </c:pt>
                <c:pt idx="73">
                  <c:v>31298</c:v>
                </c:pt>
                <c:pt idx="74">
                  <c:v>31305</c:v>
                </c:pt>
                <c:pt idx="75">
                  <c:v>31312</c:v>
                </c:pt>
                <c:pt idx="76">
                  <c:v>31319</c:v>
                </c:pt>
                <c:pt idx="77">
                  <c:v>31326</c:v>
                </c:pt>
                <c:pt idx="78">
                  <c:v>31333</c:v>
                </c:pt>
                <c:pt idx="79">
                  <c:v>31340</c:v>
                </c:pt>
                <c:pt idx="80">
                  <c:v>31347</c:v>
                </c:pt>
                <c:pt idx="81">
                  <c:v>31431</c:v>
                </c:pt>
                <c:pt idx="82">
                  <c:v>31437</c:v>
                </c:pt>
                <c:pt idx="83">
                  <c:v>31445</c:v>
                </c:pt>
                <c:pt idx="84">
                  <c:v>31451</c:v>
                </c:pt>
                <c:pt idx="85">
                  <c:v>31458</c:v>
                </c:pt>
                <c:pt idx="86">
                  <c:v>31465</c:v>
                </c:pt>
                <c:pt idx="87">
                  <c:v>31473</c:v>
                </c:pt>
                <c:pt idx="88">
                  <c:v>31480</c:v>
                </c:pt>
                <c:pt idx="89">
                  <c:v>31487</c:v>
                </c:pt>
                <c:pt idx="90">
                  <c:v>31493</c:v>
                </c:pt>
                <c:pt idx="91">
                  <c:v>31500</c:v>
                </c:pt>
                <c:pt idx="92">
                  <c:v>31507</c:v>
                </c:pt>
                <c:pt idx="93">
                  <c:v>31515</c:v>
                </c:pt>
                <c:pt idx="94">
                  <c:v>31522</c:v>
                </c:pt>
                <c:pt idx="95">
                  <c:v>31529</c:v>
                </c:pt>
                <c:pt idx="96">
                  <c:v>31537</c:v>
                </c:pt>
                <c:pt idx="97">
                  <c:v>31551</c:v>
                </c:pt>
                <c:pt idx="98">
                  <c:v>31578</c:v>
                </c:pt>
                <c:pt idx="99">
                  <c:v>31592</c:v>
                </c:pt>
                <c:pt idx="100">
                  <c:v>31602</c:v>
                </c:pt>
                <c:pt idx="101">
                  <c:v>31606</c:v>
                </c:pt>
                <c:pt idx="102">
                  <c:v>31614</c:v>
                </c:pt>
                <c:pt idx="103">
                  <c:v>31719</c:v>
                </c:pt>
                <c:pt idx="104">
                  <c:v>31760</c:v>
                </c:pt>
                <c:pt idx="105">
                  <c:v>31774</c:v>
                </c:pt>
                <c:pt idx="106">
                  <c:v>31780</c:v>
                </c:pt>
                <c:pt idx="107">
                  <c:v>31788</c:v>
                </c:pt>
                <c:pt idx="108">
                  <c:v>31903</c:v>
                </c:pt>
                <c:pt idx="109">
                  <c:v>32047</c:v>
                </c:pt>
                <c:pt idx="110">
                  <c:v>32231</c:v>
                </c:pt>
                <c:pt idx="111">
                  <c:v>32235</c:v>
                </c:pt>
                <c:pt idx="112">
                  <c:v>32242</c:v>
                </c:pt>
                <c:pt idx="113">
                  <c:v>32245</c:v>
                </c:pt>
                <c:pt idx="114">
                  <c:v>32263</c:v>
                </c:pt>
                <c:pt idx="115">
                  <c:v>32297</c:v>
                </c:pt>
                <c:pt idx="116">
                  <c:v>32313</c:v>
                </c:pt>
                <c:pt idx="117">
                  <c:v>32320</c:v>
                </c:pt>
                <c:pt idx="118">
                  <c:v>32321</c:v>
                </c:pt>
                <c:pt idx="119">
                  <c:v>32351</c:v>
                </c:pt>
                <c:pt idx="120">
                  <c:v>32410</c:v>
                </c:pt>
                <c:pt idx="121">
                  <c:v>32411</c:v>
                </c:pt>
                <c:pt idx="122">
                  <c:v>32476</c:v>
                </c:pt>
                <c:pt idx="123">
                  <c:v>32605</c:v>
                </c:pt>
                <c:pt idx="124">
                  <c:v>32613</c:v>
                </c:pt>
                <c:pt idx="125">
                  <c:v>32641</c:v>
                </c:pt>
                <c:pt idx="126">
                  <c:v>32660</c:v>
                </c:pt>
                <c:pt idx="127">
                  <c:v>32743</c:v>
                </c:pt>
                <c:pt idx="128">
                  <c:v>32759</c:v>
                </c:pt>
                <c:pt idx="129">
                  <c:v>32800</c:v>
                </c:pt>
                <c:pt idx="130">
                  <c:v>32808</c:v>
                </c:pt>
                <c:pt idx="131">
                  <c:v>33257</c:v>
                </c:pt>
                <c:pt idx="132">
                  <c:v>33312</c:v>
                </c:pt>
                <c:pt idx="133">
                  <c:v>33679</c:v>
                </c:pt>
                <c:pt idx="134">
                  <c:v>33686</c:v>
                </c:pt>
                <c:pt idx="135">
                  <c:v>33695</c:v>
                </c:pt>
                <c:pt idx="136">
                  <c:v>33699</c:v>
                </c:pt>
                <c:pt idx="137">
                  <c:v>33700</c:v>
                </c:pt>
                <c:pt idx="138">
                  <c:v>33702</c:v>
                </c:pt>
                <c:pt idx="139">
                  <c:v>33709</c:v>
                </c:pt>
                <c:pt idx="140">
                  <c:v>33771</c:v>
                </c:pt>
                <c:pt idx="141">
                  <c:v>34010</c:v>
                </c:pt>
                <c:pt idx="142">
                  <c:v>34033</c:v>
                </c:pt>
                <c:pt idx="143">
                  <c:v>34044</c:v>
                </c:pt>
                <c:pt idx="144">
                  <c:v>34058</c:v>
                </c:pt>
                <c:pt idx="145">
                  <c:v>34065</c:v>
                </c:pt>
                <c:pt idx="146">
                  <c:v>34075</c:v>
                </c:pt>
                <c:pt idx="147">
                  <c:v>34086</c:v>
                </c:pt>
                <c:pt idx="148">
                  <c:v>34100</c:v>
                </c:pt>
                <c:pt idx="149">
                  <c:v>34110</c:v>
                </c:pt>
                <c:pt idx="150">
                  <c:v>34267</c:v>
                </c:pt>
                <c:pt idx="151">
                  <c:v>34310</c:v>
                </c:pt>
                <c:pt idx="152">
                  <c:v>34341</c:v>
                </c:pt>
                <c:pt idx="153">
                  <c:v>34438</c:v>
                </c:pt>
                <c:pt idx="154">
                  <c:v>34488</c:v>
                </c:pt>
                <c:pt idx="155">
                  <c:v>34522</c:v>
                </c:pt>
                <c:pt idx="156">
                  <c:v>34561</c:v>
                </c:pt>
                <c:pt idx="157">
                  <c:v>34589</c:v>
                </c:pt>
                <c:pt idx="158">
                  <c:v>34611</c:v>
                </c:pt>
              </c:numCache>
            </c:numRef>
          </c:xVal>
          <c:yVal>
            <c:numRef>
              <c:f>'"300" wells'' water levels'!$L$1506:$L$1664</c:f>
              <c:numCache>
                <c:formatCode>General</c:formatCode>
                <c:ptCount val="159"/>
                <c:pt idx="0">
                  <c:v>424.01499999999999</c:v>
                </c:pt>
                <c:pt idx="1">
                  <c:v>424.012</c:v>
                </c:pt>
                <c:pt idx="2">
                  <c:v>424.02</c:v>
                </c:pt>
                <c:pt idx="3">
                  <c:v>424.03</c:v>
                </c:pt>
                <c:pt idx="4">
                  <c:v>424.07900000000001</c:v>
                </c:pt>
                <c:pt idx="5">
                  <c:v>424.06099999999998</c:v>
                </c:pt>
                <c:pt idx="6">
                  <c:v>424.02699999999999</c:v>
                </c:pt>
                <c:pt idx="7">
                  <c:v>423.93</c:v>
                </c:pt>
                <c:pt idx="8">
                  <c:v>423.93900000000002</c:v>
                </c:pt>
                <c:pt idx="9">
                  <c:v>423.94799999999998</c:v>
                </c:pt>
                <c:pt idx="10">
                  <c:v>423.96899999999999</c:v>
                </c:pt>
                <c:pt idx="11">
                  <c:v>424.03</c:v>
                </c:pt>
                <c:pt idx="12">
                  <c:v>424.04599999999999</c:v>
                </c:pt>
                <c:pt idx="13">
                  <c:v>424.05200000000002</c:v>
                </c:pt>
                <c:pt idx="14">
                  <c:v>424.113</c:v>
                </c:pt>
                <c:pt idx="15">
                  <c:v>424.20400000000001</c:v>
                </c:pt>
                <c:pt idx="16">
                  <c:v>424.22500000000002</c:v>
                </c:pt>
                <c:pt idx="17">
                  <c:v>424.21899999999999</c:v>
                </c:pt>
                <c:pt idx="18">
                  <c:v>424.20699999999999</c:v>
                </c:pt>
                <c:pt idx="19">
                  <c:v>424.19499999999999</c:v>
                </c:pt>
                <c:pt idx="20">
                  <c:v>424.137</c:v>
                </c:pt>
                <c:pt idx="21">
                  <c:v>424.11900000000003</c:v>
                </c:pt>
                <c:pt idx="22">
                  <c:v>424.08800000000002</c:v>
                </c:pt>
                <c:pt idx="23">
                  <c:v>424.101</c:v>
                </c:pt>
                <c:pt idx="24">
                  <c:v>424.07</c:v>
                </c:pt>
                <c:pt idx="25">
                  <c:v>424.05500000000001</c:v>
                </c:pt>
                <c:pt idx="26">
                  <c:v>424.03</c:v>
                </c:pt>
                <c:pt idx="27">
                  <c:v>424.06700000000001</c:v>
                </c:pt>
                <c:pt idx="28">
                  <c:v>424.101</c:v>
                </c:pt>
                <c:pt idx="29">
                  <c:v>424.11</c:v>
                </c:pt>
                <c:pt idx="30">
                  <c:v>424.09399999999999</c:v>
                </c:pt>
                <c:pt idx="31">
                  <c:v>424.101</c:v>
                </c:pt>
                <c:pt idx="32">
                  <c:v>424.09399999999999</c:v>
                </c:pt>
                <c:pt idx="33">
                  <c:v>424.07299999999998</c:v>
                </c:pt>
                <c:pt idx="34">
                  <c:v>424.06400000000002</c:v>
                </c:pt>
                <c:pt idx="35">
                  <c:v>424.03300000000002</c:v>
                </c:pt>
                <c:pt idx="36">
                  <c:v>424.024</c:v>
                </c:pt>
                <c:pt idx="37">
                  <c:v>424.01799999999997</c:v>
                </c:pt>
                <c:pt idx="38">
                  <c:v>424.00299999999999</c:v>
                </c:pt>
                <c:pt idx="39">
                  <c:v>423.976</c:v>
                </c:pt>
                <c:pt idx="40">
                  <c:v>423.96899999999999</c:v>
                </c:pt>
                <c:pt idx="41">
                  <c:v>423.95400000000001</c:v>
                </c:pt>
                <c:pt idx="42">
                  <c:v>423.94200000000001</c:v>
                </c:pt>
                <c:pt idx="43">
                  <c:v>423.93299999999999</c:v>
                </c:pt>
                <c:pt idx="44">
                  <c:v>423.91800000000001</c:v>
                </c:pt>
                <c:pt idx="45">
                  <c:v>423.91199999999998</c:v>
                </c:pt>
                <c:pt idx="46">
                  <c:v>423.90499999999997</c:v>
                </c:pt>
                <c:pt idx="47">
                  <c:v>423.94200000000001</c:v>
                </c:pt>
                <c:pt idx="48">
                  <c:v>423.94200000000001</c:v>
                </c:pt>
                <c:pt idx="49">
                  <c:v>423.95100000000002</c:v>
                </c:pt>
                <c:pt idx="50">
                  <c:v>423.94799999999998</c:v>
                </c:pt>
                <c:pt idx="51">
                  <c:v>423.95699999999999</c:v>
                </c:pt>
                <c:pt idx="52">
                  <c:v>423.96600000000001</c:v>
                </c:pt>
                <c:pt idx="53">
                  <c:v>423.97899999999998</c:v>
                </c:pt>
                <c:pt idx="54">
                  <c:v>424.04599999999999</c:v>
                </c:pt>
                <c:pt idx="55">
                  <c:v>424.14</c:v>
                </c:pt>
                <c:pt idx="56">
                  <c:v>424.17700000000002</c:v>
                </c:pt>
                <c:pt idx="57">
                  <c:v>424.18900000000002</c:v>
                </c:pt>
                <c:pt idx="58">
                  <c:v>424.21899999999999</c:v>
                </c:pt>
                <c:pt idx="59">
                  <c:v>424.22899999999998</c:v>
                </c:pt>
                <c:pt idx="60">
                  <c:v>424.23200000000003</c:v>
                </c:pt>
                <c:pt idx="61">
                  <c:v>424.22199999999998</c:v>
                </c:pt>
                <c:pt idx="62">
                  <c:v>424.24700000000001</c:v>
                </c:pt>
                <c:pt idx="63">
                  <c:v>424.23200000000003</c:v>
                </c:pt>
                <c:pt idx="64">
                  <c:v>424.22500000000002</c:v>
                </c:pt>
                <c:pt idx="65">
                  <c:v>424.23200000000003</c:v>
                </c:pt>
                <c:pt idx="66">
                  <c:v>424.23200000000003</c:v>
                </c:pt>
                <c:pt idx="67">
                  <c:v>424.23500000000001</c:v>
                </c:pt>
                <c:pt idx="68">
                  <c:v>424.24099999999999</c:v>
                </c:pt>
                <c:pt idx="69">
                  <c:v>424.23500000000001</c:v>
                </c:pt>
                <c:pt idx="70">
                  <c:v>424.23200000000003</c:v>
                </c:pt>
                <c:pt idx="71">
                  <c:v>424.24099999999999</c:v>
                </c:pt>
                <c:pt idx="72">
                  <c:v>424.238</c:v>
                </c:pt>
                <c:pt idx="73">
                  <c:v>424.238</c:v>
                </c:pt>
                <c:pt idx="74">
                  <c:v>424.24400000000003</c:v>
                </c:pt>
                <c:pt idx="75">
                  <c:v>424.22500000000002</c:v>
                </c:pt>
                <c:pt idx="76">
                  <c:v>424.21600000000001</c:v>
                </c:pt>
                <c:pt idx="77">
                  <c:v>424.20400000000001</c:v>
                </c:pt>
                <c:pt idx="78">
                  <c:v>424.19200000000001</c:v>
                </c:pt>
                <c:pt idx="79">
                  <c:v>424.18900000000002</c:v>
                </c:pt>
                <c:pt idx="80">
                  <c:v>424.18</c:v>
                </c:pt>
                <c:pt idx="81">
                  <c:v>424.09699999999998</c:v>
                </c:pt>
                <c:pt idx="82">
                  <c:v>424.07900000000001</c:v>
                </c:pt>
                <c:pt idx="83">
                  <c:v>424.06099999999998</c:v>
                </c:pt>
                <c:pt idx="84">
                  <c:v>424.04899999999998</c:v>
                </c:pt>
                <c:pt idx="85">
                  <c:v>424.04899999999998</c:v>
                </c:pt>
                <c:pt idx="86">
                  <c:v>424.03300000000002</c:v>
                </c:pt>
                <c:pt idx="87">
                  <c:v>424.03</c:v>
                </c:pt>
                <c:pt idx="88">
                  <c:v>424.02699999999999</c:v>
                </c:pt>
                <c:pt idx="89">
                  <c:v>424.012</c:v>
                </c:pt>
                <c:pt idx="90">
                  <c:v>424.00599999999997</c:v>
                </c:pt>
                <c:pt idx="91">
                  <c:v>424.05500000000001</c:v>
                </c:pt>
                <c:pt idx="92">
                  <c:v>424.06400000000002</c:v>
                </c:pt>
                <c:pt idx="93">
                  <c:v>424.09399999999999</c:v>
                </c:pt>
                <c:pt idx="94">
                  <c:v>424.07600000000002</c:v>
                </c:pt>
                <c:pt idx="95">
                  <c:v>424.137</c:v>
                </c:pt>
                <c:pt idx="96">
                  <c:v>424.16500000000002</c:v>
                </c:pt>
                <c:pt idx="97">
                  <c:v>424.21600000000001</c:v>
                </c:pt>
                <c:pt idx="98">
                  <c:v>424.19200000000001</c:v>
                </c:pt>
                <c:pt idx="99">
                  <c:v>424.19799999999998</c:v>
                </c:pt>
                <c:pt idx="100">
                  <c:v>424.16500000000002</c:v>
                </c:pt>
                <c:pt idx="101">
                  <c:v>424.15800000000002</c:v>
                </c:pt>
                <c:pt idx="102">
                  <c:v>424.149</c:v>
                </c:pt>
                <c:pt idx="103">
                  <c:v>424.04599999999999</c:v>
                </c:pt>
                <c:pt idx="104">
                  <c:v>424.04300000000001</c:v>
                </c:pt>
                <c:pt idx="105">
                  <c:v>423.99400000000003</c:v>
                </c:pt>
                <c:pt idx="106">
                  <c:v>423.98500000000001</c:v>
                </c:pt>
                <c:pt idx="107">
                  <c:v>423.97899999999998</c:v>
                </c:pt>
                <c:pt idx="108">
                  <c:v>423.93900000000002</c:v>
                </c:pt>
                <c:pt idx="109">
                  <c:v>424.18900000000002</c:v>
                </c:pt>
                <c:pt idx="110">
                  <c:v>423.96899999999999</c:v>
                </c:pt>
                <c:pt idx="111">
                  <c:v>423.988</c:v>
                </c:pt>
                <c:pt idx="112">
                  <c:v>424.01499999999999</c:v>
                </c:pt>
                <c:pt idx="113">
                  <c:v>424.03</c:v>
                </c:pt>
                <c:pt idx="114">
                  <c:v>424.05500000000001</c:v>
                </c:pt>
                <c:pt idx="115">
                  <c:v>424.113</c:v>
                </c:pt>
                <c:pt idx="116">
                  <c:v>424.012</c:v>
                </c:pt>
                <c:pt idx="117">
                  <c:v>423.95699999999999</c:v>
                </c:pt>
                <c:pt idx="118">
                  <c:v>424.01799999999997</c:v>
                </c:pt>
                <c:pt idx="119">
                  <c:v>423.97300000000001</c:v>
                </c:pt>
                <c:pt idx="120">
                  <c:v>423.90499999999997</c:v>
                </c:pt>
                <c:pt idx="121">
                  <c:v>423.89299999999997</c:v>
                </c:pt>
                <c:pt idx="122">
                  <c:v>423.875</c:v>
                </c:pt>
                <c:pt idx="123">
                  <c:v>423.85500000000002</c:v>
                </c:pt>
                <c:pt idx="124">
                  <c:v>423.89600000000002</c:v>
                </c:pt>
                <c:pt idx="125">
                  <c:v>424.02600000000001</c:v>
                </c:pt>
                <c:pt idx="126">
                  <c:v>424.01499999999999</c:v>
                </c:pt>
                <c:pt idx="127">
                  <c:v>423.93</c:v>
                </c:pt>
                <c:pt idx="128">
                  <c:v>423.92700000000002</c:v>
                </c:pt>
                <c:pt idx="129">
                  <c:v>423.90899999999999</c:v>
                </c:pt>
                <c:pt idx="130">
                  <c:v>423.91500000000002</c:v>
                </c:pt>
                <c:pt idx="131">
                  <c:v>423.70299999999997</c:v>
                </c:pt>
                <c:pt idx="132">
                  <c:v>423.65899999999999</c:v>
                </c:pt>
                <c:pt idx="133">
                  <c:v>423.74</c:v>
                </c:pt>
                <c:pt idx="134">
                  <c:v>423.76</c:v>
                </c:pt>
                <c:pt idx="135">
                  <c:v>423.73</c:v>
                </c:pt>
                <c:pt idx="136">
                  <c:v>423.79</c:v>
                </c:pt>
                <c:pt idx="137">
                  <c:v>423.79</c:v>
                </c:pt>
                <c:pt idx="138">
                  <c:v>423.79599999999999</c:v>
                </c:pt>
                <c:pt idx="139">
                  <c:v>423.75099999999998</c:v>
                </c:pt>
                <c:pt idx="140">
                  <c:v>423.82499999999999</c:v>
                </c:pt>
                <c:pt idx="141">
                  <c:v>423.86099999999999</c:v>
                </c:pt>
                <c:pt idx="142">
                  <c:v>423.84</c:v>
                </c:pt>
                <c:pt idx="143">
                  <c:v>423.82600000000002</c:v>
                </c:pt>
                <c:pt idx="144">
                  <c:v>423.84100000000001</c:v>
                </c:pt>
                <c:pt idx="145">
                  <c:v>424.05</c:v>
                </c:pt>
                <c:pt idx="146">
                  <c:v>423.88099999999997</c:v>
                </c:pt>
                <c:pt idx="147">
                  <c:v>423.91199999999998</c:v>
                </c:pt>
                <c:pt idx="148">
                  <c:v>423.952</c:v>
                </c:pt>
                <c:pt idx="149">
                  <c:v>423.96699999999998</c:v>
                </c:pt>
                <c:pt idx="150">
                  <c:v>423.93700000000001</c:v>
                </c:pt>
                <c:pt idx="151">
                  <c:v>423.892</c:v>
                </c:pt>
                <c:pt idx="152">
                  <c:v>423.85699999999997</c:v>
                </c:pt>
                <c:pt idx="153">
                  <c:v>424.09899999999999</c:v>
                </c:pt>
                <c:pt idx="154">
                  <c:v>423.90699999999998</c:v>
                </c:pt>
                <c:pt idx="155">
                  <c:v>423.93099999999998</c:v>
                </c:pt>
                <c:pt idx="156">
                  <c:v>423.99099999999999</c:v>
                </c:pt>
                <c:pt idx="157">
                  <c:v>423.971</c:v>
                </c:pt>
                <c:pt idx="158">
                  <c:v>423.71199999999999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46080"/>
        <c:axId val="48046656"/>
      </c:scatterChart>
      <c:valAx>
        <c:axId val="48046080"/>
        <c:scaling>
          <c:orientation val="minMax"/>
          <c:max val="34699"/>
          <c:min val="30317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046656"/>
        <c:crosses val="autoZero"/>
        <c:crossBetween val="midCat"/>
        <c:majorUnit val="365"/>
        <c:minorUnit val="30.4"/>
      </c:valAx>
      <c:valAx>
        <c:axId val="48046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Elevation (m)</a:t>
                </a:r>
              </a:p>
            </c:rich>
          </c:tx>
          <c:layout>
            <c:manualLayout>
              <c:xMode val="edge"/>
              <c:yMode val="edge"/>
              <c:x val="9.5057034220532317E-3"/>
              <c:y val="0.39764705882352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046080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315 Water &amp; Oil Levels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68359603035609"/>
          <c:y val="0.13897301467648737"/>
          <c:w val="0.75306553405868037"/>
          <c:h val="0.6858016159035355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levels'!$B$3262:$B$3567</c:f>
              <c:numCache>
                <c:formatCode>mm/dd/yy</c:formatCode>
                <c:ptCount val="306"/>
                <c:pt idx="0">
                  <c:v>30524</c:v>
                </c:pt>
                <c:pt idx="1">
                  <c:v>30566</c:v>
                </c:pt>
                <c:pt idx="2">
                  <c:v>30778</c:v>
                </c:pt>
                <c:pt idx="3">
                  <c:v>30785</c:v>
                </c:pt>
                <c:pt idx="4">
                  <c:v>30799</c:v>
                </c:pt>
                <c:pt idx="5">
                  <c:v>30806</c:v>
                </c:pt>
                <c:pt idx="6">
                  <c:v>30830</c:v>
                </c:pt>
                <c:pt idx="7">
                  <c:v>30839</c:v>
                </c:pt>
                <c:pt idx="8">
                  <c:v>30848</c:v>
                </c:pt>
                <c:pt idx="9">
                  <c:v>30854</c:v>
                </c:pt>
                <c:pt idx="10">
                  <c:v>30861</c:v>
                </c:pt>
                <c:pt idx="11">
                  <c:v>30869</c:v>
                </c:pt>
                <c:pt idx="12">
                  <c:v>30881</c:v>
                </c:pt>
                <c:pt idx="13">
                  <c:v>30897</c:v>
                </c:pt>
                <c:pt idx="14">
                  <c:v>30904</c:v>
                </c:pt>
                <c:pt idx="15">
                  <c:v>30911</c:v>
                </c:pt>
                <c:pt idx="16">
                  <c:v>30917</c:v>
                </c:pt>
                <c:pt idx="17">
                  <c:v>30925</c:v>
                </c:pt>
                <c:pt idx="18">
                  <c:v>30934</c:v>
                </c:pt>
                <c:pt idx="19">
                  <c:v>30945</c:v>
                </c:pt>
                <c:pt idx="20">
                  <c:v>30979</c:v>
                </c:pt>
                <c:pt idx="21">
                  <c:v>30986</c:v>
                </c:pt>
                <c:pt idx="22">
                  <c:v>30993</c:v>
                </c:pt>
                <c:pt idx="23">
                  <c:v>31001</c:v>
                </c:pt>
                <c:pt idx="24">
                  <c:v>31007</c:v>
                </c:pt>
                <c:pt idx="25">
                  <c:v>31016</c:v>
                </c:pt>
                <c:pt idx="26">
                  <c:v>31021</c:v>
                </c:pt>
                <c:pt idx="27">
                  <c:v>31029</c:v>
                </c:pt>
                <c:pt idx="28">
                  <c:v>31039</c:v>
                </c:pt>
                <c:pt idx="29">
                  <c:v>31046</c:v>
                </c:pt>
                <c:pt idx="30">
                  <c:v>31053</c:v>
                </c:pt>
                <c:pt idx="31">
                  <c:v>31060</c:v>
                </c:pt>
                <c:pt idx="32">
                  <c:v>31076</c:v>
                </c:pt>
                <c:pt idx="33">
                  <c:v>31081</c:v>
                </c:pt>
                <c:pt idx="34">
                  <c:v>31088</c:v>
                </c:pt>
                <c:pt idx="35">
                  <c:v>31095</c:v>
                </c:pt>
                <c:pt idx="36">
                  <c:v>31116</c:v>
                </c:pt>
                <c:pt idx="37">
                  <c:v>31123</c:v>
                </c:pt>
                <c:pt idx="38">
                  <c:v>31130</c:v>
                </c:pt>
                <c:pt idx="39">
                  <c:v>31137</c:v>
                </c:pt>
                <c:pt idx="40">
                  <c:v>31144</c:v>
                </c:pt>
                <c:pt idx="41">
                  <c:v>31151</c:v>
                </c:pt>
                <c:pt idx="42">
                  <c:v>31158</c:v>
                </c:pt>
                <c:pt idx="43">
                  <c:v>31165</c:v>
                </c:pt>
                <c:pt idx="44">
                  <c:v>31172</c:v>
                </c:pt>
                <c:pt idx="45">
                  <c:v>31179</c:v>
                </c:pt>
                <c:pt idx="46">
                  <c:v>31186</c:v>
                </c:pt>
                <c:pt idx="47">
                  <c:v>31193</c:v>
                </c:pt>
                <c:pt idx="48">
                  <c:v>31200</c:v>
                </c:pt>
                <c:pt idx="49">
                  <c:v>31207</c:v>
                </c:pt>
                <c:pt idx="50">
                  <c:v>31214</c:v>
                </c:pt>
                <c:pt idx="51">
                  <c:v>31228</c:v>
                </c:pt>
                <c:pt idx="52">
                  <c:v>31235</c:v>
                </c:pt>
                <c:pt idx="53">
                  <c:v>31242</c:v>
                </c:pt>
                <c:pt idx="54">
                  <c:v>31249</c:v>
                </c:pt>
                <c:pt idx="55">
                  <c:v>31256</c:v>
                </c:pt>
                <c:pt idx="56">
                  <c:v>31263</c:v>
                </c:pt>
                <c:pt idx="57">
                  <c:v>31270</c:v>
                </c:pt>
                <c:pt idx="58">
                  <c:v>31272</c:v>
                </c:pt>
                <c:pt idx="59">
                  <c:v>31277</c:v>
                </c:pt>
                <c:pt idx="60">
                  <c:v>31284</c:v>
                </c:pt>
                <c:pt idx="61">
                  <c:v>31291</c:v>
                </c:pt>
                <c:pt idx="62">
                  <c:v>31298</c:v>
                </c:pt>
                <c:pt idx="63">
                  <c:v>31305</c:v>
                </c:pt>
                <c:pt idx="64">
                  <c:v>31312</c:v>
                </c:pt>
                <c:pt idx="65">
                  <c:v>31319</c:v>
                </c:pt>
                <c:pt idx="66">
                  <c:v>31326</c:v>
                </c:pt>
                <c:pt idx="67">
                  <c:v>31333</c:v>
                </c:pt>
                <c:pt idx="68">
                  <c:v>31340</c:v>
                </c:pt>
                <c:pt idx="69">
                  <c:v>31347</c:v>
                </c:pt>
                <c:pt idx="70">
                  <c:v>31437</c:v>
                </c:pt>
                <c:pt idx="71">
                  <c:v>31445</c:v>
                </c:pt>
                <c:pt idx="72">
                  <c:v>31451</c:v>
                </c:pt>
                <c:pt idx="73">
                  <c:v>31458</c:v>
                </c:pt>
                <c:pt idx="74">
                  <c:v>31465</c:v>
                </c:pt>
                <c:pt idx="75">
                  <c:v>31473</c:v>
                </c:pt>
                <c:pt idx="76">
                  <c:v>31480</c:v>
                </c:pt>
                <c:pt idx="77">
                  <c:v>31487</c:v>
                </c:pt>
                <c:pt idx="78">
                  <c:v>31493</c:v>
                </c:pt>
                <c:pt idx="79">
                  <c:v>31500</c:v>
                </c:pt>
                <c:pt idx="80">
                  <c:v>31507</c:v>
                </c:pt>
                <c:pt idx="81">
                  <c:v>31515</c:v>
                </c:pt>
                <c:pt idx="82">
                  <c:v>31522</c:v>
                </c:pt>
                <c:pt idx="83">
                  <c:v>31529</c:v>
                </c:pt>
                <c:pt idx="84">
                  <c:v>31537</c:v>
                </c:pt>
                <c:pt idx="85">
                  <c:v>31543</c:v>
                </c:pt>
                <c:pt idx="86">
                  <c:v>31551</c:v>
                </c:pt>
                <c:pt idx="87">
                  <c:v>31578</c:v>
                </c:pt>
                <c:pt idx="88">
                  <c:v>31592</c:v>
                </c:pt>
                <c:pt idx="89">
                  <c:v>31602</c:v>
                </c:pt>
                <c:pt idx="90">
                  <c:v>31606</c:v>
                </c:pt>
                <c:pt idx="91">
                  <c:v>31614</c:v>
                </c:pt>
                <c:pt idx="92">
                  <c:v>31719</c:v>
                </c:pt>
                <c:pt idx="93">
                  <c:v>31774</c:v>
                </c:pt>
                <c:pt idx="94">
                  <c:v>31780</c:v>
                </c:pt>
                <c:pt idx="95">
                  <c:v>31788</c:v>
                </c:pt>
                <c:pt idx="96">
                  <c:v>32800</c:v>
                </c:pt>
                <c:pt idx="97">
                  <c:v>33050</c:v>
                </c:pt>
                <c:pt idx="98">
                  <c:v>33257</c:v>
                </c:pt>
                <c:pt idx="99">
                  <c:v>33306</c:v>
                </c:pt>
                <c:pt idx="100">
                  <c:v>33679</c:v>
                </c:pt>
                <c:pt idx="101">
                  <c:v>33784</c:v>
                </c:pt>
                <c:pt idx="102">
                  <c:v>33996</c:v>
                </c:pt>
                <c:pt idx="103">
                  <c:v>34026</c:v>
                </c:pt>
                <c:pt idx="104">
                  <c:v>34033</c:v>
                </c:pt>
                <c:pt idx="105">
                  <c:v>34044</c:v>
                </c:pt>
                <c:pt idx="106">
                  <c:v>34058</c:v>
                </c:pt>
                <c:pt idx="107">
                  <c:v>34065</c:v>
                </c:pt>
                <c:pt idx="108">
                  <c:v>34075</c:v>
                </c:pt>
                <c:pt idx="109">
                  <c:v>34086</c:v>
                </c:pt>
                <c:pt idx="110">
                  <c:v>34100</c:v>
                </c:pt>
                <c:pt idx="111">
                  <c:v>34110</c:v>
                </c:pt>
                <c:pt idx="112">
                  <c:v>34117</c:v>
                </c:pt>
                <c:pt idx="113">
                  <c:v>34129</c:v>
                </c:pt>
                <c:pt idx="114">
                  <c:v>34267</c:v>
                </c:pt>
                <c:pt idx="115">
                  <c:v>34310</c:v>
                </c:pt>
                <c:pt idx="116">
                  <c:v>34341</c:v>
                </c:pt>
                <c:pt idx="117">
                  <c:v>34366</c:v>
                </c:pt>
                <c:pt idx="118">
                  <c:v>34402</c:v>
                </c:pt>
                <c:pt idx="119">
                  <c:v>34438</c:v>
                </c:pt>
                <c:pt idx="120">
                  <c:v>34488</c:v>
                </c:pt>
                <c:pt idx="121">
                  <c:v>34522</c:v>
                </c:pt>
                <c:pt idx="122">
                  <c:v>34561</c:v>
                </c:pt>
                <c:pt idx="123">
                  <c:v>34589</c:v>
                </c:pt>
                <c:pt idx="124">
                  <c:v>34611</c:v>
                </c:pt>
                <c:pt idx="125">
                  <c:v>34648</c:v>
                </c:pt>
                <c:pt idx="126">
                  <c:v>34676</c:v>
                </c:pt>
                <c:pt idx="127">
                  <c:v>34702</c:v>
                </c:pt>
                <c:pt idx="128">
                  <c:v>34775</c:v>
                </c:pt>
                <c:pt idx="129">
                  <c:v>34817</c:v>
                </c:pt>
                <c:pt idx="130">
                  <c:v>34859</c:v>
                </c:pt>
                <c:pt idx="131">
                  <c:v>35025</c:v>
                </c:pt>
                <c:pt idx="132">
                  <c:v>35101</c:v>
                </c:pt>
                <c:pt idx="133">
                  <c:v>35143</c:v>
                </c:pt>
                <c:pt idx="134">
                  <c:v>35213</c:v>
                </c:pt>
                <c:pt idx="135">
                  <c:v>35240</c:v>
                </c:pt>
                <c:pt idx="136">
                  <c:v>35286</c:v>
                </c:pt>
                <c:pt idx="137">
                  <c:v>35311</c:v>
                </c:pt>
                <c:pt idx="138">
                  <c:v>35359</c:v>
                </c:pt>
                <c:pt idx="139">
                  <c:v>35419</c:v>
                </c:pt>
                <c:pt idx="140">
                  <c:v>35487</c:v>
                </c:pt>
                <c:pt idx="141">
                  <c:v>35551</c:v>
                </c:pt>
                <c:pt idx="142">
                  <c:v>35586</c:v>
                </c:pt>
                <c:pt idx="143">
                  <c:v>35651</c:v>
                </c:pt>
                <c:pt idx="144">
                  <c:v>35693</c:v>
                </c:pt>
                <c:pt idx="145">
                  <c:v>35731</c:v>
                </c:pt>
                <c:pt idx="146">
                  <c:v>35754</c:v>
                </c:pt>
                <c:pt idx="147">
                  <c:v>35776</c:v>
                </c:pt>
                <c:pt idx="148">
                  <c:v>35817</c:v>
                </c:pt>
                <c:pt idx="149">
                  <c:v>35845</c:v>
                </c:pt>
                <c:pt idx="150">
                  <c:v>35871</c:v>
                </c:pt>
                <c:pt idx="151">
                  <c:v>35900</c:v>
                </c:pt>
                <c:pt idx="152">
                  <c:v>35956</c:v>
                </c:pt>
                <c:pt idx="153">
                  <c:v>36060</c:v>
                </c:pt>
                <c:pt idx="154">
                  <c:v>36082</c:v>
                </c:pt>
                <c:pt idx="155">
                  <c:v>36216</c:v>
                </c:pt>
                <c:pt idx="156">
                  <c:v>36235</c:v>
                </c:pt>
                <c:pt idx="157">
                  <c:v>36277</c:v>
                </c:pt>
                <c:pt idx="158">
                  <c:v>36299</c:v>
                </c:pt>
                <c:pt idx="159">
                  <c:v>36328</c:v>
                </c:pt>
                <c:pt idx="160">
                  <c:v>36371</c:v>
                </c:pt>
                <c:pt idx="161">
                  <c:v>36399</c:v>
                </c:pt>
                <c:pt idx="162">
                  <c:v>36427</c:v>
                </c:pt>
                <c:pt idx="163">
                  <c:v>36458</c:v>
                </c:pt>
                <c:pt idx="164">
                  <c:v>36486</c:v>
                </c:pt>
                <c:pt idx="165">
                  <c:v>36521</c:v>
                </c:pt>
                <c:pt idx="166">
                  <c:v>36553</c:v>
                </c:pt>
                <c:pt idx="167">
                  <c:v>36587</c:v>
                </c:pt>
                <c:pt idx="168">
                  <c:v>36612</c:v>
                </c:pt>
                <c:pt idx="169">
                  <c:v>36640</c:v>
                </c:pt>
                <c:pt idx="170">
                  <c:v>36669</c:v>
                </c:pt>
                <c:pt idx="171">
                  <c:v>36706</c:v>
                </c:pt>
                <c:pt idx="172">
                  <c:v>36732</c:v>
                </c:pt>
                <c:pt idx="173">
                  <c:v>36760</c:v>
                </c:pt>
                <c:pt idx="174">
                  <c:v>36787</c:v>
                </c:pt>
                <c:pt idx="175">
                  <c:v>36822</c:v>
                </c:pt>
                <c:pt idx="176">
                  <c:v>36859</c:v>
                </c:pt>
                <c:pt idx="177">
                  <c:v>36888</c:v>
                </c:pt>
                <c:pt idx="178">
                  <c:v>36914</c:v>
                </c:pt>
                <c:pt idx="179">
                  <c:v>36941</c:v>
                </c:pt>
                <c:pt idx="180">
                  <c:v>36965</c:v>
                </c:pt>
                <c:pt idx="181">
                  <c:v>37011</c:v>
                </c:pt>
                <c:pt idx="182">
                  <c:v>37041</c:v>
                </c:pt>
                <c:pt idx="183">
                  <c:v>37063</c:v>
                </c:pt>
                <c:pt idx="184">
                  <c:v>37102</c:v>
                </c:pt>
                <c:pt idx="185">
                  <c:v>37130</c:v>
                </c:pt>
                <c:pt idx="186">
                  <c:v>37158</c:v>
                </c:pt>
                <c:pt idx="187">
                  <c:v>37193</c:v>
                </c:pt>
                <c:pt idx="188">
                  <c:v>37223</c:v>
                </c:pt>
                <c:pt idx="189">
                  <c:v>37244</c:v>
                </c:pt>
                <c:pt idx="190">
                  <c:v>37281</c:v>
                </c:pt>
                <c:pt idx="191">
                  <c:v>37314</c:v>
                </c:pt>
                <c:pt idx="192">
                  <c:v>37337</c:v>
                </c:pt>
                <c:pt idx="193">
                  <c:v>37375</c:v>
                </c:pt>
                <c:pt idx="194">
                  <c:v>37399</c:v>
                </c:pt>
                <c:pt idx="195">
                  <c:v>37433</c:v>
                </c:pt>
                <c:pt idx="196">
                  <c:v>37460</c:v>
                </c:pt>
                <c:pt idx="197">
                  <c:v>37494</c:v>
                </c:pt>
                <c:pt idx="198">
                  <c:v>37524</c:v>
                </c:pt>
                <c:pt idx="199">
                  <c:v>37546</c:v>
                </c:pt>
                <c:pt idx="200">
                  <c:v>37581</c:v>
                </c:pt>
                <c:pt idx="201">
                  <c:v>37610</c:v>
                </c:pt>
                <c:pt idx="202">
                  <c:v>37651</c:v>
                </c:pt>
                <c:pt idx="203">
                  <c:v>37679</c:v>
                </c:pt>
                <c:pt idx="204">
                  <c:v>37705</c:v>
                </c:pt>
                <c:pt idx="205">
                  <c:v>37739</c:v>
                </c:pt>
                <c:pt idx="206">
                  <c:v>37761</c:v>
                </c:pt>
                <c:pt idx="207">
                  <c:v>37802</c:v>
                </c:pt>
                <c:pt idx="208">
                  <c:v>37830</c:v>
                </c:pt>
                <c:pt idx="209">
                  <c:v>37859</c:v>
                </c:pt>
                <c:pt idx="210">
                  <c:v>37888</c:v>
                </c:pt>
                <c:pt idx="211">
                  <c:v>37924</c:v>
                </c:pt>
                <c:pt idx="212">
                  <c:v>37951</c:v>
                </c:pt>
                <c:pt idx="213">
                  <c:v>37978</c:v>
                </c:pt>
                <c:pt idx="214">
                  <c:v>38008</c:v>
                </c:pt>
                <c:pt idx="215">
                  <c:v>38047</c:v>
                </c:pt>
                <c:pt idx="216">
                  <c:v>38078</c:v>
                </c:pt>
                <c:pt idx="217">
                  <c:v>38105</c:v>
                </c:pt>
                <c:pt idx="218">
                  <c:v>38131</c:v>
                </c:pt>
                <c:pt idx="219">
                  <c:v>38162</c:v>
                </c:pt>
                <c:pt idx="220">
                  <c:v>38191</c:v>
                </c:pt>
                <c:pt idx="221">
                  <c:v>38220</c:v>
                </c:pt>
                <c:pt idx="222">
                  <c:v>38250</c:v>
                </c:pt>
                <c:pt idx="223">
                  <c:v>38292</c:v>
                </c:pt>
                <c:pt idx="224">
                  <c:v>38320</c:v>
                </c:pt>
                <c:pt idx="225">
                  <c:v>38341</c:v>
                </c:pt>
                <c:pt idx="226">
                  <c:v>38377</c:v>
                </c:pt>
                <c:pt idx="227">
                  <c:v>38413</c:v>
                </c:pt>
                <c:pt idx="228">
                  <c:v>38440</c:v>
                </c:pt>
                <c:pt idx="229">
                  <c:v>38467</c:v>
                </c:pt>
                <c:pt idx="230">
                  <c:v>38496</c:v>
                </c:pt>
                <c:pt idx="231">
                  <c:v>38526</c:v>
                </c:pt>
                <c:pt idx="232">
                  <c:v>38558</c:v>
                </c:pt>
                <c:pt idx="233">
                  <c:v>38586</c:v>
                </c:pt>
                <c:pt idx="234">
                  <c:v>38618</c:v>
                </c:pt>
                <c:pt idx="235">
                  <c:v>38649</c:v>
                </c:pt>
                <c:pt idx="236">
                  <c:v>38677</c:v>
                </c:pt>
                <c:pt idx="237">
                  <c:v>38707</c:v>
                </c:pt>
                <c:pt idx="238">
                  <c:v>38743</c:v>
                </c:pt>
                <c:pt idx="239">
                  <c:v>38776</c:v>
                </c:pt>
                <c:pt idx="240">
                  <c:v>38803</c:v>
                </c:pt>
                <c:pt idx="241">
                  <c:v>38835</c:v>
                </c:pt>
                <c:pt idx="242">
                  <c:v>38856</c:v>
                </c:pt>
                <c:pt idx="243">
                  <c:v>38894</c:v>
                </c:pt>
                <c:pt idx="244">
                  <c:v>38925</c:v>
                </c:pt>
                <c:pt idx="245">
                  <c:v>38958</c:v>
                </c:pt>
                <c:pt idx="246">
                  <c:v>38986</c:v>
                </c:pt>
                <c:pt idx="247">
                  <c:v>39014</c:v>
                </c:pt>
                <c:pt idx="248">
                  <c:v>39050</c:v>
                </c:pt>
                <c:pt idx="249">
                  <c:v>39077</c:v>
                </c:pt>
                <c:pt idx="250">
                  <c:v>39114</c:v>
                </c:pt>
                <c:pt idx="251">
                  <c:v>39136</c:v>
                </c:pt>
                <c:pt idx="252">
                  <c:v>39167</c:v>
                </c:pt>
                <c:pt idx="253">
                  <c:v>39198</c:v>
                </c:pt>
                <c:pt idx="254">
                  <c:v>39220</c:v>
                </c:pt>
                <c:pt idx="255">
                  <c:v>39258</c:v>
                </c:pt>
                <c:pt idx="256">
                  <c:v>39272</c:v>
                </c:pt>
                <c:pt idx="257">
                  <c:v>39317</c:v>
                </c:pt>
                <c:pt idx="258">
                  <c:v>39356</c:v>
                </c:pt>
                <c:pt idx="259">
                  <c:v>39373</c:v>
                </c:pt>
                <c:pt idx="260">
                  <c:v>39413</c:v>
                </c:pt>
                <c:pt idx="261">
                  <c:v>39443</c:v>
                </c:pt>
                <c:pt idx="262">
                  <c:v>39472</c:v>
                </c:pt>
                <c:pt idx="263">
                  <c:v>39507</c:v>
                </c:pt>
                <c:pt idx="264">
                  <c:v>39536</c:v>
                </c:pt>
                <c:pt idx="265">
                  <c:v>39563</c:v>
                </c:pt>
                <c:pt idx="266">
                  <c:v>39580</c:v>
                </c:pt>
                <c:pt idx="267">
                  <c:v>39674</c:v>
                </c:pt>
                <c:pt idx="268">
                  <c:v>39725</c:v>
                </c:pt>
                <c:pt idx="269">
                  <c:v>39767</c:v>
                </c:pt>
                <c:pt idx="270">
                  <c:v>39795</c:v>
                </c:pt>
                <c:pt idx="271">
                  <c:v>39832</c:v>
                </c:pt>
                <c:pt idx="272">
                  <c:v>39866</c:v>
                </c:pt>
                <c:pt idx="273">
                  <c:v>39898</c:v>
                </c:pt>
                <c:pt idx="274">
                  <c:v>39938</c:v>
                </c:pt>
                <c:pt idx="275">
                  <c:v>39966</c:v>
                </c:pt>
                <c:pt idx="276">
                  <c:v>40001</c:v>
                </c:pt>
                <c:pt idx="277">
                  <c:v>40044</c:v>
                </c:pt>
                <c:pt idx="278">
                  <c:v>40074</c:v>
                </c:pt>
                <c:pt idx="279">
                  <c:v>40102</c:v>
                </c:pt>
                <c:pt idx="280">
                  <c:v>40128</c:v>
                </c:pt>
                <c:pt idx="281">
                  <c:v>40161</c:v>
                </c:pt>
                <c:pt idx="282">
                  <c:v>40191</c:v>
                </c:pt>
                <c:pt idx="283">
                  <c:v>40221</c:v>
                </c:pt>
                <c:pt idx="284">
                  <c:v>40246</c:v>
                </c:pt>
                <c:pt idx="285">
                  <c:v>40274</c:v>
                </c:pt>
                <c:pt idx="286">
                  <c:v>40331</c:v>
                </c:pt>
                <c:pt idx="287">
                  <c:v>40378</c:v>
                </c:pt>
                <c:pt idx="288">
                  <c:v>40417</c:v>
                </c:pt>
                <c:pt idx="289">
                  <c:v>40442</c:v>
                </c:pt>
                <c:pt idx="290">
                  <c:v>40485</c:v>
                </c:pt>
                <c:pt idx="291">
                  <c:v>40514</c:v>
                </c:pt>
                <c:pt idx="292">
                  <c:v>40549</c:v>
                </c:pt>
                <c:pt idx="293">
                  <c:v>40577</c:v>
                </c:pt>
                <c:pt idx="294">
                  <c:v>40605</c:v>
                </c:pt>
                <c:pt idx="295">
                  <c:v>40632</c:v>
                </c:pt>
                <c:pt idx="296">
                  <c:v>40709</c:v>
                </c:pt>
                <c:pt idx="297">
                  <c:v>40714</c:v>
                </c:pt>
                <c:pt idx="298">
                  <c:v>40743</c:v>
                </c:pt>
                <c:pt idx="299">
                  <c:v>40772</c:v>
                </c:pt>
                <c:pt idx="300">
                  <c:v>40808</c:v>
                </c:pt>
                <c:pt idx="301">
                  <c:v>40842</c:v>
                </c:pt>
                <c:pt idx="302">
                  <c:v>40868</c:v>
                </c:pt>
                <c:pt idx="303">
                  <c:v>40897</c:v>
                </c:pt>
                <c:pt idx="304">
                  <c:v>40932</c:v>
                </c:pt>
                <c:pt idx="305">
                  <c:v>40977</c:v>
                </c:pt>
              </c:numCache>
            </c:numRef>
          </c:xVal>
          <c:yVal>
            <c:numRef>
              <c:f>'"300" wells'' water levels'!$L$3261:$L$3567</c:f>
              <c:numCache>
                <c:formatCode>General</c:formatCode>
                <c:ptCount val="307"/>
                <c:pt idx="6">
                  <c:v>422.70800000000003</c:v>
                </c:pt>
                <c:pt idx="8">
                  <c:v>422.69900000000001</c:v>
                </c:pt>
                <c:pt idx="9">
                  <c:v>422.87</c:v>
                </c:pt>
                <c:pt idx="10">
                  <c:v>422.99200000000002</c:v>
                </c:pt>
                <c:pt idx="11">
                  <c:v>423.04700000000003</c:v>
                </c:pt>
                <c:pt idx="12">
                  <c:v>423.089</c:v>
                </c:pt>
                <c:pt idx="13">
                  <c:v>423.04700000000003</c:v>
                </c:pt>
                <c:pt idx="14">
                  <c:v>422.92500000000001</c:v>
                </c:pt>
                <c:pt idx="15">
                  <c:v>422.851</c:v>
                </c:pt>
                <c:pt idx="16">
                  <c:v>422.702</c:v>
                </c:pt>
                <c:pt idx="17">
                  <c:v>422.70800000000003</c:v>
                </c:pt>
                <c:pt idx="18">
                  <c:v>422.70800000000003</c:v>
                </c:pt>
                <c:pt idx="19">
                  <c:v>422.24200000000002</c:v>
                </c:pt>
                <c:pt idx="20">
                  <c:v>422.27499999999998</c:v>
                </c:pt>
                <c:pt idx="21">
                  <c:v>422.80599999999998</c:v>
                </c:pt>
                <c:pt idx="22">
                  <c:v>422.86399999999998</c:v>
                </c:pt>
                <c:pt idx="23">
                  <c:v>422.84199999999998</c:v>
                </c:pt>
                <c:pt idx="24">
                  <c:v>422.81200000000001</c:v>
                </c:pt>
                <c:pt idx="25">
                  <c:v>422.80599999999998</c:v>
                </c:pt>
                <c:pt idx="26">
                  <c:v>422.76600000000002</c:v>
                </c:pt>
                <c:pt idx="27">
                  <c:v>422.745</c:v>
                </c:pt>
                <c:pt idx="28">
                  <c:v>422.70800000000003</c:v>
                </c:pt>
                <c:pt idx="29">
                  <c:v>422.69600000000003</c:v>
                </c:pt>
                <c:pt idx="30">
                  <c:v>422.69</c:v>
                </c:pt>
                <c:pt idx="31">
                  <c:v>422.69900000000001</c:v>
                </c:pt>
                <c:pt idx="32">
                  <c:v>422.69600000000003</c:v>
                </c:pt>
                <c:pt idx="33">
                  <c:v>422.69</c:v>
                </c:pt>
                <c:pt idx="34">
                  <c:v>422.69</c:v>
                </c:pt>
                <c:pt idx="35">
                  <c:v>422.69</c:v>
                </c:pt>
                <c:pt idx="36">
                  <c:v>422.69</c:v>
                </c:pt>
                <c:pt idx="37">
                  <c:v>422.68700000000001</c:v>
                </c:pt>
                <c:pt idx="38">
                  <c:v>422.68700000000001</c:v>
                </c:pt>
                <c:pt idx="39">
                  <c:v>422.68400000000003</c:v>
                </c:pt>
                <c:pt idx="40">
                  <c:v>422.68700000000001</c:v>
                </c:pt>
                <c:pt idx="41">
                  <c:v>422.69299999999998</c:v>
                </c:pt>
                <c:pt idx="42">
                  <c:v>422.69299999999998</c:v>
                </c:pt>
                <c:pt idx="43">
                  <c:v>422.69</c:v>
                </c:pt>
                <c:pt idx="44">
                  <c:v>422.69299999999998</c:v>
                </c:pt>
                <c:pt idx="45">
                  <c:v>422.69900000000001</c:v>
                </c:pt>
                <c:pt idx="46">
                  <c:v>422.83</c:v>
                </c:pt>
                <c:pt idx="47">
                  <c:v>422.83300000000003</c:v>
                </c:pt>
                <c:pt idx="48">
                  <c:v>422.851</c:v>
                </c:pt>
                <c:pt idx="49">
                  <c:v>422.97</c:v>
                </c:pt>
                <c:pt idx="50">
                  <c:v>423.03100000000001</c:v>
                </c:pt>
                <c:pt idx="51">
                  <c:v>423.10399999999998</c:v>
                </c:pt>
                <c:pt idx="52">
                  <c:v>423.13499999999999</c:v>
                </c:pt>
                <c:pt idx="53">
                  <c:v>423.14699999999999</c:v>
                </c:pt>
                <c:pt idx="54">
                  <c:v>423.14699999999999</c:v>
                </c:pt>
                <c:pt idx="55">
                  <c:v>423.11099999999999</c:v>
                </c:pt>
                <c:pt idx="56">
                  <c:v>423.11399999999998</c:v>
                </c:pt>
                <c:pt idx="57">
                  <c:v>423.11700000000002</c:v>
                </c:pt>
                <c:pt idx="58">
                  <c:v>423.12</c:v>
                </c:pt>
                <c:pt idx="59">
                  <c:v>423.14699999999999</c:v>
                </c:pt>
                <c:pt idx="60">
                  <c:v>423.14400000000001</c:v>
                </c:pt>
                <c:pt idx="61">
                  <c:v>423.15</c:v>
                </c:pt>
                <c:pt idx="62">
                  <c:v>423.15300000000002</c:v>
                </c:pt>
                <c:pt idx="63">
                  <c:v>423.13799999999998</c:v>
                </c:pt>
                <c:pt idx="64">
                  <c:v>423.12299999999999</c:v>
                </c:pt>
                <c:pt idx="65">
                  <c:v>423.09800000000001</c:v>
                </c:pt>
                <c:pt idx="66">
                  <c:v>423.08600000000001</c:v>
                </c:pt>
                <c:pt idx="67">
                  <c:v>423.13499999999999</c:v>
                </c:pt>
                <c:pt idx="68">
                  <c:v>423.05</c:v>
                </c:pt>
                <c:pt idx="69">
                  <c:v>423.03699999999998</c:v>
                </c:pt>
                <c:pt idx="70">
                  <c:v>423.03100000000001</c:v>
                </c:pt>
                <c:pt idx="71">
                  <c:v>422.72</c:v>
                </c:pt>
                <c:pt idx="72">
                  <c:v>422.69600000000003</c:v>
                </c:pt>
                <c:pt idx="73">
                  <c:v>422.68700000000001</c:v>
                </c:pt>
                <c:pt idx="74">
                  <c:v>422.69299999999998</c:v>
                </c:pt>
                <c:pt idx="75">
                  <c:v>422.69299999999998</c:v>
                </c:pt>
                <c:pt idx="76">
                  <c:v>422.68700000000001</c:v>
                </c:pt>
                <c:pt idx="77">
                  <c:v>422.67500000000001</c:v>
                </c:pt>
                <c:pt idx="78">
                  <c:v>422.68099999999998</c:v>
                </c:pt>
                <c:pt idx="79">
                  <c:v>422.666</c:v>
                </c:pt>
                <c:pt idx="80">
                  <c:v>422.702</c:v>
                </c:pt>
                <c:pt idx="81">
                  <c:v>422.77800000000002</c:v>
                </c:pt>
                <c:pt idx="82">
                  <c:v>422.81799999999998</c:v>
                </c:pt>
                <c:pt idx="83">
                  <c:v>422.84199999999998</c:v>
                </c:pt>
                <c:pt idx="84">
                  <c:v>422.87299999999999</c:v>
                </c:pt>
                <c:pt idx="85">
                  <c:v>422.92500000000001</c:v>
                </c:pt>
                <c:pt idx="86">
                  <c:v>422.97</c:v>
                </c:pt>
                <c:pt idx="87">
                  <c:v>423.13499999999999</c:v>
                </c:pt>
                <c:pt idx="88">
                  <c:v>423.08300000000003</c:v>
                </c:pt>
                <c:pt idx="89">
                  <c:v>423.08600000000001</c:v>
                </c:pt>
                <c:pt idx="90">
                  <c:v>423.08</c:v>
                </c:pt>
                <c:pt idx="91">
                  <c:v>423.01</c:v>
                </c:pt>
                <c:pt idx="92">
                  <c:v>422.95499999999998</c:v>
                </c:pt>
                <c:pt idx="93">
                  <c:v>422.745</c:v>
                </c:pt>
                <c:pt idx="94">
                  <c:v>422.68099999999998</c:v>
                </c:pt>
                <c:pt idx="95">
                  <c:v>422.68700000000001</c:v>
                </c:pt>
                <c:pt idx="96">
                  <c:v>422.67500000000001</c:v>
                </c:pt>
                <c:pt idx="97">
                  <c:v>422.69</c:v>
                </c:pt>
                <c:pt idx="98">
                  <c:v>422.84500000000003</c:v>
                </c:pt>
                <c:pt idx="99">
                  <c:v>422.70499999999998</c:v>
                </c:pt>
                <c:pt idx="100">
                  <c:v>422.702</c:v>
                </c:pt>
                <c:pt idx="101">
                  <c:v>422.75</c:v>
                </c:pt>
                <c:pt idx="103">
                  <c:v>422.78</c:v>
                </c:pt>
                <c:pt idx="104">
                  <c:v>422.73</c:v>
                </c:pt>
                <c:pt idx="105">
                  <c:v>422.72</c:v>
                </c:pt>
                <c:pt idx="106">
                  <c:v>422.71</c:v>
                </c:pt>
                <c:pt idx="107">
                  <c:v>422.7</c:v>
                </c:pt>
                <c:pt idx="108">
                  <c:v>422.72</c:v>
                </c:pt>
                <c:pt idx="109">
                  <c:v>422.7</c:v>
                </c:pt>
                <c:pt idx="110">
                  <c:v>422.72</c:v>
                </c:pt>
                <c:pt idx="111">
                  <c:v>422.88</c:v>
                </c:pt>
                <c:pt idx="112">
                  <c:v>422.93</c:v>
                </c:pt>
                <c:pt idx="113">
                  <c:v>422.93</c:v>
                </c:pt>
                <c:pt idx="114">
                  <c:v>422.94</c:v>
                </c:pt>
                <c:pt idx="116">
                  <c:v>422.91899999999998</c:v>
                </c:pt>
                <c:pt idx="117">
                  <c:v>422.839</c:v>
                </c:pt>
                <c:pt idx="118">
                  <c:v>422.78699999999998</c:v>
                </c:pt>
                <c:pt idx="119">
                  <c:v>422.714</c:v>
                </c:pt>
                <c:pt idx="120">
                  <c:v>422.7</c:v>
                </c:pt>
                <c:pt idx="121">
                  <c:v>422.91699999999997</c:v>
                </c:pt>
                <c:pt idx="122">
                  <c:v>422.988</c:v>
                </c:pt>
                <c:pt idx="124">
                  <c:v>423.108</c:v>
                </c:pt>
                <c:pt idx="125">
                  <c:v>423.85399999999998</c:v>
                </c:pt>
                <c:pt idx="126">
                  <c:v>423.28699999999998</c:v>
                </c:pt>
                <c:pt idx="127">
                  <c:v>423.28800000000001</c:v>
                </c:pt>
                <c:pt idx="128">
                  <c:v>423.24</c:v>
                </c:pt>
                <c:pt idx="129">
                  <c:v>423.02199999999999</c:v>
                </c:pt>
                <c:pt idx="130">
                  <c:v>423.07400000000001</c:v>
                </c:pt>
                <c:pt idx="131">
                  <c:v>422.71199999999999</c:v>
                </c:pt>
                <c:pt idx="132">
                  <c:v>423.07400000000001</c:v>
                </c:pt>
                <c:pt idx="134">
                  <c:v>422.83500000000004</c:v>
                </c:pt>
                <c:pt idx="135">
                  <c:v>423.44200000000001</c:v>
                </c:pt>
                <c:pt idx="136">
                  <c:v>423.47200000000004</c:v>
                </c:pt>
                <c:pt idx="137">
                  <c:v>423.30100000000004</c:v>
                </c:pt>
                <c:pt idx="138">
                  <c:v>423.14400000000001</c:v>
                </c:pt>
                <c:pt idx="139">
                  <c:v>422.90700000000004</c:v>
                </c:pt>
                <c:pt idx="140">
                  <c:v>422.98900000000003</c:v>
                </c:pt>
                <c:pt idx="141">
                  <c:v>422.82100000000003</c:v>
                </c:pt>
                <c:pt idx="142">
                  <c:v>423.36400000000003</c:v>
                </c:pt>
                <c:pt idx="143">
                  <c:v>423.392</c:v>
                </c:pt>
                <c:pt idx="144">
                  <c:v>423.65899999999999</c:v>
                </c:pt>
                <c:pt idx="145">
                  <c:v>423.416</c:v>
                </c:pt>
                <c:pt idx="146">
                  <c:v>423.334</c:v>
                </c:pt>
                <c:pt idx="147">
                  <c:v>423.25</c:v>
                </c:pt>
                <c:pt idx="148">
                  <c:v>423.20000000000005</c:v>
                </c:pt>
                <c:pt idx="149">
                  <c:v>423.11099999999999</c:v>
                </c:pt>
                <c:pt idx="150">
                  <c:v>423.03399999999999</c:v>
                </c:pt>
                <c:pt idx="151">
                  <c:v>423.01900000000001</c:v>
                </c:pt>
                <c:pt idx="152">
                  <c:v>423.08500000000004</c:v>
                </c:pt>
                <c:pt idx="153">
                  <c:v>423.33199999999999</c:v>
                </c:pt>
                <c:pt idx="154">
                  <c:v>422.82500000000005</c:v>
                </c:pt>
                <c:pt idx="155">
                  <c:v>423.23200000000003</c:v>
                </c:pt>
                <c:pt idx="156">
                  <c:v>422.70699999999999</c:v>
                </c:pt>
                <c:pt idx="157">
                  <c:v>422.71100000000001</c:v>
                </c:pt>
                <c:pt idx="158">
                  <c:v>423.77800000000002</c:v>
                </c:pt>
                <c:pt idx="159">
                  <c:v>423.12400000000002</c:v>
                </c:pt>
                <c:pt idx="160">
                  <c:v>423.233</c:v>
                </c:pt>
                <c:pt idx="161">
                  <c:v>423.411</c:v>
                </c:pt>
                <c:pt idx="162">
                  <c:v>423.452</c:v>
                </c:pt>
                <c:pt idx="163">
                  <c:v>423.58699999999999</c:v>
                </c:pt>
                <c:pt idx="164">
                  <c:v>423.57500000000005</c:v>
                </c:pt>
                <c:pt idx="165">
                  <c:v>423.46500000000003</c:v>
                </c:pt>
                <c:pt idx="166">
                  <c:v>423.34399999999999</c:v>
                </c:pt>
                <c:pt idx="167">
                  <c:v>423.23400000000004</c:v>
                </c:pt>
                <c:pt idx="168">
                  <c:v>423.15100000000001</c:v>
                </c:pt>
                <c:pt idx="169">
                  <c:v>423.11600000000004</c:v>
                </c:pt>
                <c:pt idx="170">
                  <c:v>423.125</c:v>
                </c:pt>
                <c:pt idx="171">
                  <c:v>423.10599999999999</c:v>
                </c:pt>
                <c:pt idx="172">
                  <c:v>423.01600000000002</c:v>
                </c:pt>
                <c:pt idx="173">
                  <c:v>422.92099999999999</c:v>
                </c:pt>
                <c:pt idx="174">
                  <c:v>422.78399999999999</c:v>
                </c:pt>
                <c:pt idx="175">
                  <c:v>422.80200000000002</c:v>
                </c:pt>
                <c:pt idx="176">
                  <c:v>422.78500000000003</c:v>
                </c:pt>
                <c:pt idx="177">
                  <c:v>423.36700000000002</c:v>
                </c:pt>
                <c:pt idx="178">
                  <c:v>423.54700000000003</c:v>
                </c:pt>
                <c:pt idx="179">
                  <c:v>423.43800000000005</c:v>
                </c:pt>
                <c:pt idx="180">
                  <c:v>423.33300000000003</c:v>
                </c:pt>
                <c:pt idx="181">
                  <c:v>423.25900000000001</c:v>
                </c:pt>
                <c:pt idx="182">
                  <c:v>423.202</c:v>
                </c:pt>
                <c:pt idx="183">
                  <c:v>423.28300000000002</c:v>
                </c:pt>
                <c:pt idx="184">
                  <c:v>423.61799999999999</c:v>
                </c:pt>
                <c:pt idx="185">
                  <c:v>423.548</c:v>
                </c:pt>
                <c:pt idx="186">
                  <c:v>423.435</c:v>
                </c:pt>
                <c:pt idx="187">
                  <c:v>423.30700000000002</c:v>
                </c:pt>
                <c:pt idx="188">
                  <c:v>423.23500000000001</c:v>
                </c:pt>
                <c:pt idx="189">
                  <c:v>423.11099999999999</c:v>
                </c:pt>
                <c:pt idx="190">
                  <c:v>423.09900000000005</c:v>
                </c:pt>
                <c:pt idx="191">
                  <c:v>423.31300000000005</c:v>
                </c:pt>
                <c:pt idx="192">
                  <c:v>423.17500000000001</c:v>
                </c:pt>
                <c:pt idx="193">
                  <c:v>423.09399999999999</c:v>
                </c:pt>
                <c:pt idx="194">
                  <c:v>422.86600000000004</c:v>
                </c:pt>
                <c:pt idx="195">
                  <c:v>423.00600000000003</c:v>
                </c:pt>
                <c:pt idx="196">
                  <c:v>422.93600000000004</c:v>
                </c:pt>
                <c:pt idx="197">
                  <c:v>423.25600000000003</c:v>
                </c:pt>
                <c:pt idx="198">
                  <c:v>423.42700000000002</c:v>
                </c:pt>
                <c:pt idx="199">
                  <c:v>423.334</c:v>
                </c:pt>
                <c:pt idx="200">
                  <c:v>423.14699999999999</c:v>
                </c:pt>
                <c:pt idx="201">
                  <c:v>422.97400000000005</c:v>
                </c:pt>
                <c:pt idx="202">
                  <c:v>422.91</c:v>
                </c:pt>
                <c:pt idx="203">
                  <c:v>422.851</c:v>
                </c:pt>
                <c:pt idx="204">
                  <c:v>422.78300000000002</c:v>
                </c:pt>
                <c:pt idx="205">
                  <c:v>422.73900000000003</c:v>
                </c:pt>
                <c:pt idx="206">
                  <c:v>422.73500000000001</c:v>
                </c:pt>
                <c:pt idx="207">
                  <c:v>422.75100000000003</c:v>
                </c:pt>
                <c:pt idx="208">
                  <c:v>422.81</c:v>
                </c:pt>
                <c:pt idx="209">
                  <c:v>422.89300000000003</c:v>
                </c:pt>
                <c:pt idx="210">
                  <c:v>422.60200000000003</c:v>
                </c:pt>
                <c:pt idx="211">
                  <c:v>422.59100000000001</c:v>
                </c:pt>
                <c:pt idx="212">
                  <c:v>422.6</c:v>
                </c:pt>
                <c:pt idx="213">
                  <c:v>422.596</c:v>
                </c:pt>
                <c:pt idx="214">
                  <c:v>423.01500000000004</c:v>
                </c:pt>
                <c:pt idx="215">
                  <c:v>422.95500000000004</c:v>
                </c:pt>
                <c:pt idx="216">
                  <c:v>422.82600000000002</c:v>
                </c:pt>
                <c:pt idx="217">
                  <c:v>423.10300000000001</c:v>
                </c:pt>
                <c:pt idx="218">
                  <c:v>422.94400000000002</c:v>
                </c:pt>
                <c:pt idx="219">
                  <c:v>422.86600000000004</c:v>
                </c:pt>
                <c:pt idx="220">
                  <c:v>422.61099999999999</c:v>
                </c:pt>
                <c:pt idx="221">
                  <c:v>422.62800000000004</c:v>
                </c:pt>
                <c:pt idx="222">
                  <c:v>422.71100000000001</c:v>
                </c:pt>
                <c:pt idx="223">
                  <c:v>422.65200000000004</c:v>
                </c:pt>
                <c:pt idx="224">
                  <c:v>423.09900000000005</c:v>
                </c:pt>
                <c:pt idx="225">
                  <c:v>423.30500000000001</c:v>
                </c:pt>
                <c:pt idx="226">
                  <c:v>423.31600000000003</c:v>
                </c:pt>
                <c:pt idx="227">
                  <c:v>423.20000000000005</c:v>
                </c:pt>
                <c:pt idx="228">
                  <c:v>423.07400000000001</c:v>
                </c:pt>
                <c:pt idx="229">
                  <c:v>422.99600000000004</c:v>
                </c:pt>
                <c:pt idx="230">
                  <c:v>423.00300000000004</c:v>
                </c:pt>
                <c:pt idx="231">
                  <c:v>423.21600000000001</c:v>
                </c:pt>
                <c:pt idx="232">
                  <c:v>423.32400000000001</c:v>
                </c:pt>
                <c:pt idx="233">
                  <c:v>423.51300000000003</c:v>
                </c:pt>
                <c:pt idx="234">
                  <c:v>423.43800000000005</c:v>
                </c:pt>
                <c:pt idx="235">
                  <c:v>423.322</c:v>
                </c:pt>
                <c:pt idx="236">
                  <c:v>423.221</c:v>
                </c:pt>
                <c:pt idx="237">
                  <c:v>423.15100000000001</c:v>
                </c:pt>
                <c:pt idx="238">
                  <c:v>423.10900000000004</c:v>
                </c:pt>
                <c:pt idx="239">
                  <c:v>423.07300000000004</c:v>
                </c:pt>
                <c:pt idx="240">
                  <c:v>423</c:v>
                </c:pt>
                <c:pt idx="241">
                  <c:v>422.87700000000001</c:v>
                </c:pt>
                <c:pt idx="242">
                  <c:v>423.24299999999999</c:v>
                </c:pt>
                <c:pt idx="243">
                  <c:v>423.34000000000003</c:v>
                </c:pt>
                <c:pt idx="244">
                  <c:v>423.36600000000004</c:v>
                </c:pt>
                <c:pt idx="245">
                  <c:v>423.41200000000003</c:v>
                </c:pt>
                <c:pt idx="246">
                  <c:v>423.09900000000005</c:v>
                </c:pt>
                <c:pt idx="247">
                  <c:v>422.959</c:v>
                </c:pt>
                <c:pt idx="248">
                  <c:v>422.90100000000001</c:v>
                </c:pt>
                <c:pt idx="249">
                  <c:v>422.83300000000003</c:v>
                </c:pt>
                <c:pt idx="250">
                  <c:v>422.78100000000001</c:v>
                </c:pt>
                <c:pt idx="251">
                  <c:v>422.72</c:v>
                </c:pt>
                <c:pt idx="252">
                  <c:v>422.678</c:v>
                </c:pt>
                <c:pt idx="253">
                  <c:v>422.63600000000002</c:v>
                </c:pt>
                <c:pt idx="254">
                  <c:v>422.74</c:v>
                </c:pt>
                <c:pt idx="255">
                  <c:v>422.90300000000002</c:v>
                </c:pt>
                <c:pt idx="256">
                  <c:v>423.048</c:v>
                </c:pt>
                <c:pt idx="257">
                  <c:v>423.09500000000003</c:v>
                </c:pt>
                <c:pt idx="258">
                  <c:v>423.005</c:v>
                </c:pt>
                <c:pt idx="259">
                  <c:v>422.84100000000001</c:v>
                </c:pt>
                <c:pt idx="260">
                  <c:v>422.82500000000005</c:v>
                </c:pt>
                <c:pt idx="261">
                  <c:v>422.971</c:v>
                </c:pt>
                <c:pt idx="262">
                  <c:v>423.03500000000003</c:v>
                </c:pt>
                <c:pt idx="263">
                  <c:v>423.01</c:v>
                </c:pt>
                <c:pt idx="264">
                  <c:v>422.89600000000002</c:v>
                </c:pt>
                <c:pt idx="265">
                  <c:v>422.791</c:v>
                </c:pt>
                <c:pt idx="268">
                  <c:v>423.37200000000001</c:v>
                </c:pt>
                <c:pt idx="269">
                  <c:v>423.24600000000004</c:v>
                </c:pt>
                <c:pt idx="270">
                  <c:v>423.41300000000001</c:v>
                </c:pt>
                <c:pt idx="271">
                  <c:v>423.49799999999999</c:v>
                </c:pt>
                <c:pt idx="272">
                  <c:v>423.48200000000003</c:v>
                </c:pt>
                <c:pt idx="273">
                  <c:v>423.39100000000002</c:v>
                </c:pt>
                <c:pt idx="274">
                  <c:v>423.35599999999999</c:v>
                </c:pt>
                <c:pt idx="277">
                  <c:v>423.642</c:v>
                </c:pt>
                <c:pt idx="278">
                  <c:v>423.54599999999999</c:v>
                </c:pt>
                <c:pt idx="279">
                  <c:v>423.40700000000004</c:v>
                </c:pt>
                <c:pt idx="280">
                  <c:v>423.28100000000001</c:v>
                </c:pt>
                <c:pt idx="281">
                  <c:v>423.21100000000001</c:v>
                </c:pt>
                <c:pt idx="282">
                  <c:v>423.15600000000001</c:v>
                </c:pt>
                <c:pt idx="283">
                  <c:v>423.09300000000002</c:v>
                </c:pt>
                <c:pt idx="284">
                  <c:v>423.02700000000004</c:v>
                </c:pt>
                <c:pt idx="285">
                  <c:v>422.96899999999999</c:v>
                </c:pt>
                <c:pt idx="286">
                  <c:v>422.98700000000002</c:v>
                </c:pt>
                <c:pt idx="287">
                  <c:v>423.12</c:v>
                </c:pt>
                <c:pt idx="288">
                  <c:v>423.411</c:v>
                </c:pt>
                <c:pt idx="289">
                  <c:v>423.14300000000003</c:v>
                </c:pt>
                <c:pt idx="290">
                  <c:v>423.26600000000002</c:v>
                </c:pt>
                <c:pt idx="291">
                  <c:v>423.50800000000004</c:v>
                </c:pt>
                <c:pt idx="292">
                  <c:v>423.57800000000003</c:v>
                </c:pt>
                <c:pt idx="294">
                  <c:v>423.64699999999999</c:v>
                </c:pt>
                <c:pt idx="296">
                  <c:v>423.38600000000002</c:v>
                </c:pt>
                <c:pt idx="297">
                  <c:v>423.81200000000001</c:v>
                </c:pt>
                <c:pt idx="298">
                  <c:v>423.83699999999999</c:v>
                </c:pt>
                <c:pt idx="299">
                  <c:v>423.89600000000002</c:v>
                </c:pt>
                <c:pt idx="300">
                  <c:v>423.77100000000002</c:v>
                </c:pt>
                <c:pt idx="301">
                  <c:v>423.678</c:v>
                </c:pt>
                <c:pt idx="302">
                  <c:v>423.58500000000004</c:v>
                </c:pt>
                <c:pt idx="303">
                  <c:v>423.52800000000002</c:v>
                </c:pt>
                <c:pt idx="304">
                  <c:v>423.44800000000004</c:v>
                </c:pt>
                <c:pt idx="305">
                  <c:v>423.63900000000001</c:v>
                </c:pt>
                <c:pt idx="306">
                  <c:v>423.529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lgDashDot"/>
            </a:ln>
          </c:spPr>
          <c:marker>
            <c:symbol val="none"/>
          </c:marker>
          <c:xVal>
            <c:numRef>
              <c:f>'"300" wells'' water levels'!$B$3261:$B$3567</c:f>
              <c:numCache>
                <c:formatCode>mm/dd/yy</c:formatCode>
                <c:ptCount val="307"/>
                <c:pt idx="0">
                  <c:v>30509</c:v>
                </c:pt>
                <c:pt idx="1">
                  <c:v>30524</c:v>
                </c:pt>
                <c:pt idx="2">
                  <c:v>30566</c:v>
                </c:pt>
                <c:pt idx="3">
                  <c:v>30778</c:v>
                </c:pt>
                <c:pt idx="4">
                  <c:v>30785</c:v>
                </c:pt>
                <c:pt idx="5">
                  <c:v>30799</c:v>
                </c:pt>
                <c:pt idx="6">
                  <c:v>30806</c:v>
                </c:pt>
                <c:pt idx="7">
                  <c:v>30830</c:v>
                </c:pt>
                <c:pt idx="8">
                  <c:v>30839</c:v>
                </c:pt>
                <c:pt idx="9">
                  <c:v>30848</c:v>
                </c:pt>
                <c:pt idx="10">
                  <c:v>30854</c:v>
                </c:pt>
                <c:pt idx="11">
                  <c:v>30861</c:v>
                </c:pt>
                <c:pt idx="12">
                  <c:v>30869</c:v>
                </c:pt>
                <c:pt idx="13">
                  <c:v>30881</c:v>
                </c:pt>
                <c:pt idx="14">
                  <c:v>30897</c:v>
                </c:pt>
                <c:pt idx="15">
                  <c:v>30904</c:v>
                </c:pt>
                <c:pt idx="16">
                  <c:v>30911</c:v>
                </c:pt>
                <c:pt idx="17">
                  <c:v>30917</c:v>
                </c:pt>
                <c:pt idx="18">
                  <c:v>30925</c:v>
                </c:pt>
                <c:pt idx="19">
                  <c:v>30934</c:v>
                </c:pt>
                <c:pt idx="20">
                  <c:v>30945</c:v>
                </c:pt>
                <c:pt idx="21">
                  <c:v>30979</c:v>
                </c:pt>
                <c:pt idx="22">
                  <c:v>30986</c:v>
                </c:pt>
                <c:pt idx="23">
                  <c:v>30993</c:v>
                </c:pt>
                <c:pt idx="24">
                  <c:v>31001</c:v>
                </c:pt>
                <c:pt idx="25">
                  <c:v>31007</c:v>
                </c:pt>
                <c:pt idx="26">
                  <c:v>31016</c:v>
                </c:pt>
                <c:pt idx="27">
                  <c:v>31021</c:v>
                </c:pt>
                <c:pt idx="28">
                  <c:v>31029</c:v>
                </c:pt>
                <c:pt idx="29">
                  <c:v>31039</c:v>
                </c:pt>
                <c:pt idx="30">
                  <c:v>31046</c:v>
                </c:pt>
                <c:pt idx="31">
                  <c:v>31053</c:v>
                </c:pt>
                <c:pt idx="32">
                  <c:v>31060</c:v>
                </c:pt>
                <c:pt idx="33">
                  <c:v>31076</c:v>
                </c:pt>
                <c:pt idx="34">
                  <c:v>31081</c:v>
                </c:pt>
                <c:pt idx="35">
                  <c:v>31088</c:v>
                </c:pt>
                <c:pt idx="36">
                  <c:v>31095</c:v>
                </c:pt>
                <c:pt idx="37">
                  <c:v>31116</c:v>
                </c:pt>
                <c:pt idx="38">
                  <c:v>31123</c:v>
                </c:pt>
                <c:pt idx="39">
                  <c:v>31130</c:v>
                </c:pt>
                <c:pt idx="40">
                  <c:v>31137</c:v>
                </c:pt>
                <c:pt idx="41">
                  <c:v>31144</c:v>
                </c:pt>
                <c:pt idx="42">
                  <c:v>31151</c:v>
                </c:pt>
                <c:pt idx="43">
                  <c:v>31158</c:v>
                </c:pt>
                <c:pt idx="44">
                  <c:v>31165</c:v>
                </c:pt>
                <c:pt idx="45">
                  <c:v>31172</c:v>
                </c:pt>
                <c:pt idx="46">
                  <c:v>31179</c:v>
                </c:pt>
                <c:pt idx="47">
                  <c:v>31186</c:v>
                </c:pt>
                <c:pt idx="48">
                  <c:v>31193</c:v>
                </c:pt>
                <c:pt idx="49">
                  <c:v>31200</c:v>
                </c:pt>
                <c:pt idx="50">
                  <c:v>31207</c:v>
                </c:pt>
                <c:pt idx="51">
                  <c:v>31214</c:v>
                </c:pt>
                <c:pt idx="52">
                  <c:v>31228</c:v>
                </c:pt>
                <c:pt idx="53">
                  <c:v>31235</c:v>
                </c:pt>
                <c:pt idx="54">
                  <c:v>31242</c:v>
                </c:pt>
                <c:pt idx="55">
                  <c:v>31249</c:v>
                </c:pt>
                <c:pt idx="56">
                  <c:v>31256</c:v>
                </c:pt>
                <c:pt idx="57">
                  <c:v>31263</c:v>
                </c:pt>
                <c:pt idx="58">
                  <c:v>31270</c:v>
                </c:pt>
                <c:pt idx="59">
                  <c:v>31272</c:v>
                </c:pt>
                <c:pt idx="60">
                  <c:v>31277</c:v>
                </c:pt>
                <c:pt idx="61">
                  <c:v>31284</c:v>
                </c:pt>
                <c:pt idx="62">
                  <c:v>31291</c:v>
                </c:pt>
                <c:pt idx="63">
                  <c:v>31298</c:v>
                </c:pt>
                <c:pt idx="64">
                  <c:v>31305</c:v>
                </c:pt>
                <c:pt idx="65">
                  <c:v>31312</c:v>
                </c:pt>
                <c:pt idx="66">
                  <c:v>31319</c:v>
                </c:pt>
                <c:pt idx="67">
                  <c:v>31326</c:v>
                </c:pt>
                <c:pt idx="68">
                  <c:v>31333</c:v>
                </c:pt>
                <c:pt idx="69">
                  <c:v>31340</c:v>
                </c:pt>
                <c:pt idx="70">
                  <c:v>31347</c:v>
                </c:pt>
                <c:pt idx="71">
                  <c:v>31437</c:v>
                </c:pt>
                <c:pt idx="72">
                  <c:v>31445</c:v>
                </c:pt>
                <c:pt idx="73">
                  <c:v>31451</c:v>
                </c:pt>
                <c:pt idx="74">
                  <c:v>31458</c:v>
                </c:pt>
                <c:pt idx="75">
                  <c:v>31465</c:v>
                </c:pt>
                <c:pt idx="76">
                  <c:v>31473</c:v>
                </c:pt>
                <c:pt idx="77">
                  <c:v>31480</c:v>
                </c:pt>
                <c:pt idx="78">
                  <c:v>31487</c:v>
                </c:pt>
                <c:pt idx="79">
                  <c:v>31493</c:v>
                </c:pt>
                <c:pt idx="80">
                  <c:v>31500</c:v>
                </c:pt>
                <c:pt idx="81">
                  <c:v>31507</c:v>
                </c:pt>
                <c:pt idx="82">
                  <c:v>31515</c:v>
                </c:pt>
                <c:pt idx="83">
                  <c:v>31522</c:v>
                </c:pt>
                <c:pt idx="84">
                  <c:v>31529</c:v>
                </c:pt>
                <c:pt idx="85">
                  <c:v>31537</c:v>
                </c:pt>
                <c:pt idx="86">
                  <c:v>31543</c:v>
                </c:pt>
                <c:pt idx="87">
                  <c:v>31551</c:v>
                </c:pt>
                <c:pt idx="88">
                  <c:v>31578</c:v>
                </c:pt>
                <c:pt idx="89">
                  <c:v>31592</c:v>
                </c:pt>
                <c:pt idx="90">
                  <c:v>31602</c:v>
                </c:pt>
                <c:pt idx="91">
                  <c:v>31606</c:v>
                </c:pt>
                <c:pt idx="92">
                  <c:v>31614</c:v>
                </c:pt>
                <c:pt idx="93">
                  <c:v>31719</c:v>
                </c:pt>
                <c:pt idx="94">
                  <c:v>31774</c:v>
                </c:pt>
                <c:pt idx="95">
                  <c:v>31780</c:v>
                </c:pt>
                <c:pt idx="96">
                  <c:v>31788</c:v>
                </c:pt>
                <c:pt idx="97">
                  <c:v>32800</c:v>
                </c:pt>
                <c:pt idx="98">
                  <c:v>33050</c:v>
                </c:pt>
                <c:pt idx="99">
                  <c:v>33257</c:v>
                </c:pt>
                <c:pt idx="100">
                  <c:v>33306</c:v>
                </c:pt>
                <c:pt idx="101">
                  <c:v>33679</c:v>
                </c:pt>
                <c:pt idx="102">
                  <c:v>33784</c:v>
                </c:pt>
                <c:pt idx="103">
                  <c:v>33996</c:v>
                </c:pt>
                <c:pt idx="104">
                  <c:v>34026</c:v>
                </c:pt>
                <c:pt idx="105">
                  <c:v>34033</c:v>
                </c:pt>
                <c:pt idx="106">
                  <c:v>34044</c:v>
                </c:pt>
                <c:pt idx="107">
                  <c:v>34058</c:v>
                </c:pt>
                <c:pt idx="108">
                  <c:v>34065</c:v>
                </c:pt>
                <c:pt idx="109">
                  <c:v>34075</c:v>
                </c:pt>
                <c:pt idx="110">
                  <c:v>34086</c:v>
                </c:pt>
                <c:pt idx="111">
                  <c:v>34100</c:v>
                </c:pt>
                <c:pt idx="112">
                  <c:v>34110</c:v>
                </c:pt>
                <c:pt idx="113">
                  <c:v>34117</c:v>
                </c:pt>
                <c:pt idx="114">
                  <c:v>34129</c:v>
                </c:pt>
                <c:pt idx="115">
                  <c:v>34267</c:v>
                </c:pt>
                <c:pt idx="116">
                  <c:v>34310</c:v>
                </c:pt>
                <c:pt idx="117">
                  <c:v>34341</c:v>
                </c:pt>
                <c:pt idx="118">
                  <c:v>34366</c:v>
                </c:pt>
                <c:pt idx="119">
                  <c:v>34402</c:v>
                </c:pt>
                <c:pt idx="120">
                  <c:v>34438</c:v>
                </c:pt>
                <c:pt idx="121">
                  <c:v>34488</c:v>
                </c:pt>
                <c:pt idx="122">
                  <c:v>34522</c:v>
                </c:pt>
                <c:pt idx="123">
                  <c:v>34561</c:v>
                </c:pt>
                <c:pt idx="124">
                  <c:v>34589</c:v>
                </c:pt>
                <c:pt idx="125">
                  <c:v>34611</c:v>
                </c:pt>
                <c:pt idx="126">
                  <c:v>34648</c:v>
                </c:pt>
                <c:pt idx="127">
                  <c:v>34676</c:v>
                </c:pt>
                <c:pt idx="128">
                  <c:v>34702</c:v>
                </c:pt>
                <c:pt idx="129">
                  <c:v>34775</c:v>
                </c:pt>
                <c:pt idx="130">
                  <c:v>34817</c:v>
                </c:pt>
                <c:pt idx="131">
                  <c:v>34859</c:v>
                </c:pt>
                <c:pt idx="132">
                  <c:v>35025</c:v>
                </c:pt>
                <c:pt idx="133">
                  <c:v>35101</c:v>
                </c:pt>
                <c:pt idx="134">
                  <c:v>35143</c:v>
                </c:pt>
                <c:pt idx="135">
                  <c:v>35213</c:v>
                </c:pt>
                <c:pt idx="136">
                  <c:v>35240</c:v>
                </c:pt>
                <c:pt idx="137">
                  <c:v>35286</c:v>
                </c:pt>
                <c:pt idx="138">
                  <c:v>35311</c:v>
                </c:pt>
                <c:pt idx="139">
                  <c:v>35359</c:v>
                </c:pt>
                <c:pt idx="140">
                  <c:v>35419</c:v>
                </c:pt>
                <c:pt idx="141">
                  <c:v>35487</c:v>
                </c:pt>
                <c:pt idx="142">
                  <c:v>35551</c:v>
                </c:pt>
                <c:pt idx="143">
                  <c:v>35586</c:v>
                </c:pt>
                <c:pt idx="144">
                  <c:v>35651</c:v>
                </c:pt>
                <c:pt idx="145">
                  <c:v>35693</c:v>
                </c:pt>
                <c:pt idx="146">
                  <c:v>35731</c:v>
                </c:pt>
                <c:pt idx="147">
                  <c:v>35754</c:v>
                </c:pt>
                <c:pt idx="148">
                  <c:v>35776</c:v>
                </c:pt>
                <c:pt idx="149">
                  <c:v>35817</c:v>
                </c:pt>
                <c:pt idx="150">
                  <c:v>35845</c:v>
                </c:pt>
                <c:pt idx="151">
                  <c:v>35871</c:v>
                </c:pt>
                <c:pt idx="152">
                  <c:v>35900</c:v>
                </c:pt>
                <c:pt idx="153">
                  <c:v>35956</c:v>
                </c:pt>
                <c:pt idx="154">
                  <c:v>36060</c:v>
                </c:pt>
                <c:pt idx="155">
                  <c:v>36082</c:v>
                </c:pt>
                <c:pt idx="156">
                  <c:v>36216</c:v>
                </c:pt>
                <c:pt idx="157">
                  <c:v>36235</c:v>
                </c:pt>
                <c:pt idx="158">
                  <c:v>36277</c:v>
                </c:pt>
                <c:pt idx="159">
                  <c:v>36299</c:v>
                </c:pt>
                <c:pt idx="160">
                  <c:v>36328</c:v>
                </c:pt>
                <c:pt idx="161">
                  <c:v>36371</c:v>
                </c:pt>
                <c:pt idx="162">
                  <c:v>36399</c:v>
                </c:pt>
                <c:pt idx="163">
                  <c:v>36427</c:v>
                </c:pt>
                <c:pt idx="164">
                  <c:v>36458</c:v>
                </c:pt>
                <c:pt idx="165">
                  <c:v>36486</c:v>
                </c:pt>
                <c:pt idx="166">
                  <c:v>36521</c:v>
                </c:pt>
                <c:pt idx="167">
                  <c:v>36553</c:v>
                </c:pt>
                <c:pt idx="168">
                  <c:v>36587</c:v>
                </c:pt>
                <c:pt idx="169">
                  <c:v>36612</c:v>
                </c:pt>
                <c:pt idx="170">
                  <c:v>36640</c:v>
                </c:pt>
                <c:pt idx="171">
                  <c:v>36669</c:v>
                </c:pt>
                <c:pt idx="172">
                  <c:v>36706</c:v>
                </c:pt>
                <c:pt idx="173">
                  <c:v>36732</c:v>
                </c:pt>
                <c:pt idx="174">
                  <c:v>36760</c:v>
                </c:pt>
                <c:pt idx="175">
                  <c:v>36787</c:v>
                </c:pt>
                <c:pt idx="176">
                  <c:v>36822</c:v>
                </c:pt>
                <c:pt idx="177">
                  <c:v>36859</c:v>
                </c:pt>
                <c:pt idx="178">
                  <c:v>36888</c:v>
                </c:pt>
                <c:pt idx="179">
                  <c:v>36914</c:v>
                </c:pt>
                <c:pt idx="180">
                  <c:v>36941</c:v>
                </c:pt>
                <c:pt idx="181">
                  <c:v>36965</c:v>
                </c:pt>
                <c:pt idx="182">
                  <c:v>37011</c:v>
                </c:pt>
                <c:pt idx="183">
                  <c:v>37041</c:v>
                </c:pt>
                <c:pt idx="184">
                  <c:v>37063</c:v>
                </c:pt>
                <c:pt idx="185">
                  <c:v>37102</c:v>
                </c:pt>
                <c:pt idx="186">
                  <c:v>37130</c:v>
                </c:pt>
                <c:pt idx="187">
                  <c:v>37158</c:v>
                </c:pt>
                <c:pt idx="188">
                  <c:v>37193</c:v>
                </c:pt>
                <c:pt idx="189">
                  <c:v>37223</c:v>
                </c:pt>
                <c:pt idx="190">
                  <c:v>37244</c:v>
                </c:pt>
                <c:pt idx="191">
                  <c:v>37281</c:v>
                </c:pt>
                <c:pt idx="192">
                  <c:v>37314</c:v>
                </c:pt>
                <c:pt idx="193">
                  <c:v>37337</c:v>
                </c:pt>
                <c:pt idx="194">
                  <c:v>37375</c:v>
                </c:pt>
                <c:pt idx="195">
                  <c:v>37399</c:v>
                </c:pt>
                <c:pt idx="196">
                  <c:v>37433</c:v>
                </c:pt>
                <c:pt idx="197">
                  <c:v>37460</c:v>
                </c:pt>
                <c:pt idx="198">
                  <c:v>37494</c:v>
                </c:pt>
                <c:pt idx="199">
                  <c:v>37524</c:v>
                </c:pt>
                <c:pt idx="200">
                  <c:v>37546</c:v>
                </c:pt>
                <c:pt idx="201">
                  <c:v>37581</c:v>
                </c:pt>
                <c:pt idx="202">
                  <c:v>37610</c:v>
                </c:pt>
                <c:pt idx="203">
                  <c:v>37651</c:v>
                </c:pt>
                <c:pt idx="204">
                  <c:v>37679</c:v>
                </c:pt>
                <c:pt idx="205">
                  <c:v>37705</c:v>
                </c:pt>
                <c:pt idx="206">
                  <c:v>37739</c:v>
                </c:pt>
                <c:pt idx="207">
                  <c:v>37761</c:v>
                </c:pt>
                <c:pt idx="208">
                  <c:v>37802</c:v>
                </c:pt>
                <c:pt idx="209">
                  <c:v>37830</c:v>
                </c:pt>
                <c:pt idx="210">
                  <c:v>37859</c:v>
                </c:pt>
                <c:pt idx="211">
                  <c:v>37888</c:v>
                </c:pt>
                <c:pt idx="212">
                  <c:v>37924</c:v>
                </c:pt>
                <c:pt idx="213">
                  <c:v>37951</c:v>
                </c:pt>
                <c:pt idx="214">
                  <c:v>37978</c:v>
                </c:pt>
                <c:pt idx="215">
                  <c:v>38008</c:v>
                </c:pt>
                <c:pt idx="216">
                  <c:v>38047</c:v>
                </c:pt>
                <c:pt idx="217">
                  <c:v>38078</c:v>
                </c:pt>
                <c:pt idx="218">
                  <c:v>38105</c:v>
                </c:pt>
                <c:pt idx="219">
                  <c:v>38131</c:v>
                </c:pt>
                <c:pt idx="220">
                  <c:v>38162</c:v>
                </c:pt>
                <c:pt idx="221">
                  <c:v>38191</c:v>
                </c:pt>
                <c:pt idx="222">
                  <c:v>38220</c:v>
                </c:pt>
                <c:pt idx="223">
                  <c:v>38250</c:v>
                </c:pt>
                <c:pt idx="224">
                  <c:v>38292</c:v>
                </c:pt>
                <c:pt idx="225">
                  <c:v>38320</c:v>
                </c:pt>
                <c:pt idx="226">
                  <c:v>38341</c:v>
                </c:pt>
                <c:pt idx="227">
                  <c:v>38377</c:v>
                </c:pt>
                <c:pt idx="228">
                  <c:v>38413</c:v>
                </c:pt>
                <c:pt idx="229">
                  <c:v>38440</c:v>
                </c:pt>
                <c:pt idx="230">
                  <c:v>38467</c:v>
                </c:pt>
                <c:pt idx="231">
                  <c:v>38496</c:v>
                </c:pt>
                <c:pt idx="232">
                  <c:v>38526</c:v>
                </c:pt>
                <c:pt idx="233">
                  <c:v>38558</c:v>
                </c:pt>
                <c:pt idx="234">
                  <c:v>38586</c:v>
                </c:pt>
                <c:pt idx="235">
                  <c:v>38618</c:v>
                </c:pt>
                <c:pt idx="236">
                  <c:v>38649</c:v>
                </c:pt>
                <c:pt idx="237">
                  <c:v>38677</c:v>
                </c:pt>
                <c:pt idx="238">
                  <c:v>38707</c:v>
                </c:pt>
                <c:pt idx="239">
                  <c:v>38743</c:v>
                </c:pt>
                <c:pt idx="240">
                  <c:v>38776</c:v>
                </c:pt>
                <c:pt idx="241">
                  <c:v>38803</c:v>
                </c:pt>
                <c:pt idx="242">
                  <c:v>38835</c:v>
                </c:pt>
                <c:pt idx="243">
                  <c:v>38856</c:v>
                </c:pt>
                <c:pt idx="244">
                  <c:v>38894</c:v>
                </c:pt>
                <c:pt idx="245">
                  <c:v>38925</c:v>
                </c:pt>
                <c:pt idx="246">
                  <c:v>38958</c:v>
                </c:pt>
                <c:pt idx="247">
                  <c:v>38986</c:v>
                </c:pt>
                <c:pt idx="248">
                  <c:v>39014</c:v>
                </c:pt>
                <c:pt idx="249">
                  <c:v>39050</c:v>
                </c:pt>
                <c:pt idx="250">
                  <c:v>39077</c:v>
                </c:pt>
                <c:pt idx="251">
                  <c:v>39114</c:v>
                </c:pt>
                <c:pt idx="252">
                  <c:v>39136</c:v>
                </c:pt>
                <c:pt idx="253">
                  <c:v>39167</c:v>
                </c:pt>
                <c:pt idx="254">
                  <c:v>39198</c:v>
                </c:pt>
                <c:pt idx="255">
                  <c:v>39220</c:v>
                </c:pt>
                <c:pt idx="256">
                  <c:v>39258</c:v>
                </c:pt>
                <c:pt idx="257">
                  <c:v>39272</c:v>
                </c:pt>
                <c:pt idx="258">
                  <c:v>39317</c:v>
                </c:pt>
                <c:pt idx="259">
                  <c:v>39356</c:v>
                </c:pt>
                <c:pt idx="260">
                  <c:v>39373</c:v>
                </c:pt>
                <c:pt idx="261">
                  <c:v>39413</c:v>
                </c:pt>
                <c:pt idx="262">
                  <c:v>39443</c:v>
                </c:pt>
                <c:pt idx="263">
                  <c:v>39472</c:v>
                </c:pt>
                <c:pt idx="264">
                  <c:v>39507</c:v>
                </c:pt>
                <c:pt idx="265">
                  <c:v>39536</c:v>
                </c:pt>
                <c:pt idx="266">
                  <c:v>39563</c:v>
                </c:pt>
                <c:pt idx="267">
                  <c:v>39580</c:v>
                </c:pt>
                <c:pt idx="268">
                  <c:v>39674</c:v>
                </c:pt>
                <c:pt idx="269">
                  <c:v>39725</c:v>
                </c:pt>
                <c:pt idx="270">
                  <c:v>39767</c:v>
                </c:pt>
                <c:pt idx="271">
                  <c:v>39795</c:v>
                </c:pt>
                <c:pt idx="272">
                  <c:v>39832</c:v>
                </c:pt>
                <c:pt idx="273">
                  <c:v>39866</c:v>
                </c:pt>
                <c:pt idx="274">
                  <c:v>39898</c:v>
                </c:pt>
                <c:pt idx="275">
                  <c:v>39938</c:v>
                </c:pt>
                <c:pt idx="276">
                  <c:v>39966</c:v>
                </c:pt>
                <c:pt idx="277">
                  <c:v>40001</c:v>
                </c:pt>
                <c:pt idx="278">
                  <c:v>40044</c:v>
                </c:pt>
                <c:pt idx="279">
                  <c:v>40074</c:v>
                </c:pt>
                <c:pt idx="280">
                  <c:v>40102</c:v>
                </c:pt>
                <c:pt idx="281">
                  <c:v>40128</c:v>
                </c:pt>
                <c:pt idx="282">
                  <c:v>40161</c:v>
                </c:pt>
                <c:pt idx="283">
                  <c:v>40191</c:v>
                </c:pt>
                <c:pt idx="284">
                  <c:v>40221</c:v>
                </c:pt>
                <c:pt idx="285">
                  <c:v>40246</c:v>
                </c:pt>
                <c:pt idx="286">
                  <c:v>40274</c:v>
                </c:pt>
                <c:pt idx="287">
                  <c:v>40331</c:v>
                </c:pt>
                <c:pt idx="288">
                  <c:v>40378</c:v>
                </c:pt>
                <c:pt idx="289">
                  <c:v>40417</c:v>
                </c:pt>
                <c:pt idx="290">
                  <c:v>40442</c:v>
                </c:pt>
                <c:pt idx="291">
                  <c:v>40485</c:v>
                </c:pt>
                <c:pt idx="292">
                  <c:v>40514</c:v>
                </c:pt>
                <c:pt idx="293">
                  <c:v>40549</c:v>
                </c:pt>
                <c:pt idx="294">
                  <c:v>40577</c:v>
                </c:pt>
                <c:pt idx="295">
                  <c:v>40605</c:v>
                </c:pt>
                <c:pt idx="296">
                  <c:v>40632</c:v>
                </c:pt>
                <c:pt idx="297">
                  <c:v>40709</c:v>
                </c:pt>
                <c:pt idx="298">
                  <c:v>40714</c:v>
                </c:pt>
                <c:pt idx="299">
                  <c:v>40743</c:v>
                </c:pt>
                <c:pt idx="300">
                  <c:v>40772</c:v>
                </c:pt>
                <c:pt idx="301">
                  <c:v>40808</c:v>
                </c:pt>
                <c:pt idx="302">
                  <c:v>40842</c:v>
                </c:pt>
                <c:pt idx="303">
                  <c:v>40868</c:v>
                </c:pt>
                <c:pt idx="304">
                  <c:v>40897</c:v>
                </c:pt>
                <c:pt idx="305">
                  <c:v>40932</c:v>
                </c:pt>
                <c:pt idx="306">
                  <c:v>40977</c:v>
                </c:pt>
              </c:numCache>
            </c:numRef>
          </c:xVal>
          <c:yVal>
            <c:numRef>
              <c:f>'"300" wells'' water levels'!$M$3261:$M$3567</c:f>
              <c:numCache>
                <c:formatCode>General</c:formatCode>
                <c:ptCount val="307"/>
                <c:pt idx="0">
                  <c:v>423.85700000000003</c:v>
                </c:pt>
                <c:pt idx="1">
                  <c:v>423.87599999999998</c:v>
                </c:pt>
                <c:pt idx="2">
                  <c:v>423.84800000000001</c:v>
                </c:pt>
                <c:pt idx="3">
                  <c:v>423.827</c:v>
                </c:pt>
                <c:pt idx="4">
                  <c:v>423.76</c:v>
                </c:pt>
                <c:pt idx="5">
                  <c:v>423.77199999999999</c:v>
                </c:pt>
                <c:pt idx="6">
                  <c:v>423.80900000000003</c:v>
                </c:pt>
                <c:pt idx="7">
                  <c:v>423.79599999999999</c:v>
                </c:pt>
                <c:pt idx="8">
                  <c:v>423.80900000000003</c:v>
                </c:pt>
                <c:pt idx="9">
                  <c:v>423.851</c:v>
                </c:pt>
                <c:pt idx="10">
                  <c:v>423.92700000000002</c:v>
                </c:pt>
                <c:pt idx="11">
                  <c:v>423.93299999999999</c:v>
                </c:pt>
                <c:pt idx="12">
                  <c:v>423.92399999999998</c:v>
                </c:pt>
                <c:pt idx="13">
                  <c:v>423.89699999999999</c:v>
                </c:pt>
                <c:pt idx="14">
                  <c:v>423.85700000000003</c:v>
                </c:pt>
                <c:pt idx="15">
                  <c:v>423.85399999999998</c:v>
                </c:pt>
                <c:pt idx="16">
                  <c:v>423.827</c:v>
                </c:pt>
                <c:pt idx="17">
                  <c:v>423.83</c:v>
                </c:pt>
                <c:pt idx="18">
                  <c:v>423.82400000000001</c:v>
                </c:pt>
                <c:pt idx="19">
                  <c:v>423.52199999999999</c:v>
                </c:pt>
                <c:pt idx="20">
                  <c:v>423.51299999999998</c:v>
                </c:pt>
                <c:pt idx="21">
                  <c:v>423.86</c:v>
                </c:pt>
                <c:pt idx="22">
                  <c:v>423.87299999999999</c:v>
                </c:pt>
                <c:pt idx="23">
                  <c:v>423.87900000000002</c:v>
                </c:pt>
                <c:pt idx="24">
                  <c:v>423.86599999999999</c:v>
                </c:pt>
                <c:pt idx="25">
                  <c:v>423.85700000000003</c:v>
                </c:pt>
                <c:pt idx="26">
                  <c:v>423.84800000000001</c:v>
                </c:pt>
                <c:pt idx="27">
                  <c:v>423.83300000000003</c:v>
                </c:pt>
                <c:pt idx="28">
                  <c:v>423.83</c:v>
                </c:pt>
                <c:pt idx="29">
                  <c:v>423.81799999999998</c:v>
                </c:pt>
                <c:pt idx="30">
                  <c:v>423.81200000000001</c:v>
                </c:pt>
                <c:pt idx="31">
                  <c:v>423.80500000000001</c:v>
                </c:pt>
                <c:pt idx="32">
                  <c:v>423.79599999999999</c:v>
                </c:pt>
                <c:pt idx="33">
                  <c:v>423.78100000000001</c:v>
                </c:pt>
                <c:pt idx="34">
                  <c:v>423.77499999999998</c:v>
                </c:pt>
                <c:pt idx="35">
                  <c:v>423.76299999999998</c:v>
                </c:pt>
                <c:pt idx="36">
                  <c:v>423.75400000000002</c:v>
                </c:pt>
                <c:pt idx="37">
                  <c:v>423.738</c:v>
                </c:pt>
                <c:pt idx="38">
                  <c:v>423.73500000000001</c:v>
                </c:pt>
                <c:pt idx="39">
                  <c:v>423.76600000000002</c:v>
                </c:pt>
                <c:pt idx="40">
                  <c:v>423.77199999999999</c:v>
                </c:pt>
                <c:pt idx="41">
                  <c:v>423.79</c:v>
                </c:pt>
                <c:pt idx="42">
                  <c:v>423.79</c:v>
                </c:pt>
                <c:pt idx="43">
                  <c:v>423.79300000000001</c:v>
                </c:pt>
                <c:pt idx="44">
                  <c:v>423.83</c:v>
                </c:pt>
                <c:pt idx="45">
                  <c:v>423.84800000000001</c:v>
                </c:pt>
                <c:pt idx="46">
                  <c:v>423.88499999999999</c:v>
                </c:pt>
                <c:pt idx="47">
                  <c:v>423.88799999999998</c:v>
                </c:pt>
                <c:pt idx="48">
                  <c:v>423.90300000000002</c:v>
                </c:pt>
                <c:pt idx="49">
                  <c:v>423.94900000000001</c:v>
                </c:pt>
                <c:pt idx="50">
                  <c:v>423.93700000000001</c:v>
                </c:pt>
                <c:pt idx="51">
                  <c:v>423.94900000000001</c:v>
                </c:pt>
                <c:pt idx="52">
                  <c:v>423.952</c:v>
                </c:pt>
                <c:pt idx="53">
                  <c:v>423.952</c:v>
                </c:pt>
                <c:pt idx="54">
                  <c:v>423.94600000000003</c:v>
                </c:pt>
                <c:pt idx="55">
                  <c:v>423.96100000000001</c:v>
                </c:pt>
                <c:pt idx="56">
                  <c:v>423.96100000000001</c:v>
                </c:pt>
                <c:pt idx="57">
                  <c:v>423.95499999999998</c:v>
                </c:pt>
                <c:pt idx="58">
                  <c:v>423.95800000000003</c:v>
                </c:pt>
                <c:pt idx="59">
                  <c:v>423.94299999999998</c:v>
                </c:pt>
                <c:pt idx="60">
                  <c:v>423.952</c:v>
                </c:pt>
                <c:pt idx="61">
                  <c:v>423.952</c:v>
                </c:pt>
                <c:pt idx="62">
                  <c:v>423.94900000000001</c:v>
                </c:pt>
                <c:pt idx="63">
                  <c:v>423.94299999999998</c:v>
                </c:pt>
                <c:pt idx="64">
                  <c:v>423.94299999999998</c:v>
                </c:pt>
                <c:pt idx="65">
                  <c:v>423.93299999999999</c:v>
                </c:pt>
                <c:pt idx="66">
                  <c:v>423.93299999999999</c:v>
                </c:pt>
                <c:pt idx="67">
                  <c:v>423.92399999999998</c:v>
                </c:pt>
                <c:pt idx="68">
                  <c:v>423.91800000000001</c:v>
                </c:pt>
                <c:pt idx="69">
                  <c:v>423.91500000000002</c:v>
                </c:pt>
                <c:pt idx="70">
                  <c:v>423.91500000000002</c:v>
                </c:pt>
                <c:pt idx="71">
                  <c:v>423.851</c:v>
                </c:pt>
                <c:pt idx="72">
                  <c:v>423.84500000000003</c:v>
                </c:pt>
                <c:pt idx="73">
                  <c:v>423.839</c:v>
                </c:pt>
                <c:pt idx="74">
                  <c:v>423.83600000000001</c:v>
                </c:pt>
                <c:pt idx="75">
                  <c:v>423.827</c:v>
                </c:pt>
                <c:pt idx="76">
                  <c:v>423.80900000000003</c:v>
                </c:pt>
                <c:pt idx="77">
                  <c:v>423.815</c:v>
                </c:pt>
                <c:pt idx="78">
                  <c:v>423.81799999999998</c:v>
                </c:pt>
                <c:pt idx="79">
                  <c:v>423.80200000000002</c:v>
                </c:pt>
                <c:pt idx="80">
                  <c:v>423.84500000000003</c:v>
                </c:pt>
                <c:pt idx="81">
                  <c:v>423.84500000000003</c:v>
                </c:pt>
                <c:pt idx="82">
                  <c:v>423.86</c:v>
                </c:pt>
                <c:pt idx="83">
                  <c:v>423.87599999999998</c:v>
                </c:pt>
                <c:pt idx="84">
                  <c:v>423.88499999999999</c:v>
                </c:pt>
                <c:pt idx="85">
                  <c:v>423.92700000000002</c:v>
                </c:pt>
                <c:pt idx="86">
                  <c:v>423.97300000000001</c:v>
                </c:pt>
                <c:pt idx="87">
                  <c:v>423.94600000000003</c:v>
                </c:pt>
                <c:pt idx="88">
                  <c:v>423.93</c:v>
                </c:pt>
                <c:pt idx="89">
                  <c:v>423.93299999999999</c:v>
                </c:pt>
                <c:pt idx="90">
                  <c:v>423.92099999999999</c:v>
                </c:pt>
                <c:pt idx="91">
                  <c:v>423.90300000000002</c:v>
                </c:pt>
                <c:pt idx="92">
                  <c:v>423.90600000000001</c:v>
                </c:pt>
                <c:pt idx="93">
                  <c:v>423.85399999999998</c:v>
                </c:pt>
                <c:pt idx="94">
                  <c:v>423.81200000000001</c:v>
                </c:pt>
                <c:pt idx="95">
                  <c:v>423.80200000000002</c:v>
                </c:pt>
                <c:pt idx="96">
                  <c:v>423.79300000000001</c:v>
                </c:pt>
                <c:pt idx="97">
                  <c:v>423.70800000000003</c:v>
                </c:pt>
                <c:pt idx="98">
                  <c:v>423.72300000000001</c:v>
                </c:pt>
                <c:pt idx="99">
                  <c:v>423.54599999999999</c:v>
                </c:pt>
                <c:pt idx="100">
                  <c:v>423.37</c:v>
                </c:pt>
                <c:pt idx="101">
                  <c:v>423.58</c:v>
                </c:pt>
                <c:pt idx="103">
                  <c:v>422.62</c:v>
                </c:pt>
                <c:pt idx="104">
                  <c:v>423.66</c:v>
                </c:pt>
                <c:pt idx="105">
                  <c:v>423.68</c:v>
                </c:pt>
                <c:pt idx="106">
                  <c:v>423.68</c:v>
                </c:pt>
                <c:pt idx="107">
                  <c:v>423.7</c:v>
                </c:pt>
                <c:pt idx="108">
                  <c:v>423.71</c:v>
                </c:pt>
                <c:pt idx="109">
                  <c:v>423.73</c:v>
                </c:pt>
                <c:pt idx="110">
                  <c:v>423.73</c:v>
                </c:pt>
                <c:pt idx="111">
                  <c:v>423.73</c:v>
                </c:pt>
                <c:pt idx="116">
                  <c:v>423.73899999999998</c:v>
                </c:pt>
                <c:pt idx="117">
                  <c:v>423.70499999999998</c:v>
                </c:pt>
                <c:pt idx="118">
                  <c:v>423.69099999999997</c:v>
                </c:pt>
                <c:pt idx="119">
                  <c:v>423.67399999999998</c:v>
                </c:pt>
                <c:pt idx="120">
                  <c:v>423.70499999999998</c:v>
                </c:pt>
                <c:pt idx="121">
                  <c:v>423.755</c:v>
                </c:pt>
                <c:pt idx="122">
                  <c:v>423.78399999999999</c:v>
                </c:pt>
                <c:pt idx="123">
                  <c:v>423.82299999999998</c:v>
                </c:pt>
                <c:pt idx="124">
                  <c:v>423.79199999999997</c:v>
                </c:pt>
                <c:pt idx="126">
                  <c:v>423.87700000000001</c:v>
                </c:pt>
                <c:pt idx="127">
                  <c:v>423.88099999999997</c:v>
                </c:pt>
                <c:pt idx="128">
                  <c:v>423.85</c:v>
                </c:pt>
                <c:pt idx="129">
                  <c:v>423.78699999999998</c:v>
                </c:pt>
                <c:pt idx="130">
                  <c:v>423.82900000000001</c:v>
                </c:pt>
                <c:pt idx="131">
                  <c:v>423.88</c:v>
                </c:pt>
                <c:pt idx="132">
                  <c:v>423.83699999999999</c:v>
                </c:pt>
                <c:pt idx="133">
                  <c:v>423.78800000000001</c:v>
                </c:pt>
                <c:pt idx="134">
                  <c:v>423.75200000000001</c:v>
                </c:pt>
                <c:pt idx="135">
                  <c:v>423.99900000000002</c:v>
                </c:pt>
                <c:pt idx="136">
                  <c:v>430.59300000000002</c:v>
                </c:pt>
                <c:pt idx="137">
                  <c:v>423.89699999999999</c:v>
                </c:pt>
                <c:pt idx="138">
                  <c:v>423.85400000000004</c:v>
                </c:pt>
                <c:pt idx="139">
                  <c:v>423.81300000000005</c:v>
                </c:pt>
                <c:pt idx="140">
                  <c:v>423.80700000000002</c:v>
                </c:pt>
                <c:pt idx="141">
                  <c:v>423.75900000000001</c:v>
                </c:pt>
                <c:pt idx="142">
                  <c:v>423.92700000000002</c:v>
                </c:pt>
                <c:pt idx="143">
                  <c:v>423.94200000000001</c:v>
                </c:pt>
                <c:pt idx="144">
                  <c:v>424.05400000000003</c:v>
                </c:pt>
                <c:pt idx="145">
                  <c:v>423.95500000000004</c:v>
                </c:pt>
                <c:pt idx="146">
                  <c:v>423.95000000000005</c:v>
                </c:pt>
                <c:pt idx="147">
                  <c:v>423.92700000000002</c:v>
                </c:pt>
                <c:pt idx="148">
                  <c:v>423.90600000000001</c:v>
                </c:pt>
                <c:pt idx="149">
                  <c:v>423.86099999999999</c:v>
                </c:pt>
                <c:pt idx="150">
                  <c:v>423.83100000000002</c:v>
                </c:pt>
                <c:pt idx="151">
                  <c:v>423.85400000000004</c:v>
                </c:pt>
                <c:pt idx="152">
                  <c:v>423.84800000000001</c:v>
                </c:pt>
                <c:pt idx="153">
                  <c:v>423.91300000000001</c:v>
                </c:pt>
                <c:pt idx="154">
                  <c:v>423.76300000000003</c:v>
                </c:pt>
                <c:pt idx="155">
                  <c:v>423.74799999999999</c:v>
                </c:pt>
                <c:pt idx="156">
                  <c:v>423.64699999999999</c:v>
                </c:pt>
                <c:pt idx="157">
                  <c:v>423.68200000000002</c:v>
                </c:pt>
                <c:pt idx="158">
                  <c:v>424.75800000000004</c:v>
                </c:pt>
                <c:pt idx="159">
                  <c:v>423.85400000000004</c:v>
                </c:pt>
                <c:pt idx="160">
                  <c:v>424.012</c:v>
                </c:pt>
                <c:pt idx="161">
                  <c:v>424.07800000000003</c:v>
                </c:pt>
                <c:pt idx="162">
                  <c:v>424.05500000000001</c:v>
                </c:pt>
                <c:pt idx="163">
                  <c:v>424.089</c:v>
                </c:pt>
                <c:pt idx="164">
                  <c:v>424.06800000000004</c:v>
                </c:pt>
                <c:pt idx="165">
                  <c:v>424.012</c:v>
                </c:pt>
                <c:pt idx="166">
                  <c:v>423.964</c:v>
                </c:pt>
                <c:pt idx="167">
                  <c:v>423.90800000000002</c:v>
                </c:pt>
                <c:pt idx="168">
                  <c:v>423.86099999999999</c:v>
                </c:pt>
                <c:pt idx="169">
                  <c:v>423.83699999999999</c:v>
                </c:pt>
                <c:pt idx="170">
                  <c:v>423.84500000000003</c:v>
                </c:pt>
                <c:pt idx="171">
                  <c:v>423.83800000000002</c:v>
                </c:pt>
                <c:pt idx="172">
                  <c:v>423.89300000000003</c:v>
                </c:pt>
                <c:pt idx="173">
                  <c:v>423.738</c:v>
                </c:pt>
                <c:pt idx="174">
                  <c:v>423.73599999999999</c:v>
                </c:pt>
                <c:pt idx="175">
                  <c:v>423.74600000000004</c:v>
                </c:pt>
                <c:pt idx="176">
                  <c:v>423.726</c:v>
                </c:pt>
                <c:pt idx="177">
                  <c:v>423.84200000000004</c:v>
                </c:pt>
                <c:pt idx="178">
                  <c:v>423.89300000000003</c:v>
                </c:pt>
                <c:pt idx="179">
                  <c:v>423.858</c:v>
                </c:pt>
                <c:pt idx="180">
                  <c:v>423.82100000000003</c:v>
                </c:pt>
                <c:pt idx="181">
                  <c:v>423.79700000000003</c:v>
                </c:pt>
                <c:pt idx="182">
                  <c:v>423.85300000000001</c:v>
                </c:pt>
                <c:pt idx="183">
                  <c:v>424.13</c:v>
                </c:pt>
                <c:pt idx="184">
                  <c:v>424.17500000000001</c:v>
                </c:pt>
                <c:pt idx="185">
                  <c:v>424.01400000000001</c:v>
                </c:pt>
                <c:pt idx="186">
                  <c:v>423.98700000000002</c:v>
                </c:pt>
                <c:pt idx="187">
                  <c:v>423.90000000000003</c:v>
                </c:pt>
                <c:pt idx="188">
                  <c:v>423.87299999999999</c:v>
                </c:pt>
                <c:pt idx="189">
                  <c:v>423.83600000000001</c:v>
                </c:pt>
                <c:pt idx="190">
                  <c:v>423.81100000000004</c:v>
                </c:pt>
                <c:pt idx="191">
                  <c:v>423.83199999999999</c:v>
                </c:pt>
                <c:pt idx="192">
                  <c:v>423.8</c:v>
                </c:pt>
                <c:pt idx="193">
                  <c:v>423.77600000000001</c:v>
                </c:pt>
                <c:pt idx="194">
                  <c:v>423.73500000000001</c:v>
                </c:pt>
                <c:pt idx="195">
                  <c:v>423.75</c:v>
                </c:pt>
                <c:pt idx="196">
                  <c:v>423.95100000000002</c:v>
                </c:pt>
                <c:pt idx="197">
                  <c:v>423.81700000000001</c:v>
                </c:pt>
                <c:pt idx="198">
                  <c:v>423.86600000000004</c:v>
                </c:pt>
                <c:pt idx="199">
                  <c:v>423.81200000000001</c:v>
                </c:pt>
                <c:pt idx="200">
                  <c:v>423.70400000000001</c:v>
                </c:pt>
                <c:pt idx="201">
                  <c:v>423.69499999999999</c:v>
                </c:pt>
                <c:pt idx="202">
                  <c:v>423.68</c:v>
                </c:pt>
                <c:pt idx="203">
                  <c:v>423.666</c:v>
                </c:pt>
                <c:pt idx="204">
                  <c:v>423.63400000000001</c:v>
                </c:pt>
                <c:pt idx="205">
                  <c:v>423.60700000000003</c:v>
                </c:pt>
                <c:pt idx="206">
                  <c:v>423.60400000000004</c:v>
                </c:pt>
                <c:pt idx="207">
                  <c:v>423.60599999999999</c:v>
                </c:pt>
                <c:pt idx="208">
                  <c:v>423.71000000000004</c:v>
                </c:pt>
                <c:pt idx="209">
                  <c:v>423.63300000000004</c:v>
                </c:pt>
                <c:pt idx="210">
                  <c:v>423.59800000000001</c:v>
                </c:pt>
                <c:pt idx="211">
                  <c:v>423.541</c:v>
                </c:pt>
                <c:pt idx="212">
                  <c:v>423.54599999999999</c:v>
                </c:pt>
                <c:pt idx="213">
                  <c:v>423.53800000000001</c:v>
                </c:pt>
                <c:pt idx="214">
                  <c:v>423.61600000000004</c:v>
                </c:pt>
                <c:pt idx="215">
                  <c:v>423.60300000000001</c:v>
                </c:pt>
                <c:pt idx="216">
                  <c:v>423.589</c:v>
                </c:pt>
                <c:pt idx="217">
                  <c:v>423.68700000000001</c:v>
                </c:pt>
                <c:pt idx="218">
                  <c:v>423.60400000000004</c:v>
                </c:pt>
                <c:pt idx="219">
                  <c:v>423.59800000000001</c:v>
                </c:pt>
                <c:pt idx="220">
                  <c:v>423.53700000000003</c:v>
                </c:pt>
                <c:pt idx="221">
                  <c:v>423.57100000000003</c:v>
                </c:pt>
                <c:pt idx="222">
                  <c:v>423.54900000000004</c:v>
                </c:pt>
                <c:pt idx="223">
                  <c:v>423.529</c:v>
                </c:pt>
                <c:pt idx="224">
                  <c:v>423.745</c:v>
                </c:pt>
                <c:pt idx="225">
                  <c:v>423.69800000000004</c:v>
                </c:pt>
                <c:pt idx="226">
                  <c:v>423.67600000000004</c:v>
                </c:pt>
                <c:pt idx="227">
                  <c:v>423.62400000000002</c:v>
                </c:pt>
                <c:pt idx="228">
                  <c:v>423.59000000000003</c:v>
                </c:pt>
                <c:pt idx="229">
                  <c:v>423.58000000000004</c:v>
                </c:pt>
                <c:pt idx="230">
                  <c:v>423.64400000000001</c:v>
                </c:pt>
                <c:pt idx="231">
                  <c:v>423.65600000000001</c:v>
                </c:pt>
                <c:pt idx="232">
                  <c:v>423.93700000000001</c:v>
                </c:pt>
                <c:pt idx="233">
                  <c:v>423.88100000000003</c:v>
                </c:pt>
                <c:pt idx="234">
                  <c:v>423.78500000000003</c:v>
                </c:pt>
                <c:pt idx="235">
                  <c:v>423.721</c:v>
                </c:pt>
                <c:pt idx="236">
                  <c:v>423.69400000000002</c:v>
                </c:pt>
                <c:pt idx="237">
                  <c:v>423.68400000000003</c:v>
                </c:pt>
                <c:pt idx="238">
                  <c:v>423.66500000000002</c:v>
                </c:pt>
                <c:pt idx="239">
                  <c:v>423.63600000000002</c:v>
                </c:pt>
                <c:pt idx="240">
                  <c:v>423.60599999999999</c:v>
                </c:pt>
                <c:pt idx="241">
                  <c:v>423.59900000000005</c:v>
                </c:pt>
                <c:pt idx="242">
                  <c:v>423.75400000000002</c:v>
                </c:pt>
                <c:pt idx="243">
                  <c:v>423.779</c:v>
                </c:pt>
                <c:pt idx="244">
                  <c:v>423.74799999999999</c:v>
                </c:pt>
                <c:pt idx="245">
                  <c:v>423.63600000000002</c:v>
                </c:pt>
                <c:pt idx="246">
                  <c:v>423.58300000000003</c:v>
                </c:pt>
                <c:pt idx="247">
                  <c:v>423.56600000000003</c:v>
                </c:pt>
                <c:pt idx="248">
                  <c:v>423.55900000000003</c:v>
                </c:pt>
                <c:pt idx="249">
                  <c:v>423.541</c:v>
                </c:pt>
                <c:pt idx="250">
                  <c:v>423.53399999999999</c:v>
                </c:pt>
                <c:pt idx="251">
                  <c:v>423.50600000000003</c:v>
                </c:pt>
                <c:pt idx="252">
                  <c:v>423.49200000000002</c:v>
                </c:pt>
                <c:pt idx="253">
                  <c:v>423.55</c:v>
                </c:pt>
                <c:pt idx="254">
                  <c:v>423.56400000000002</c:v>
                </c:pt>
                <c:pt idx="255">
                  <c:v>423.6</c:v>
                </c:pt>
                <c:pt idx="256">
                  <c:v>423.64800000000002</c:v>
                </c:pt>
                <c:pt idx="257">
                  <c:v>423.63100000000003</c:v>
                </c:pt>
                <c:pt idx="258">
                  <c:v>423.54700000000003</c:v>
                </c:pt>
                <c:pt idx="259">
                  <c:v>423.53100000000001</c:v>
                </c:pt>
                <c:pt idx="260">
                  <c:v>423.57400000000001</c:v>
                </c:pt>
                <c:pt idx="261">
                  <c:v>423.59800000000001</c:v>
                </c:pt>
                <c:pt idx="262">
                  <c:v>423.58199999999999</c:v>
                </c:pt>
                <c:pt idx="263">
                  <c:v>423.55600000000004</c:v>
                </c:pt>
                <c:pt idx="264">
                  <c:v>423.51300000000003</c:v>
                </c:pt>
                <c:pt idx="265">
                  <c:v>423.50900000000001</c:v>
                </c:pt>
                <c:pt idx="266">
                  <c:v>423.60900000000004</c:v>
                </c:pt>
                <c:pt idx="267">
                  <c:v>423.68200000000002</c:v>
                </c:pt>
                <c:pt idx="268">
                  <c:v>423.678</c:v>
                </c:pt>
                <c:pt idx="269">
                  <c:v>423.697</c:v>
                </c:pt>
                <c:pt idx="270">
                  <c:v>423.79200000000003</c:v>
                </c:pt>
                <c:pt idx="271">
                  <c:v>423.798</c:v>
                </c:pt>
                <c:pt idx="272">
                  <c:v>423.75</c:v>
                </c:pt>
                <c:pt idx="273">
                  <c:v>423.70300000000003</c:v>
                </c:pt>
                <c:pt idx="274">
                  <c:v>423.83800000000002</c:v>
                </c:pt>
                <c:pt idx="275">
                  <c:v>423.952</c:v>
                </c:pt>
                <c:pt idx="276">
                  <c:v>424.00900000000001</c:v>
                </c:pt>
                <c:pt idx="277">
                  <c:v>423.99400000000003</c:v>
                </c:pt>
                <c:pt idx="278">
                  <c:v>423.82</c:v>
                </c:pt>
                <c:pt idx="279">
                  <c:v>423.74900000000002</c:v>
                </c:pt>
                <c:pt idx="280">
                  <c:v>423.697</c:v>
                </c:pt>
                <c:pt idx="281">
                  <c:v>423.72</c:v>
                </c:pt>
                <c:pt idx="282">
                  <c:v>423.673</c:v>
                </c:pt>
                <c:pt idx="283">
                  <c:v>423.64400000000001</c:v>
                </c:pt>
                <c:pt idx="284">
                  <c:v>423.60599999999999</c:v>
                </c:pt>
                <c:pt idx="285">
                  <c:v>423.589</c:v>
                </c:pt>
                <c:pt idx="286">
                  <c:v>423.66200000000003</c:v>
                </c:pt>
                <c:pt idx="287">
                  <c:v>423.774</c:v>
                </c:pt>
                <c:pt idx="288">
                  <c:v>423.78700000000003</c:v>
                </c:pt>
                <c:pt idx="289">
                  <c:v>424.03800000000001</c:v>
                </c:pt>
                <c:pt idx="290">
                  <c:v>424.10700000000003</c:v>
                </c:pt>
                <c:pt idx="291">
                  <c:v>424.10599999999999</c:v>
                </c:pt>
                <c:pt idx="292">
                  <c:v>424.12299999999999</c:v>
                </c:pt>
                <c:pt idx="293">
                  <c:v>423.95400000000001</c:v>
                </c:pt>
                <c:pt idx="294">
                  <c:v>423.92900000000003</c:v>
                </c:pt>
                <c:pt idx="295">
                  <c:v>423.87200000000001</c:v>
                </c:pt>
                <c:pt idx="296">
                  <c:v>424.36900000000003</c:v>
                </c:pt>
                <c:pt idx="297">
                  <c:v>424.12100000000004</c:v>
                </c:pt>
                <c:pt idx="298">
                  <c:v>424.10700000000003</c:v>
                </c:pt>
                <c:pt idx="299">
                  <c:v>424.05500000000001</c:v>
                </c:pt>
                <c:pt idx="300">
                  <c:v>423.99700000000001</c:v>
                </c:pt>
                <c:pt idx="301">
                  <c:v>423.90000000000003</c:v>
                </c:pt>
                <c:pt idx="302">
                  <c:v>423.81200000000001</c:v>
                </c:pt>
                <c:pt idx="303">
                  <c:v>423.774</c:v>
                </c:pt>
                <c:pt idx="304">
                  <c:v>423.73900000000003</c:v>
                </c:pt>
                <c:pt idx="305">
                  <c:v>423.97300000000001</c:v>
                </c:pt>
                <c:pt idx="306">
                  <c:v>423.93200000000002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48384"/>
        <c:axId val="48048960"/>
      </c:scatterChart>
      <c:scatterChart>
        <c:scatterStyle val="lineMarker"/>
        <c:varyColors val="0"/>
        <c:ser>
          <c:idx val="2"/>
          <c:order val="2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levels'!$B$3261:$B$3567</c:f>
              <c:numCache>
                <c:formatCode>mm/dd/yy</c:formatCode>
                <c:ptCount val="307"/>
                <c:pt idx="0">
                  <c:v>30509</c:v>
                </c:pt>
                <c:pt idx="1">
                  <c:v>30524</c:v>
                </c:pt>
                <c:pt idx="2">
                  <c:v>30566</c:v>
                </c:pt>
                <c:pt idx="3">
                  <c:v>30778</c:v>
                </c:pt>
                <c:pt idx="4">
                  <c:v>30785</c:v>
                </c:pt>
                <c:pt idx="5">
                  <c:v>30799</c:v>
                </c:pt>
                <c:pt idx="6">
                  <c:v>30806</c:v>
                </c:pt>
                <c:pt idx="7">
                  <c:v>30830</c:v>
                </c:pt>
                <c:pt idx="8">
                  <c:v>30839</c:v>
                </c:pt>
                <c:pt idx="9">
                  <c:v>30848</c:v>
                </c:pt>
                <c:pt idx="10">
                  <c:v>30854</c:v>
                </c:pt>
                <c:pt idx="11">
                  <c:v>30861</c:v>
                </c:pt>
                <c:pt idx="12">
                  <c:v>30869</c:v>
                </c:pt>
                <c:pt idx="13">
                  <c:v>30881</c:v>
                </c:pt>
                <c:pt idx="14">
                  <c:v>30897</c:v>
                </c:pt>
                <c:pt idx="15">
                  <c:v>30904</c:v>
                </c:pt>
                <c:pt idx="16">
                  <c:v>30911</c:v>
                </c:pt>
                <c:pt idx="17">
                  <c:v>30917</c:v>
                </c:pt>
                <c:pt idx="18">
                  <c:v>30925</c:v>
                </c:pt>
                <c:pt idx="19">
                  <c:v>30934</c:v>
                </c:pt>
                <c:pt idx="20">
                  <c:v>30945</c:v>
                </c:pt>
                <c:pt idx="21">
                  <c:v>30979</c:v>
                </c:pt>
                <c:pt idx="22">
                  <c:v>30986</c:v>
                </c:pt>
                <c:pt idx="23">
                  <c:v>30993</c:v>
                </c:pt>
                <c:pt idx="24">
                  <c:v>31001</c:v>
                </c:pt>
                <c:pt idx="25">
                  <c:v>31007</c:v>
                </c:pt>
                <c:pt idx="26">
                  <c:v>31016</c:v>
                </c:pt>
                <c:pt idx="27">
                  <c:v>31021</c:v>
                </c:pt>
                <c:pt idx="28">
                  <c:v>31029</c:v>
                </c:pt>
                <c:pt idx="29">
                  <c:v>31039</c:v>
                </c:pt>
                <c:pt idx="30">
                  <c:v>31046</c:v>
                </c:pt>
                <c:pt idx="31">
                  <c:v>31053</c:v>
                </c:pt>
                <c:pt idx="32">
                  <c:v>31060</c:v>
                </c:pt>
                <c:pt idx="33">
                  <c:v>31076</c:v>
                </c:pt>
                <c:pt idx="34">
                  <c:v>31081</c:v>
                </c:pt>
                <c:pt idx="35">
                  <c:v>31088</c:v>
                </c:pt>
                <c:pt idx="36">
                  <c:v>31095</c:v>
                </c:pt>
                <c:pt idx="37">
                  <c:v>31116</c:v>
                </c:pt>
                <c:pt idx="38">
                  <c:v>31123</c:v>
                </c:pt>
                <c:pt idx="39">
                  <c:v>31130</c:v>
                </c:pt>
                <c:pt idx="40">
                  <c:v>31137</c:v>
                </c:pt>
                <c:pt idx="41">
                  <c:v>31144</c:v>
                </c:pt>
                <c:pt idx="42">
                  <c:v>31151</c:v>
                </c:pt>
                <c:pt idx="43">
                  <c:v>31158</c:v>
                </c:pt>
                <c:pt idx="44">
                  <c:v>31165</c:v>
                </c:pt>
                <c:pt idx="45">
                  <c:v>31172</c:v>
                </c:pt>
                <c:pt idx="46">
                  <c:v>31179</c:v>
                </c:pt>
                <c:pt idx="47">
                  <c:v>31186</c:v>
                </c:pt>
                <c:pt idx="48">
                  <c:v>31193</c:v>
                </c:pt>
                <c:pt idx="49">
                  <c:v>31200</c:v>
                </c:pt>
                <c:pt idx="50">
                  <c:v>31207</c:v>
                </c:pt>
                <c:pt idx="51">
                  <c:v>31214</c:v>
                </c:pt>
                <c:pt idx="52">
                  <c:v>31228</c:v>
                </c:pt>
                <c:pt idx="53">
                  <c:v>31235</c:v>
                </c:pt>
                <c:pt idx="54">
                  <c:v>31242</c:v>
                </c:pt>
                <c:pt idx="55">
                  <c:v>31249</c:v>
                </c:pt>
                <c:pt idx="56">
                  <c:v>31256</c:v>
                </c:pt>
                <c:pt idx="57">
                  <c:v>31263</c:v>
                </c:pt>
                <c:pt idx="58">
                  <c:v>31270</c:v>
                </c:pt>
                <c:pt idx="59">
                  <c:v>31272</c:v>
                </c:pt>
                <c:pt idx="60">
                  <c:v>31277</c:v>
                </c:pt>
                <c:pt idx="61">
                  <c:v>31284</c:v>
                </c:pt>
                <c:pt idx="62">
                  <c:v>31291</c:v>
                </c:pt>
                <c:pt idx="63">
                  <c:v>31298</c:v>
                </c:pt>
                <c:pt idx="64">
                  <c:v>31305</c:v>
                </c:pt>
                <c:pt idx="65">
                  <c:v>31312</c:v>
                </c:pt>
                <c:pt idx="66">
                  <c:v>31319</c:v>
                </c:pt>
                <c:pt idx="67">
                  <c:v>31326</c:v>
                </c:pt>
                <c:pt idx="68">
                  <c:v>31333</c:v>
                </c:pt>
                <c:pt idx="69">
                  <c:v>31340</c:v>
                </c:pt>
                <c:pt idx="70">
                  <c:v>31347</c:v>
                </c:pt>
                <c:pt idx="71">
                  <c:v>31437</c:v>
                </c:pt>
                <c:pt idx="72">
                  <c:v>31445</c:v>
                </c:pt>
                <c:pt idx="73">
                  <c:v>31451</c:v>
                </c:pt>
                <c:pt idx="74">
                  <c:v>31458</c:v>
                </c:pt>
                <c:pt idx="75">
                  <c:v>31465</c:v>
                </c:pt>
                <c:pt idx="76">
                  <c:v>31473</c:v>
                </c:pt>
                <c:pt idx="77">
                  <c:v>31480</c:v>
                </c:pt>
                <c:pt idx="78">
                  <c:v>31487</c:v>
                </c:pt>
                <c:pt idx="79">
                  <c:v>31493</c:v>
                </c:pt>
                <c:pt idx="80">
                  <c:v>31500</c:v>
                </c:pt>
                <c:pt idx="81">
                  <c:v>31507</c:v>
                </c:pt>
                <c:pt idx="82">
                  <c:v>31515</c:v>
                </c:pt>
                <c:pt idx="83">
                  <c:v>31522</c:v>
                </c:pt>
                <c:pt idx="84">
                  <c:v>31529</c:v>
                </c:pt>
                <c:pt idx="85">
                  <c:v>31537</c:v>
                </c:pt>
                <c:pt idx="86">
                  <c:v>31543</c:v>
                </c:pt>
                <c:pt idx="87">
                  <c:v>31551</c:v>
                </c:pt>
                <c:pt idx="88">
                  <c:v>31578</c:v>
                </c:pt>
                <c:pt idx="89">
                  <c:v>31592</c:v>
                </c:pt>
                <c:pt idx="90">
                  <c:v>31602</c:v>
                </c:pt>
                <c:pt idx="91">
                  <c:v>31606</c:v>
                </c:pt>
                <c:pt idx="92">
                  <c:v>31614</c:v>
                </c:pt>
                <c:pt idx="93">
                  <c:v>31719</c:v>
                </c:pt>
                <c:pt idx="94">
                  <c:v>31774</c:v>
                </c:pt>
                <c:pt idx="95">
                  <c:v>31780</c:v>
                </c:pt>
                <c:pt idx="96">
                  <c:v>31788</c:v>
                </c:pt>
                <c:pt idx="97">
                  <c:v>32800</c:v>
                </c:pt>
                <c:pt idx="98">
                  <c:v>33050</c:v>
                </c:pt>
                <c:pt idx="99">
                  <c:v>33257</c:v>
                </c:pt>
                <c:pt idx="100">
                  <c:v>33306</c:v>
                </c:pt>
                <c:pt idx="101">
                  <c:v>33679</c:v>
                </c:pt>
                <c:pt idx="102">
                  <c:v>33784</c:v>
                </c:pt>
                <c:pt idx="103">
                  <c:v>33996</c:v>
                </c:pt>
                <c:pt idx="104">
                  <c:v>34026</c:v>
                </c:pt>
                <c:pt idx="105">
                  <c:v>34033</c:v>
                </c:pt>
                <c:pt idx="106">
                  <c:v>34044</c:v>
                </c:pt>
                <c:pt idx="107">
                  <c:v>34058</c:v>
                </c:pt>
                <c:pt idx="108">
                  <c:v>34065</c:v>
                </c:pt>
                <c:pt idx="109">
                  <c:v>34075</c:v>
                </c:pt>
                <c:pt idx="110">
                  <c:v>34086</c:v>
                </c:pt>
                <c:pt idx="111">
                  <c:v>34100</c:v>
                </c:pt>
                <c:pt idx="112">
                  <c:v>34110</c:v>
                </c:pt>
                <c:pt idx="113">
                  <c:v>34117</c:v>
                </c:pt>
                <c:pt idx="114">
                  <c:v>34129</c:v>
                </c:pt>
                <c:pt idx="115">
                  <c:v>34267</c:v>
                </c:pt>
                <c:pt idx="116">
                  <c:v>34310</c:v>
                </c:pt>
                <c:pt idx="117">
                  <c:v>34341</c:v>
                </c:pt>
                <c:pt idx="118">
                  <c:v>34366</c:v>
                </c:pt>
                <c:pt idx="119">
                  <c:v>34402</c:v>
                </c:pt>
                <c:pt idx="120">
                  <c:v>34438</c:v>
                </c:pt>
                <c:pt idx="121">
                  <c:v>34488</c:v>
                </c:pt>
                <c:pt idx="122">
                  <c:v>34522</c:v>
                </c:pt>
                <c:pt idx="123">
                  <c:v>34561</c:v>
                </c:pt>
                <c:pt idx="124">
                  <c:v>34589</c:v>
                </c:pt>
                <c:pt idx="125">
                  <c:v>34611</c:v>
                </c:pt>
                <c:pt idx="126">
                  <c:v>34648</c:v>
                </c:pt>
                <c:pt idx="127">
                  <c:v>34676</c:v>
                </c:pt>
                <c:pt idx="128">
                  <c:v>34702</c:v>
                </c:pt>
                <c:pt idx="129">
                  <c:v>34775</c:v>
                </c:pt>
                <c:pt idx="130">
                  <c:v>34817</c:v>
                </c:pt>
                <c:pt idx="131">
                  <c:v>34859</c:v>
                </c:pt>
                <c:pt idx="132">
                  <c:v>35025</c:v>
                </c:pt>
                <c:pt idx="133">
                  <c:v>35101</c:v>
                </c:pt>
                <c:pt idx="134">
                  <c:v>35143</c:v>
                </c:pt>
                <c:pt idx="135">
                  <c:v>35213</c:v>
                </c:pt>
                <c:pt idx="136">
                  <c:v>35240</c:v>
                </c:pt>
                <c:pt idx="137">
                  <c:v>35286</c:v>
                </c:pt>
                <c:pt idx="138">
                  <c:v>35311</c:v>
                </c:pt>
                <c:pt idx="139">
                  <c:v>35359</c:v>
                </c:pt>
                <c:pt idx="140">
                  <c:v>35419</c:v>
                </c:pt>
                <c:pt idx="141">
                  <c:v>35487</c:v>
                </c:pt>
                <c:pt idx="142">
                  <c:v>35551</c:v>
                </c:pt>
                <c:pt idx="143">
                  <c:v>35586</c:v>
                </c:pt>
                <c:pt idx="144">
                  <c:v>35651</c:v>
                </c:pt>
                <c:pt idx="145">
                  <c:v>35693</c:v>
                </c:pt>
                <c:pt idx="146">
                  <c:v>35731</c:v>
                </c:pt>
                <c:pt idx="147">
                  <c:v>35754</c:v>
                </c:pt>
                <c:pt idx="148">
                  <c:v>35776</c:v>
                </c:pt>
                <c:pt idx="149">
                  <c:v>35817</c:v>
                </c:pt>
                <c:pt idx="150">
                  <c:v>35845</c:v>
                </c:pt>
                <c:pt idx="151">
                  <c:v>35871</c:v>
                </c:pt>
                <c:pt idx="152">
                  <c:v>35900</c:v>
                </c:pt>
                <c:pt idx="153">
                  <c:v>35956</c:v>
                </c:pt>
                <c:pt idx="154">
                  <c:v>36060</c:v>
                </c:pt>
                <c:pt idx="155">
                  <c:v>36082</c:v>
                </c:pt>
                <c:pt idx="156">
                  <c:v>36216</c:v>
                </c:pt>
                <c:pt idx="157">
                  <c:v>36235</c:v>
                </c:pt>
                <c:pt idx="158">
                  <c:v>36277</c:v>
                </c:pt>
                <c:pt idx="159">
                  <c:v>36299</c:v>
                </c:pt>
                <c:pt idx="160">
                  <c:v>36328</c:v>
                </c:pt>
                <c:pt idx="161">
                  <c:v>36371</c:v>
                </c:pt>
                <c:pt idx="162">
                  <c:v>36399</c:v>
                </c:pt>
                <c:pt idx="163">
                  <c:v>36427</c:v>
                </c:pt>
                <c:pt idx="164">
                  <c:v>36458</c:v>
                </c:pt>
                <c:pt idx="165">
                  <c:v>36486</c:v>
                </c:pt>
                <c:pt idx="166">
                  <c:v>36521</c:v>
                </c:pt>
                <c:pt idx="167">
                  <c:v>36553</c:v>
                </c:pt>
                <c:pt idx="168">
                  <c:v>36587</c:v>
                </c:pt>
                <c:pt idx="169">
                  <c:v>36612</c:v>
                </c:pt>
                <c:pt idx="170">
                  <c:v>36640</c:v>
                </c:pt>
                <c:pt idx="171">
                  <c:v>36669</c:v>
                </c:pt>
                <c:pt idx="172">
                  <c:v>36706</c:v>
                </c:pt>
                <c:pt idx="173">
                  <c:v>36732</c:v>
                </c:pt>
                <c:pt idx="174">
                  <c:v>36760</c:v>
                </c:pt>
                <c:pt idx="175">
                  <c:v>36787</c:v>
                </c:pt>
                <c:pt idx="176">
                  <c:v>36822</c:v>
                </c:pt>
                <c:pt idx="177">
                  <c:v>36859</c:v>
                </c:pt>
                <c:pt idx="178">
                  <c:v>36888</c:v>
                </c:pt>
                <c:pt idx="179">
                  <c:v>36914</c:v>
                </c:pt>
                <c:pt idx="180">
                  <c:v>36941</c:v>
                </c:pt>
                <c:pt idx="181">
                  <c:v>36965</c:v>
                </c:pt>
                <c:pt idx="182">
                  <c:v>37011</c:v>
                </c:pt>
                <c:pt idx="183">
                  <c:v>37041</c:v>
                </c:pt>
                <c:pt idx="184">
                  <c:v>37063</c:v>
                </c:pt>
                <c:pt idx="185">
                  <c:v>37102</c:v>
                </c:pt>
                <c:pt idx="186">
                  <c:v>37130</c:v>
                </c:pt>
                <c:pt idx="187">
                  <c:v>37158</c:v>
                </c:pt>
                <c:pt idx="188">
                  <c:v>37193</c:v>
                </c:pt>
                <c:pt idx="189">
                  <c:v>37223</c:v>
                </c:pt>
                <c:pt idx="190">
                  <c:v>37244</c:v>
                </c:pt>
                <c:pt idx="191">
                  <c:v>37281</c:v>
                </c:pt>
                <c:pt idx="192">
                  <c:v>37314</c:v>
                </c:pt>
                <c:pt idx="193">
                  <c:v>37337</c:v>
                </c:pt>
                <c:pt idx="194">
                  <c:v>37375</c:v>
                </c:pt>
                <c:pt idx="195">
                  <c:v>37399</c:v>
                </c:pt>
                <c:pt idx="196">
                  <c:v>37433</c:v>
                </c:pt>
                <c:pt idx="197">
                  <c:v>37460</c:v>
                </c:pt>
                <c:pt idx="198">
                  <c:v>37494</c:v>
                </c:pt>
                <c:pt idx="199">
                  <c:v>37524</c:v>
                </c:pt>
                <c:pt idx="200">
                  <c:v>37546</c:v>
                </c:pt>
                <c:pt idx="201">
                  <c:v>37581</c:v>
                </c:pt>
                <c:pt idx="202">
                  <c:v>37610</c:v>
                </c:pt>
                <c:pt idx="203">
                  <c:v>37651</c:v>
                </c:pt>
                <c:pt idx="204">
                  <c:v>37679</c:v>
                </c:pt>
                <c:pt idx="205">
                  <c:v>37705</c:v>
                </c:pt>
                <c:pt idx="206">
                  <c:v>37739</c:v>
                </c:pt>
                <c:pt idx="207">
                  <c:v>37761</c:v>
                </c:pt>
                <c:pt idx="208">
                  <c:v>37802</c:v>
                </c:pt>
                <c:pt idx="209">
                  <c:v>37830</c:v>
                </c:pt>
                <c:pt idx="210">
                  <c:v>37859</c:v>
                </c:pt>
                <c:pt idx="211">
                  <c:v>37888</c:v>
                </c:pt>
                <c:pt idx="212">
                  <c:v>37924</c:v>
                </c:pt>
                <c:pt idx="213">
                  <c:v>37951</c:v>
                </c:pt>
                <c:pt idx="214">
                  <c:v>37978</c:v>
                </c:pt>
                <c:pt idx="215">
                  <c:v>38008</c:v>
                </c:pt>
                <c:pt idx="216">
                  <c:v>38047</c:v>
                </c:pt>
                <c:pt idx="217">
                  <c:v>38078</c:v>
                </c:pt>
                <c:pt idx="218">
                  <c:v>38105</c:v>
                </c:pt>
                <c:pt idx="219">
                  <c:v>38131</c:v>
                </c:pt>
                <c:pt idx="220">
                  <c:v>38162</c:v>
                </c:pt>
                <c:pt idx="221">
                  <c:v>38191</c:v>
                </c:pt>
                <c:pt idx="222">
                  <c:v>38220</c:v>
                </c:pt>
                <c:pt idx="223">
                  <c:v>38250</c:v>
                </c:pt>
                <c:pt idx="224">
                  <c:v>38292</c:v>
                </c:pt>
                <c:pt idx="225">
                  <c:v>38320</c:v>
                </c:pt>
                <c:pt idx="226">
                  <c:v>38341</c:v>
                </c:pt>
                <c:pt idx="227">
                  <c:v>38377</c:v>
                </c:pt>
                <c:pt idx="228">
                  <c:v>38413</c:v>
                </c:pt>
                <c:pt idx="229">
                  <c:v>38440</c:v>
                </c:pt>
                <c:pt idx="230">
                  <c:v>38467</c:v>
                </c:pt>
                <c:pt idx="231">
                  <c:v>38496</c:v>
                </c:pt>
                <c:pt idx="232">
                  <c:v>38526</c:v>
                </c:pt>
                <c:pt idx="233">
                  <c:v>38558</c:v>
                </c:pt>
                <c:pt idx="234">
                  <c:v>38586</c:v>
                </c:pt>
                <c:pt idx="235">
                  <c:v>38618</c:v>
                </c:pt>
                <c:pt idx="236">
                  <c:v>38649</c:v>
                </c:pt>
                <c:pt idx="237">
                  <c:v>38677</c:v>
                </c:pt>
                <c:pt idx="238">
                  <c:v>38707</c:v>
                </c:pt>
                <c:pt idx="239">
                  <c:v>38743</c:v>
                </c:pt>
                <c:pt idx="240">
                  <c:v>38776</c:v>
                </c:pt>
                <c:pt idx="241">
                  <c:v>38803</c:v>
                </c:pt>
                <c:pt idx="242">
                  <c:v>38835</c:v>
                </c:pt>
                <c:pt idx="243">
                  <c:v>38856</c:v>
                </c:pt>
                <c:pt idx="244">
                  <c:v>38894</c:v>
                </c:pt>
                <c:pt idx="245">
                  <c:v>38925</c:v>
                </c:pt>
                <c:pt idx="246">
                  <c:v>38958</c:v>
                </c:pt>
                <c:pt idx="247">
                  <c:v>38986</c:v>
                </c:pt>
                <c:pt idx="248">
                  <c:v>39014</c:v>
                </c:pt>
                <c:pt idx="249">
                  <c:v>39050</c:v>
                </c:pt>
                <c:pt idx="250">
                  <c:v>39077</c:v>
                </c:pt>
                <c:pt idx="251">
                  <c:v>39114</c:v>
                </c:pt>
                <c:pt idx="252">
                  <c:v>39136</c:v>
                </c:pt>
                <c:pt idx="253">
                  <c:v>39167</c:v>
                </c:pt>
                <c:pt idx="254">
                  <c:v>39198</c:v>
                </c:pt>
                <c:pt idx="255">
                  <c:v>39220</c:v>
                </c:pt>
                <c:pt idx="256">
                  <c:v>39258</c:v>
                </c:pt>
                <c:pt idx="257">
                  <c:v>39272</c:v>
                </c:pt>
                <c:pt idx="258">
                  <c:v>39317</c:v>
                </c:pt>
                <c:pt idx="259">
                  <c:v>39356</c:v>
                </c:pt>
                <c:pt idx="260">
                  <c:v>39373</c:v>
                </c:pt>
                <c:pt idx="261">
                  <c:v>39413</c:v>
                </c:pt>
                <c:pt idx="262">
                  <c:v>39443</c:v>
                </c:pt>
                <c:pt idx="263">
                  <c:v>39472</c:v>
                </c:pt>
                <c:pt idx="264">
                  <c:v>39507</c:v>
                </c:pt>
                <c:pt idx="265">
                  <c:v>39536</c:v>
                </c:pt>
                <c:pt idx="266">
                  <c:v>39563</c:v>
                </c:pt>
                <c:pt idx="267">
                  <c:v>39580</c:v>
                </c:pt>
                <c:pt idx="268">
                  <c:v>39674</c:v>
                </c:pt>
                <c:pt idx="269">
                  <c:v>39725</c:v>
                </c:pt>
                <c:pt idx="270">
                  <c:v>39767</c:v>
                </c:pt>
                <c:pt idx="271">
                  <c:v>39795</c:v>
                </c:pt>
                <c:pt idx="272">
                  <c:v>39832</c:v>
                </c:pt>
                <c:pt idx="273">
                  <c:v>39866</c:v>
                </c:pt>
                <c:pt idx="274">
                  <c:v>39898</c:v>
                </c:pt>
                <c:pt idx="275">
                  <c:v>39938</c:v>
                </c:pt>
                <c:pt idx="276">
                  <c:v>39966</c:v>
                </c:pt>
                <c:pt idx="277">
                  <c:v>40001</c:v>
                </c:pt>
                <c:pt idx="278">
                  <c:v>40044</c:v>
                </c:pt>
                <c:pt idx="279">
                  <c:v>40074</c:v>
                </c:pt>
                <c:pt idx="280">
                  <c:v>40102</c:v>
                </c:pt>
                <c:pt idx="281">
                  <c:v>40128</c:v>
                </c:pt>
                <c:pt idx="282">
                  <c:v>40161</c:v>
                </c:pt>
                <c:pt idx="283">
                  <c:v>40191</c:v>
                </c:pt>
                <c:pt idx="284">
                  <c:v>40221</c:v>
                </c:pt>
                <c:pt idx="285">
                  <c:v>40246</c:v>
                </c:pt>
                <c:pt idx="286">
                  <c:v>40274</c:v>
                </c:pt>
                <c:pt idx="287">
                  <c:v>40331</c:v>
                </c:pt>
                <c:pt idx="288">
                  <c:v>40378</c:v>
                </c:pt>
                <c:pt idx="289">
                  <c:v>40417</c:v>
                </c:pt>
                <c:pt idx="290">
                  <c:v>40442</c:v>
                </c:pt>
                <c:pt idx="291">
                  <c:v>40485</c:v>
                </c:pt>
                <c:pt idx="292">
                  <c:v>40514</c:v>
                </c:pt>
                <c:pt idx="293">
                  <c:v>40549</c:v>
                </c:pt>
                <c:pt idx="294">
                  <c:v>40577</c:v>
                </c:pt>
                <c:pt idx="295">
                  <c:v>40605</c:v>
                </c:pt>
                <c:pt idx="296">
                  <c:v>40632</c:v>
                </c:pt>
                <c:pt idx="297">
                  <c:v>40709</c:v>
                </c:pt>
                <c:pt idx="298">
                  <c:v>40714</c:v>
                </c:pt>
                <c:pt idx="299">
                  <c:v>40743</c:v>
                </c:pt>
                <c:pt idx="300">
                  <c:v>40772</c:v>
                </c:pt>
                <c:pt idx="301">
                  <c:v>40808</c:v>
                </c:pt>
                <c:pt idx="302">
                  <c:v>40842</c:v>
                </c:pt>
                <c:pt idx="303">
                  <c:v>40868</c:v>
                </c:pt>
                <c:pt idx="304">
                  <c:v>40897</c:v>
                </c:pt>
                <c:pt idx="305">
                  <c:v>40932</c:v>
                </c:pt>
                <c:pt idx="306">
                  <c:v>40977</c:v>
                </c:pt>
              </c:numCache>
            </c:numRef>
          </c:xVal>
          <c:yVal>
            <c:numRef>
              <c:f>'"300" wells'' water levels'!$P$3261:$P$3567</c:f>
              <c:numCache>
                <c:formatCode>General</c:formatCode>
                <c:ptCount val="307"/>
                <c:pt idx="6">
                  <c:v>1.1009999999999991</c:v>
                </c:pt>
                <c:pt idx="8">
                  <c:v>1.1100000000000136</c:v>
                </c:pt>
                <c:pt idx="9">
                  <c:v>0.98099999999999454</c:v>
                </c:pt>
                <c:pt idx="10">
                  <c:v>0.93500000000000227</c:v>
                </c:pt>
                <c:pt idx="11">
                  <c:v>0.88599999999996726</c:v>
                </c:pt>
                <c:pt idx="12">
                  <c:v>0.83499999999997954</c:v>
                </c:pt>
                <c:pt idx="13">
                  <c:v>0.84999999999996589</c:v>
                </c:pt>
                <c:pt idx="14">
                  <c:v>0.93200000000001637</c:v>
                </c:pt>
                <c:pt idx="15">
                  <c:v>1.0029999999999859</c:v>
                </c:pt>
                <c:pt idx="16">
                  <c:v>1.125</c:v>
                </c:pt>
                <c:pt idx="17">
                  <c:v>1.1219999999999573</c:v>
                </c:pt>
                <c:pt idx="18">
                  <c:v>1.1159999999999854</c:v>
                </c:pt>
                <c:pt idx="19">
                  <c:v>1.2799999999999727</c:v>
                </c:pt>
                <c:pt idx="20">
                  <c:v>1.2379999999999995</c:v>
                </c:pt>
                <c:pt idx="21">
                  <c:v>1.0540000000000305</c:v>
                </c:pt>
                <c:pt idx="22">
                  <c:v>1.0090000000000146</c:v>
                </c:pt>
                <c:pt idx="23">
                  <c:v>1.0370000000000346</c:v>
                </c:pt>
                <c:pt idx="24">
                  <c:v>1.0539999999999736</c:v>
                </c:pt>
                <c:pt idx="25">
                  <c:v>1.0510000000000446</c:v>
                </c:pt>
                <c:pt idx="26">
                  <c:v>1.0819999999999936</c:v>
                </c:pt>
                <c:pt idx="27">
                  <c:v>1.0880000000000223</c:v>
                </c:pt>
                <c:pt idx="28">
                  <c:v>1.1219999999999573</c:v>
                </c:pt>
                <c:pt idx="29">
                  <c:v>1.1219999999999573</c:v>
                </c:pt>
                <c:pt idx="30">
                  <c:v>1.1220000000000141</c:v>
                </c:pt>
                <c:pt idx="31">
                  <c:v>1.1059999999999945</c:v>
                </c:pt>
                <c:pt idx="32">
                  <c:v>1.0999999999999659</c:v>
                </c:pt>
                <c:pt idx="33">
                  <c:v>1.0910000000000082</c:v>
                </c:pt>
                <c:pt idx="34">
                  <c:v>1.0849999999999795</c:v>
                </c:pt>
                <c:pt idx="35">
                  <c:v>1.0729999999999791</c:v>
                </c:pt>
                <c:pt idx="36">
                  <c:v>1.0640000000000214</c:v>
                </c:pt>
                <c:pt idx="37">
                  <c:v>1.0509999999999877</c:v>
                </c:pt>
                <c:pt idx="38">
                  <c:v>1.0480000000000018</c:v>
                </c:pt>
                <c:pt idx="39">
                  <c:v>1.0819999999999936</c:v>
                </c:pt>
                <c:pt idx="40">
                  <c:v>1.0849999999999795</c:v>
                </c:pt>
                <c:pt idx="41">
                  <c:v>1.0970000000000368</c:v>
                </c:pt>
                <c:pt idx="42">
                  <c:v>1.0970000000000368</c:v>
                </c:pt>
                <c:pt idx="43">
                  <c:v>1.1030000000000086</c:v>
                </c:pt>
                <c:pt idx="44">
                  <c:v>1.1370000000000005</c:v>
                </c:pt>
                <c:pt idx="45">
                  <c:v>1.1490000000000009</c:v>
                </c:pt>
                <c:pt idx="46">
                  <c:v>1.0550000000000068</c:v>
                </c:pt>
                <c:pt idx="47">
                  <c:v>1.05499999999995</c:v>
                </c:pt>
                <c:pt idx="48">
                  <c:v>1.0520000000000209</c:v>
                </c:pt>
                <c:pt idx="49">
                  <c:v>0.97899999999998499</c:v>
                </c:pt>
                <c:pt idx="50">
                  <c:v>0.90600000000000591</c:v>
                </c:pt>
                <c:pt idx="51">
                  <c:v>0.84500000000002728</c:v>
                </c:pt>
                <c:pt idx="52">
                  <c:v>0.81700000000000728</c:v>
                </c:pt>
                <c:pt idx="53">
                  <c:v>0.80500000000000682</c:v>
                </c:pt>
                <c:pt idx="54">
                  <c:v>0.79900000000003502</c:v>
                </c:pt>
                <c:pt idx="55">
                  <c:v>0.85000000000002274</c:v>
                </c:pt>
                <c:pt idx="56">
                  <c:v>0.84700000000003683</c:v>
                </c:pt>
                <c:pt idx="57">
                  <c:v>0.83799999999996544</c:v>
                </c:pt>
                <c:pt idx="58">
                  <c:v>0.83800000000002228</c:v>
                </c:pt>
                <c:pt idx="59">
                  <c:v>0.79599999999999227</c:v>
                </c:pt>
                <c:pt idx="60">
                  <c:v>0.80799999999999272</c:v>
                </c:pt>
                <c:pt idx="61">
                  <c:v>0.80200000000002092</c:v>
                </c:pt>
                <c:pt idx="62">
                  <c:v>0.79599999999999227</c:v>
                </c:pt>
                <c:pt idx="63">
                  <c:v>0.80500000000000682</c:v>
                </c:pt>
                <c:pt idx="64">
                  <c:v>0.81999999999999318</c:v>
                </c:pt>
                <c:pt idx="65">
                  <c:v>0.83499999999997954</c:v>
                </c:pt>
                <c:pt idx="66">
                  <c:v>0.84699999999997999</c:v>
                </c:pt>
                <c:pt idx="67">
                  <c:v>0.78899999999998727</c:v>
                </c:pt>
                <c:pt idx="68">
                  <c:v>0.867999999999995</c:v>
                </c:pt>
                <c:pt idx="69">
                  <c:v>0.87800000000004275</c:v>
                </c:pt>
                <c:pt idx="70">
                  <c:v>0.88400000000001455</c:v>
                </c:pt>
                <c:pt idx="71">
                  <c:v>1.1309999999999718</c:v>
                </c:pt>
                <c:pt idx="72">
                  <c:v>1.1490000000000009</c:v>
                </c:pt>
                <c:pt idx="73">
                  <c:v>1.1519999999999868</c:v>
                </c:pt>
                <c:pt idx="74">
                  <c:v>1.1430000000000291</c:v>
                </c:pt>
                <c:pt idx="75">
                  <c:v>1.1340000000000146</c:v>
                </c:pt>
                <c:pt idx="76">
                  <c:v>1.1220000000000141</c:v>
                </c:pt>
                <c:pt idx="77">
                  <c:v>1.1399999999999864</c:v>
                </c:pt>
                <c:pt idx="78">
                  <c:v>1.1370000000000005</c:v>
                </c:pt>
                <c:pt idx="79">
                  <c:v>1.1360000000000241</c:v>
                </c:pt>
                <c:pt idx="80">
                  <c:v>1.1430000000000291</c:v>
                </c:pt>
                <c:pt idx="81">
                  <c:v>1.0670000000000073</c:v>
                </c:pt>
                <c:pt idx="82">
                  <c:v>1.04200000000003</c:v>
                </c:pt>
                <c:pt idx="83">
                  <c:v>1.0339999999999918</c:v>
                </c:pt>
                <c:pt idx="84">
                  <c:v>1.0120000000000005</c:v>
                </c:pt>
                <c:pt idx="85">
                  <c:v>1.0020000000000095</c:v>
                </c:pt>
                <c:pt idx="86">
                  <c:v>1.0029999999999859</c:v>
                </c:pt>
                <c:pt idx="87">
                  <c:v>0.81100000000003547</c:v>
                </c:pt>
                <c:pt idx="88">
                  <c:v>0.84699999999997999</c:v>
                </c:pt>
                <c:pt idx="89">
                  <c:v>0.84699999999997999</c:v>
                </c:pt>
                <c:pt idx="90">
                  <c:v>0.84100000000000819</c:v>
                </c:pt>
                <c:pt idx="91">
                  <c:v>0.8930000000000291</c:v>
                </c:pt>
                <c:pt idx="92">
                  <c:v>0.95100000000002183</c:v>
                </c:pt>
                <c:pt idx="93">
                  <c:v>1.1089999999999804</c:v>
                </c:pt>
                <c:pt idx="94">
                  <c:v>1.1310000000000286</c:v>
                </c:pt>
                <c:pt idx="95">
                  <c:v>1.1150000000000091</c:v>
                </c:pt>
                <c:pt idx="96">
                  <c:v>1.117999999999995</c:v>
                </c:pt>
                <c:pt idx="97">
                  <c:v>1.0180000000000291</c:v>
                </c:pt>
                <c:pt idx="98">
                  <c:v>0.8779999999999859</c:v>
                </c:pt>
                <c:pt idx="99">
                  <c:v>0.84100000000000819</c:v>
                </c:pt>
                <c:pt idx="100">
                  <c:v>0.66800000000000637</c:v>
                </c:pt>
                <c:pt idx="101">
                  <c:v>0.82999999999998408</c:v>
                </c:pt>
                <c:pt idx="103">
                  <c:v>-0.15999999999996817</c:v>
                </c:pt>
                <c:pt idx="104">
                  <c:v>0.93000000000000682</c:v>
                </c:pt>
                <c:pt idx="105">
                  <c:v>0.95999999999997954</c:v>
                </c:pt>
                <c:pt idx="106">
                  <c:v>0.97000000000002728</c:v>
                </c:pt>
                <c:pt idx="107">
                  <c:v>0.99400000000000066</c:v>
                </c:pt>
                <c:pt idx="108">
                  <c:v>0.99600000000000044</c:v>
                </c:pt>
                <c:pt idx="109">
                  <c:v>1.0229999999999997</c:v>
                </c:pt>
                <c:pt idx="110">
                  <c:v>1.0039999999999996</c:v>
                </c:pt>
                <c:pt idx="111">
                  <c:v>0.85000000000002274</c:v>
                </c:pt>
                <c:pt idx="116">
                  <c:v>0.81999999999999318</c:v>
                </c:pt>
                <c:pt idx="117">
                  <c:v>0.86599999999998545</c:v>
                </c:pt>
                <c:pt idx="118">
                  <c:v>0.90399999999999636</c:v>
                </c:pt>
                <c:pt idx="119">
                  <c:v>0.95999999999997954</c:v>
                </c:pt>
                <c:pt idx="120">
                  <c:v>1.0049999999999955</c:v>
                </c:pt>
                <c:pt idx="121">
                  <c:v>0.83800000000002228</c:v>
                </c:pt>
                <c:pt idx="122">
                  <c:v>0.79599999999999227</c:v>
                </c:pt>
                <c:pt idx="124">
                  <c:v>0.68399999999996908</c:v>
                </c:pt>
                <c:pt idx="126">
                  <c:v>0.59000000000003183</c:v>
                </c:pt>
                <c:pt idx="127">
                  <c:v>0.59299999999996089</c:v>
                </c:pt>
                <c:pt idx="128">
                  <c:v>0.61000000000001364</c:v>
                </c:pt>
                <c:pt idx="129">
                  <c:v>0.76499999999998636</c:v>
                </c:pt>
                <c:pt idx="130">
                  <c:v>0.75499999999999545</c:v>
                </c:pt>
                <c:pt idx="131">
                  <c:v>1.1680000000000064</c:v>
                </c:pt>
                <c:pt idx="132">
                  <c:v>0.76299999999997681</c:v>
                </c:pt>
                <c:pt idx="134">
                  <c:v>0.91699999999997317</c:v>
                </c:pt>
                <c:pt idx="135">
                  <c:v>0.55700000000001637</c:v>
                </c:pt>
                <c:pt idx="137">
                  <c:v>0.59599999999994679</c:v>
                </c:pt>
                <c:pt idx="138">
                  <c:v>0.71000000000003638</c:v>
                </c:pt>
                <c:pt idx="139">
                  <c:v>0.90600000000000591</c:v>
                </c:pt>
                <c:pt idx="140">
                  <c:v>0.81799999999998363</c:v>
                </c:pt>
                <c:pt idx="141">
                  <c:v>0.93799999999998818</c:v>
                </c:pt>
                <c:pt idx="142">
                  <c:v>0.56299999999998818</c:v>
                </c:pt>
                <c:pt idx="143">
                  <c:v>0.55000000000001137</c:v>
                </c:pt>
                <c:pt idx="144">
                  <c:v>0.39500000000003865</c:v>
                </c:pt>
                <c:pt idx="145">
                  <c:v>0.53900000000004411</c:v>
                </c:pt>
                <c:pt idx="146">
                  <c:v>0.61600000000004229</c:v>
                </c:pt>
                <c:pt idx="147">
                  <c:v>0.67700000000002092</c:v>
                </c:pt>
                <c:pt idx="148">
                  <c:v>0.70599999999996044</c:v>
                </c:pt>
                <c:pt idx="149">
                  <c:v>0.75</c:v>
                </c:pt>
                <c:pt idx="150">
                  <c:v>0.79700000000002547</c:v>
                </c:pt>
                <c:pt idx="151">
                  <c:v>0.83500000000003638</c:v>
                </c:pt>
                <c:pt idx="152">
                  <c:v>0.76299999999997681</c:v>
                </c:pt>
                <c:pt idx="153">
                  <c:v>0.58100000000001728</c:v>
                </c:pt>
                <c:pt idx="154">
                  <c:v>0.93799999999998818</c:v>
                </c:pt>
                <c:pt idx="155">
                  <c:v>0.51599999999996271</c:v>
                </c:pt>
                <c:pt idx="156">
                  <c:v>0.93999999999999773</c:v>
                </c:pt>
                <c:pt idx="157">
                  <c:v>0.97100000000000364</c:v>
                </c:pt>
                <c:pt idx="158">
                  <c:v>0.98000000000001819</c:v>
                </c:pt>
                <c:pt idx="159">
                  <c:v>0.73000000000001819</c:v>
                </c:pt>
                <c:pt idx="160">
                  <c:v>0.77899999999999636</c:v>
                </c:pt>
                <c:pt idx="161">
                  <c:v>0.66700000000003001</c:v>
                </c:pt>
                <c:pt idx="162">
                  <c:v>0.60300000000000864</c:v>
                </c:pt>
                <c:pt idx="163">
                  <c:v>0.50200000000000955</c:v>
                </c:pt>
                <c:pt idx="164">
                  <c:v>0.492999999999995</c:v>
                </c:pt>
                <c:pt idx="165">
                  <c:v>0.54699999999996862</c:v>
                </c:pt>
                <c:pt idx="166">
                  <c:v>0.62000000000000455</c:v>
                </c:pt>
                <c:pt idx="167">
                  <c:v>0.67399999999997817</c:v>
                </c:pt>
                <c:pt idx="168">
                  <c:v>0.70999999999997954</c:v>
                </c:pt>
                <c:pt idx="169">
                  <c:v>0.72099999999994679</c:v>
                </c:pt>
                <c:pt idx="170">
                  <c:v>0.72000000000002728</c:v>
                </c:pt>
                <c:pt idx="171">
                  <c:v>0.73200000000002774</c:v>
                </c:pt>
                <c:pt idx="172">
                  <c:v>0.87700000000000955</c:v>
                </c:pt>
                <c:pt idx="173">
                  <c:v>0.81700000000000728</c:v>
                </c:pt>
                <c:pt idx="174">
                  <c:v>0.95199999999999818</c:v>
                </c:pt>
                <c:pt idx="175">
                  <c:v>0.94400000000001683</c:v>
                </c:pt>
                <c:pt idx="176">
                  <c:v>0.94099999999997408</c:v>
                </c:pt>
                <c:pt idx="177">
                  <c:v>0.47500000000002274</c:v>
                </c:pt>
                <c:pt idx="178">
                  <c:v>0.34600000000000364</c:v>
                </c:pt>
                <c:pt idx="179">
                  <c:v>0.41999999999995907</c:v>
                </c:pt>
                <c:pt idx="180">
                  <c:v>0.48799999999999955</c:v>
                </c:pt>
                <c:pt idx="181">
                  <c:v>0.53800000000001091</c:v>
                </c:pt>
                <c:pt idx="182">
                  <c:v>0.65100000000001046</c:v>
                </c:pt>
                <c:pt idx="183">
                  <c:v>0.84699999999997999</c:v>
                </c:pt>
                <c:pt idx="184">
                  <c:v>0.55700000000001637</c:v>
                </c:pt>
                <c:pt idx="185">
                  <c:v>0.46600000000000819</c:v>
                </c:pt>
                <c:pt idx="186">
                  <c:v>0.55200000000002092</c:v>
                </c:pt>
                <c:pt idx="187">
                  <c:v>0.59300000000001774</c:v>
                </c:pt>
                <c:pt idx="188">
                  <c:v>0.63799999999997681</c:v>
                </c:pt>
                <c:pt idx="189">
                  <c:v>0.72500000000002274</c:v>
                </c:pt>
                <c:pt idx="190">
                  <c:v>0.71199999999998909</c:v>
                </c:pt>
                <c:pt idx="191">
                  <c:v>0.51899999999994861</c:v>
                </c:pt>
                <c:pt idx="192">
                  <c:v>0.625</c:v>
                </c:pt>
                <c:pt idx="193">
                  <c:v>0.68200000000001637</c:v>
                </c:pt>
                <c:pt idx="194">
                  <c:v>0.86899999999997135</c:v>
                </c:pt>
                <c:pt idx="195">
                  <c:v>0.74399999999997135</c:v>
                </c:pt>
                <c:pt idx="196">
                  <c:v>1.0149999999999864</c:v>
                </c:pt>
                <c:pt idx="197">
                  <c:v>0.56099999999997863</c:v>
                </c:pt>
                <c:pt idx="198">
                  <c:v>0.43900000000002137</c:v>
                </c:pt>
                <c:pt idx="199">
                  <c:v>0.47800000000000864</c:v>
                </c:pt>
                <c:pt idx="200">
                  <c:v>0.55700000000001637</c:v>
                </c:pt>
                <c:pt idx="201">
                  <c:v>0.72099999999994679</c:v>
                </c:pt>
                <c:pt idx="202">
                  <c:v>0.76999999999998181</c:v>
                </c:pt>
                <c:pt idx="203">
                  <c:v>0.81499999999999773</c:v>
                </c:pt>
                <c:pt idx="204">
                  <c:v>0.85099999999999909</c:v>
                </c:pt>
                <c:pt idx="205">
                  <c:v>0.867999999999995</c:v>
                </c:pt>
                <c:pt idx="206">
                  <c:v>0.86900000000002819</c:v>
                </c:pt>
                <c:pt idx="207">
                  <c:v>0.85499999999996135</c:v>
                </c:pt>
                <c:pt idx="208">
                  <c:v>0.90000000000003411</c:v>
                </c:pt>
                <c:pt idx="209">
                  <c:v>0.74000000000000909</c:v>
                </c:pt>
                <c:pt idx="210">
                  <c:v>0.9959999999999809</c:v>
                </c:pt>
                <c:pt idx="211">
                  <c:v>0.94999999999998863</c:v>
                </c:pt>
                <c:pt idx="212">
                  <c:v>0.94599999999996953</c:v>
                </c:pt>
                <c:pt idx="213">
                  <c:v>0.94200000000000728</c:v>
                </c:pt>
                <c:pt idx="214">
                  <c:v>0.60099999999999909</c:v>
                </c:pt>
                <c:pt idx="215">
                  <c:v>0.64799999999996771</c:v>
                </c:pt>
                <c:pt idx="216">
                  <c:v>0.76299999999997681</c:v>
                </c:pt>
                <c:pt idx="217">
                  <c:v>0.58400000000000318</c:v>
                </c:pt>
                <c:pt idx="218">
                  <c:v>0.66000000000002501</c:v>
                </c:pt>
                <c:pt idx="219">
                  <c:v>0.7319999999999709</c:v>
                </c:pt>
                <c:pt idx="220">
                  <c:v>0.92600000000004457</c:v>
                </c:pt>
                <c:pt idx="221">
                  <c:v>0.94299999999998363</c:v>
                </c:pt>
                <c:pt idx="222">
                  <c:v>0.83800000000002228</c:v>
                </c:pt>
                <c:pt idx="223">
                  <c:v>0.87699999999995271</c:v>
                </c:pt>
                <c:pt idx="224">
                  <c:v>0.64599999999995816</c:v>
                </c:pt>
                <c:pt idx="225">
                  <c:v>0.3930000000000291</c:v>
                </c:pt>
                <c:pt idx="226">
                  <c:v>0.36000000000001364</c:v>
                </c:pt>
                <c:pt idx="227">
                  <c:v>0.42399999999997817</c:v>
                </c:pt>
                <c:pt idx="228">
                  <c:v>0.51600000000001955</c:v>
                </c:pt>
                <c:pt idx="229">
                  <c:v>0.58400000000000318</c:v>
                </c:pt>
                <c:pt idx="230">
                  <c:v>0.64099999999996271</c:v>
                </c:pt>
                <c:pt idx="231">
                  <c:v>0.43999999999999773</c:v>
                </c:pt>
                <c:pt idx="232">
                  <c:v>0.61299999999999955</c:v>
                </c:pt>
                <c:pt idx="233">
                  <c:v>0.367999999999995</c:v>
                </c:pt>
                <c:pt idx="234">
                  <c:v>0.34699999999997999</c:v>
                </c:pt>
                <c:pt idx="235">
                  <c:v>0.39900000000000091</c:v>
                </c:pt>
                <c:pt idx="236">
                  <c:v>0.47300000000001319</c:v>
                </c:pt>
                <c:pt idx="237">
                  <c:v>0.53300000000001546</c:v>
                </c:pt>
                <c:pt idx="238">
                  <c:v>0.55599999999998317</c:v>
                </c:pt>
                <c:pt idx="239">
                  <c:v>0.56299999999998818</c:v>
                </c:pt>
                <c:pt idx="240">
                  <c:v>0.60599999999999454</c:v>
                </c:pt>
                <c:pt idx="241">
                  <c:v>0.72200000000003683</c:v>
                </c:pt>
                <c:pt idx="242">
                  <c:v>0.5110000000000241</c:v>
                </c:pt>
                <c:pt idx="243">
                  <c:v>0.43899999999996453</c:v>
                </c:pt>
                <c:pt idx="244">
                  <c:v>0.38199999999994816</c:v>
                </c:pt>
                <c:pt idx="245">
                  <c:v>0.22399999999998954</c:v>
                </c:pt>
                <c:pt idx="246">
                  <c:v>0.48399999999998045</c:v>
                </c:pt>
                <c:pt idx="247">
                  <c:v>0.60700000000002774</c:v>
                </c:pt>
                <c:pt idx="248">
                  <c:v>0.65800000000001546</c:v>
                </c:pt>
                <c:pt idx="249">
                  <c:v>0.70799999999996999</c:v>
                </c:pt>
                <c:pt idx="250">
                  <c:v>0.7529999999999859</c:v>
                </c:pt>
                <c:pt idx="251">
                  <c:v>0.78600000000000136</c:v>
                </c:pt>
                <c:pt idx="252">
                  <c:v>0.81400000000002137</c:v>
                </c:pt>
                <c:pt idx="253">
                  <c:v>0.91399999999998727</c:v>
                </c:pt>
                <c:pt idx="254">
                  <c:v>0.82400000000001228</c:v>
                </c:pt>
                <c:pt idx="255">
                  <c:v>0.69700000000000273</c:v>
                </c:pt>
                <c:pt idx="256">
                  <c:v>0.60000000000002274</c:v>
                </c:pt>
                <c:pt idx="257">
                  <c:v>0.53600000000000136</c:v>
                </c:pt>
                <c:pt idx="258">
                  <c:v>0.54200000000003001</c:v>
                </c:pt>
                <c:pt idx="259">
                  <c:v>0.68999999999999773</c:v>
                </c:pt>
                <c:pt idx="260">
                  <c:v>0.7489999999999668</c:v>
                </c:pt>
                <c:pt idx="261">
                  <c:v>0.62700000000000955</c:v>
                </c:pt>
                <c:pt idx="262">
                  <c:v>0.54699999999996862</c:v>
                </c:pt>
                <c:pt idx="263">
                  <c:v>0.54600000000004911</c:v>
                </c:pt>
                <c:pt idx="264">
                  <c:v>0.61700000000001864</c:v>
                </c:pt>
                <c:pt idx="265">
                  <c:v>0.71800000000001774</c:v>
                </c:pt>
                <c:pt idx="268">
                  <c:v>0.30599999999998317</c:v>
                </c:pt>
                <c:pt idx="269">
                  <c:v>0.45099999999996498</c:v>
                </c:pt>
                <c:pt idx="270">
                  <c:v>0.3790000000000191</c:v>
                </c:pt>
                <c:pt idx="271">
                  <c:v>0.30000000000001137</c:v>
                </c:pt>
                <c:pt idx="272">
                  <c:v>0.26799999999997226</c:v>
                </c:pt>
                <c:pt idx="273">
                  <c:v>0.31200000000001182</c:v>
                </c:pt>
                <c:pt idx="274">
                  <c:v>0.48200000000002774</c:v>
                </c:pt>
                <c:pt idx="277">
                  <c:v>0.35200000000003229</c:v>
                </c:pt>
                <c:pt idx="278">
                  <c:v>0.27400000000000091</c:v>
                </c:pt>
                <c:pt idx="279">
                  <c:v>0.34199999999998454</c:v>
                </c:pt>
                <c:pt idx="280">
                  <c:v>0.41599999999999682</c:v>
                </c:pt>
                <c:pt idx="281">
                  <c:v>0.50900000000001455</c:v>
                </c:pt>
                <c:pt idx="282">
                  <c:v>0.51699999999999591</c:v>
                </c:pt>
                <c:pt idx="283">
                  <c:v>0.55099999999998772</c:v>
                </c:pt>
                <c:pt idx="284">
                  <c:v>0.57899999999995089</c:v>
                </c:pt>
                <c:pt idx="285">
                  <c:v>0.62000000000000455</c:v>
                </c:pt>
                <c:pt idx="286">
                  <c:v>0.67500000000001137</c:v>
                </c:pt>
                <c:pt idx="287">
                  <c:v>0.65399999999999636</c:v>
                </c:pt>
                <c:pt idx="288">
                  <c:v>0.3760000000000332</c:v>
                </c:pt>
                <c:pt idx="289">
                  <c:v>0.89499999999998181</c:v>
                </c:pt>
                <c:pt idx="290">
                  <c:v>0.84100000000000819</c:v>
                </c:pt>
                <c:pt idx="291">
                  <c:v>0.59799999999995634</c:v>
                </c:pt>
                <c:pt idx="292">
                  <c:v>0.54499999999995907</c:v>
                </c:pt>
                <c:pt idx="294">
                  <c:v>0.28200000000003911</c:v>
                </c:pt>
                <c:pt idx="296">
                  <c:v>0.98300000000000409</c:v>
                </c:pt>
                <c:pt idx="297">
                  <c:v>0.30900000000002592</c:v>
                </c:pt>
                <c:pt idx="298" formatCode="0.000">
                  <c:v>0.27000000000003865</c:v>
                </c:pt>
                <c:pt idx="299">
                  <c:v>0.15899999999999181</c:v>
                </c:pt>
                <c:pt idx="300">
                  <c:v>0.22599999999999909</c:v>
                </c:pt>
                <c:pt idx="301">
                  <c:v>0.22200000000003683</c:v>
                </c:pt>
                <c:pt idx="302">
                  <c:v>0.22699999999997544</c:v>
                </c:pt>
                <c:pt idx="303">
                  <c:v>0.2459999999999809</c:v>
                </c:pt>
                <c:pt idx="304">
                  <c:v>0.29099999999999682</c:v>
                </c:pt>
                <c:pt idx="305">
                  <c:v>0.33400000000000318</c:v>
                </c:pt>
                <c:pt idx="306">
                  <c:v>0.40300000000002001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49536"/>
        <c:axId val="48050112"/>
      </c:scatterChart>
      <c:valAx>
        <c:axId val="48048384"/>
        <c:scaling>
          <c:orientation val="minMax"/>
          <c:min val="30065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048960"/>
        <c:crosses val="autoZero"/>
        <c:crossBetween val="midCat"/>
      </c:valAx>
      <c:valAx>
        <c:axId val="48048960"/>
        <c:scaling>
          <c:orientation val="minMax"/>
          <c:max val="425"/>
          <c:min val="422.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Elevation, meters</a:t>
                </a:r>
              </a:p>
            </c:rich>
          </c:tx>
          <c:layout>
            <c:manualLayout>
              <c:xMode val="edge"/>
              <c:yMode val="edge"/>
              <c:x val="1.0198803958612003E-2"/>
              <c:y val="0.37067823043858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048384"/>
        <c:crosses val="autoZero"/>
        <c:crossBetween val="midCat"/>
      </c:valAx>
      <c:valAx>
        <c:axId val="48049536"/>
        <c:scaling>
          <c:orientation val="minMax"/>
        </c:scaling>
        <c:delete val="1"/>
        <c:axPos val="b"/>
        <c:numFmt formatCode="mm/dd/yy" sourceLinked="1"/>
        <c:majorTickMark val="out"/>
        <c:minorTickMark val="none"/>
        <c:tickLblPos val="nextTo"/>
        <c:crossAx val="48050112"/>
        <c:crosses val="autoZero"/>
        <c:crossBetween val="midCat"/>
      </c:valAx>
      <c:valAx>
        <c:axId val="48050112"/>
        <c:scaling>
          <c:orientation val="minMax"/>
          <c:min val="-2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Oil thickness, meters</a:t>
                </a:r>
              </a:p>
            </c:rich>
          </c:tx>
          <c:layout>
            <c:manualLayout>
              <c:xMode val="edge"/>
              <c:yMode val="edge"/>
              <c:x val="0.93534481569838801"/>
              <c:y val="0.272997071018296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8049536"/>
        <c:crosses val="max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317 Water and Oil Elevations</a:t>
            </a:r>
          </a:p>
        </c:rich>
      </c:tx>
      <c:layout>
        <c:manualLayout>
          <c:xMode val="edge"/>
          <c:yMode val="edge"/>
          <c:x val="0.30608032486505227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40065964168067"/>
          <c:y val="9.3150684931506855E-2"/>
          <c:w val="0.8176117367902761"/>
          <c:h val="0.78082191780821919"/>
        </c:manualLayout>
      </c:layout>
      <c:scatterChart>
        <c:scatterStyle val="lineMarker"/>
        <c:varyColors val="0"/>
        <c:ser>
          <c:idx val="0"/>
          <c:order val="0"/>
          <c:tx>
            <c:v>Water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levels'!$B$3569:$B$3678</c:f>
              <c:numCache>
                <c:formatCode>mm/dd/yy</c:formatCode>
                <c:ptCount val="110"/>
                <c:pt idx="0">
                  <c:v>30509</c:v>
                </c:pt>
                <c:pt idx="1">
                  <c:v>30519</c:v>
                </c:pt>
                <c:pt idx="2">
                  <c:v>30566</c:v>
                </c:pt>
                <c:pt idx="3">
                  <c:v>30610</c:v>
                </c:pt>
                <c:pt idx="4">
                  <c:v>30739</c:v>
                </c:pt>
                <c:pt idx="5">
                  <c:v>30778</c:v>
                </c:pt>
                <c:pt idx="6">
                  <c:v>30785</c:v>
                </c:pt>
                <c:pt idx="7">
                  <c:v>30799</c:v>
                </c:pt>
                <c:pt idx="8">
                  <c:v>30806</c:v>
                </c:pt>
                <c:pt idx="9">
                  <c:v>30830</c:v>
                </c:pt>
                <c:pt idx="10">
                  <c:v>30839</c:v>
                </c:pt>
                <c:pt idx="11">
                  <c:v>30848</c:v>
                </c:pt>
                <c:pt idx="12">
                  <c:v>30854</c:v>
                </c:pt>
                <c:pt idx="13">
                  <c:v>30861</c:v>
                </c:pt>
                <c:pt idx="14">
                  <c:v>30869</c:v>
                </c:pt>
                <c:pt idx="15">
                  <c:v>30880</c:v>
                </c:pt>
                <c:pt idx="16">
                  <c:v>30881</c:v>
                </c:pt>
                <c:pt idx="17">
                  <c:v>30884</c:v>
                </c:pt>
                <c:pt idx="18">
                  <c:v>30888</c:v>
                </c:pt>
                <c:pt idx="19">
                  <c:v>30897</c:v>
                </c:pt>
                <c:pt idx="20">
                  <c:v>30904</c:v>
                </c:pt>
                <c:pt idx="21">
                  <c:v>30911</c:v>
                </c:pt>
                <c:pt idx="22">
                  <c:v>30917</c:v>
                </c:pt>
                <c:pt idx="23">
                  <c:v>30934</c:v>
                </c:pt>
                <c:pt idx="24">
                  <c:v>30945</c:v>
                </c:pt>
                <c:pt idx="25">
                  <c:v>30972</c:v>
                </c:pt>
                <c:pt idx="26">
                  <c:v>30979</c:v>
                </c:pt>
                <c:pt idx="27">
                  <c:v>30986</c:v>
                </c:pt>
                <c:pt idx="28">
                  <c:v>30993</c:v>
                </c:pt>
                <c:pt idx="29">
                  <c:v>31002</c:v>
                </c:pt>
                <c:pt idx="30">
                  <c:v>31007</c:v>
                </c:pt>
                <c:pt idx="31">
                  <c:v>31016</c:v>
                </c:pt>
                <c:pt idx="32">
                  <c:v>31021</c:v>
                </c:pt>
                <c:pt idx="33">
                  <c:v>31029</c:v>
                </c:pt>
                <c:pt idx="34">
                  <c:v>31039</c:v>
                </c:pt>
                <c:pt idx="35">
                  <c:v>31046</c:v>
                </c:pt>
                <c:pt idx="36">
                  <c:v>31053</c:v>
                </c:pt>
                <c:pt idx="37">
                  <c:v>31060</c:v>
                </c:pt>
                <c:pt idx="38">
                  <c:v>31076</c:v>
                </c:pt>
                <c:pt idx="39">
                  <c:v>31081</c:v>
                </c:pt>
                <c:pt idx="40">
                  <c:v>31088</c:v>
                </c:pt>
                <c:pt idx="41">
                  <c:v>31095</c:v>
                </c:pt>
                <c:pt idx="42">
                  <c:v>31102</c:v>
                </c:pt>
                <c:pt idx="43">
                  <c:v>31109</c:v>
                </c:pt>
                <c:pt idx="44">
                  <c:v>31116</c:v>
                </c:pt>
                <c:pt idx="45">
                  <c:v>31123</c:v>
                </c:pt>
                <c:pt idx="46">
                  <c:v>31130</c:v>
                </c:pt>
                <c:pt idx="47">
                  <c:v>31137</c:v>
                </c:pt>
                <c:pt idx="48">
                  <c:v>31144</c:v>
                </c:pt>
                <c:pt idx="49">
                  <c:v>31151</c:v>
                </c:pt>
                <c:pt idx="50">
                  <c:v>31158</c:v>
                </c:pt>
                <c:pt idx="51">
                  <c:v>31165</c:v>
                </c:pt>
                <c:pt idx="52">
                  <c:v>31172</c:v>
                </c:pt>
                <c:pt idx="53">
                  <c:v>31179</c:v>
                </c:pt>
                <c:pt idx="54">
                  <c:v>31186</c:v>
                </c:pt>
                <c:pt idx="55">
                  <c:v>31193</c:v>
                </c:pt>
                <c:pt idx="56">
                  <c:v>31200</c:v>
                </c:pt>
                <c:pt idx="57">
                  <c:v>31207</c:v>
                </c:pt>
                <c:pt idx="58">
                  <c:v>31214</c:v>
                </c:pt>
                <c:pt idx="59">
                  <c:v>31216</c:v>
                </c:pt>
                <c:pt idx="60">
                  <c:v>31228</c:v>
                </c:pt>
                <c:pt idx="61">
                  <c:v>31235</c:v>
                </c:pt>
                <c:pt idx="62">
                  <c:v>31242</c:v>
                </c:pt>
                <c:pt idx="63">
                  <c:v>31249</c:v>
                </c:pt>
                <c:pt idx="64">
                  <c:v>31256</c:v>
                </c:pt>
                <c:pt idx="65">
                  <c:v>31263</c:v>
                </c:pt>
                <c:pt idx="66">
                  <c:v>31270</c:v>
                </c:pt>
                <c:pt idx="67">
                  <c:v>31272</c:v>
                </c:pt>
                <c:pt idx="68">
                  <c:v>31277</c:v>
                </c:pt>
                <c:pt idx="69">
                  <c:v>31284</c:v>
                </c:pt>
                <c:pt idx="70">
                  <c:v>31291</c:v>
                </c:pt>
                <c:pt idx="71">
                  <c:v>31298</c:v>
                </c:pt>
                <c:pt idx="72">
                  <c:v>31305</c:v>
                </c:pt>
                <c:pt idx="73">
                  <c:v>31312</c:v>
                </c:pt>
                <c:pt idx="74">
                  <c:v>31317</c:v>
                </c:pt>
                <c:pt idx="75">
                  <c:v>31326</c:v>
                </c:pt>
                <c:pt idx="76">
                  <c:v>31333</c:v>
                </c:pt>
                <c:pt idx="77">
                  <c:v>31340</c:v>
                </c:pt>
                <c:pt idx="78">
                  <c:v>31347</c:v>
                </c:pt>
                <c:pt idx="79">
                  <c:v>31437</c:v>
                </c:pt>
                <c:pt idx="80">
                  <c:v>31451</c:v>
                </c:pt>
                <c:pt idx="81">
                  <c:v>31458</c:v>
                </c:pt>
                <c:pt idx="82">
                  <c:v>31465</c:v>
                </c:pt>
                <c:pt idx="83">
                  <c:v>31465</c:v>
                </c:pt>
                <c:pt idx="84">
                  <c:v>31473</c:v>
                </c:pt>
                <c:pt idx="85">
                  <c:v>31487</c:v>
                </c:pt>
                <c:pt idx="86">
                  <c:v>31493</c:v>
                </c:pt>
                <c:pt idx="87">
                  <c:v>31500</c:v>
                </c:pt>
                <c:pt idx="88">
                  <c:v>31507</c:v>
                </c:pt>
                <c:pt idx="89">
                  <c:v>31515</c:v>
                </c:pt>
                <c:pt idx="90">
                  <c:v>31522</c:v>
                </c:pt>
                <c:pt idx="91">
                  <c:v>31529</c:v>
                </c:pt>
                <c:pt idx="92">
                  <c:v>31537</c:v>
                </c:pt>
                <c:pt idx="93">
                  <c:v>31543</c:v>
                </c:pt>
                <c:pt idx="94">
                  <c:v>31551</c:v>
                </c:pt>
                <c:pt idx="95">
                  <c:v>31578</c:v>
                </c:pt>
                <c:pt idx="96">
                  <c:v>31592</c:v>
                </c:pt>
                <c:pt idx="97">
                  <c:v>31602</c:v>
                </c:pt>
                <c:pt idx="98">
                  <c:v>31606</c:v>
                </c:pt>
                <c:pt idx="99">
                  <c:v>31719</c:v>
                </c:pt>
                <c:pt idx="100">
                  <c:v>31760</c:v>
                </c:pt>
                <c:pt idx="101">
                  <c:v>31774</c:v>
                </c:pt>
                <c:pt idx="102">
                  <c:v>31780</c:v>
                </c:pt>
                <c:pt idx="103">
                  <c:v>31788</c:v>
                </c:pt>
                <c:pt idx="104">
                  <c:v>33050</c:v>
                </c:pt>
                <c:pt idx="105">
                  <c:v>33257</c:v>
                </c:pt>
                <c:pt idx="106">
                  <c:v>33306</c:v>
                </c:pt>
                <c:pt idx="107">
                  <c:v>33342</c:v>
                </c:pt>
                <c:pt idx="108">
                  <c:v>33679</c:v>
                </c:pt>
                <c:pt idx="109">
                  <c:v>40714</c:v>
                </c:pt>
              </c:numCache>
            </c:numRef>
          </c:xVal>
          <c:yVal>
            <c:numRef>
              <c:f>'"300" wells'' water levels'!$L$3569:$L$3678</c:f>
              <c:numCache>
                <c:formatCode>General</c:formatCode>
                <c:ptCount val="110"/>
                <c:pt idx="0">
                  <c:v>423.62700000000001</c:v>
                </c:pt>
                <c:pt idx="1">
                  <c:v>423.63099999999997</c:v>
                </c:pt>
                <c:pt idx="2">
                  <c:v>423.59</c:v>
                </c:pt>
                <c:pt idx="3">
                  <c:v>423.584</c:v>
                </c:pt>
                <c:pt idx="4">
                  <c:v>423.46499999999997</c:v>
                </c:pt>
                <c:pt idx="5">
                  <c:v>423.47800000000001</c:v>
                </c:pt>
                <c:pt idx="6">
                  <c:v>423.48700000000002</c:v>
                </c:pt>
                <c:pt idx="7">
                  <c:v>423.50799999999998</c:v>
                </c:pt>
                <c:pt idx="8">
                  <c:v>423.54500000000002</c:v>
                </c:pt>
                <c:pt idx="9">
                  <c:v>423.54500000000002</c:v>
                </c:pt>
                <c:pt idx="10">
                  <c:v>423.55700000000002</c:v>
                </c:pt>
                <c:pt idx="11">
                  <c:v>423.63</c:v>
                </c:pt>
                <c:pt idx="12">
                  <c:v>423.69400000000002</c:v>
                </c:pt>
                <c:pt idx="13">
                  <c:v>423.71199999999999</c:v>
                </c:pt>
                <c:pt idx="14">
                  <c:v>423.71199999999999</c:v>
                </c:pt>
                <c:pt idx="15">
                  <c:v>423.68799999999999</c:v>
                </c:pt>
                <c:pt idx="16">
                  <c:v>423.69099999999997</c:v>
                </c:pt>
                <c:pt idx="17">
                  <c:v>423.68799999999999</c:v>
                </c:pt>
                <c:pt idx="18">
                  <c:v>423.66</c:v>
                </c:pt>
                <c:pt idx="19">
                  <c:v>423.69400000000002</c:v>
                </c:pt>
                <c:pt idx="20">
                  <c:v>423.61799999999999</c:v>
                </c:pt>
                <c:pt idx="21">
                  <c:v>423.58699999999999</c:v>
                </c:pt>
                <c:pt idx="22">
                  <c:v>423.58699999999999</c:v>
                </c:pt>
                <c:pt idx="23">
                  <c:v>423.56299999999999</c:v>
                </c:pt>
                <c:pt idx="24">
                  <c:v>423.53199999999998</c:v>
                </c:pt>
                <c:pt idx="25">
                  <c:v>423.52600000000001</c:v>
                </c:pt>
                <c:pt idx="26">
                  <c:v>423.59300000000002</c:v>
                </c:pt>
                <c:pt idx="27">
                  <c:v>423.584</c:v>
                </c:pt>
                <c:pt idx="28">
                  <c:v>423.62700000000001</c:v>
                </c:pt>
                <c:pt idx="29">
                  <c:v>423.62099999999998</c:v>
                </c:pt>
                <c:pt idx="30">
                  <c:v>423.61799999999999</c:v>
                </c:pt>
                <c:pt idx="31">
                  <c:v>423.60599999999999</c:v>
                </c:pt>
                <c:pt idx="32">
                  <c:v>423.59</c:v>
                </c:pt>
                <c:pt idx="33">
                  <c:v>423.57799999999997</c:v>
                </c:pt>
                <c:pt idx="34">
                  <c:v>423.56299999999999</c:v>
                </c:pt>
                <c:pt idx="35">
                  <c:v>423.55399999999997</c:v>
                </c:pt>
                <c:pt idx="36">
                  <c:v>423.54199999999997</c:v>
                </c:pt>
                <c:pt idx="37">
                  <c:v>423.53199999999998</c:v>
                </c:pt>
                <c:pt idx="38">
                  <c:v>423.50200000000001</c:v>
                </c:pt>
                <c:pt idx="39">
                  <c:v>423.49599999999998</c:v>
                </c:pt>
                <c:pt idx="40">
                  <c:v>423.49</c:v>
                </c:pt>
                <c:pt idx="41">
                  <c:v>423.48700000000002</c:v>
                </c:pt>
                <c:pt idx="42">
                  <c:v>423.48700000000002</c:v>
                </c:pt>
                <c:pt idx="43">
                  <c:v>423.47399999999999</c:v>
                </c:pt>
                <c:pt idx="44">
                  <c:v>423.46199999999999</c:v>
                </c:pt>
                <c:pt idx="45">
                  <c:v>423.45</c:v>
                </c:pt>
                <c:pt idx="46">
                  <c:v>423.48700000000002</c:v>
                </c:pt>
                <c:pt idx="47">
                  <c:v>423.49299999999999</c:v>
                </c:pt>
                <c:pt idx="48">
                  <c:v>423.50200000000001</c:v>
                </c:pt>
                <c:pt idx="49">
                  <c:v>423.50200000000001</c:v>
                </c:pt>
                <c:pt idx="50">
                  <c:v>423.50799999999998</c:v>
                </c:pt>
                <c:pt idx="51">
                  <c:v>423.54500000000002</c:v>
                </c:pt>
                <c:pt idx="52">
                  <c:v>423.584</c:v>
                </c:pt>
                <c:pt idx="53">
                  <c:v>423.66300000000001</c:v>
                </c:pt>
                <c:pt idx="54">
                  <c:v>423.7</c:v>
                </c:pt>
                <c:pt idx="55">
                  <c:v>423.71499999999997</c:v>
                </c:pt>
                <c:pt idx="56">
                  <c:v>423.721</c:v>
                </c:pt>
                <c:pt idx="57">
                  <c:v>423.73700000000002</c:v>
                </c:pt>
                <c:pt idx="58">
                  <c:v>423.74599999999998</c:v>
                </c:pt>
                <c:pt idx="59">
                  <c:v>423.74</c:v>
                </c:pt>
                <c:pt idx="60">
                  <c:v>423.75799999999998</c:v>
                </c:pt>
                <c:pt idx="61">
                  <c:v>423.74599999999998</c:v>
                </c:pt>
                <c:pt idx="62">
                  <c:v>423.73399999999998</c:v>
                </c:pt>
                <c:pt idx="63">
                  <c:v>423.73700000000002</c:v>
                </c:pt>
                <c:pt idx="64">
                  <c:v>423.74900000000002</c:v>
                </c:pt>
                <c:pt idx="65">
                  <c:v>423.73700000000002</c:v>
                </c:pt>
                <c:pt idx="66">
                  <c:v>423.73399999999998</c:v>
                </c:pt>
                <c:pt idx="67">
                  <c:v>423.74299999999999</c:v>
                </c:pt>
                <c:pt idx="68">
                  <c:v>423.72399999999999</c:v>
                </c:pt>
                <c:pt idx="69">
                  <c:v>423.72399999999999</c:v>
                </c:pt>
                <c:pt idx="70">
                  <c:v>423.71499999999997</c:v>
                </c:pt>
                <c:pt idx="71">
                  <c:v>423.70299999999997</c:v>
                </c:pt>
                <c:pt idx="72">
                  <c:v>423.69099999999997</c:v>
                </c:pt>
                <c:pt idx="73">
                  <c:v>423.69099999999997</c:v>
                </c:pt>
                <c:pt idx="74">
                  <c:v>423.69400000000002</c:v>
                </c:pt>
                <c:pt idx="75">
                  <c:v>423.69099999999997</c:v>
                </c:pt>
                <c:pt idx="76">
                  <c:v>423.685</c:v>
                </c:pt>
                <c:pt idx="77">
                  <c:v>423.685</c:v>
                </c:pt>
                <c:pt idx="78">
                  <c:v>423.67899999999997</c:v>
                </c:pt>
                <c:pt idx="79">
                  <c:v>423.61499999999995</c:v>
                </c:pt>
                <c:pt idx="80">
                  <c:v>423.59299999999996</c:v>
                </c:pt>
                <c:pt idx="81">
                  <c:v>423.59299999999996</c:v>
                </c:pt>
                <c:pt idx="82">
                  <c:v>423.60599999999999</c:v>
                </c:pt>
                <c:pt idx="83">
                  <c:v>423.57499999999999</c:v>
                </c:pt>
                <c:pt idx="84">
                  <c:v>423.56899999999996</c:v>
                </c:pt>
                <c:pt idx="85">
                  <c:v>423.56299999999999</c:v>
                </c:pt>
                <c:pt idx="86">
                  <c:v>423.55999999999995</c:v>
                </c:pt>
                <c:pt idx="87">
                  <c:v>423.59999999999997</c:v>
                </c:pt>
                <c:pt idx="88">
                  <c:v>423.61499999999995</c:v>
                </c:pt>
                <c:pt idx="89">
                  <c:v>423.63899999999995</c:v>
                </c:pt>
                <c:pt idx="90">
                  <c:v>423.654</c:v>
                </c:pt>
                <c:pt idx="91">
                  <c:v>423.68199999999996</c:v>
                </c:pt>
                <c:pt idx="92">
                  <c:v>423.69699999999995</c:v>
                </c:pt>
                <c:pt idx="93">
                  <c:v>423.71499999999997</c:v>
                </c:pt>
                <c:pt idx="94">
                  <c:v>423.74299999999999</c:v>
                </c:pt>
                <c:pt idx="95">
                  <c:v>423.72499999999997</c:v>
                </c:pt>
                <c:pt idx="96">
                  <c:v>423.73399999999998</c:v>
                </c:pt>
                <c:pt idx="97">
                  <c:v>423.71499999999997</c:v>
                </c:pt>
                <c:pt idx="98">
                  <c:v>423.69399999999996</c:v>
                </c:pt>
                <c:pt idx="99">
                  <c:v>423.57499999999999</c:v>
                </c:pt>
                <c:pt idx="100">
                  <c:v>423.60899999999998</c:v>
                </c:pt>
                <c:pt idx="101">
                  <c:v>423.54799999999994</c:v>
                </c:pt>
                <c:pt idx="102">
                  <c:v>423.53899999999999</c:v>
                </c:pt>
                <c:pt idx="103">
                  <c:v>423.53599999999994</c:v>
                </c:pt>
                <c:pt idx="104">
                  <c:v>422.84099999999995</c:v>
                </c:pt>
                <c:pt idx="105">
                  <c:v>422.81299999999999</c:v>
                </c:pt>
                <c:pt idx="106">
                  <c:v>422.83799999999997</c:v>
                </c:pt>
                <c:pt idx="107">
                  <c:v>422.84299999999996</c:v>
                </c:pt>
                <c:pt idx="108">
                  <c:v>422.84099999999995</c:v>
                </c:pt>
                <c:pt idx="109">
                  <c:v>423.90199999999999</c:v>
                </c:pt>
              </c:numCache>
            </c:numRef>
          </c:yVal>
          <c:smooth val="0"/>
        </c:ser>
        <c:ser>
          <c:idx val="1"/>
          <c:order val="1"/>
          <c:tx>
            <c:v>Oil</c:v>
          </c:tx>
          <c:spPr>
            <a:ln w="12700">
              <a:solidFill>
                <a:srgbClr val="000000"/>
              </a:solidFill>
              <a:prstDash val="lgDashDot"/>
            </a:ln>
          </c:spPr>
          <c:marker>
            <c:symbol val="none"/>
          </c:marker>
          <c:xVal>
            <c:numRef>
              <c:f>'"300" wells'' water levels'!$B$3569:$B$3678</c:f>
              <c:numCache>
                <c:formatCode>mm/dd/yy</c:formatCode>
                <c:ptCount val="110"/>
                <c:pt idx="0">
                  <c:v>30509</c:v>
                </c:pt>
                <c:pt idx="1">
                  <c:v>30519</c:v>
                </c:pt>
                <c:pt idx="2">
                  <c:v>30566</c:v>
                </c:pt>
                <c:pt idx="3">
                  <c:v>30610</c:v>
                </c:pt>
                <c:pt idx="4">
                  <c:v>30739</c:v>
                </c:pt>
                <c:pt idx="5">
                  <c:v>30778</c:v>
                </c:pt>
                <c:pt idx="6">
                  <c:v>30785</c:v>
                </c:pt>
                <c:pt idx="7">
                  <c:v>30799</c:v>
                </c:pt>
                <c:pt idx="8">
                  <c:v>30806</c:v>
                </c:pt>
                <c:pt idx="9">
                  <c:v>30830</c:v>
                </c:pt>
                <c:pt idx="10">
                  <c:v>30839</c:v>
                </c:pt>
                <c:pt idx="11">
                  <c:v>30848</c:v>
                </c:pt>
                <c:pt idx="12">
                  <c:v>30854</c:v>
                </c:pt>
                <c:pt idx="13">
                  <c:v>30861</c:v>
                </c:pt>
                <c:pt idx="14">
                  <c:v>30869</c:v>
                </c:pt>
                <c:pt idx="15">
                  <c:v>30880</c:v>
                </c:pt>
                <c:pt idx="16">
                  <c:v>30881</c:v>
                </c:pt>
                <c:pt idx="17">
                  <c:v>30884</c:v>
                </c:pt>
                <c:pt idx="18">
                  <c:v>30888</c:v>
                </c:pt>
                <c:pt idx="19">
                  <c:v>30897</c:v>
                </c:pt>
                <c:pt idx="20">
                  <c:v>30904</c:v>
                </c:pt>
                <c:pt idx="21">
                  <c:v>30911</c:v>
                </c:pt>
                <c:pt idx="22">
                  <c:v>30917</c:v>
                </c:pt>
                <c:pt idx="23">
                  <c:v>30934</c:v>
                </c:pt>
                <c:pt idx="24">
                  <c:v>30945</c:v>
                </c:pt>
                <c:pt idx="25">
                  <c:v>30972</c:v>
                </c:pt>
                <c:pt idx="26">
                  <c:v>30979</c:v>
                </c:pt>
                <c:pt idx="27">
                  <c:v>30986</c:v>
                </c:pt>
                <c:pt idx="28">
                  <c:v>30993</c:v>
                </c:pt>
                <c:pt idx="29">
                  <c:v>31002</c:v>
                </c:pt>
                <c:pt idx="30">
                  <c:v>31007</c:v>
                </c:pt>
                <c:pt idx="31">
                  <c:v>31016</c:v>
                </c:pt>
                <c:pt idx="32">
                  <c:v>31021</c:v>
                </c:pt>
                <c:pt idx="33">
                  <c:v>31029</c:v>
                </c:pt>
                <c:pt idx="34">
                  <c:v>31039</c:v>
                </c:pt>
                <c:pt idx="35">
                  <c:v>31046</c:v>
                </c:pt>
                <c:pt idx="36">
                  <c:v>31053</c:v>
                </c:pt>
                <c:pt idx="37">
                  <c:v>31060</c:v>
                </c:pt>
                <c:pt idx="38">
                  <c:v>31076</c:v>
                </c:pt>
                <c:pt idx="39">
                  <c:v>31081</c:v>
                </c:pt>
                <c:pt idx="40">
                  <c:v>31088</c:v>
                </c:pt>
                <c:pt idx="41">
                  <c:v>31095</c:v>
                </c:pt>
                <c:pt idx="42">
                  <c:v>31102</c:v>
                </c:pt>
                <c:pt idx="43">
                  <c:v>31109</c:v>
                </c:pt>
                <c:pt idx="44">
                  <c:v>31116</c:v>
                </c:pt>
                <c:pt idx="45">
                  <c:v>31123</c:v>
                </c:pt>
                <c:pt idx="46">
                  <c:v>31130</c:v>
                </c:pt>
                <c:pt idx="47">
                  <c:v>31137</c:v>
                </c:pt>
                <c:pt idx="48">
                  <c:v>31144</c:v>
                </c:pt>
                <c:pt idx="49">
                  <c:v>31151</c:v>
                </c:pt>
                <c:pt idx="50">
                  <c:v>31158</c:v>
                </c:pt>
                <c:pt idx="51">
                  <c:v>31165</c:v>
                </c:pt>
                <c:pt idx="52">
                  <c:v>31172</c:v>
                </c:pt>
                <c:pt idx="53">
                  <c:v>31179</c:v>
                </c:pt>
                <c:pt idx="54">
                  <c:v>31186</c:v>
                </c:pt>
                <c:pt idx="55">
                  <c:v>31193</c:v>
                </c:pt>
                <c:pt idx="56">
                  <c:v>31200</c:v>
                </c:pt>
                <c:pt idx="57">
                  <c:v>31207</c:v>
                </c:pt>
                <c:pt idx="58">
                  <c:v>31214</c:v>
                </c:pt>
                <c:pt idx="59">
                  <c:v>31216</c:v>
                </c:pt>
                <c:pt idx="60">
                  <c:v>31228</c:v>
                </c:pt>
                <c:pt idx="61">
                  <c:v>31235</c:v>
                </c:pt>
                <c:pt idx="62">
                  <c:v>31242</c:v>
                </c:pt>
                <c:pt idx="63">
                  <c:v>31249</c:v>
                </c:pt>
                <c:pt idx="64">
                  <c:v>31256</c:v>
                </c:pt>
                <c:pt idx="65">
                  <c:v>31263</c:v>
                </c:pt>
                <c:pt idx="66">
                  <c:v>31270</c:v>
                </c:pt>
                <c:pt idx="67">
                  <c:v>31272</c:v>
                </c:pt>
                <c:pt idx="68">
                  <c:v>31277</c:v>
                </c:pt>
                <c:pt idx="69">
                  <c:v>31284</c:v>
                </c:pt>
                <c:pt idx="70">
                  <c:v>31291</c:v>
                </c:pt>
                <c:pt idx="71">
                  <c:v>31298</c:v>
                </c:pt>
                <c:pt idx="72">
                  <c:v>31305</c:v>
                </c:pt>
                <c:pt idx="73">
                  <c:v>31312</c:v>
                </c:pt>
                <c:pt idx="74">
                  <c:v>31317</c:v>
                </c:pt>
                <c:pt idx="75">
                  <c:v>31326</c:v>
                </c:pt>
                <c:pt idx="76">
                  <c:v>31333</c:v>
                </c:pt>
                <c:pt idx="77">
                  <c:v>31340</c:v>
                </c:pt>
                <c:pt idx="78">
                  <c:v>31347</c:v>
                </c:pt>
                <c:pt idx="79">
                  <c:v>31437</c:v>
                </c:pt>
                <c:pt idx="80">
                  <c:v>31451</c:v>
                </c:pt>
                <c:pt idx="81">
                  <c:v>31458</c:v>
                </c:pt>
                <c:pt idx="82">
                  <c:v>31465</c:v>
                </c:pt>
                <c:pt idx="83">
                  <c:v>31465</c:v>
                </c:pt>
                <c:pt idx="84">
                  <c:v>31473</c:v>
                </c:pt>
                <c:pt idx="85">
                  <c:v>31487</c:v>
                </c:pt>
                <c:pt idx="86">
                  <c:v>31493</c:v>
                </c:pt>
                <c:pt idx="87">
                  <c:v>31500</c:v>
                </c:pt>
                <c:pt idx="88">
                  <c:v>31507</c:v>
                </c:pt>
                <c:pt idx="89">
                  <c:v>31515</c:v>
                </c:pt>
                <c:pt idx="90">
                  <c:v>31522</c:v>
                </c:pt>
                <c:pt idx="91">
                  <c:v>31529</c:v>
                </c:pt>
                <c:pt idx="92">
                  <c:v>31537</c:v>
                </c:pt>
                <c:pt idx="93">
                  <c:v>31543</c:v>
                </c:pt>
                <c:pt idx="94">
                  <c:v>31551</c:v>
                </c:pt>
                <c:pt idx="95">
                  <c:v>31578</c:v>
                </c:pt>
                <c:pt idx="96">
                  <c:v>31592</c:v>
                </c:pt>
                <c:pt idx="97">
                  <c:v>31602</c:v>
                </c:pt>
                <c:pt idx="98">
                  <c:v>31606</c:v>
                </c:pt>
                <c:pt idx="99">
                  <c:v>31719</c:v>
                </c:pt>
                <c:pt idx="100">
                  <c:v>31760</c:v>
                </c:pt>
                <c:pt idx="101">
                  <c:v>31774</c:v>
                </c:pt>
                <c:pt idx="102">
                  <c:v>31780</c:v>
                </c:pt>
                <c:pt idx="103">
                  <c:v>31788</c:v>
                </c:pt>
                <c:pt idx="104">
                  <c:v>33050</c:v>
                </c:pt>
                <c:pt idx="105">
                  <c:v>33257</c:v>
                </c:pt>
                <c:pt idx="106">
                  <c:v>33306</c:v>
                </c:pt>
                <c:pt idx="107">
                  <c:v>33342</c:v>
                </c:pt>
                <c:pt idx="108">
                  <c:v>33679</c:v>
                </c:pt>
                <c:pt idx="109">
                  <c:v>40714</c:v>
                </c:pt>
              </c:numCache>
            </c:numRef>
          </c:xVal>
          <c:yVal>
            <c:numRef>
              <c:f>'"300" wells'' water levels'!$M$3569:$M$3678</c:f>
              <c:numCache>
                <c:formatCode>General</c:formatCode>
                <c:ptCount val="110"/>
                <c:pt idx="104">
                  <c:v>423.55099999999999</c:v>
                </c:pt>
                <c:pt idx="105">
                  <c:v>423.40099999999995</c:v>
                </c:pt>
                <c:pt idx="106">
                  <c:v>423.37099999999998</c:v>
                </c:pt>
                <c:pt idx="107">
                  <c:v>423.38799999999998</c:v>
                </c:pt>
                <c:pt idx="108">
                  <c:v>423.44699999999995</c:v>
                </c:pt>
                <c:pt idx="109">
                  <c:v>423.976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52416"/>
        <c:axId val="48052992"/>
      </c:scatterChart>
      <c:valAx>
        <c:axId val="48052416"/>
        <c:scaling>
          <c:orientation val="minMax"/>
          <c:min val="3068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052992"/>
        <c:crosses val="autoZero"/>
        <c:crossBetween val="midCat"/>
        <c:majorUnit val="365"/>
        <c:minorUnit val="30.4"/>
      </c:valAx>
      <c:valAx>
        <c:axId val="48052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Elevation (m)</a:t>
                </a:r>
              </a:p>
            </c:rich>
          </c:tx>
          <c:layout>
            <c:manualLayout>
              <c:xMode val="edge"/>
              <c:yMode val="edge"/>
              <c:x val="1.0482180293501049E-2"/>
              <c:y val="0.380821917808219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052416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236897274633124"/>
          <c:y val="0.83013698630136989"/>
          <c:w val="0.29350104821802936"/>
          <c:h val="5.479452054794520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8612648797688168"/>
          <c:y val="1.95759318481094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9747474747474751E-2"/>
          <c:y val="0.11433447098976109"/>
          <c:w val="0.78409090909090906"/>
          <c:h val="0.77474402730375425"/>
        </c:manualLayout>
      </c:layout>
      <c:scatterChart>
        <c:scatterStyle val="lineMarker"/>
        <c:varyColors val="0"/>
        <c:ser>
          <c:idx val="0"/>
          <c:order val="0"/>
          <c:tx>
            <c:v>303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levels'!$B$596:$B$655</c:f>
              <c:numCache>
                <c:formatCode>mm/dd/yy</c:formatCode>
                <c:ptCount val="60"/>
                <c:pt idx="0">
                  <c:v>34044</c:v>
                </c:pt>
                <c:pt idx="1">
                  <c:v>34058</c:v>
                </c:pt>
                <c:pt idx="2">
                  <c:v>34065</c:v>
                </c:pt>
                <c:pt idx="3">
                  <c:v>34075</c:v>
                </c:pt>
                <c:pt idx="4">
                  <c:v>34100</c:v>
                </c:pt>
                <c:pt idx="5">
                  <c:v>34110</c:v>
                </c:pt>
                <c:pt idx="6">
                  <c:v>34117</c:v>
                </c:pt>
                <c:pt idx="7">
                  <c:v>34129</c:v>
                </c:pt>
                <c:pt idx="8">
                  <c:v>34267</c:v>
                </c:pt>
                <c:pt idx="9">
                  <c:v>34310</c:v>
                </c:pt>
                <c:pt idx="10">
                  <c:v>34402</c:v>
                </c:pt>
                <c:pt idx="11">
                  <c:v>34438</c:v>
                </c:pt>
                <c:pt idx="12">
                  <c:v>34488</c:v>
                </c:pt>
                <c:pt idx="13">
                  <c:v>34522</c:v>
                </c:pt>
                <c:pt idx="14">
                  <c:v>34561</c:v>
                </c:pt>
                <c:pt idx="15">
                  <c:v>34589</c:v>
                </c:pt>
                <c:pt idx="16">
                  <c:v>34611</c:v>
                </c:pt>
                <c:pt idx="17">
                  <c:v>34648</c:v>
                </c:pt>
                <c:pt idx="18">
                  <c:v>34676</c:v>
                </c:pt>
                <c:pt idx="19">
                  <c:v>34702</c:v>
                </c:pt>
                <c:pt idx="20">
                  <c:v>34775</c:v>
                </c:pt>
                <c:pt idx="21">
                  <c:v>34817</c:v>
                </c:pt>
                <c:pt idx="22">
                  <c:v>34859</c:v>
                </c:pt>
                <c:pt idx="23">
                  <c:v>35025</c:v>
                </c:pt>
                <c:pt idx="24">
                  <c:v>35101</c:v>
                </c:pt>
                <c:pt idx="25">
                  <c:v>35143</c:v>
                </c:pt>
                <c:pt idx="26">
                  <c:v>35184</c:v>
                </c:pt>
                <c:pt idx="27">
                  <c:v>35213</c:v>
                </c:pt>
                <c:pt idx="28">
                  <c:v>35240</c:v>
                </c:pt>
                <c:pt idx="29">
                  <c:v>35286</c:v>
                </c:pt>
                <c:pt idx="30">
                  <c:v>35311</c:v>
                </c:pt>
                <c:pt idx="31">
                  <c:v>35359</c:v>
                </c:pt>
                <c:pt idx="32">
                  <c:v>35419</c:v>
                </c:pt>
                <c:pt idx="33">
                  <c:v>35487</c:v>
                </c:pt>
                <c:pt idx="34">
                  <c:v>35551</c:v>
                </c:pt>
                <c:pt idx="35">
                  <c:v>35586</c:v>
                </c:pt>
                <c:pt idx="36">
                  <c:v>35625</c:v>
                </c:pt>
                <c:pt idx="37">
                  <c:v>35651</c:v>
                </c:pt>
                <c:pt idx="38">
                  <c:v>35693</c:v>
                </c:pt>
                <c:pt idx="39">
                  <c:v>35731</c:v>
                </c:pt>
                <c:pt idx="40">
                  <c:v>35754</c:v>
                </c:pt>
                <c:pt idx="41">
                  <c:v>35776</c:v>
                </c:pt>
                <c:pt idx="42">
                  <c:v>35817</c:v>
                </c:pt>
                <c:pt idx="43">
                  <c:v>35845</c:v>
                </c:pt>
                <c:pt idx="44">
                  <c:v>35871</c:v>
                </c:pt>
                <c:pt idx="45">
                  <c:v>35900</c:v>
                </c:pt>
                <c:pt idx="46">
                  <c:v>35956</c:v>
                </c:pt>
                <c:pt idx="47">
                  <c:v>36060</c:v>
                </c:pt>
                <c:pt idx="48">
                  <c:v>36082</c:v>
                </c:pt>
                <c:pt idx="49">
                  <c:v>36185</c:v>
                </c:pt>
                <c:pt idx="50">
                  <c:v>36216</c:v>
                </c:pt>
                <c:pt idx="51">
                  <c:v>36235</c:v>
                </c:pt>
                <c:pt idx="52">
                  <c:v>36277</c:v>
                </c:pt>
                <c:pt idx="53">
                  <c:v>36299</c:v>
                </c:pt>
                <c:pt idx="54">
                  <c:v>36328</c:v>
                </c:pt>
                <c:pt idx="55">
                  <c:v>36371</c:v>
                </c:pt>
                <c:pt idx="56">
                  <c:v>36399</c:v>
                </c:pt>
                <c:pt idx="57">
                  <c:v>36427</c:v>
                </c:pt>
                <c:pt idx="58">
                  <c:v>36458</c:v>
                </c:pt>
                <c:pt idx="59">
                  <c:v>36486</c:v>
                </c:pt>
              </c:numCache>
            </c:numRef>
          </c:xVal>
          <c:yVal>
            <c:numRef>
              <c:f>'"300" wells'' water levels'!$L$596:$L$655</c:f>
              <c:numCache>
                <c:formatCode>General</c:formatCode>
                <c:ptCount val="60"/>
                <c:pt idx="0">
                  <c:v>423.5</c:v>
                </c:pt>
                <c:pt idx="1">
                  <c:v>423.52</c:v>
                </c:pt>
                <c:pt idx="2">
                  <c:v>423.54</c:v>
                </c:pt>
                <c:pt idx="3">
                  <c:v>423.56</c:v>
                </c:pt>
                <c:pt idx="4">
                  <c:v>423.61</c:v>
                </c:pt>
                <c:pt idx="5">
                  <c:v>423.63</c:v>
                </c:pt>
                <c:pt idx="6">
                  <c:v>423.63</c:v>
                </c:pt>
                <c:pt idx="7">
                  <c:v>423.63</c:v>
                </c:pt>
                <c:pt idx="8">
                  <c:v>423.678</c:v>
                </c:pt>
                <c:pt idx="9">
                  <c:v>423.63799999999998</c:v>
                </c:pt>
                <c:pt idx="10">
                  <c:v>423.55099999999999</c:v>
                </c:pt>
                <c:pt idx="11">
                  <c:v>423.57799999999997</c:v>
                </c:pt>
                <c:pt idx="12">
                  <c:v>423.65899999999999</c:v>
                </c:pt>
                <c:pt idx="13">
                  <c:v>423.685</c:v>
                </c:pt>
                <c:pt idx="14">
                  <c:v>423.733</c:v>
                </c:pt>
                <c:pt idx="15">
                  <c:v>423.71499999999997</c:v>
                </c:pt>
                <c:pt idx="16">
                  <c:v>423.90100000000001</c:v>
                </c:pt>
                <c:pt idx="17">
                  <c:v>423.8</c:v>
                </c:pt>
                <c:pt idx="18">
                  <c:v>423.80799999999999</c:v>
                </c:pt>
                <c:pt idx="19">
                  <c:v>423.78</c:v>
                </c:pt>
                <c:pt idx="20">
                  <c:v>423.70600000000002</c:v>
                </c:pt>
                <c:pt idx="21">
                  <c:v>423.73899999999998</c:v>
                </c:pt>
                <c:pt idx="22">
                  <c:v>423.81599999999997</c:v>
                </c:pt>
                <c:pt idx="23">
                  <c:v>422.56599999999997</c:v>
                </c:pt>
                <c:pt idx="24">
                  <c:v>423.44900000000001</c:v>
                </c:pt>
                <c:pt idx="25">
                  <c:v>423.39099999999996</c:v>
                </c:pt>
                <c:pt idx="26">
                  <c:v>423.80699999999996</c:v>
                </c:pt>
                <c:pt idx="27">
                  <c:v>423.93099999999998</c:v>
                </c:pt>
                <c:pt idx="28">
                  <c:v>423.91399999999999</c:v>
                </c:pt>
                <c:pt idx="29">
                  <c:v>423.83600000000001</c:v>
                </c:pt>
                <c:pt idx="30">
                  <c:v>423.779</c:v>
                </c:pt>
                <c:pt idx="31">
                  <c:v>423.69</c:v>
                </c:pt>
                <c:pt idx="32">
                  <c:v>423.71100000000001</c:v>
                </c:pt>
                <c:pt idx="33">
                  <c:v>423.65100000000001</c:v>
                </c:pt>
                <c:pt idx="34">
                  <c:v>423.86</c:v>
                </c:pt>
                <c:pt idx="35">
                  <c:v>423.88599999999997</c:v>
                </c:pt>
                <c:pt idx="36">
                  <c:v>423.93899999999996</c:v>
                </c:pt>
                <c:pt idx="37">
                  <c:v>424.01499999999999</c:v>
                </c:pt>
                <c:pt idx="38">
                  <c:v>423.77</c:v>
                </c:pt>
                <c:pt idx="39">
                  <c:v>423.72899999999998</c:v>
                </c:pt>
                <c:pt idx="40">
                  <c:v>423.69099999999997</c:v>
                </c:pt>
                <c:pt idx="41">
                  <c:v>423.82099999999997</c:v>
                </c:pt>
                <c:pt idx="42">
                  <c:v>423.61799999999999</c:v>
                </c:pt>
                <c:pt idx="43">
                  <c:v>423.74399999999997</c:v>
                </c:pt>
                <c:pt idx="44">
                  <c:v>423.596</c:v>
                </c:pt>
                <c:pt idx="45">
                  <c:v>423.60599999999999</c:v>
                </c:pt>
                <c:pt idx="46">
                  <c:v>423.82900000000001</c:v>
                </c:pt>
                <c:pt idx="47">
                  <c:v>423.495</c:v>
                </c:pt>
                <c:pt idx="48">
                  <c:v>423.63200000000001</c:v>
                </c:pt>
                <c:pt idx="49">
                  <c:v>424.59100000000001</c:v>
                </c:pt>
                <c:pt idx="50">
                  <c:v>425.54899999999998</c:v>
                </c:pt>
                <c:pt idx="51">
                  <c:v>426.55899999999997</c:v>
                </c:pt>
                <c:pt idx="52">
                  <c:v>427.74099999999999</c:v>
                </c:pt>
                <c:pt idx="53">
                  <c:v>423.82900000000001</c:v>
                </c:pt>
                <c:pt idx="54">
                  <c:v>424.00200000000001</c:v>
                </c:pt>
                <c:pt idx="55">
                  <c:v>424.10199999999998</c:v>
                </c:pt>
                <c:pt idx="56">
                  <c:v>424.10599999999999</c:v>
                </c:pt>
                <c:pt idx="57">
                  <c:v>424.12899999999996</c:v>
                </c:pt>
                <c:pt idx="58">
                  <c:v>424.04399999999998</c:v>
                </c:pt>
                <c:pt idx="59">
                  <c:v>423.96299999999997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255168"/>
        <c:axId val="80255744"/>
      </c:scatterChart>
      <c:valAx>
        <c:axId val="80255168"/>
        <c:scaling>
          <c:orientation val="minMax"/>
          <c:max val="36495"/>
          <c:min val="35431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47058829767491189"/>
              <c:y val="0.94453503892218249"/>
            </c:manualLayout>
          </c:layout>
          <c:overlay val="0"/>
          <c:spPr>
            <a:noFill/>
            <a:ln w="25400">
              <a:noFill/>
            </a:ln>
          </c:spPr>
        </c:title>
        <c:numFmt formatCode="mm/dd/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255744"/>
        <c:crosses val="autoZero"/>
        <c:crossBetween val="midCat"/>
        <c:majorUnit val="365"/>
        <c:minorUnit val="30"/>
      </c:valAx>
      <c:valAx>
        <c:axId val="80255744"/>
        <c:scaling>
          <c:orientation val="minMax"/>
          <c:max val="424.2"/>
          <c:min val="423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WL (m)</a:t>
                </a:r>
              </a:p>
            </c:rich>
          </c:tx>
          <c:layout>
            <c:manualLayout>
              <c:xMode val="edge"/>
              <c:yMode val="edge"/>
              <c:x val="1.2208701185079138E-2"/>
              <c:y val="0.463295262153664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2551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3181818181818177"/>
          <c:y val="0.48464163822525597"/>
          <c:w val="0.9962121212121211"/>
          <c:h val="0.520477815699658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318A Water Elevation</a:t>
            </a:r>
          </a:p>
        </c:rich>
      </c:tx>
      <c:layout>
        <c:manualLayout>
          <c:xMode val="edge"/>
          <c:yMode val="edge"/>
          <c:x val="0.35625065616797896"/>
          <c:y val="3.1963470319634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41689131040712"/>
          <c:y val="7.7625743850206569E-2"/>
          <c:w val="0.82500167847021177"/>
          <c:h val="0.81735342054041038"/>
        </c:manualLayout>
      </c:layout>
      <c:scatterChart>
        <c:scatterStyle val="lineMarker"/>
        <c:varyColors val="0"/>
        <c:ser>
          <c:idx val="0"/>
          <c:order val="0"/>
          <c:tx>
            <c:v>Water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levels'!$B$3680:$B$3817</c:f>
              <c:numCache>
                <c:formatCode>mm/dd/yy</c:formatCode>
                <c:ptCount val="138"/>
                <c:pt idx="0">
                  <c:v>30509</c:v>
                </c:pt>
                <c:pt idx="1">
                  <c:v>30519</c:v>
                </c:pt>
                <c:pt idx="2">
                  <c:v>30566</c:v>
                </c:pt>
                <c:pt idx="3">
                  <c:v>30610</c:v>
                </c:pt>
                <c:pt idx="4">
                  <c:v>30739</c:v>
                </c:pt>
                <c:pt idx="5">
                  <c:v>30778</c:v>
                </c:pt>
                <c:pt idx="6">
                  <c:v>30785</c:v>
                </c:pt>
                <c:pt idx="7">
                  <c:v>30799</c:v>
                </c:pt>
                <c:pt idx="8">
                  <c:v>30806</c:v>
                </c:pt>
                <c:pt idx="9">
                  <c:v>30830</c:v>
                </c:pt>
                <c:pt idx="10">
                  <c:v>30839</c:v>
                </c:pt>
                <c:pt idx="11">
                  <c:v>30848</c:v>
                </c:pt>
                <c:pt idx="12">
                  <c:v>30854</c:v>
                </c:pt>
                <c:pt idx="13">
                  <c:v>30861</c:v>
                </c:pt>
                <c:pt idx="14">
                  <c:v>30869</c:v>
                </c:pt>
                <c:pt idx="15">
                  <c:v>30880</c:v>
                </c:pt>
                <c:pt idx="16">
                  <c:v>30881</c:v>
                </c:pt>
                <c:pt idx="17">
                  <c:v>30888</c:v>
                </c:pt>
                <c:pt idx="18">
                  <c:v>30904</c:v>
                </c:pt>
                <c:pt idx="19">
                  <c:v>30911</c:v>
                </c:pt>
                <c:pt idx="20">
                  <c:v>30917</c:v>
                </c:pt>
                <c:pt idx="21">
                  <c:v>30934</c:v>
                </c:pt>
                <c:pt idx="22">
                  <c:v>30945</c:v>
                </c:pt>
                <c:pt idx="23">
                  <c:v>30972</c:v>
                </c:pt>
                <c:pt idx="24">
                  <c:v>30979</c:v>
                </c:pt>
                <c:pt idx="25">
                  <c:v>30986</c:v>
                </c:pt>
                <c:pt idx="26">
                  <c:v>30993</c:v>
                </c:pt>
                <c:pt idx="27">
                  <c:v>31002</c:v>
                </c:pt>
                <c:pt idx="28">
                  <c:v>31007</c:v>
                </c:pt>
                <c:pt idx="29">
                  <c:v>31016</c:v>
                </c:pt>
                <c:pt idx="30">
                  <c:v>31021</c:v>
                </c:pt>
                <c:pt idx="31">
                  <c:v>31029</c:v>
                </c:pt>
                <c:pt idx="32">
                  <c:v>31039</c:v>
                </c:pt>
                <c:pt idx="33">
                  <c:v>31046</c:v>
                </c:pt>
                <c:pt idx="34">
                  <c:v>31053</c:v>
                </c:pt>
                <c:pt idx="35">
                  <c:v>31060</c:v>
                </c:pt>
                <c:pt idx="36">
                  <c:v>31076</c:v>
                </c:pt>
                <c:pt idx="37">
                  <c:v>31081</c:v>
                </c:pt>
                <c:pt idx="38">
                  <c:v>31088</c:v>
                </c:pt>
                <c:pt idx="39">
                  <c:v>31095</c:v>
                </c:pt>
                <c:pt idx="40">
                  <c:v>31102</c:v>
                </c:pt>
                <c:pt idx="41">
                  <c:v>31109</c:v>
                </c:pt>
                <c:pt idx="42">
                  <c:v>31116</c:v>
                </c:pt>
                <c:pt idx="43">
                  <c:v>31123</c:v>
                </c:pt>
                <c:pt idx="44">
                  <c:v>31127</c:v>
                </c:pt>
                <c:pt idx="45">
                  <c:v>31137</c:v>
                </c:pt>
                <c:pt idx="46">
                  <c:v>31144</c:v>
                </c:pt>
                <c:pt idx="47">
                  <c:v>31151</c:v>
                </c:pt>
                <c:pt idx="48">
                  <c:v>31158</c:v>
                </c:pt>
                <c:pt idx="49">
                  <c:v>31165</c:v>
                </c:pt>
                <c:pt idx="50">
                  <c:v>31172</c:v>
                </c:pt>
                <c:pt idx="51">
                  <c:v>31179</c:v>
                </c:pt>
                <c:pt idx="52">
                  <c:v>31186</c:v>
                </c:pt>
                <c:pt idx="53">
                  <c:v>31193</c:v>
                </c:pt>
                <c:pt idx="54">
                  <c:v>31200</c:v>
                </c:pt>
                <c:pt idx="55">
                  <c:v>31207</c:v>
                </c:pt>
                <c:pt idx="56">
                  <c:v>31214</c:v>
                </c:pt>
                <c:pt idx="57">
                  <c:v>31216</c:v>
                </c:pt>
                <c:pt idx="58">
                  <c:v>31228</c:v>
                </c:pt>
                <c:pt idx="59">
                  <c:v>31235</c:v>
                </c:pt>
                <c:pt idx="60">
                  <c:v>31242</c:v>
                </c:pt>
                <c:pt idx="61">
                  <c:v>31249</c:v>
                </c:pt>
                <c:pt idx="62">
                  <c:v>31256</c:v>
                </c:pt>
                <c:pt idx="63">
                  <c:v>31263</c:v>
                </c:pt>
                <c:pt idx="64">
                  <c:v>31270</c:v>
                </c:pt>
                <c:pt idx="65">
                  <c:v>31272</c:v>
                </c:pt>
                <c:pt idx="66">
                  <c:v>31277</c:v>
                </c:pt>
                <c:pt idx="67">
                  <c:v>31284</c:v>
                </c:pt>
                <c:pt idx="68">
                  <c:v>31291</c:v>
                </c:pt>
                <c:pt idx="69">
                  <c:v>31298</c:v>
                </c:pt>
                <c:pt idx="70">
                  <c:v>31305</c:v>
                </c:pt>
                <c:pt idx="71">
                  <c:v>31312</c:v>
                </c:pt>
                <c:pt idx="72">
                  <c:v>31319</c:v>
                </c:pt>
                <c:pt idx="73">
                  <c:v>31326</c:v>
                </c:pt>
                <c:pt idx="74">
                  <c:v>31333</c:v>
                </c:pt>
                <c:pt idx="75">
                  <c:v>31340</c:v>
                </c:pt>
                <c:pt idx="76">
                  <c:v>31347</c:v>
                </c:pt>
                <c:pt idx="77">
                  <c:v>31437</c:v>
                </c:pt>
                <c:pt idx="78">
                  <c:v>31445</c:v>
                </c:pt>
                <c:pt idx="79">
                  <c:v>31451</c:v>
                </c:pt>
                <c:pt idx="80">
                  <c:v>31458</c:v>
                </c:pt>
                <c:pt idx="81">
                  <c:v>31465</c:v>
                </c:pt>
                <c:pt idx="82">
                  <c:v>31473</c:v>
                </c:pt>
                <c:pt idx="83">
                  <c:v>31480</c:v>
                </c:pt>
                <c:pt idx="84">
                  <c:v>31487</c:v>
                </c:pt>
                <c:pt idx="85">
                  <c:v>31493</c:v>
                </c:pt>
                <c:pt idx="86">
                  <c:v>31500</c:v>
                </c:pt>
                <c:pt idx="87">
                  <c:v>31507</c:v>
                </c:pt>
                <c:pt idx="88">
                  <c:v>31515</c:v>
                </c:pt>
                <c:pt idx="89">
                  <c:v>31522</c:v>
                </c:pt>
                <c:pt idx="90">
                  <c:v>31529</c:v>
                </c:pt>
                <c:pt idx="91">
                  <c:v>31543</c:v>
                </c:pt>
                <c:pt idx="92">
                  <c:v>31551</c:v>
                </c:pt>
                <c:pt idx="93">
                  <c:v>31578</c:v>
                </c:pt>
                <c:pt idx="94">
                  <c:v>31592</c:v>
                </c:pt>
                <c:pt idx="95">
                  <c:v>31602</c:v>
                </c:pt>
                <c:pt idx="96">
                  <c:v>31606</c:v>
                </c:pt>
                <c:pt idx="97">
                  <c:v>31614</c:v>
                </c:pt>
                <c:pt idx="98">
                  <c:v>31719</c:v>
                </c:pt>
                <c:pt idx="99">
                  <c:v>31760</c:v>
                </c:pt>
                <c:pt idx="100">
                  <c:v>31774</c:v>
                </c:pt>
                <c:pt idx="101">
                  <c:v>31780</c:v>
                </c:pt>
                <c:pt idx="102">
                  <c:v>31788</c:v>
                </c:pt>
                <c:pt idx="103">
                  <c:v>31984</c:v>
                </c:pt>
                <c:pt idx="104">
                  <c:v>32171</c:v>
                </c:pt>
                <c:pt idx="105">
                  <c:v>32320</c:v>
                </c:pt>
                <c:pt idx="106">
                  <c:v>32351</c:v>
                </c:pt>
                <c:pt idx="107">
                  <c:v>32381</c:v>
                </c:pt>
                <c:pt idx="108">
                  <c:v>32411</c:v>
                </c:pt>
                <c:pt idx="109">
                  <c:v>32605</c:v>
                </c:pt>
                <c:pt idx="110">
                  <c:v>32613</c:v>
                </c:pt>
                <c:pt idx="111">
                  <c:v>32641</c:v>
                </c:pt>
                <c:pt idx="112">
                  <c:v>32667</c:v>
                </c:pt>
                <c:pt idx="113">
                  <c:v>32723</c:v>
                </c:pt>
                <c:pt idx="114">
                  <c:v>32755</c:v>
                </c:pt>
                <c:pt idx="115">
                  <c:v>32781</c:v>
                </c:pt>
                <c:pt idx="116">
                  <c:v>32802</c:v>
                </c:pt>
                <c:pt idx="117">
                  <c:v>32811</c:v>
                </c:pt>
                <c:pt idx="118">
                  <c:v>33257</c:v>
                </c:pt>
                <c:pt idx="119">
                  <c:v>33313</c:v>
                </c:pt>
                <c:pt idx="120">
                  <c:v>33323</c:v>
                </c:pt>
                <c:pt idx="121">
                  <c:v>33403</c:v>
                </c:pt>
                <c:pt idx="122">
                  <c:v>33679</c:v>
                </c:pt>
                <c:pt idx="123">
                  <c:v>33686</c:v>
                </c:pt>
                <c:pt idx="124">
                  <c:v>33688</c:v>
                </c:pt>
                <c:pt idx="125">
                  <c:v>33690</c:v>
                </c:pt>
                <c:pt idx="126">
                  <c:v>33693</c:v>
                </c:pt>
                <c:pt idx="127">
                  <c:v>33695</c:v>
                </c:pt>
                <c:pt idx="128">
                  <c:v>33699</c:v>
                </c:pt>
                <c:pt idx="129">
                  <c:v>33700</c:v>
                </c:pt>
                <c:pt idx="130">
                  <c:v>33702</c:v>
                </c:pt>
                <c:pt idx="131">
                  <c:v>33707</c:v>
                </c:pt>
                <c:pt idx="132">
                  <c:v>33709</c:v>
                </c:pt>
                <c:pt idx="133">
                  <c:v>33711</c:v>
                </c:pt>
                <c:pt idx="134">
                  <c:v>33714</c:v>
                </c:pt>
                <c:pt idx="135">
                  <c:v>33716</c:v>
                </c:pt>
                <c:pt idx="136">
                  <c:v>33718</c:v>
                </c:pt>
                <c:pt idx="137">
                  <c:v>33771</c:v>
                </c:pt>
              </c:numCache>
            </c:numRef>
          </c:xVal>
          <c:yVal>
            <c:numRef>
              <c:f>'"300" wells'' water levels'!$L$3680:$L$3817</c:f>
              <c:numCache>
                <c:formatCode>General</c:formatCode>
                <c:ptCount val="138"/>
                <c:pt idx="0">
                  <c:v>423.54300000000001</c:v>
                </c:pt>
                <c:pt idx="1">
                  <c:v>423.54899999999998</c:v>
                </c:pt>
                <c:pt idx="2">
                  <c:v>423.51</c:v>
                </c:pt>
                <c:pt idx="3">
                  <c:v>423.50099999999998</c:v>
                </c:pt>
                <c:pt idx="4">
                  <c:v>423.39100000000002</c:v>
                </c:pt>
                <c:pt idx="5">
                  <c:v>423.39699999999999</c:v>
                </c:pt>
                <c:pt idx="6">
                  <c:v>423.40600000000001</c:v>
                </c:pt>
                <c:pt idx="7">
                  <c:v>423.428</c:v>
                </c:pt>
                <c:pt idx="8">
                  <c:v>423.45499999999998</c:v>
                </c:pt>
                <c:pt idx="9">
                  <c:v>423.47</c:v>
                </c:pt>
                <c:pt idx="10">
                  <c:v>423.476</c:v>
                </c:pt>
                <c:pt idx="11">
                  <c:v>423.53399999999999</c:v>
                </c:pt>
                <c:pt idx="12">
                  <c:v>423.53699999999998</c:v>
                </c:pt>
                <c:pt idx="13">
                  <c:v>423.62900000000002</c:v>
                </c:pt>
                <c:pt idx="14">
                  <c:v>423.64400000000001</c:v>
                </c:pt>
                <c:pt idx="15">
                  <c:v>423.60700000000003</c:v>
                </c:pt>
                <c:pt idx="16">
                  <c:v>423.61</c:v>
                </c:pt>
                <c:pt idx="17">
                  <c:v>423.46699999999998</c:v>
                </c:pt>
                <c:pt idx="18">
                  <c:v>423.56200000000001</c:v>
                </c:pt>
                <c:pt idx="19">
                  <c:v>423.54</c:v>
                </c:pt>
                <c:pt idx="20">
                  <c:v>423.52800000000002</c:v>
                </c:pt>
                <c:pt idx="21">
                  <c:v>423.52499999999998</c:v>
                </c:pt>
                <c:pt idx="22">
                  <c:v>423.48500000000001</c:v>
                </c:pt>
                <c:pt idx="23">
                  <c:v>423.44299999999998</c:v>
                </c:pt>
                <c:pt idx="24">
                  <c:v>423.50700000000001</c:v>
                </c:pt>
                <c:pt idx="25">
                  <c:v>423.52800000000002</c:v>
                </c:pt>
                <c:pt idx="26">
                  <c:v>423.54300000000001</c:v>
                </c:pt>
                <c:pt idx="27">
                  <c:v>423.62599999999998</c:v>
                </c:pt>
                <c:pt idx="28">
                  <c:v>423.53399999999999</c:v>
                </c:pt>
                <c:pt idx="29">
                  <c:v>423.52199999999999</c:v>
                </c:pt>
                <c:pt idx="30">
                  <c:v>423.51299999999998</c:v>
                </c:pt>
                <c:pt idx="31">
                  <c:v>423.50099999999998</c:v>
                </c:pt>
                <c:pt idx="32">
                  <c:v>423.48500000000001</c:v>
                </c:pt>
                <c:pt idx="33">
                  <c:v>423.476</c:v>
                </c:pt>
                <c:pt idx="34">
                  <c:v>423.46100000000001</c:v>
                </c:pt>
                <c:pt idx="35">
                  <c:v>423.452</c:v>
                </c:pt>
                <c:pt idx="36">
                  <c:v>423.428</c:v>
                </c:pt>
                <c:pt idx="37">
                  <c:v>423.41500000000002</c:v>
                </c:pt>
                <c:pt idx="38">
                  <c:v>423.40899999999999</c:v>
                </c:pt>
                <c:pt idx="39">
                  <c:v>423.40300000000002</c:v>
                </c:pt>
                <c:pt idx="40">
                  <c:v>423.4</c:v>
                </c:pt>
                <c:pt idx="41">
                  <c:v>423.39400000000001</c:v>
                </c:pt>
                <c:pt idx="42">
                  <c:v>423.37900000000002</c:v>
                </c:pt>
                <c:pt idx="43">
                  <c:v>423.37900000000002</c:v>
                </c:pt>
                <c:pt idx="44">
                  <c:v>423.40899999999999</c:v>
                </c:pt>
                <c:pt idx="45">
                  <c:v>423.42099999999999</c:v>
                </c:pt>
                <c:pt idx="46">
                  <c:v>423.428</c:v>
                </c:pt>
                <c:pt idx="47">
                  <c:v>423.43099999999998</c:v>
                </c:pt>
                <c:pt idx="48">
                  <c:v>423.43400000000003</c:v>
                </c:pt>
                <c:pt idx="49">
                  <c:v>423.464</c:v>
                </c:pt>
                <c:pt idx="50">
                  <c:v>423.50700000000001</c:v>
                </c:pt>
                <c:pt idx="51">
                  <c:v>423.577</c:v>
                </c:pt>
                <c:pt idx="52">
                  <c:v>423.59800000000001</c:v>
                </c:pt>
                <c:pt idx="53">
                  <c:v>423.60399999999998</c:v>
                </c:pt>
                <c:pt idx="54">
                  <c:v>423.62900000000002</c:v>
                </c:pt>
                <c:pt idx="55">
                  <c:v>423.62900000000002</c:v>
                </c:pt>
                <c:pt idx="56">
                  <c:v>423.63799999999998</c:v>
                </c:pt>
                <c:pt idx="57">
                  <c:v>423.64699999999999</c:v>
                </c:pt>
                <c:pt idx="58">
                  <c:v>423.64100000000002</c:v>
                </c:pt>
                <c:pt idx="59">
                  <c:v>423.65300000000002</c:v>
                </c:pt>
                <c:pt idx="60">
                  <c:v>423.65600000000001</c:v>
                </c:pt>
                <c:pt idx="61">
                  <c:v>423.67099999999999</c:v>
                </c:pt>
                <c:pt idx="62">
                  <c:v>423.67399999999998</c:v>
                </c:pt>
                <c:pt idx="63">
                  <c:v>423.66800000000001</c:v>
                </c:pt>
                <c:pt idx="64">
                  <c:v>423.66500000000002</c:v>
                </c:pt>
                <c:pt idx="65">
                  <c:v>423.66800000000001</c:v>
                </c:pt>
                <c:pt idx="66">
                  <c:v>423.66500000000002</c:v>
                </c:pt>
                <c:pt idx="67">
                  <c:v>423.66199999999998</c:v>
                </c:pt>
                <c:pt idx="68">
                  <c:v>423.66199999999998</c:v>
                </c:pt>
                <c:pt idx="69">
                  <c:v>423.65600000000001</c:v>
                </c:pt>
                <c:pt idx="70">
                  <c:v>423.65</c:v>
                </c:pt>
                <c:pt idx="71">
                  <c:v>423.65</c:v>
                </c:pt>
                <c:pt idx="72">
                  <c:v>423.65300000000002</c:v>
                </c:pt>
                <c:pt idx="73">
                  <c:v>423.64699999999999</c:v>
                </c:pt>
                <c:pt idx="74">
                  <c:v>423.63499999999999</c:v>
                </c:pt>
                <c:pt idx="75">
                  <c:v>423.62299999999999</c:v>
                </c:pt>
                <c:pt idx="76">
                  <c:v>423.61</c:v>
                </c:pt>
                <c:pt idx="77">
                  <c:v>423.577</c:v>
                </c:pt>
                <c:pt idx="78">
                  <c:v>423.52800000000002</c:v>
                </c:pt>
                <c:pt idx="79">
                  <c:v>423.51900000000001</c:v>
                </c:pt>
                <c:pt idx="80">
                  <c:v>423.52199999999999</c:v>
                </c:pt>
                <c:pt idx="81">
                  <c:v>423.50400000000002</c:v>
                </c:pt>
                <c:pt idx="82">
                  <c:v>423.50099999999998</c:v>
                </c:pt>
                <c:pt idx="83">
                  <c:v>423.49799999999999</c:v>
                </c:pt>
                <c:pt idx="84">
                  <c:v>423.488</c:v>
                </c:pt>
                <c:pt idx="85">
                  <c:v>423.47899999999998</c:v>
                </c:pt>
                <c:pt idx="86">
                  <c:v>423.52499999999998</c:v>
                </c:pt>
                <c:pt idx="87">
                  <c:v>423.54</c:v>
                </c:pt>
                <c:pt idx="88">
                  <c:v>423.565</c:v>
                </c:pt>
                <c:pt idx="89">
                  <c:v>423.58300000000003</c:v>
                </c:pt>
                <c:pt idx="90">
                  <c:v>423.59800000000001</c:v>
                </c:pt>
                <c:pt idx="91">
                  <c:v>423.65600000000001</c:v>
                </c:pt>
                <c:pt idx="92">
                  <c:v>423.66500000000002</c:v>
                </c:pt>
                <c:pt idx="93">
                  <c:v>423.65899999999999</c:v>
                </c:pt>
                <c:pt idx="94">
                  <c:v>423.66500000000002</c:v>
                </c:pt>
                <c:pt idx="95">
                  <c:v>423.64699999999999</c:v>
                </c:pt>
                <c:pt idx="96">
                  <c:v>423.62</c:v>
                </c:pt>
                <c:pt idx="97">
                  <c:v>423.61</c:v>
                </c:pt>
                <c:pt idx="98">
                  <c:v>423.49799999999999</c:v>
                </c:pt>
                <c:pt idx="99">
                  <c:v>423.53399999999999</c:v>
                </c:pt>
                <c:pt idx="100">
                  <c:v>423.476</c:v>
                </c:pt>
                <c:pt idx="101">
                  <c:v>423.47</c:v>
                </c:pt>
                <c:pt idx="102">
                  <c:v>423.47</c:v>
                </c:pt>
                <c:pt idx="103">
                  <c:v>423.59800000000001</c:v>
                </c:pt>
                <c:pt idx="104">
                  <c:v>423.351</c:v>
                </c:pt>
                <c:pt idx="105">
                  <c:v>423.476</c:v>
                </c:pt>
                <c:pt idx="106">
                  <c:v>423.42099999999999</c:v>
                </c:pt>
                <c:pt idx="107">
                  <c:v>423.40899999999999</c:v>
                </c:pt>
                <c:pt idx="108">
                  <c:v>423.36599999999999</c:v>
                </c:pt>
                <c:pt idx="109">
                  <c:v>423.33600000000001</c:v>
                </c:pt>
                <c:pt idx="110">
                  <c:v>423.37900000000002</c:v>
                </c:pt>
                <c:pt idx="111">
                  <c:v>423.46699999999998</c:v>
                </c:pt>
                <c:pt idx="112">
                  <c:v>423.488</c:v>
                </c:pt>
                <c:pt idx="113">
                  <c:v>423.44099999999997</c:v>
                </c:pt>
                <c:pt idx="114">
                  <c:v>423.39299999999997</c:v>
                </c:pt>
                <c:pt idx="115">
                  <c:v>423.39</c:v>
                </c:pt>
                <c:pt idx="116">
                  <c:v>423.38900000000001</c:v>
                </c:pt>
                <c:pt idx="117">
                  <c:v>423.39</c:v>
                </c:pt>
                <c:pt idx="118">
                  <c:v>423.19200000000001</c:v>
                </c:pt>
                <c:pt idx="119">
                  <c:v>423.15999999999997</c:v>
                </c:pt>
                <c:pt idx="120">
                  <c:v>423.178</c:v>
                </c:pt>
                <c:pt idx="121">
                  <c:v>423.53699999999998</c:v>
                </c:pt>
                <c:pt idx="122">
                  <c:v>423.255</c:v>
                </c:pt>
                <c:pt idx="123">
                  <c:v>423.25700000000001</c:v>
                </c:pt>
                <c:pt idx="124">
                  <c:v>423.26099999999997</c:v>
                </c:pt>
                <c:pt idx="125">
                  <c:v>423.25900000000001</c:v>
                </c:pt>
                <c:pt idx="126">
                  <c:v>423.35199999999998</c:v>
                </c:pt>
                <c:pt idx="127">
                  <c:v>423.26499999999999</c:v>
                </c:pt>
                <c:pt idx="128">
                  <c:v>423.26799999999997</c:v>
                </c:pt>
                <c:pt idx="129">
                  <c:v>423.26599999999996</c:v>
                </c:pt>
                <c:pt idx="130">
                  <c:v>423.26599999999996</c:v>
                </c:pt>
                <c:pt idx="131">
                  <c:v>423.26900000000001</c:v>
                </c:pt>
                <c:pt idx="132">
                  <c:v>423.27299999999997</c:v>
                </c:pt>
                <c:pt idx="133">
                  <c:v>423.27499999999998</c:v>
                </c:pt>
                <c:pt idx="134">
                  <c:v>423.27799999999996</c:v>
                </c:pt>
                <c:pt idx="135">
                  <c:v>423.28300000000002</c:v>
                </c:pt>
                <c:pt idx="136">
                  <c:v>423.28800000000001</c:v>
                </c:pt>
                <c:pt idx="137">
                  <c:v>423.339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465600"/>
        <c:axId val="48466176"/>
      </c:scatterChart>
      <c:valAx>
        <c:axId val="48465600"/>
        <c:scaling>
          <c:orientation val="minMax"/>
          <c:min val="3068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466176"/>
        <c:crosses val="autoZero"/>
        <c:crossBetween val="midCat"/>
        <c:majorUnit val="365"/>
        <c:minorUnit val="30.4"/>
      </c:valAx>
      <c:valAx>
        <c:axId val="48466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Elevation (m)</a:t>
                </a:r>
              </a:p>
            </c:rich>
          </c:tx>
          <c:layout>
            <c:manualLayout>
              <c:xMode val="edge"/>
              <c:yMode val="edge"/>
              <c:x val="1.0416666666666666E-2"/>
              <c:y val="0.401827442802526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465600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"/>
          <c:y val="0.80821917808219179"/>
          <c:w val="0.13958333333333334"/>
          <c:h val="4.566210045662100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319 Water and Oil Elevations</a:t>
            </a:r>
          </a:p>
        </c:rich>
      </c:tx>
      <c:layout>
        <c:manualLayout>
          <c:xMode val="edge"/>
          <c:yMode val="edge"/>
          <c:x val="0.30785145658445584"/>
          <c:y val="3.25815162527760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3483163863923"/>
          <c:y val="8.5213241142996998E-2"/>
          <c:w val="0.81405040802799755"/>
          <c:h val="0.8370947806400294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levels'!$B$3838:$B$3957</c:f>
              <c:numCache>
                <c:formatCode>mm/dd/yy</c:formatCode>
                <c:ptCount val="120"/>
                <c:pt idx="0">
                  <c:v>30509</c:v>
                </c:pt>
                <c:pt idx="1">
                  <c:v>30524</c:v>
                </c:pt>
                <c:pt idx="2">
                  <c:v>30566</c:v>
                </c:pt>
                <c:pt idx="3">
                  <c:v>30739</c:v>
                </c:pt>
                <c:pt idx="4">
                  <c:v>30778</c:v>
                </c:pt>
                <c:pt idx="5">
                  <c:v>30785</c:v>
                </c:pt>
                <c:pt idx="6">
                  <c:v>30799</c:v>
                </c:pt>
                <c:pt idx="7">
                  <c:v>30806</c:v>
                </c:pt>
                <c:pt idx="8">
                  <c:v>30830</c:v>
                </c:pt>
                <c:pt idx="9">
                  <c:v>30839</c:v>
                </c:pt>
                <c:pt idx="10">
                  <c:v>30848</c:v>
                </c:pt>
                <c:pt idx="11">
                  <c:v>30854</c:v>
                </c:pt>
                <c:pt idx="12">
                  <c:v>30861</c:v>
                </c:pt>
                <c:pt idx="13">
                  <c:v>30869</c:v>
                </c:pt>
                <c:pt idx="14">
                  <c:v>30881</c:v>
                </c:pt>
                <c:pt idx="15">
                  <c:v>30897</c:v>
                </c:pt>
                <c:pt idx="16">
                  <c:v>30904</c:v>
                </c:pt>
                <c:pt idx="17">
                  <c:v>30911</c:v>
                </c:pt>
                <c:pt idx="18">
                  <c:v>30917</c:v>
                </c:pt>
                <c:pt idx="19">
                  <c:v>30925</c:v>
                </c:pt>
                <c:pt idx="20">
                  <c:v>30934</c:v>
                </c:pt>
                <c:pt idx="21">
                  <c:v>30945</c:v>
                </c:pt>
                <c:pt idx="22">
                  <c:v>30979</c:v>
                </c:pt>
                <c:pt idx="23">
                  <c:v>30986</c:v>
                </c:pt>
                <c:pt idx="24">
                  <c:v>30993</c:v>
                </c:pt>
                <c:pt idx="25">
                  <c:v>31001</c:v>
                </c:pt>
                <c:pt idx="26">
                  <c:v>31007</c:v>
                </c:pt>
                <c:pt idx="27">
                  <c:v>31016</c:v>
                </c:pt>
                <c:pt idx="28">
                  <c:v>31021</c:v>
                </c:pt>
                <c:pt idx="29">
                  <c:v>31029</c:v>
                </c:pt>
                <c:pt idx="30">
                  <c:v>31039</c:v>
                </c:pt>
                <c:pt idx="31">
                  <c:v>31046</c:v>
                </c:pt>
                <c:pt idx="32">
                  <c:v>31053</c:v>
                </c:pt>
                <c:pt idx="33">
                  <c:v>31060</c:v>
                </c:pt>
                <c:pt idx="34">
                  <c:v>31076</c:v>
                </c:pt>
                <c:pt idx="35">
                  <c:v>31081</c:v>
                </c:pt>
                <c:pt idx="36">
                  <c:v>31088</c:v>
                </c:pt>
                <c:pt idx="37">
                  <c:v>31095</c:v>
                </c:pt>
                <c:pt idx="38">
                  <c:v>31116</c:v>
                </c:pt>
                <c:pt idx="39">
                  <c:v>31123</c:v>
                </c:pt>
                <c:pt idx="40">
                  <c:v>31130</c:v>
                </c:pt>
                <c:pt idx="41">
                  <c:v>31137</c:v>
                </c:pt>
                <c:pt idx="42">
                  <c:v>31144</c:v>
                </c:pt>
                <c:pt idx="43">
                  <c:v>31151</c:v>
                </c:pt>
                <c:pt idx="44">
                  <c:v>31158</c:v>
                </c:pt>
                <c:pt idx="45">
                  <c:v>31165</c:v>
                </c:pt>
                <c:pt idx="46">
                  <c:v>31172</c:v>
                </c:pt>
                <c:pt idx="47">
                  <c:v>31179</c:v>
                </c:pt>
                <c:pt idx="48">
                  <c:v>31186</c:v>
                </c:pt>
                <c:pt idx="49">
                  <c:v>31193</c:v>
                </c:pt>
                <c:pt idx="50">
                  <c:v>31200</c:v>
                </c:pt>
                <c:pt idx="51">
                  <c:v>31207</c:v>
                </c:pt>
                <c:pt idx="52">
                  <c:v>31214</c:v>
                </c:pt>
                <c:pt idx="53">
                  <c:v>31228</c:v>
                </c:pt>
                <c:pt idx="54">
                  <c:v>31235</c:v>
                </c:pt>
                <c:pt idx="55">
                  <c:v>31242</c:v>
                </c:pt>
                <c:pt idx="56">
                  <c:v>31249</c:v>
                </c:pt>
                <c:pt idx="57">
                  <c:v>31256</c:v>
                </c:pt>
                <c:pt idx="58">
                  <c:v>31263</c:v>
                </c:pt>
                <c:pt idx="59">
                  <c:v>31270</c:v>
                </c:pt>
                <c:pt idx="60">
                  <c:v>31272</c:v>
                </c:pt>
                <c:pt idx="61">
                  <c:v>31277</c:v>
                </c:pt>
                <c:pt idx="62">
                  <c:v>31284</c:v>
                </c:pt>
                <c:pt idx="63">
                  <c:v>31291</c:v>
                </c:pt>
                <c:pt idx="64">
                  <c:v>31298</c:v>
                </c:pt>
                <c:pt idx="65">
                  <c:v>31305</c:v>
                </c:pt>
                <c:pt idx="66">
                  <c:v>31312</c:v>
                </c:pt>
                <c:pt idx="67">
                  <c:v>31317</c:v>
                </c:pt>
                <c:pt idx="68">
                  <c:v>31326</c:v>
                </c:pt>
                <c:pt idx="69">
                  <c:v>31333</c:v>
                </c:pt>
                <c:pt idx="70">
                  <c:v>31340</c:v>
                </c:pt>
                <c:pt idx="71">
                  <c:v>31347</c:v>
                </c:pt>
                <c:pt idx="72">
                  <c:v>31437</c:v>
                </c:pt>
                <c:pt idx="73">
                  <c:v>31445</c:v>
                </c:pt>
                <c:pt idx="74">
                  <c:v>31451</c:v>
                </c:pt>
                <c:pt idx="75">
                  <c:v>31458</c:v>
                </c:pt>
                <c:pt idx="76">
                  <c:v>31465</c:v>
                </c:pt>
                <c:pt idx="77">
                  <c:v>31473</c:v>
                </c:pt>
                <c:pt idx="78">
                  <c:v>31480</c:v>
                </c:pt>
                <c:pt idx="79">
                  <c:v>31487</c:v>
                </c:pt>
                <c:pt idx="80">
                  <c:v>31493</c:v>
                </c:pt>
                <c:pt idx="81">
                  <c:v>31500</c:v>
                </c:pt>
                <c:pt idx="82">
                  <c:v>31507</c:v>
                </c:pt>
                <c:pt idx="83">
                  <c:v>31515</c:v>
                </c:pt>
                <c:pt idx="84">
                  <c:v>31522</c:v>
                </c:pt>
                <c:pt idx="85">
                  <c:v>31529</c:v>
                </c:pt>
                <c:pt idx="86">
                  <c:v>31537</c:v>
                </c:pt>
                <c:pt idx="87">
                  <c:v>31543</c:v>
                </c:pt>
                <c:pt idx="88">
                  <c:v>31551</c:v>
                </c:pt>
                <c:pt idx="89">
                  <c:v>31578</c:v>
                </c:pt>
                <c:pt idx="90">
                  <c:v>31592</c:v>
                </c:pt>
                <c:pt idx="91">
                  <c:v>31602</c:v>
                </c:pt>
                <c:pt idx="92">
                  <c:v>31606</c:v>
                </c:pt>
                <c:pt idx="93">
                  <c:v>31614</c:v>
                </c:pt>
                <c:pt idx="94">
                  <c:v>31719</c:v>
                </c:pt>
                <c:pt idx="95">
                  <c:v>31774</c:v>
                </c:pt>
                <c:pt idx="96">
                  <c:v>31780</c:v>
                </c:pt>
                <c:pt idx="97">
                  <c:v>31788</c:v>
                </c:pt>
                <c:pt idx="98">
                  <c:v>32800</c:v>
                </c:pt>
                <c:pt idx="99">
                  <c:v>33050</c:v>
                </c:pt>
                <c:pt idx="100">
                  <c:v>33257</c:v>
                </c:pt>
                <c:pt idx="101">
                  <c:v>33306</c:v>
                </c:pt>
                <c:pt idx="102">
                  <c:v>33342</c:v>
                </c:pt>
                <c:pt idx="103">
                  <c:v>33679</c:v>
                </c:pt>
                <c:pt idx="104">
                  <c:v>33855</c:v>
                </c:pt>
                <c:pt idx="105">
                  <c:v>33765</c:v>
                </c:pt>
                <c:pt idx="106">
                  <c:v>33784</c:v>
                </c:pt>
                <c:pt idx="107">
                  <c:v>38558</c:v>
                </c:pt>
                <c:pt idx="108">
                  <c:v>40633</c:v>
                </c:pt>
                <c:pt idx="109">
                  <c:v>40666</c:v>
                </c:pt>
                <c:pt idx="110">
                  <c:v>40709</c:v>
                </c:pt>
                <c:pt idx="111">
                  <c:v>40714</c:v>
                </c:pt>
                <c:pt idx="112">
                  <c:v>40743</c:v>
                </c:pt>
                <c:pt idx="113">
                  <c:v>40772</c:v>
                </c:pt>
                <c:pt idx="114">
                  <c:v>40808</c:v>
                </c:pt>
                <c:pt idx="115">
                  <c:v>40842</c:v>
                </c:pt>
                <c:pt idx="116">
                  <c:v>40868</c:v>
                </c:pt>
                <c:pt idx="117">
                  <c:v>40897</c:v>
                </c:pt>
                <c:pt idx="118">
                  <c:v>40932</c:v>
                </c:pt>
                <c:pt idx="119">
                  <c:v>40977</c:v>
                </c:pt>
              </c:numCache>
            </c:numRef>
          </c:xVal>
          <c:yVal>
            <c:numRef>
              <c:f>'"300" wells'' water levels'!$L$3838:$L$3957</c:f>
              <c:numCache>
                <c:formatCode>General</c:formatCode>
                <c:ptCount val="120"/>
                <c:pt idx="2">
                  <c:v>422.56299999999999</c:v>
                </c:pt>
                <c:pt idx="7">
                  <c:v>422.584</c:v>
                </c:pt>
                <c:pt idx="9">
                  <c:v>422.59</c:v>
                </c:pt>
                <c:pt idx="10">
                  <c:v>422.779</c:v>
                </c:pt>
                <c:pt idx="11">
                  <c:v>422.85199999999998</c:v>
                </c:pt>
                <c:pt idx="12">
                  <c:v>422.92200000000003</c:v>
                </c:pt>
                <c:pt idx="13">
                  <c:v>422.97399999999999</c:v>
                </c:pt>
                <c:pt idx="14">
                  <c:v>422.96800000000002</c:v>
                </c:pt>
                <c:pt idx="15">
                  <c:v>422.92200000000003</c:v>
                </c:pt>
                <c:pt idx="16">
                  <c:v>422.82799999999997</c:v>
                </c:pt>
                <c:pt idx="17">
                  <c:v>422.709</c:v>
                </c:pt>
                <c:pt idx="18">
                  <c:v>422.71800000000002</c:v>
                </c:pt>
                <c:pt idx="19">
                  <c:v>422.70299999999997</c:v>
                </c:pt>
                <c:pt idx="20">
                  <c:v>422.98</c:v>
                </c:pt>
                <c:pt idx="21">
                  <c:v>422.96800000000002</c:v>
                </c:pt>
                <c:pt idx="22">
                  <c:v>422.70299999999997</c:v>
                </c:pt>
                <c:pt idx="23">
                  <c:v>422.685</c:v>
                </c:pt>
                <c:pt idx="24">
                  <c:v>422.77</c:v>
                </c:pt>
                <c:pt idx="25">
                  <c:v>422.78500000000003</c:v>
                </c:pt>
                <c:pt idx="26">
                  <c:v>422.79700000000003</c:v>
                </c:pt>
                <c:pt idx="27">
                  <c:v>422.76400000000001</c:v>
                </c:pt>
                <c:pt idx="28">
                  <c:v>422.74</c:v>
                </c:pt>
                <c:pt idx="29">
                  <c:v>422.70299999999997</c:v>
                </c:pt>
                <c:pt idx="30">
                  <c:v>422.64800000000002</c:v>
                </c:pt>
                <c:pt idx="31">
                  <c:v>422.59</c:v>
                </c:pt>
                <c:pt idx="32">
                  <c:v>422.53199999999998</c:v>
                </c:pt>
                <c:pt idx="33">
                  <c:v>422.47699999999998</c:v>
                </c:pt>
                <c:pt idx="34">
                  <c:v>422.42</c:v>
                </c:pt>
                <c:pt idx="35">
                  <c:v>422.39499999999998</c:v>
                </c:pt>
                <c:pt idx="36">
                  <c:v>422.37700000000001</c:v>
                </c:pt>
                <c:pt idx="37">
                  <c:v>422.35599999999999</c:v>
                </c:pt>
                <c:pt idx="38">
                  <c:v>422.28800000000001</c:v>
                </c:pt>
                <c:pt idx="39">
                  <c:v>422.267</c:v>
                </c:pt>
                <c:pt idx="40">
                  <c:v>422.35199999999998</c:v>
                </c:pt>
                <c:pt idx="41">
                  <c:v>422.34899999999999</c:v>
                </c:pt>
                <c:pt idx="42">
                  <c:v>422.32499999999999</c:v>
                </c:pt>
                <c:pt idx="43">
                  <c:v>422.33699999999999</c:v>
                </c:pt>
                <c:pt idx="44">
                  <c:v>422.35199999999998</c:v>
                </c:pt>
                <c:pt idx="45">
                  <c:v>422.435</c:v>
                </c:pt>
                <c:pt idx="46">
                  <c:v>422.53199999999998</c:v>
                </c:pt>
                <c:pt idx="47">
                  <c:v>422.685</c:v>
                </c:pt>
                <c:pt idx="48">
                  <c:v>422.733</c:v>
                </c:pt>
                <c:pt idx="49">
                  <c:v>422.779</c:v>
                </c:pt>
                <c:pt idx="50">
                  <c:v>422.88299999999998</c:v>
                </c:pt>
                <c:pt idx="51">
                  <c:v>422.90699999999998</c:v>
                </c:pt>
                <c:pt idx="52">
                  <c:v>422.96800000000002</c:v>
                </c:pt>
                <c:pt idx="53">
                  <c:v>423.01400000000001</c:v>
                </c:pt>
                <c:pt idx="54">
                  <c:v>423.017</c:v>
                </c:pt>
                <c:pt idx="55">
                  <c:v>423.02600000000001</c:v>
                </c:pt>
                <c:pt idx="56">
                  <c:v>423.03199999999998</c:v>
                </c:pt>
                <c:pt idx="57">
                  <c:v>423.06900000000002</c:v>
                </c:pt>
                <c:pt idx="58">
                  <c:v>423.08100000000002</c:v>
                </c:pt>
                <c:pt idx="59">
                  <c:v>423.096</c:v>
                </c:pt>
                <c:pt idx="60">
                  <c:v>423.06900000000002</c:v>
                </c:pt>
                <c:pt idx="61">
                  <c:v>423.10199999999998</c:v>
                </c:pt>
                <c:pt idx="62">
                  <c:v>423.11099999999999</c:v>
                </c:pt>
                <c:pt idx="63">
                  <c:v>423.11799999999999</c:v>
                </c:pt>
                <c:pt idx="64">
                  <c:v>423.11099999999999</c:v>
                </c:pt>
                <c:pt idx="65">
                  <c:v>423.10199999999998</c:v>
                </c:pt>
                <c:pt idx="66">
                  <c:v>423.10500000000002</c:v>
                </c:pt>
                <c:pt idx="67">
                  <c:v>423.09300000000002</c:v>
                </c:pt>
                <c:pt idx="68">
                  <c:v>423.08100000000002</c:v>
                </c:pt>
                <c:pt idx="69">
                  <c:v>423.05700000000002</c:v>
                </c:pt>
                <c:pt idx="70">
                  <c:v>423.03800000000001</c:v>
                </c:pt>
                <c:pt idx="71">
                  <c:v>423.005</c:v>
                </c:pt>
                <c:pt idx="72">
                  <c:v>422.71199999999999</c:v>
                </c:pt>
                <c:pt idx="73">
                  <c:v>422.69099999999997</c:v>
                </c:pt>
                <c:pt idx="74">
                  <c:v>422.67599999999999</c:v>
                </c:pt>
                <c:pt idx="75">
                  <c:v>422.66</c:v>
                </c:pt>
                <c:pt idx="76">
                  <c:v>422.62700000000001</c:v>
                </c:pt>
                <c:pt idx="77">
                  <c:v>422.57499999999999</c:v>
                </c:pt>
                <c:pt idx="78">
                  <c:v>422.57499999999999</c:v>
                </c:pt>
                <c:pt idx="79">
                  <c:v>422.59300000000002</c:v>
                </c:pt>
                <c:pt idx="80">
                  <c:v>422.548</c:v>
                </c:pt>
                <c:pt idx="81">
                  <c:v>422.27699999999999</c:v>
                </c:pt>
                <c:pt idx="82">
                  <c:v>422.67599999999999</c:v>
                </c:pt>
                <c:pt idx="83">
                  <c:v>422.79200000000003</c:v>
                </c:pt>
                <c:pt idx="84">
                  <c:v>422.75800000000004</c:v>
                </c:pt>
                <c:pt idx="85">
                  <c:v>422.79500000000002</c:v>
                </c:pt>
                <c:pt idx="86">
                  <c:v>422.86200000000002</c:v>
                </c:pt>
                <c:pt idx="87">
                  <c:v>422.98700000000002</c:v>
                </c:pt>
                <c:pt idx="88">
                  <c:v>422.96199999999999</c:v>
                </c:pt>
                <c:pt idx="89">
                  <c:v>422.95300000000003</c:v>
                </c:pt>
                <c:pt idx="90">
                  <c:v>423.03200000000004</c:v>
                </c:pt>
                <c:pt idx="91">
                  <c:v>423.00800000000004</c:v>
                </c:pt>
                <c:pt idx="92">
                  <c:v>423.197</c:v>
                </c:pt>
                <c:pt idx="93">
                  <c:v>423.00200000000001</c:v>
                </c:pt>
                <c:pt idx="94">
                  <c:v>422.78899999999999</c:v>
                </c:pt>
                <c:pt idx="95">
                  <c:v>422.51100000000002</c:v>
                </c:pt>
                <c:pt idx="96">
                  <c:v>422.49</c:v>
                </c:pt>
                <c:pt idx="97">
                  <c:v>422.47200000000004</c:v>
                </c:pt>
                <c:pt idx="98">
                  <c:v>422.49900000000002</c:v>
                </c:pt>
                <c:pt idx="99">
                  <c:v>422.38300000000004</c:v>
                </c:pt>
                <c:pt idx="100">
                  <c:v>422.20600000000002</c:v>
                </c:pt>
                <c:pt idx="101">
                  <c:v>422.21600000000001</c:v>
                </c:pt>
                <c:pt idx="102">
                  <c:v>422.19400000000002</c:v>
                </c:pt>
                <c:pt idx="103">
                  <c:v>422.31900000000002</c:v>
                </c:pt>
                <c:pt idx="104">
                  <c:v>422.983</c:v>
                </c:pt>
                <c:pt idx="105">
                  <c:v>422.62600000000003</c:v>
                </c:pt>
                <c:pt idx="106">
                  <c:v>422.654</c:v>
                </c:pt>
                <c:pt idx="107">
                  <c:v>423.53500000000003</c:v>
                </c:pt>
                <c:pt idx="108">
                  <c:v>423.45300000000003</c:v>
                </c:pt>
                <c:pt idx="109">
                  <c:v>423.67400000000004</c:v>
                </c:pt>
                <c:pt idx="110">
                  <c:v>423.798</c:v>
                </c:pt>
                <c:pt idx="111">
                  <c:v>423.78300000000002</c:v>
                </c:pt>
                <c:pt idx="113">
                  <c:v>423.66300000000001</c:v>
                </c:pt>
                <c:pt idx="114">
                  <c:v>423.49600000000004</c:v>
                </c:pt>
                <c:pt idx="115">
                  <c:v>423.37299999999999</c:v>
                </c:pt>
                <c:pt idx="116">
                  <c:v>423.35200000000003</c:v>
                </c:pt>
                <c:pt idx="117">
                  <c:v>423.31700000000001</c:v>
                </c:pt>
                <c:pt idx="118">
                  <c:v>423.27800000000002</c:v>
                </c:pt>
                <c:pt idx="119">
                  <c:v>423.24700000000001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lgDashDot"/>
            </a:ln>
          </c:spPr>
          <c:marker>
            <c:symbol val="none"/>
          </c:marker>
          <c:xVal>
            <c:numRef>
              <c:f>'"300" wells'' water levels'!$B$3838:$B$3957</c:f>
              <c:numCache>
                <c:formatCode>mm/dd/yy</c:formatCode>
                <c:ptCount val="120"/>
                <c:pt idx="0">
                  <c:v>30509</c:v>
                </c:pt>
                <c:pt idx="1">
                  <c:v>30524</c:v>
                </c:pt>
                <c:pt idx="2">
                  <c:v>30566</c:v>
                </c:pt>
                <c:pt idx="3">
                  <c:v>30739</c:v>
                </c:pt>
                <c:pt idx="4">
                  <c:v>30778</c:v>
                </c:pt>
                <c:pt idx="5">
                  <c:v>30785</c:v>
                </c:pt>
                <c:pt idx="6">
                  <c:v>30799</c:v>
                </c:pt>
                <c:pt idx="7">
                  <c:v>30806</c:v>
                </c:pt>
                <c:pt idx="8">
                  <c:v>30830</c:v>
                </c:pt>
                <c:pt idx="9">
                  <c:v>30839</c:v>
                </c:pt>
                <c:pt idx="10">
                  <c:v>30848</c:v>
                </c:pt>
                <c:pt idx="11">
                  <c:v>30854</c:v>
                </c:pt>
                <c:pt idx="12">
                  <c:v>30861</c:v>
                </c:pt>
                <c:pt idx="13">
                  <c:v>30869</c:v>
                </c:pt>
                <c:pt idx="14">
                  <c:v>30881</c:v>
                </c:pt>
                <c:pt idx="15">
                  <c:v>30897</c:v>
                </c:pt>
                <c:pt idx="16">
                  <c:v>30904</c:v>
                </c:pt>
                <c:pt idx="17">
                  <c:v>30911</c:v>
                </c:pt>
                <c:pt idx="18">
                  <c:v>30917</c:v>
                </c:pt>
                <c:pt idx="19">
                  <c:v>30925</c:v>
                </c:pt>
                <c:pt idx="20">
                  <c:v>30934</c:v>
                </c:pt>
                <c:pt idx="21">
                  <c:v>30945</c:v>
                </c:pt>
                <c:pt idx="22">
                  <c:v>30979</c:v>
                </c:pt>
                <c:pt idx="23">
                  <c:v>30986</c:v>
                </c:pt>
                <c:pt idx="24">
                  <c:v>30993</c:v>
                </c:pt>
                <c:pt idx="25">
                  <c:v>31001</c:v>
                </c:pt>
                <c:pt idx="26">
                  <c:v>31007</c:v>
                </c:pt>
                <c:pt idx="27">
                  <c:v>31016</c:v>
                </c:pt>
                <c:pt idx="28">
                  <c:v>31021</c:v>
                </c:pt>
                <c:pt idx="29">
                  <c:v>31029</c:v>
                </c:pt>
                <c:pt idx="30">
                  <c:v>31039</c:v>
                </c:pt>
                <c:pt idx="31">
                  <c:v>31046</c:v>
                </c:pt>
                <c:pt idx="32">
                  <c:v>31053</c:v>
                </c:pt>
                <c:pt idx="33">
                  <c:v>31060</c:v>
                </c:pt>
                <c:pt idx="34">
                  <c:v>31076</c:v>
                </c:pt>
                <c:pt idx="35">
                  <c:v>31081</c:v>
                </c:pt>
                <c:pt idx="36">
                  <c:v>31088</c:v>
                </c:pt>
                <c:pt idx="37">
                  <c:v>31095</c:v>
                </c:pt>
                <c:pt idx="38">
                  <c:v>31116</c:v>
                </c:pt>
                <c:pt idx="39">
                  <c:v>31123</c:v>
                </c:pt>
                <c:pt idx="40">
                  <c:v>31130</c:v>
                </c:pt>
                <c:pt idx="41">
                  <c:v>31137</c:v>
                </c:pt>
                <c:pt idx="42">
                  <c:v>31144</c:v>
                </c:pt>
                <c:pt idx="43">
                  <c:v>31151</c:v>
                </c:pt>
                <c:pt idx="44">
                  <c:v>31158</c:v>
                </c:pt>
                <c:pt idx="45">
                  <c:v>31165</c:v>
                </c:pt>
                <c:pt idx="46">
                  <c:v>31172</c:v>
                </c:pt>
                <c:pt idx="47">
                  <c:v>31179</c:v>
                </c:pt>
                <c:pt idx="48">
                  <c:v>31186</c:v>
                </c:pt>
                <c:pt idx="49">
                  <c:v>31193</c:v>
                </c:pt>
                <c:pt idx="50">
                  <c:v>31200</c:v>
                </c:pt>
                <c:pt idx="51">
                  <c:v>31207</c:v>
                </c:pt>
                <c:pt idx="52">
                  <c:v>31214</c:v>
                </c:pt>
                <c:pt idx="53">
                  <c:v>31228</c:v>
                </c:pt>
                <c:pt idx="54">
                  <c:v>31235</c:v>
                </c:pt>
                <c:pt idx="55">
                  <c:v>31242</c:v>
                </c:pt>
                <c:pt idx="56">
                  <c:v>31249</c:v>
                </c:pt>
                <c:pt idx="57">
                  <c:v>31256</c:v>
                </c:pt>
                <c:pt idx="58">
                  <c:v>31263</c:v>
                </c:pt>
                <c:pt idx="59">
                  <c:v>31270</c:v>
                </c:pt>
                <c:pt idx="60">
                  <c:v>31272</c:v>
                </c:pt>
                <c:pt idx="61">
                  <c:v>31277</c:v>
                </c:pt>
                <c:pt idx="62">
                  <c:v>31284</c:v>
                </c:pt>
                <c:pt idx="63">
                  <c:v>31291</c:v>
                </c:pt>
                <c:pt idx="64">
                  <c:v>31298</c:v>
                </c:pt>
                <c:pt idx="65">
                  <c:v>31305</c:v>
                </c:pt>
                <c:pt idx="66">
                  <c:v>31312</c:v>
                </c:pt>
                <c:pt idx="67">
                  <c:v>31317</c:v>
                </c:pt>
                <c:pt idx="68">
                  <c:v>31326</c:v>
                </c:pt>
                <c:pt idx="69">
                  <c:v>31333</c:v>
                </c:pt>
                <c:pt idx="70">
                  <c:v>31340</c:v>
                </c:pt>
                <c:pt idx="71">
                  <c:v>31347</c:v>
                </c:pt>
                <c:pt idx="72">
                  <c:v>31437</c:v>
                </c:pt>
                <c:pt idx="73">
                  <c:v>31445</c:v>
                </c:pt>
                <c:pt idx="74">
                  <c:v>31451</c:v>
                </c:pt>
                <c:pt idx="75">
                  <c:v>31458</c:v>
                </c:pt>
                <c:pt idx="76">
                  <c:v>31465</c:v>
                </c:pt>
                <c:pt idx="77">
                  <c:v>31473</c:v>
                </c:pt>
                <c:pt idx="78">
                  <c:v>31480</c:v>
                </c:pt>
                <c:pt idx="79">
                  <c:v>31487</c:v>
                </c:pt>
                <c:pt idx="80">
                  <c:v>31493</c:v>
                </c:pt>
                <c:pt idx="81">
                  <c:v>31500</c:v>
                </c:pt>
                <c:pt idx="82">
                  <c:v>31507</c:v>
                </c:pt>
                <c:pt idx="83">
                  <c:v>31515</c:v>
                </c:pt>
                <c:pt idx="84">
                  <c:v>31522</c:v>
                </c:pt>
                <c:pt idx="85">
                  <c:v>31529</c:v>
                </c:pt>
                <c:pt idx="86">
                  <c:v>31537</c:v>
                </c:pt>
                <c:pt idx="87">
                  <c:v>31543</c:v>
                </c:pt>
                <c:pt idx="88">
                  <c:v>31551</c:v>
                </c:pt>
                <c:pt idx="89">
                  <c:v>31578</c:v>
                </c:pt>
                <c:pt idx="90">
                  <c:v>31592</c:v>
                </c:pt>
                <c:pt idx="91">
                  <c:v>31602</c:v>
                </c:pt>
                <c:pt idx="92">
                  <c:v>31606</c:v>
                </c:pt>
                <c:pt idx="93">
                  <c:v>31614</c:v>
                </c:pt>
                <c:pt idx="94">
                  <c:v>31719</c:v>
                </c:pt>
                <c:pt idx="95">
                  <c:v>31774</c:v>
                </c:pt>
                <c:pt idx="96">
                  <c:v>31780</c:v>
                </c:pt>
                <c:pt idx="97">
                  <c:v>31788</c:v>
                </c:pt>
                <c:pt idx="98">
                  <c:v>32800</c:v>
                </c:pt>
                <c:pt idx="99">
                  <c:v>33050</c:v>
                </c:pt>
                <c:pt idx="100">
                  <c:v>33257</c:v>
                </c:pt>
                <c:pt idx="101">
                  <c:v>33306</c:v>
                </c:pt>
                <c:pt idx="102">
                  <c:v>33342</c:v>
                </c:pt>
                <c:pt idx="103">
                  <c:v>33679</c:v>
                </c:pt>
                <c:pt idx="104">
                  <c:v>33855</c:v>
                </c:pt>
                <c:pt idx="105">
                  <c:v>33765</c:v>
                </c:pt>
                <c:pt idx="106">
                  <c:v>33784</c:v>
                </c:pt>
                <c:pt idx="107">
                  <c:v>38558</c:v>
                </c:pt>
                <c:pt idx="108">
                  <c:v>40633</c:v>
                </c:pt>
                <c:pt idx="109">
                  <c:v>40666</c:v>
                </c:pt>
                <c:pt idx="110">
                  <c:v>40709</c:v>
                </c:pt>
                <c:pt idx="111">
                  <c:v>40714</c:v>
                </c:pt>
                <c:pt idx="112">
                  <c:v>40743</c:v>
                </c:pt>
                <c:pt idx="113">
                  <c:v>40772</c:v>
                </c:pt>
                <c:pt idx="114">
                  <c:v>40808</c:v>
                </c:pt>
                <c:pt idx="115">
                  <c:v>40842</c:v>
                </c:pt>
                <c:pt idx="116">
                  <c:v>40868</c:v>
                </c:pt>
                <c:pt idx="117">
                  <c:v>40897</c:v>
                </c:pt>
                <c:pt idx="118">
                  <c:v>40932</c:v>
                </c:pt>
                <c:pt idx="119">
                  <c:v>40977</c:v>
                </c:pt>
              </c:numCache>
            </c:numRef>
          </c:xVal>
          <c:yVal>
            <c:numRef>
              <c:f>'"300" wells'' water levels'!$M$3838:$M$3957</c:f>
              <c:numCache>
                <c:formatCode>General</c:formatCode>
                <c:ptCount val="120"/>
                <c:pt idx="0">
                  <c:v>423.88600000000002</c:v>
                </c:pt>
                <c:pt idx="1">
                  <c:v>423.87299999999999</c:v>
                </c:pt>
                <c:pt idx="2">
                  <c:v>423.84899999999999</c:v>
                </c:pt>
                <c:pt idx="3">
                  <c:v>423.73899999999998</c:v>
                </c:pt>
                <c:pt idx="4">
                  <c:v>423.74200000000002</c:v>
                </c:pt>
                <c:pt idx="5">
                  <c:v>423.76100000000002</c:v>
                </c:pt>
                <c:pt idx="6">
                  <c:v>423.77600000000001</c:v>
                </c:pt>
                <c:pt idx="7">
                  <c:v>423.803</c:v>
                </c:pt>
                <c:pt idx="8">
                  <c:v>423.79700000000003</c:v>
                </c:pt>
                <c:pt idx="9">
                  <c:v>423.803</c:v>
                </c:pt>
                <c:pt idx="10">
                  <c:v>423.83699999999999</c:v>
                </c:pt>
                <c:pt idx="11">
                  <c:v>423.93700000000001</c:v>
                </c:pt>
                <c:pt idx="12">
                  <c:v>423.947</c:v>
                </c:pt>
                <c:pt idx="13">
                  <c:v>423.93099999999998</c:v>
                </c:pt>
                <c:pt idx="14">
                  <c:v>423.89800000000002</c:v>
                </c:pt>
                <c:pt idx="15">
                  <c:v>423.84300000000002</c:v>
                </c:pt>
                <c:pt idx="16">
                  <c:v>423.84</c:v>
                </c:pt>
                <c:pt idx="17">
                  <c:v>423.916</c:v>
                </c:pt>
                <c:pt idx="18">
                  <c:v>423.92200000000003</c:v>
                </c:pt>
                <c:pt idx="19">
                  <c:v>423.61700000000002</c:v>
                </c:pt>
                <c:pt idx="20">
                  <c:v>424.09</c:v>
                </c:pt>
                <c:pt idx="21">
                  <c:v>424.07799999999997</c:v>
                </c:pt>
                <c:pt idx="22">
                  <c:v>423.84300000000002</c:v>
                </c:pt>
                <c:pt idx="23">
                  <c:v>423.892</c:v>
                </c:pt>
                <c:pt idx="24">
                  <c:v>423.87599999999998</c:v>
                </c:pt>
                <c:pt idx="25">
                  <c:v>423.86099999999999</c:v>
                </c:pt>
                <c:pt idx="26">
                  <c:v>423.846</c:v>
                </c:pt>
                <c:pt idx="27">
                  <c:v>423.83699999999999</c:v>
                </c:pt>
                <c:pt idx="28">
                  <c:v>423.83100000000002</c:v>
                </c:pt>
                <c:pt idx="29">
                  <c:v>423.81900000000002</c:v>
                </c:pt>
                <c:pt idx="30">
                  <c:v>423.80900000000003</c:v>
                </c:pt>
                <c:pt idx="31">
                  <c:v>423.8</c:v>
                </c:pt>
                <c:pt idx="32">
                  <c:v>423.79700000000003</c:v>
                </c:pt>
                <c:pt idx="33">
                  <c:v>423.79700000000003</c:v>
                </c:pt>
                <c:pt idx="34">
                  <c:v>423.755</c:v>
                </c:pt>
                <c:pt idx="35">
                  <c:v>423.755</c:v>
                </c:pt>
                <c:pt idx="36">
                  <c:v>423.755</c:v>
                </c:pt>
                <c:pt idx="37">
                  <c:v>423.74799999999999</c:v>
                </c:pt>
                <c:pt idx="38">
                  <c:v>423.73</c:v>
                </c:pt>
                <c:pt idx="39">
                  <c:v>423.71800000000002</c:v>
                </c:pt>
                <c:pt idx="40">
                  <c:v>423.755</c:v>
                </c:pt>
                <c:pt idx="41">
                  <c:v>423.77</c:v>
                </c:pt>
                <c:pt idx="42">
                  <c:v>423.779</c:v>
                </c:pt>
                <c:pt idx="43">
                  <c:v>423.779</c:v>
                </c:pt>
                <c:pt idx="44">
                  <c:v>423.78199999999998</c:v>
                </c:pt>
                <c:pt idx="45">
                  <c:v>423.81200000000001</c:v>
                </c:pt>
                <c:pt idx="46">
                  <c:v>423.85199999999998</c:v>
                </c:pt>
                <c:pt idx="47">
                  <c:v>423.88900000000001</c:v>
                </c:pt>
                <c:pt idx="48">
                  <c:v>423.90699999999998</c:v>
                </c:pt>
                <c:pt idx="49">
                  <c:v>423.92500000000001</c:v>
                </c:pt>
                <c:pt idx="50">
                  <c:v>423.95299999999997</c:v>
                </c:pt>
                <c:pt idx="51">
                  <c:v>423.95299999999997</c:v>
                </c:pt>
                <c:pt idx="52">
                  <c:v>423.95600000000002</c:v>
                </c:pt>
                <c:pt idx="53">
                  <c:v>423.959</c:v>
                </c:pt>
                <c:pt idx="54">
                  <c:v>423.959</c:v>
                </c:pt>
                <c:pt idx="55">
                  <c:v>423.95600000000002</c:v>
                </c:pt>
                <c:pt idx="56">
                  <c:v>423.947</c:v>
                </c:pt>
                <c:pt idx="57">
                  <c:v>423.95</c:v>
                </c:pt>
                <c:pt idx="58">
                  <c:v>423.947</c:v>
                </c:pt>
                <c:pt idx="59">
                  <c:v>424.09899999999999</c:v>
                </c:pt>
                <c:pt idx="60">
                  <c:v>423.947</c:v>
                </c:pt>
                <c:pt idx="61">
                  <c:v>423.95</c:v>
                </c:pt>
                <c:pt idx="62">
                  <c:v>423.947</c:v>
                </c:pt>
                <c:pt idx="63">
                  <c:v>423.95</c:v>
                </c:pt>
                <c:pt idx="64">
                  <c:v>423.93400000000003</c:v>
                </c:pt>
                <c:pt idx="65">
                  <c:v>423.92500000000001</c:v>
                </c:pt>
                <c:pt idx="66">
                  <c:v>423.916</c:v>
                </c:pt>
                <c:pt idx="67">
                  <c:v>423.91300000000001</c:v>
                </c:pt>
                <c:pt idx="68">
                  <c:v>423.91300000000001</c:v>
                </c:pt>
                <c:pt idx="69">
                  <c:v>423.90699999999998</c:v>
                </c:pt>
                <c:pt idx="70">
                  <c:v>423.90699999999998</c:v>
                </c:pt>
                <c:pt idx="71">
                  <c:v>423.90100000000001</c:v>
                </c:pt>
                <c:pt idx="72">
                  <c:v>423.84</c:v>
                </c:pt>
                <c:pt idx="73">
                  <c:v>423.834</c:v>
                </c:pt>
                <c:pt idx="74">
                  <c:v>423.82799999999997</c:v>
                </c:pt>
                <c:pt idx="75">
                  <c:v>423.82799999999997</c:v>
                </c:pt>
                <c:pt idx="76">
                  <c:v>423.81200000000001</c:v>
                </c:pt>
                <c:pt idx="77">
                  <c:v>423.79700000000003</c:v>
                </c:pt>
                <c:pt idx="78">
                  <c:v>423.803</c:v>
                </c:pt>
                <c:pt idx="79">
                  <c:v>423.803</c:v>
                </c:pt>
                <c:pt idx="80">
                  <c:v>423.79400000000004</c:v>
                </c:pt>
                <c:pt idx="81">
                  <c:v>423.83699999999999</c:v>
                </c:pt>
                <c:pt idx="82">
                  <c:v>423.846</c:v>
                </c:pt>
                <c:pt idx="83">
                  <c:v>424.13900000000001</c:v>
                </c:pt>
                <c:pt idx="84">
                  <c:v>423.87700000000001</c:v>
                </c:pt>
                <c:pt idx="85">
                  <c:v>423.88900000000001</c:v>
                </c:pt>
                <c:pt idx="86">
                  <c:v>423.916</c:v>
                </c:pt>
                <c:pt idx="87">
                  <c:v>423.97399999999999</c:v>
                </c:pt>
                <c:pt idx="88">
                  <c:v>423.96199999999999</c:v>
                </c:pt>
                <c:pt idx="89">
                  <c:v>423.82499999999999</c:v>
                </c:pt>
                <c:pt idx="90">
                  <c:v>423.93799999999999</c:v>
                </c:pt>
                <c:pt idx="91">
                  <c:v>423.91900000000004</c:v>
                </c:pt>
                <c:pt idx="92">
                  <c:v>423.858</c:v>
                </c:pt>
                <c:pt idx="93">
                  <c:v>423.88900000000001</c:v>
                </c:pt>
                <c:pt idx="94">
                  <c:v>423.83699999999999</c:v>
                </c:pt>
                <c:pt idx="95">
                  <c:v>423.80099999999999</c:v>
                </c:pt>
                <c:pt idx="96">
                  <c:v>423.791</c:v>
                </c:pt>
                <c:pt idx="97">
                  <c:v>423.78500000000003</c:v>
                </c:pt>
                <c:pt idx="98">
                  <c:v>423.69400000000002</c:v>
                </c:pt>
                <c:pt idx="99">
                  <c:v>423.709</c:v>
                </c:pt>
                <c:pt idx="100">
                  <c:v>423.53800000000001</c:v>
                </c:pt>
                <c:pt idx="101">
                  <c:v>423.51100000000002</c:v>
                </c:pt>
                <c:pt idx="102">
                  <c:v>423.53700000000003</c:v>
                </c:pt>
                <c:pt idx="103">
                  <c:v>423.56600000000003</c:v>
                </c:pt>
                <c:pt idx="104">
                  <c:v>423.72300000000001</c:v>
                </c:pt>
                <c:pt idx="105">
                  <c:v>423.608</c:v>
                </c:pt>
                <c:pt idx="106">
                  <c:v>423.61599999999999</c:v>
                </c:pt>
                <c:pt idx="107">
                  <c:v>423.88600000000002</c:v>
                </c:pt>
                <c:pt idx="108">
                  <c:v>423.87400000000002</c:v>
                </c:pt>
                <c:pt idx="109">
                  <c:v>424.05500000000001</c:v>
                </c:pt>
                <c:pt idx="110">
                  <c:v>424.12299999999999</c:v>
                </c:pt>
                <c:pt idx="111">
                  <c:v>424.11</c:v>
                </c:pt>
                <c:pt idx="112">
                  <c:v>424.065</c:v>
                </c:pt>
                <c:pt idx="113">
                  <c:v>423.995</c:v>
                </c:pt>
                <c:pt idx="114">
                  <c:v>423.91399999999999</c:v>
                </c:pt>
                <c:pt idx="115">
                  <c:v>423.84500000000003</c:v>
                </c:pt>
                <c:pt idx="116">
                  <c:v>423.79599999999999</c:v>
                </c:pt>
                <c:pt idx="117">
                  <c:v>423.75100000000003</c:v>
                </c:pt>
                <c:pt idx="118">
                  <c:v>423.69800000000004</c:v>
                </c:pt>
                <c:pt idx="119">
                  <c:v>423.64699999999999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467904"/>
        <c:axId val="48468480"/>
      </c:scatterChart>
      <c:valAx>
        <c:axId val="48467904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468480"/>
        <c:crosses val="autoZero"/>
        <c:crossBetween val="midCat"/>
      </c:valAx>
      <c:valAx>
        <c:axId val="48468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Elevation (m)</a:t>
                </a:r>
              </a:p>
            </c:rich>
          </c:tx>
          <c:layout>
            <c:manualLayout>
              <c:xMode val="edge"/>
              <c:yMode val="edge"/>
              <c:x val="1.0330578512396695E-2"/>
              <c:y val="0.411028669493236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467904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89531680440772"/>
          <c:y val="0.79365081768625068"/>
          <c:w val="0.39462809917355374"/>
          <c:h val="5.012542903290939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313 Water Elevation</a:t>
            </a:r>
          </a:p>
        </c:rich>
      </c:tx>
      <c:layout>
        <c:manualLayout>
          <c:xMode val="edge"/>
          <c:yMode val="edge"/>
          <c:x val="0.37354126454037601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316284005164"/>
          <c:y val="9.5930232558139539E-2"/>
          <c:w val="0.82295798022364064"/>
          <c:h val="0.81395348837209303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levels'!$B$2841:$B$3051</c:f>
              <c:numCache>
                <c:formatCode>mm/dd/yy</c:formatCode>
                <c:ptCount val="211"/>
                <c:pt idx="0">
                  <c:v>30480</c:v>
                </c:pt>
                <c:pt idx="1">
                  <c:v>30483</c:v>
                </c:pt>
                <c:pt idx="2">
                  <c:v>30488</c:v>
                </c:pt>
                <c:pt idx="3">
                  <c:v>30509</c:v>
                </c:pt>
                <c:pt idx="4">
                  <c:v>30566</c:v>
                </c:pt>
                <c:pt idx="5">
                  <c:v>30737</c:v>
                </c:pt>
                <c:pt idx="6">
                  <c:v>30739</c:v>
                </c:pt>
                <c:pt idx="7">
                  <c:v>30778</c:v>
                </c:pt>
                <c:pt idx="8">
                  <c:v>30785</c:v>
                </c:pt>
                <c:pt idx="9">
                  <c:v>30799</c:v>
                </c:pt>
                <c:pt idx="10">
                  <c:v>30806</c:v>
                </c:pt>
                <c:pt idx="11">
                  <c:v>30830</c:v>
                </c:pt>
                <c:pt idx="12">
                  <c:v>30839</c:v>
                </c:pt>
                <c:pt idx="13">
                  <c:v>30848</c:v>
                </c:pt>
                <c:pt idx="14">
                  <c:v>30854</c:v>
                </c:pt>
                <c:pt idx="15">
                  <c:v>30861</c:v>
                </c:pt>
                <c:pt idx="16">
                  <c:v>30869</c:v>
                </c:pt>
                <c:pt idx="17">
                  <c:v>30881</c:v>
                </c:pt>
                <c:pt idx="18">
                  <c:v>30888</c:v>
                </c:pt>
                <c:pt idx="19">
                  <c:v>30897</c:v>
                </c:pt>
                <c:pt idx="20">
                  <c:v>30904</c:v>
                </c:pt>
                <c:pt idx="21">
                  <c:v>30911</c:v>
                </c:pt>
                <c:pt idx="22">
                  <c:v>30917</c:v>
                </c:pt>
                <c:pt idx="23">
                  <c:v>30934</c:v>
                </c:pt>
                <c:pt idx="24">
                  <c:v>30945</c:v>
                </c:pt>
                <c:pt idx="25">
                  <c:v>30979</c:v>
                </c:pt>
                <c:pt idx="26">
                  <c:v>30993</c:v>
                </c:pt>
                <c:pt idx="27">
                  <c:v>31002</c:v>
                </c:pt>
                <c:pt idx="28">
                  <c:v>31007</c:v>
                </c:pt>
                <c:pt idx="29">
                  <c:v>31016</c:v>
                </c:pt>
                <c:pt idx="30">
                  <c:v>31021</c:v>
                </c:pt>
                <c:pt idx="31">
                  <c:v>31029</c:v>
                </c:pt>
                <c:pt idx="32">
                  <c:v>31039</c:v>
                </c:pt>
                <c:pt idx="33">
                  <c:v>31046</c:v>
                </c:pt>
                <c:pt idx="34">
                  <c:v>31053</c:v>
                </c:pt>
                <c:pt idx="35">
                  <c:v>31060</c:v>
                </c:pt>
                <c:pt idx="36">
                  <c:v>31076</c:v>
                </c:pt>
                <c:pt idx="37">
                  <c:v>31081</c:v>
                </c:pt>
                <c:pt idx="38">
                  <c:v>31088</c:v>
                </c:pt>
                <c:pt idx="39">
                  <c:v>31095</c:v>
                </c:pt>
                <c:pt idx="40">
                  <c:v>31102</c:v>
                </c:pt>
                <c:pt idx="41">
                  <c:v>31116</c:v>
                </c:pt>
                <c:pt idx="42">
                  <c:v>31123</c:v>
                </c:pt>
                <c:pt idx="43">
                  <c:v>31130</c:v>
                </c:pt>
                <c:pt idx="44">
                  <c:v>31137</c:v>
                </c:pt>
                <c:pt idx="45">
                  <c:v>31144</c:v>
                </c:pt>
                <c:pt idx="46">
                  <c:v>31151</c:v>
                </c:pt>
                <c:pt idx="47">
                  <c:v>31158</c:v>
                </c:pt>
                <c:pt idx="48">
                  <c:v>31165</c:v>
                </c:pt>
                <c:pt idx="49">
                  <c:v>31172</c:v>
                </c:pt>
                <c:pt idx="50">
                  <c:v>31179</c:v>
                </c:pt>
                <c:pt idx="51">
                  <c:v>31186</c:v>
                </c:pt>
                <c:pt idx="52">
                  <c:v>31193</c:v>
                </c:pt>
                <c:pt idx="53">
                  <c:v>31200</c:v>
                </c:pt>
                <c:pt idx="54">
                  <c:v>31207</c:v>
                </c:pt>
                <c:pt idx="55">
                  <c:v>31214</c:v>
                </c:pt>
                <c:pt idx="56">
                  <c:v>31228</c:v>
                </c:pt>
                <c:pt idx="57">
                  <c:v>31235</c:v>
                </c:pt>
                <c:pt idx="58">
                  <c:v>31242</c:v>
                </c:pt>
                <c:pt idx="59">
                  <c:v>31249</c:v>
                </c:pt>
                <c:pt idx="60">
                  <c:v>31256</c:v>
                </c:pt>
                <c:pt idx="61">
                  <c:v>31263</c:v>
                </c:pt>
                <c:pt idx="62">
                  <c:v>31270</c:v>
                </c:pt>
                <c:pt idx="63">
                  <c:v>31272</c:v>
                </c:pt>
                <c:pt idx="64">
                  <c:v>31277</c:v>
                </c:pt>
                <c:pt idx="65">
                  <c:v>31284</c:v>
                </c:pt>
                <c:pt idx="66">
                  <c:v>31291</c:v>
                </c:pt>
                <c:pt idx="67">
                  <c:v>31298</c:v>
                </c:pt>
                <c:pt idx="68">
                  <c:v>31305</c:v>
                </c:pt>
                <c:pt idx="69">
                  <c:v>31312</c:v>
                </c:pt>
                <c:pt idx="70">
                  <c:v>31319</c:v>
                </c:pt>
                <c:pt idx="71">
                  <c:v>31326</c:v>
                </c:pt>
                <c:pt idx="72">
                  <c:v>31333</c:v>
                </c:pt>
                <c:pt idx="73">
                  <c:v>31340</c:v>
                </c:pt>
                <c:pt idx="74">
                  <c:v>31347</c:v>
                </c:pt>
                <c:pt idx="75">
                  <c:v>31437</c:v>
                </c:pt>
                <c:pt idx="76">
                  <c:v>31445</c:v>
                </c:pt>
                <c:pt idx="77">
                  <c:v>31451</c:v>
                </c:pt>
                <c:pt idx="78">
                  <c:v>31452</c:v>
                </c:pt>
                <c:pt idx="79">
                  <c:v>31458</c:v>
                </c:pt>
                <c:pt idx="80">
                  <c:v>31465</c:v>
                </c:pt>
                <c:pt idx="81">
                  <c:v>31473</c:v>
                </c:pt>
                <c:pt idx="82">
                  <c:v>31487</c:v>
                </c:pt>
                <c:pt idx="83">
                  <c:v>31493</c:v>
                </c:pt>
                <c:pt idx="84">
                  <c:v>31500</c:v>
                </c:pt>
                <c:pt idx="85">
                  <c:v>31507</c:v>
                </c:pt>
                <c:pt idx="86">
                  <c:v>31515</c:v>
                </c:pt>
                <c:pt idx="87">
                  <c:v>31522</c:v>
                </c:pt>
                <c:pt idx="88">
                  <c:v>31529</c:v>
                </c:pt>
                <c:pt idx="89">
                  <c:v>31537</c:v>
                </c:pt>
                <c:pt idx="90">
                  <c:v>31543</c:v>
                </c:pt>
                <c:pt idx="91">
                  <c:v>31551</c:v>
                </c:pt>
                <c:pt idx="92">
                  <c:v>31578</c:v>
                </c:pt>
                <c:pt idx="93">
                  <c:v>31592</c:v>
                </c:pt>
                <c:pt idx="94">
                  <c:v>31602</c:v>
                </c:pt>
                <c:pt idx="95">
                  <c:v>31606</c:v>
                </c:pt>
                <c:pt idx="96">
                  <c:v>31614</c:v>
                </c:pt>
                <c:pt idx="97">
                  <c:v>31719</c:v>
                </c:pt>
                <c:pt idx="98">
                  <c:v>31760</c:v>
                </c:pt>
                <c:pt idx="99">
                  <c:v>31774</c:v>
                </c:pt>
                <c:pt idx="100">
                  <c:v>31780</c:v>
                </c:pt>
                <c:pt idx="101">
                  <c:v>31788</c:v>
                </c:pt>
                <c:pt idx="102">
                  <c:v>31905</c:v>
                </c:pt>
                <c:pt idx="103">
                  <c:v>32755</c:v>
                </c:pt>
                <c:pt idx="104">
                  <c:v>32800</c:v>
                </c:pt>
                <c:pt idx="105">
                  <c:v>33257</c:v>
                </c:pt>
                <c:pt idx="106">
                  <c:v>33400</c:v>
                </c:pt>
                <c:pt idx="107">
                  <c:v>33679</c:v>
                </c:pt>
                <c:pt idx="108">
                  <c:v>33688</c:v>
                </c:pt>
                <c:pt idx="109">
                  <c:v>33690</c:v>
                </c:pt>
                <c:pt idx="110">
                  <c:v>33693</c:v>
                </c:pt>
                <c:pt idx="111">
                  <c:v>33695</c:v>
                </c:pt>
                <c:pt idx="112">
                  <c:v>33699</c:v>
                </c:pt>
                <c:pt idx="113">
                  <c:v>33700</c:v>
                </c:pt>
                <c:pt idx="114">
                  <c:v>33702</c:v>
                </c:pt>
                <c:pt idx="115">
                  <c:v>33707</c:v>
                </c:pt>
                <c:pt idx="116">
                  <c:v>33709</c:v>
                </c:pt>
                <c:pt idx="117">
                  <c:v>33716</c:v>
                </c:pt>
                <c:pt idx="118">
                  <c:v>33718</c:v>
                </c:pt>
                <c:pt idx="119">
                  <c:v>33771</c:v>
                </c:pt>
                <c:pt idx="120">
                  <c:v>34033</c:v>
                </c:pt>
                <c:pt idx="121">
                  <c:v>34044</c:v>
                </c:pt>
                <c:pt idx="122">
                  <c:v>34058</c:v>
                </c:pt>
                <c:pt idx="123">
                  <c:v>34086</c:v>
                </c:pt>
                <c:pt idx="124">
                  <c:v>34100</c:v>
                </c:pt>
                <c:pt idx="125">
                  <c:v>34267</c:v>
                </c:pt>
                <c:pt idx="126">
                  <c:v>34310</c:v>
                </c:pt>
                <c:pt idx="127">
                  <c:v>34341</c:v>
                </c:pt>
                <c:pt idx="128">
                  <c:v>34366</c:v>
                </c:pt>
                <c:pt idx="129">
                  <c:v>34402</c:v>
                </c:pt>
                <c:pt idx="130">
                  <c:v>34438</c:v>
                </c:pt>
                <c:pt idx="131">
                  <c:v>34488</c:v>
                </c:pt>
                <c:pt idx="132">
                  <c:v>34522</c:v>
                </c:pt>
                <c:pt idx="133">
                  <c:v>34561</c:v>
                </c:pt>
                <c:pt idx="134">
                  <c:v>34589</c:v>
                </c:pt>
                <c:pt idx="135">
                  <c:v>34611</c:v>
                </c:pt>
                <c:pt idx="136">
                  <c:v>34648</c:v>
                </c:pt>
                <c:pt idx="137">
                  <c:v>34676</c:v>
                </c:pt>
                <c:pt idx="138">
                  <c:v>34702</c:v>
                </c:pt>
                <c:pt idx="139">
                  <c:v>34775</c:v>
                </c:pt>
                <c:pt idx="140">
                  <c:v>34817</c:v>
                </c:pt>
                <c:pt idx="141">
                  <c:v>34859</c:v>
                </c:pt>
                <c:pt idx="142">
                  <c:v>35184</c:v>
                </c:pt>
                <c:pt idx="143">
                  <c:v>35213</c:v>
                </c:pt>
                <c:pt idx="144">
                  <c:v>35240</c:v>
                </c:pt>
                <c:pt idx="145">
                  <c:v>35286</c:v>
                </c:pt>
                <c:pt idx="146">
                  <c:v>35311</c:v>
                </c:pt>
                <c:pt idx="147">
                  <c:v>35325</c:v>
                </c:pt>
                <c:pt idx="148">
                  <c:v>35359</c:v>
                </c:pt>
                <c:pt idx="149">
                  <c:v>36149</c:v>
                </c:pt>
                <c:pt idx="150">
                  <c:v>35487</c:v>
                </c:pt>
                <c:pt idx="151">
                  <c:v>35551</c:v>
                </c:pt>
                <c:pt idx="152">
                  <c:v>35586</c:v>
                </c:pt>
                <c:pt idx="153">
                  <c:v>35651</c:v>
                </c:pt>
                <c:pt idx="154">
                  <c:v>35693</c:v>
                </c:pt>
                <c:pt idx="155">
                  <c:v>35731</c:v>
                </c:pt>
                <c:pt idx="156">
                  <c:v>35754</c:v>
                </c:pt>
                <c:pt idx="157">
                  <c:v>35776</c:v>
                </c:pt>
                <c:pt idx="158">
                  <c:v>35817</c:v>
                </c:pt>
                <c:pt idx="159">
                  <c:v>35845</c:v>
                </c:pt>
                <c:pt idx="160">
                  <c:v>35871</c:v>
                </c:pt>
                <c:pt idx="161">
                  <c:v>35900</c:v>
                </c:pt>
                <c:pt idx="162">
                  <c:v>35956</c:v>
                </c:pt>
                <c:pt idx="163">
                  <c:v>36001</c:v>
                </c:pt>
                <c:pt idx="164">
                  <c:v>36060</c:v>
                </c:pt>
                <c:pt idx="165">
                  <c:v>36082</c:v>
                </c:pt>
                <c:pt idx="166">
                  <c:v>36277</c:v>
                </c:pt>
                <c:pt idx="167">
                  <c:v>36299</c:v>
                </c:pt>
                <c:pt idx="168">
                  <c:v>36328</c:v>
                </c:pt>
                <c:pt idx="169">
                  <c:v>36371</c:v>
                </c:pt>
                <c:pt idx="170">
                  <c:v>36399</c:v>
                </c:pt>
                <c:pt idx="171">
                  <c:v>36427</c:v>
                </c:pt>
                <c:pt idx="172">
                  <c:v>36458</c:v>
                </c:pt>
                <c:pt idx="173">
                  <c:v>36486</c:v>
                </c:pt>
                <c:pt idx="174">
                  <c:v>36521</c:v>
                </c:pt>
                <c:pt idx="175">
                  <c:v>36553</c:v>
                </c:pt>
                <c:pt idx="176">
                  <c:v>36587</c:v>
                </c:pt>
                <c:pt idx="177">
                  <c:v>36612</c:v>
                </c:pt>
                <c:pt idx="178">
                  <c:v>36640</c:v>
                </c:pt>
                <c:pt idx="179">
                  <c:v>36669</c:v>
                </c:pt>
                <c:pt idx="180">
                  <c:v>36706</c:v>
                </c:pt>
                <c:pt idx="181">
                  <c:v>36732</c:v>
                </c:pt>
                <c:pt idx="182">
                  <c:v>36760</c:v>
                </c:pt>
                <c:pt idx="183">
                  <c:v>36787</c:v>
                </c:pt>
                <c:pt idx="184">
                  <c:v>36822</c:v>
                </c:pt>
                <c:pt idx="185">
                  <c:v>36859</c:v>
                </c:pt>
                <c:pt idx="186">
                  <c:v>36888</c:v>
                </c:pt>
                <c:pt idx="187">
                  <c:v>36914</c:v>
                </c:pt>
                <c:pt idx="188">
                  <c:v>36941</c:v>
                </c:pt>
                <c:pt idx="189">
                  <c:v>36965</c:v>
                </c:pt>
                <c:pt idx="190">
                  <c:v>37011</c:v>
                </c:pt>
                <c:pt idx="191">
                  <c:v>37041</c:v>
                </c:pt>
                <c:pt idx="192">
                  <c:v>37063</c:v>
                </c:pt>
                <c:pt idx="193">
                  <c:v>37102</c:v>
                </c:pt>
                <c:pt idx="194">
                  <c:v>37130</c:v>
                </c:pt>
                <c:pt idx="195">
                  <c:v>37159</c:v>
                </c:pt>
                <c:pt idx="196">
                  <c:v>37193</c:v>
                </c:pt>
                <c:pt idx="197">
                  <c:v>37223</c:v>
                </c:pt>
                <c:pt idx="198">
                  <c:v>37244</c:v>
                </c:pt>
                <c:pt idx="199">
                  <c:v>37281</c:v>
                </c:pt>
                <c:pt idx="200">
                  <c:v>37314</c:v>
                </c:pt>
                <c:pt idx="201">
                  <c:v>37337</c:v>
                </c:pt>
                <c:pt idx="202">
                  <c:v>37375</c:v>
                </c:pt>
                <c:pt idx="203">
                  <c:v>37398</c:v>
                </c:pt>
                <c:pt idx="204">
                  <c:v>37433</c:v>
                </c:pt>
                <c:pt idx="205">
                  <c:v>37462</c:v>
                </c:pt>
                <c:pt idx="206">
                  <c:v>37494</c:v>
                </c:pt>
                <c:pt idx="207">
                  <c:v>37524</c:v>
                </c:pt>
                <c:pt idx="208">
                  <c:v>37546</c:v>
                </c:pt>
                <c:pt idx="209">
                  <c:v>37581</c:v>
                </c:pt>
                <c:pt idx="210">
                  <c:v>37610</c:v>
                </c:pt>
              </c:numCache>
            </c:numRef>
          </c:xVal>
          <c:yVal>
            <c:numRef>
              <c:f>'"300" wells'' water levels'!$L$2841:$L$3051</c:f>
              <c:numCache>
                <c:formatCode>General</c:formatCode>
                <c:ptCount val="211"/>
                <c:pt idx="0">
                  <c:v>423.74400000000003</c:v>
                </c:pt>
                <c:pt idx="1">
                  <c:v>424.17399999999998</c:v>
                </c:pt>
                <c:pt idx="2">
                  <c:v>424.15300000000002</c:v>
                </c:pt>
                <c:pt idx="3">
                  <c:v>424.14</c:v>
                </c:pt>
                <c:pt idx="4">
                  <c:v>424.04599999999999</c:v>
                </c:pt>
                <c:pt idx="5">
                  <c:v>424.05500000000001</c:v>
                </c:pt>
                <c:pt idx="6">
                  <c:v>424.05500000000001</c:v>
                </c:pt>
                <c:pt idx="7">
                  <c:v>424.19499999999999</c:v>
                </c:pt>
                <c:pt idx="8">
                  <c:v>424.18900000000002</c:v>
                </c:pt>
                <c:pt idx="9">
                  <c:v>424.21100000000001</c:v>
                </c:pt>
                <c:pt idx="10">
                  <c:v>424.09500000000003</c:v>
                </c:pt>
                <c:pt idx="11">
                  <c:v>424.05200000000002</c:v>
                </c:pt>
                <c:pt idx="12">
                  <c:v>424.21699999999998</c:v>
                </c:pt>
                <c:pt idx="13">
                  <c:v>424.25299999999999</c:v>
                </c:pt>
                <c:pt idx="14">
                  <c:v>424.226</c:v>
                </c:pt>
                <c:pt idx="15">
                  <c:v>424.18599999999998</c:v>
                </c:pt>
                <c:pt idx="16">
                  <c:v>424.14699999999999</c:v>
                </c:pt>
                <c:pt idx="17">
                  <c:v>424.00599999999997</c:v>
                </c:pt>
                <c:pt idx="18">
                  <c:v>423.95800000000003</c:v>
                </c:pt>
                <c:pt idx="19">
                  <c:v>423.85700000000003</c:v>
                </c:pt>
                <c:pt idx="20">
                  <c:v>423.95800000000003</c:v>
                </c:pt>
                <c:pt idx="21">
                  <c:v>423.93</c:v>
                </c:pt>
                <c:pt idx="22">
                  <c:v>423.91500000000002</c:v>
                </c:pt>
                <c:pt idx="23">
                  <c:v>423.85700000000003</c:v>
                </c:pt>
                <c:pt idx="24">
                  <c:v>423.81099999999998</c:v>
                </c:pt>
                <c:pt idx="25">
                  <c:v>424.262</c:v>
                </c:pt>
                <c:pt idx="26">
                  <c:v>424.16800000000001</c:v>
                </c:pt>
                <c:pt idx="27">
                  <c:v>424.13400000000001</c:v>
                </c:pt>
                <c:pt idx="28">
                  <c:v>424.09800000000001</c:v>
                </c:pt>
                <c:pt idx="29">
                  <c:v>424.101</c:v>
                </c:pt>
                <c:pt idx="30">
                  <c:v>424.04300000000001</c:v>
                </c:pt>
                <c:pt idx="31">
                  <c:v>424</c:v>
                </c:pt>
                <c:pt idx="32">
                  <c:v>423.94200000000001</c:v>
                </c:pt>
                <c:pt idx="33">
                  <c:v>423.91800000000001</c:v>
                </c:pt>
                <c:pt idx="34">
                  <c:v>423.89100000000002</c:v>
                </c:pt>
                <c:pt idx="47">
                  <c:v>423.91800000000001</c:v>
                </c:pt>
                <c:pt idx="48">
                  <c:v>424</c:v>
                </c:pt>
                <c:pt idx="49">
                  <c:v>424.00599999999997</c:v>
                </c:pt>
                <c:pt idx="50">
                  <c:v>424.32</c:v>
                </c:pt>
                <c:pt idx="51">
                  <c:v>424.32600000000002</c:v>
                </c:pt>
                <c:pt idx="52">
                  <c:v>424.339</c:v>
                </c:pt>
                <c:pt idx="53">
                  <c:v>424.34199999999998</c:v>
                </c:pt>
                <c:pt idx="54">
                  <c:v>424.34199999999998</c:v>
                </c:pt>
                <c:pt idx="55">
                  <c:v>424.34500000000003</c:v>
                </c:pt>
                <c:pt idx="56">
                  <c:v>424.34500000000003</c:v>
                </c:pt>
                <c:pt idx="57">
                  <c:v>424.351</c:v>
                </c:pt>
                <c:pt idx="58">
                  <c:v>424.35700000000003</c:v>
                </c:pt>
                <c:pt idx="59">
                  <c:v>424.27800000000002</c:v>
                </c:pt>
                <c:pt idx="60">
                  <c:v>424.16800000000001</c:v>
                </c:pt>
                <c:pt idx="61">
                  <c:v>424.15600000000001</c:v>
                </c:pt>
                <c:pt idx="62">
                  <c:v>424.16800000000001</c:v>
                </c:pt>
                <c:pt idx="63">
                  <c:v>424.21699999999998</c:v>
                </c:pt>
                <c:pt idx="64">
                  <c:v>424.15600000000001</c:v>
                </c:pt>
                <c:pt idx="65">
                  <c:v>424.14400000000001</c:v>
                </c:pt>
                <c:pt idx="66">
                  <c:v>424.137</c:v>
                </c:pt>
                <c:pt idx="67">
                  <c:v>424.12799999999999</c:v>
                </c:pt>
                <c:pt idx="68">
                  <c:v>424.125</c:v>
                </c:pt>
                <c:pt idx="69">
                  <c:v>424.125</c:v>
                </c:pt>
                <c:pt idx="70">
                  <c:v>424.05799999999999</c:v>
                </c:pt>
                <c:pt idx="71">
                  <c:v>424.05799999999999</c:v>
                </c:pt>
                <c:pt idx="72">
                  <c:v>424.04599999999999</c:v>
                </c:pt>
                <c:pt idx="73">
                  <c:v>424.04</c:v>
                </c:pt>
                <c:pt idx="74">
                  <c:v>424.04</c:v>
                </c:pt>
                <c:pt idx="75">
                  <c:v>423.988</c:v>
                </c:pt>
                <c:pt idx="76">
                  <c:v>423.988</c:v>
                </c:pt>
                <c:pt idx="77">
                  <c:v>423.98200000000003</c:v>
                </c:pt>
                <c:pt idx="78">
                  <c:v>423.94200000000001</c:v>
                </c:pt>
                <c:pt idx="79">
                  <c:v>423.95499999999998</c:v>
                </c:pt>
                <c:pt idx="80">
                  <c:v>423.94499999999999</c:v>
                </c:pt>
                <c:pt idx="81">
                  <c:v>423.94200000000001</c:v>
                </c:pt>
                <c:pt idx="82">
                  <c:v>423.98500000000001</c:v>
                </c:pt>
                <c:pt idx="83">
                  <c:v>424.226</c:v>
                </c:pt>
                <c:pt idx="84">
                  <c:v>424.25599999999997</c:v>
                </c:pt>
                <c:pt idx="85">
                  <c:v>424.26799999999997</c:v>
                </c:pt>
                <c:pt idx="86">
                  <c:v>424.238</c:v>
                </c:pt>
                <c:pt idx="87">
                  <c:v>424.238</c:v>
                </c:pt>
                <c:pt idx="88">
                  <c:v>424.22899999999998</c:v>
                </c:pt>
                <c:pt idx="89">
                  <c:v>424.25299999999999</c:v>
                </c:pt>
                <c:pt idx="90">
                  <c:v>424.28100000000001</c:v>
                </c:pt>
                <c:pt idx="91">
                  <c:v>424.23500000000001</c:v>
                </c:pt>
                <c:pt idx="92">
                  <c:v>424.101</c:v>
                </c:pt>
                <c:pt idx="93">
                  <c:v>424.113</c:v>
                </c:pt>
                <c:pt idx="94">
                  <c:v>424.09800000000001</c:v>
                </c:pt>
                <c:pt idx="95">
                  <c:v>424.13400000000001</c:v>
                </c:pt>
                <c:pt idx="96">
                  <c:v>424.12799999999999</c:v>
                </c:pt>
                <c:pt idx="97">
                  <c:v>424.125</c:v>
                </c:pt>
                <c:pt idx="98">
                  <c:v>424.12200000000001</c:v>
                </c:pt>
                <c:pt idx="99">
                  <c:v>423.89400000000001</c:v>
                </c:pt>
                <c:pt idx="100">
                  <c:v>423.86</c:v>
                </c:pt>
                <c:pt idx="101">
                  <c:v>423.84800000000001</c:v>
                </c:pt>
                <c:pt idx="102">
                  <c:v>424.02199999999999</c:v>
                </c:pt>
                <c:pt idx="103">
                  <c:v>423.85399999999998</c:v>
                </c:pt>
                <c:pt idx="104">
                  <c:v>423.851</c:v>
                </c:pt>
                <c:pt idx="105">
                  <c:v>423.56099999999998</c:v>
                </c:pt>
                <c:pt idx="106">
                  <c:v>423.87799999999999</c:v>
                </c:pt>
                <c:pt idx="107">
                  <c:v>423.12</c:v>
                </c:pt>
                <c:pt idx="108">
                  <c:v>423.2</c:v>
                </c:pt>
                <c:pt idx="109">
                  <c:v>423.2</c:v>
                </c:pt>
                <c:pt idx="110">
                  <c:v>423.2</c:v>
                </c:pt>
                <c:pt idx="111">
                  <c:v>423.18</c:v>
                </c:pt>
                <c:pt idx="112">
                  <c:v>423.16</c:v>
                </c:pt>
                <c:pt idx="113">
                  <c:v>423.04</c:v>
                </c:pt>
                <c:pt idx="114">
                  <c:v>423.02</c:v>
                </c:pt>
                <c:pt idx="115">
                  <c:v>423.02</c:v>
                </c:pt>
                <c:pt idx="116">
                  <c:v>423.68</c:v>
                </c:pt>
                <c:pt idx="117">
                  <c:v>423.74</c:v>
                </c:pt>
                <c:pt idx="118">
                  <c:v>423.72</c:v>
                </c:pt>
                <c:pt idx="119">
                  <c:v>423.66</c:v>
                </c:pt>
                <c:pt idx="120">
                  <c:v>423.899</c:v>
                </c:pt>
                <c:pt idx="121">
                  <c:v>423.84399999999999</c:v>
                </c:pt>
                <c:pt idx="122">
                  <c:v>424.16699999999997</c:v>
                </c:pt>
                <c:pt idx="123">
                  <c:v>424.16899999999998</c:v>
                </c:pt>
                <c:pt idx="124">
                  <c:v>424.12299999999999</c:v>
                </c:pt>
                <c:pt idx="125">
                  <c:v>423.97199999999998</c:v>
                </c:pt>
                <c:pt idx="126">
                  <c:v>423.94099999999997</c:v>
                </c:pt>
                <c:pt idx="127">
                  <c:v>423.95499999999998</c:v>
                </c:pt>
                <c:pt idx="128">
                  <c:v>423.83699999999999</c:v>
                </c:pt>
                <c:pt idx="130">
                  <c:v>424.12599999999998</c:v>
                </c:pt>
                <c:pt idx="131">
                  <c:v>424.03299999999996</c:v>
                </c:pt>
                <c:pt idx="132">
                  <c:v>424.12799999999999</c:v>
                </c:pt>
                <c:pt idx="133">
                  <c:v>424.05500000000001</c:v>
                </c:pt>
                <c:pt idx="134">
                  <c:v>424.077</c:v>
                </c:pt>
                <c:pt idx="135">
                  <c:v>424.14599999999996</c:v>
                </c:pt>
                <c:pt idx="136">
                  <c:v>424.15600000000001</c:v>
                </c:pt>
                <c:pt idx="140">
                  <c:v>424.23199999999997</c:v>
                </c:pt>
                <c:pt idx="141">
                  <c:v>424.12099999999998</c:v>
                </c:pt>
                <c:pt idx="142">
                  <c:v>424.303</c:v>
                </c:pt>
                <c:pt idx="143">
                  <c:v>424.24699999999996</c:v>
                </c:pt>
                <c:pt idx="144">
                  <c:v>424.12099999999998</c:v>
                </c:pt>
                <c:pt idx="145">
                  <c:v>424.01099999999997</c:v>
                </c:pt>
                <c:pt idx="146">
                  <c:v>423.83299999999997</c:v>
                </c:pt>
                <c:pt idx="147">
                  <c:v>423.76284799999996</c:v>
                </c:pt>
                <c:pt idx="148">
                  <c:v>424.01900000000001</c:v>
                </c:pt>
                <c:pt idx="151">
                  <c:v>424.24799999999999</c:v>
                </c:pt>
                <c:pt idx="152">
                  <c:v>424.15699999999998</c:v>
                </c:pt>
                <c:pt idx="153">
                  <c:v>424.13499999999999</c:v>
                </c:pt>
                <c:pt idx="154">
                  <c:v>424.14</c:v>
                </c:pt>
                <c:pt idx="155">
                  <c:v>423.97300000000001</c:v>
                </c:pt>
                <c:pt idx="156">
                  <c:v>423.95799999999997</c:v>
                </c:pt>
                <c:pt idx="157">
                  <c:v>423.92699999999996</c:v>
                </c:pt>
                <c:pt idx="161">
                  <c:v>424.02</c:v>
                </c:pt>
                <c:pt idx="162">
                  <c:v>424.06200000000001</c:v>
                </c:pt>
                <c:pt idx="163">
                  <c:v>423.88599999999997</c:v>
                </c:pt>
                <c:pt idx="164">
                  <c:v>423.55699999999996</c:v>
                </c:pt>
                <c:pt idx="165">
                  <c:v>423.75399999999996</c:v>
                </c:pt>
                <c:pt idx="166">
                  <c:v>424.214</c:v>
                </c:pt>
                <c:pt idx="167">
                  <c:v>424.32400000000001</c:v>
                </c:pt>
                <c:pt idx="168">
                  <c:v>424.30799999999999</c:v>
                </c:pt>
                <c:pt idx="169">
                  <c:v>424.363</c:v>
                </c:pt>
                <c:pt idx="170">
                  <c:v>424.31099999999998</c:v>
                </c:pt>
                <c:pt idx="171">
                  <c:v>424.29899999999998</c:v>
                </c:pt>
                <c:pt idx="172">
                  <c:v>424.214</c:v>
                </c:pt>
                <c:pt idx="173">
                  <c:v>424.14299999999997</c:v>
                </c:pt>
                <c:pt idx="178">
                  <c:v>424.12299999999999</c:v>
                </c:pt>
                <c:pt idx="179">
                  <c:v>424.089</c:v>
                </c:pt>
                <c:pt idx="180">
                  <c:v>424.11899999999997</c:v>
                </c:pt>
                <c:pt idx="181">
                  <c:v>424.00399999999996</c:v>
                </c:pt>
                <c:pt idx="182">
                  <c:v>424.00200000000001</c:v>
                </c:pt>
                <c:pt idx="183">
                  <c:v>423.94</c:v>
                </c:pt>
                <c:pt idx="184">
                  <c:v>424.07400000000001</c:v>
                </c:pt>
                <c:pt idx="185">
                  <c:v>424.16499999999996</c:v>
                </c:pt>
                <c:pt idx="190">
                  <c:v>424.29899999999998</c:v>
                </c:pt>
                <c:pt idx="191">
                  <c:v>424.4</c:v>
                </c:pt>
                <c:pt idx="192">
                  <c:v>424.35999999999996</c:v>
                </c:pt>
                <c:pt idx="193">
                  <c:v>424.15899999999999</c:v>
                </c:pt>
                <c:pt idx="194">
                  <c:v>424.03999999999996</c:v>
                </c:pt>
                <c:pt idx="195">
                  <c:v>424.02499999999998</c:v>
                </c:pt>
                <c:pt idx="196">
                  <c:v>424.14099999999996</c:v>
                </c:pt>
                <c:pt idx="197">
                  <c:v>424.08600000000001</c:v>
                </c:pt>
                <c:pt idx="198">
                  <c:v>424.05199999999996</c:v>
                </c:pt>
                <c:pt idx="199">
                  <c:v>423.96999999999997</c:v>
                </c:pt>
                <c:pt idx="202">
                  <c:v>424.02499999999998</c:v>
                </c:pt>
                <c:pt idx="203">
                  <c:v>424.09499999999997</c:v>
                </c:pt>
                <c:pt idx="204">
                  <c:v>424.17399999999998</c:v>
                </c:pt>
                <c:pt idx="205">
                  <c:v>423.995</c:v>
                </c:pt>
                <c:pt idx="206">
                  <c:v>423.91800000000001</c:v>
                </c:pt>
                <c:pt idx="207">
                  <c:v>423.89086399999997</c:v>
                </c:pt>
                <c:pt idx="208">
                  <c:v>423.91524799999996</c:v>
                </c:pt>
                <c:pt idx="209">
                  <c:v>423.90000799999996</c:v>
                </c:pt>
                <c:pt idx="210">
                  <c:v>423.86038400000001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470208"/>
        <c:axId val="48470784"/>
      </c:scatterChart>
      <c:valAx>
        <c:axId val="48470208"/>
        <c:scaling>
          <c:orientation val="minMax"/>
          <c:max val="37621"/>
          <c:min val="3652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470784"/>
        <c:crosses val="autoZero"/>
        <c:crossBetween val="midCat"/>
        <c:majorUnit val="365"/>
        <c:minorUnit val="30.4"/>
      </c:valAx>
      <c:valAx>
        <c:axId val="48470784"/>
        <c:scaling>
          <c:orientation val="minMax"/>
          <c:max val="424.4"/>
          <c:min val="423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Elevation (m)</a:t>
                </a:r>
              </a:p>
            </c:rich>
          </c:tx>
          <c:layout>
            <c:manualLayout>
              <c:xMode val="edge"/>
              <c:yMode val="edge"/>
              <c:x val="9.727626459143969E-3"/>
              <c:y val="0.39534883720930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470208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 horizontalDpi="300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310C Hydrograph</a:t>
            </a:r>
          </a:p>
        </c:rich>
      </c:tx>
      <c:layout>
        <c:manualLayout>
          <c:xMode val="edge"/>
          <c:yMode val="edge"/>
          <c:x val="0.36660268714011518"/>
          <c:y val="3.00230946882217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355086372360843"/>
          <c:y val="0.10854515704518468"/>
          <c:w val="0.77735124760076779"/>
          <c:h val="0.75057821361031951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levels'!$B$1804:$B$1944</c:f>
              <c:numCache>
                <c:formatCode>mm/dd/yy</c:formatCode>
                <c:ptCount val="141"/>
                <c:pt idx="0">
                  <c:v>30715</c:v>
                </c:pt>
                <c:pt idx="1">
                  <c:v>30739</c:v>
                </c:pt>
                <c:pt idx="2">
                  <c:v>30778</c:v>
                </c:pt>
                <c:pt idx="3">
                  <c:v>30785</c:v>
                </c:pt>
                <c:pt idx="4">
                  <c:v>30799</c:v>
                </c:pt>
                <c:pt idx="5">
                  <c:v>30806</c:v>
                </c:pt>
                <c:pt idx="6">
                  <c:v>30830</c:v>
                </c:pt>
                <c:pt idx="7">
                  <c:v>30839</c:v>
                </c:pt>
                <c:pt idx="8">
                  <c:v>30848</c:v>
                </c:pt>
                <c:pt idx="9">
                  <c:v>30854</c:v>
                </c:pt>
                <c:pt idx="10">
                  <c:v>30861</c:v>
                </c:pt>
                <c:pt idx="11">
                  <c:v>30869</c:v>
                </c:pt>
                <c:pt idx="12">
                  <c:v>30881</c:v>
                </c:pt>
                <c:pt idx="13">
                  <c:v>30888</c:v>
                </c:pt>
                <c:pt idx="14">
                  <c:v>30897</c:v>
                </c:pt>
                <c:pt idx="15">
                  <c:v>30904</c:v>
                </c:pt>
                <c:pt idx="16">
                  <c:v>30911</c:v>
                </c:pt>
                <c:pt idx="17">
                  <c:v>30917</c:v>
                </c:pt>
                <c:pt idx="18">
                  <c:v>30925</c:v>
                </c:pt>
                <c:pt idx="19">
                  <c:v>30934</c:v>
                </c:pt>
                <c:pt idx="20">
                  <c:v>30945</c:v>
                </c:pt>
                <c:pt idx="21">
                  <c:v>30979</c:v>
                </c:pt>
                <c:pt idx="22">
                  <c:v>30986</c:v>
                </c:pt>
                <c:pt idx="23">
                  <c:v>30993</c:v>
                </c:pt>
                <c:pt idx="24">
                  <c:v>31002</c:v>
                </c:pt>
                <c:pt idx="25">
                  <c:v>31007</c:v>
                </c:pt>
                <c:pt idx="26">
                  <c:v>31016</c:v>
                </c:pt>
                <c:pt idx="27">
                  <c:v>31021</c:v>
                </c:pt>
                <c:pt idx="28">
                  <c:v>31029</c:v>
                </c:pt>
                <c:pt idx="29">
                  <c:v>31039</c:v>
                </c:pt>
                <c:pt idx="30">
                  <c:v>31046</c:v>
                </c:pt>
                <c:pt idx="31">
                  <c:v>31053</c:v>
                </c:pt>
                <c:pt idx="32">
                  <c:v>31060</c:v>
                </c:pt>
                <c:pt idx="33">
                  <c:v>31076</c:v>
                </c:pt>
                <c:pt idx="34">
                  <c:v>31081</c:v>
                </c:pt>
                <c:pt idx="35">
                  <c:v>31088</c:v>
                </c:pt>
                <c:pt idx="36">
                  <c:v>31095</c:v>
                </c:pt>
                <c:pt idx="37">
                  <c:v>31102</c:v>
                </c:pt>
                <c:pt idx="38">
                  <c:v>31109</c:v>
                </c:pt>
                <c:pt idx="39">
                  <c:v>31116</c:v>
                </c:pt>
                <c:pt idx="40">
                  <c:v>31123</c:v>
                </c:pt>
                <c:pt idx="41">
                  <c:v>31130</c:v>
                </c:pt>
                <c:pt idx="42">
                  <c:v>31137</c:v>
                </c:pt>
                <c:pt idx="43">
                  <c:v>31144</c:v>
                </c:pt>
                <c:pt idx="44">
                  <c:v>31151</c:v>
                </c:pt>
                <c:pt idx="45">
                  <c:v>31158</c:v>
                </c:pt>
                <c:pt idx="46">
                  <c:v>31165</c:v>
                </c:pt>
                <c:pt idx="47">
                  <c:v>31172</c:v>
                </c:pt>
                <c:pt idx="48">
                  <c:v>31179</c:v>
                </c:pt>
                <c:pt idx="49">
                  <c:v>31186</c:v>
                </c:pt>
                <c:pt idx="50">
                  <c:v>31193</c:v>
                </c:pt>
                <c:pt idx="51">
                  <c:v>31200</c:v>
                </c:pt>
                <c:pt idx="52">
                  <c:v>31207</c:v>
                </c:pt>
                <c:pt idx="53">
                  <c:v>31214</c:v>
                </c:pt>
                <c:pt idx="54">
                  <c:v>31228</c:v>
                </c:pt>
                <c:pt idx="55">
                  <c:v>31235</c:v>
                </c:pt>
                <c:pt idx="56">
                  <c:v>31242</c:v>
                </c:pt>
                <c:pt idx="57">
                  <c:v>31249</c:v>
                </c:pt>
                <c:pt idx="58">
                  <c:v>31256</c:v>
                </c:pt>
                <c:pt idx="59">
                  <c:v>31263</c:v>
                </c:pt>
                <c:pt idx="60">
                  <c:v>31270</c:v>
                </c:pt>
                <c:pt idx="61">
                  <c:v>31272</c:v>
                </c:pt>
                <c:pt idx="62">
                  <c:v>31277</c:v>
                </c:pt>
                <c:pt idx="63">
                  <c:v>31284</c:v>
                </c:pt>
                <c:pt idx="64">
                  <c:v>31291</c:v>
                </c:pt>
                <c:pt idx="65">
                  <c:v>31298</c:v>
                </c:pt>
                <c:pt idx="66">
                  <c:v>31305</c:v>
                </c:pt>
                <c:pt idx="67">
                  <c:v>31312</c:v>
                </c:pt>
                <c:pt idx="68">
                  <c:v>31319</c:v>
                </c:pt>
                <c:pt idx="69">
                  <c:v>31326</c:v>
                </c:pt>
                <c:pt idx="70">
                  <c:v>31333</c:v>
                </c:pt>
                <c:pt idx="71">
                  <c:v>31340</c:v>
                </c:pt>
                <c:pt idx="72">
                  <c:v>31347</c:v>
                </c:pt>
                <c:pt idx="73">
                  <c:v>31431</c:v>
                </c:pt>
                <c:pt idx="74">
                  <c:v>31437</c:v>
                </c:pt>
                <c:pt idx="75">
                  <c:v>31445</c:v>
                </c:pt>
                <c:pt idx="76">
                  <c:v>31451</c:v>
                </c:pt>
                <c:pt idx="77">
                  <c:v>31458</c:v>
                </c:pt>
                <c:pt idx="78">
                  <c:v>31465</c:v>
                </c:pt>
                <c:pt idx="79">
                  <c:v>31473</c:v>
                </c:pt>
                <c:pt idx="80">
                  <c:v>31480</c:v>
                </c:pt>
                <c:pt idx="81">
                  <c:v>31487</c:v>
                </c:pt>
                <c:pt idx="82">
                  <c:v>31493</c:v>
                </c:pt>
                <c:pt idx="83">
                  <c:v>31500</c:v>
                </c:pt>
                <c:pt idx="84">
                  <c:v>31507</c:v>
                </c:pt>
                <c:pt idx="85">
                  <c:v>31515</c:v>
                </c:pt>
                <c:pt idx="86">
                  <c:v>31522</c:v>
                </c:pt>
                <c:pt idx="87">
                  <c:v>31529</c:v>
                </c:pt>
                <c:pt idx="88">
                  <c:v>31537</c:v>
                </c:pt>
                <c:pt idx="89">
                  <c:v>31543</c:v>
                </c:pt>
                <c:pt idx="90">
                  <c:v>31551</c:v>
                </c:pt>
                <c:pt idx="91">
                  <c:v>31578</c:v>
                </c:pt>
                <c:pt idx="92">
                  <c:v>31592</c:v>
                </c:pt>
                <c:pt idx="93">
                  <c:v>31602</c:v>
                </c:pt>
                <c:pt idx="94">
                  <c:v>31606</c:v>
                </c:pt>
                <c:pt idx="95">
                  <c:v>31614</c:v>
                </c:pt>
                <c:pt idx="96">
                  <c:v>31719</c:v>
                </c:pt>
                <c:pt idx="97">
                  <c:v>31760</c:v>
                </c:pt>
                <c:pt idx="98">
                  <c:v>31774</c:v>
                </c:pt>
                <c:pt idx="99">
                  <c:v>31780</c:v>
                </c:pt>
                <c:pt idx="100">
                  <c:v>31788</c:v>
                </c:pt>
                <c:pt idx="101">
                  <c:v>31903</c:v>
                </c:pt>
                <c:pt idx="102">
                  <c:v>31986</c:v>
                </c:pt>
                <c:pt idx="103">
                  <c:v>31999</c:v>
                </c:pt>
                <c:pt idx="104">
                  <c:v>32047</c:v>
                </c:pt>
                <c:pt idx="105">
                  <c:v>32139</c:v>
                </c:pt>
                <c:pt idx="106">
                  <c:v>32200</c:v>
                </c:pt>
                <c:pt idx="107">
                  <c:v>32201</c:v>
                </c:pt>
                <c:pt idx="108">
                  <c:v>32231</c:v>
                </c:pt>
                <c:pt idx="109">
                  <c:v>32235</c:v>
                </c:pt>
                <c:pt idx="110">
                  <c:v>32238</c:v>
                </c:pt>
                <c:pt idx="111">
                  <c:v>32242</c:v>
                </c:pt>
                <c:pt idx="112">
                  <c:v>32245</c:v>
                </c:pt>
                <c:pt idx="113">
                  <c:v>32263</c:v>
                </c:pt>
                <c:pt idx="114">
                  <c:v>32297</c:v>
                </c:pt>
                <c:pt idx="115">
                  <c:v>32313</c:v>
                </c:pt>
                <c:pt idx="116">
                  <c:v>32321</c:v>
                </c:pt>
                <c:pt idx="117">
                  <c:v>32351</c:v>
                </c:pt>
                <c:pt idx="118">
                  <c:v>32381</c:v>
                </c:pt>
                <c:pt idx="119">
                  <c:v>32410</c:v>
                </c:pt>
                <c:pt idx="120">
                  <c:v>32411</c:v>
                </c:pt>
                <c:pt idx="121">
                  <c:v>32476</c:v>
                </c:pt>
                <c:pt idx="122">
                  <c:v>32605</c:v>
                </c:pt>
                <c:pt idx="123">
                  <c:v>32613</c:v>
                </c:pt>
                <c:pt idx="124">
                  <c:v>32641</c:v>
                </c:pt>
                <c:pt idx="125">
                  <c:v>32660</c:v>
                </c:pt>
                <c:pt idx="126">
                  <c:v>32723</c:v>
                </c:pt>
                <c:pt idx="127">
                  <c:v>32743</c:v>
                </c:pt>
                <c:pt idx="128">
                  <c:v>32755</c:v>
                </c:pt>
                <c:pt idx="129">
                  <c:v>32808</c:v>
                </c:pt>
                <c:pt idx="130">
                  <c:v>33257</c:v>
                </c:pt>
                <c:pt idx="131">
                  <c:v>33312</c:v>
                </c:pt>
                <c:pt idx="132">
                  <c:v>33679</c:v>
                </c:pt>
                <c:pt idx="133">
                  <c:v>33686</c:v>
                </c:pt>
                <c:pt idx="134">
                  <c:v>33688</c:v>
                </c:pt>
                <c:pt idx="135">
                  <c:v>33695</c:v>
                </c:pt>
                <c:pt idx="136">
                  <c:v>33699</c:v>
                </c:pt>
                <c:pt idx="137">
                  <c:v>33700</c:v>
                </c:pt>
                <c:pt idx="138">
                  <c:v>33702</c:v>
                </c:pt>
                <c:pt idx="139">
                  <c:v>33771</c:v>
                </c:pt>
                <c:pt idx="140">
                  <c:v>36815</c:v>
                </c:pt>
              </c:numCache>
            </c:numRef>
          </c:xVal>
          <c:yVal>
            <c:numRef>
              <c:f>'"300" wells'' water levels'!$L$1804:$L$1944</c:f>
              <c:numCache>
                <c:formatCode>General</c:formatCode>
                <c:ptCount val="141"/>
                <c:pt idx="0">
                  <c:v>424.05700000000002</c:v>
                </c:pt>
                <c:pt idx="1">
                  <c:v>423.92899999999997</c:v>
                </c:pt>
                <c:pt idx="2">
                  <c:v>423.923</c:v>
                </c:pt>
                <c:pt idx="3">
                  <c:v>423.95100000000002</c:v>
                </c:pt>
                <c:pt idx="4">
                  <c:v>423.97500000000002</c:v>
                </c:pt>
                <c:pt idx="5">
                  <c:v>424.03300000000002</c:v>
                </c:pt>
                <c:pt idx="6">
                  <c:v>424.04199999999997</c:v>
                </c:pt>
                <c:pt idx="7">
                  <c:v>424.05399999999997</c:v>
                </c:pt>
                <c:pt idx="8">
                  <c:v>424.11799999999999</c:v>
                </c:pt>
                <c:pt idx="9">
                  <c:v>424.21</c:v>
                </c:pt>
                <c:pt idx="10">
                  <c:v>424.21600000000001</c:v>
                </c:pt>
                <c:pt idx="11">
                  <c:v>424.21300000000002</c:v>
                </c:pt>
                <c:pt idx="12">
                  <c:v>424.185</c:v>
                </c:pt>
                <c:pt idx="13">
                  <c:v>424.16399999999999</c:v>
                </c:pt>
                <c:pt idx="14">
                  <c:v>424.13299999999998</c:v>
                </c:pt>
                <c:pt idx="15">
                  <c:v>424.10899999999998</c:v>
                </c:pt>
                <c:pt idx="16">
                  <c:v>424.08199999999999</c:v>
                </c:pt>
                <c:pt idx="17">
                  <c:v>424.08499999999998</c:v>
                </c:pt>
                <c:pt idx="18">
                  <c:v>424.08499999999998</c:v>
                </c:pt>
                <c:pt idx="19">
                  <c:v>424.05399999999997</c:v>
                </c:pt>
                <c:pt idx="20">
                  <c:v>424.02699999999999</c:v>
                </c:pt>
                <c:pt idx="21">
                  <c:v>424.07600000000002</c:v>
                </c:pt>
                <c:pt idx="22">
                  <c:v>424.09699999999998</c:v>
                </c:pt>
                <c:pt idx="23">
                  <c:v>424.11200000000002</c:v>
                </c:pt>
                <c:pt idx="24">
                  <c:v>424.10899999999998</c:v>
                </c:pt>
                <c:pt idx="25">
                  <c:v>424.10300000000001</c:v>
                </c:pt>
                <c:pt idx="26">
                  <c:v>424.09100000000001</c:v>
                </c:pt>
                <c:pt idx="27">
                  <c:v>424.07900000000001</c:v>
                </c:pt>
                <c:pt idx="28">
                  <c:v>424.05700000000002</c:v>
                </c:pt>
                <c:pt idx="29">
                  <c:v>424.03899999999999</c:v>
                </c:pt>
                <c:pt idx="30">
                  <c:v>424.024</c:v>
                </c:pt>
                <c:pt idx="31">
                  <c:v>424.036</c:v>
                </c:pt>
                <c:pt idx="32">
                  <c:v>424.005</c:v>
                </c:pt>
                <c:pt idx="33">
                  <c:v>423.97500000000002</c:v>
                </c:pt>
                <c:pt idx="34">
                  <c:v>423.98099999999999</c:v>
                </c:pt>
                <c:pt idx="35">
                  <c:v>423.99</c:v>
                </c:pt>
                <c:pt idx="36">
                  <c:v>423.95100000000002</c:v>
                </c:pt>
                <c:pt idx="37">
                  <c:v>423.935</c:v>
                </c:pt>
                <c:pt idx="38">
                  <c:v>423.923</c:v>
                </c:pt>
                <c:pt idx="39">
                  <c:v>423.911</c:v>
                </c:pt>
                <c:pt idx="40">
                  <c:v>423.90199999999999</c:v>
                </c:pt>
                <c:pt idx="41">
                  <c:v>423.94799999999998</c:v>
                </c:pt>
                <c:pt idx="42">
                  <c:v>423.94799999999998</c:v>
                </c:pt>
                <c:pt idx="43">
                  <c:v>423.95100000000002</c:v>
                </c:pt>
                <c:pt idx="44">
                  <c:v>423.95100000000002</c:v>
                </c:pt>
                <c:pt idx="45">
                  <c:v>423.95699999999999</c:v>
                </c:pt>
                <c:pt idx="46">
                  <c:v>423.98399999999998</c:v>
                </c:pt>
                <c:pt idx="47">
                  <c:v>424.04500000000002</c:v>
                </c:pt>
                <c:pt idx="48">
                  <c:v>424.14</c:v>
                </c:pt>
                <c:pt idx="49">
                  <c:v>424.161</c:v>
                </c:pt>
                <c:pt idx="50">
                  <c:v>424.19099999999997</c:v>
                </c:pt>
                <c:pt idx="51">
                  <c:v>424.21300000000002</c:v>
                </c:pt>
                <c:pt idx="52">
                  <c:v>424.22800000000001</c:v>
                </c:pt>
                <c:pt idx="53">
                  <c:v>424.23099999999999</c:v>
                </c:pt>
                <c:pt idx="54">
                  <c:v>424.24299999999999</c:v>
                </c:pt>
                <c:pt idx="55">
                  <c:v>424.24</c:v>
                </c:pt>
                <c:pt idx="56">
                  <c:v>424.22500000000002</c:v>
                </c:pt>
                <c:pt idx="57">
                  <c:v>424.24</c:v>
                </c:pt>
                <c:pt idx="58">
                  <c:v>424.24599999999998</c:v>
                </c:pt>
                <c:pt idx="59">
                  <c:v>424.23399999999998</c:v>
                </c:pt>
                <c:pt idx="60">
                  <c:v>424.24299999999999</c:v>
                </c:pt>
                <c:pt idx="61">
                  <c:v>424.32499999999999</c:v>
                </c:pt>
                <c:pt idx="62">
                  <c:v>424.22199999999998</c:v>
                </c:pt>
                <c:pt idx="63">
                  <c:v>424.21</c:v>
                </c:pt>
                <c:pt idx="64">
                  <c:v>424.20400000000001</c:v>
                </c:pt>
                <c:pt idx="65">
                  <c:v>424.197</c:v>
                </c:pt>
                <c:pt idx="66">
                  <c:v>424.19400000000002</c:v>
                </c:pt>
                <c:pt idx="67">
                  <c:v>424.18200000000002</c:v>
                </c:pt>
                <c:pt idx="68">
                  <c:v>424.18200000000002</c:v>
                </c:pt>
                <c:pt idx="69">
                  <c:v>424.17899999999997</c:v>
                </c:pt>
                <c:pt idx="70">
                  <c:v>424.15800000000002</c:v>
                </c:pt>
                <c:pt idx="71">
                  <c:v>424.13600000000002</c:v>
                </c:pt>
                <c:pt idx="72">
                  <c:v>424.14600000000002</c:v>
                </c:pt>
                <c:pt idx="73">
                  <c:v>424.09699999999998</c:v>
                </c:pt>
                <c:pt idx="74">
                  <c:v>424.072</c:v>
                </c:pt>
                <c:pt idx="75">
                  <c:v>424.04199999999997</c:v>
                </c:pt>
                <c:pt idx="76">
                  <c:v>424.04199999999997</c:v>
                </c:pt>
                <c:pt idx="77">
                  <c:v>424.1</c:v>
                </c:pt>
                <c:pt idx="78">
                  <c:v>424.036</c:v>
                </c:pt>
                <c:pt idx="79">
                  <c:v>424.03</c:v>
                </c:pt>
                <c:pt idx="80">
                  <c:v>424.024</c:v>
                </c:pt>
                <c:pt idx="81">
                  <c:v>424.012</c:v>
                </c:pt>
                <c:pt idx="82">
                  <c:v>424.012</c:v>
                </c:pt>
                <c:pt idx="83">
                  <c:v>424.05700000000002</c:v>
                </c:pt>
                <c:pt idx="84">
                  <c:v>424.06299999999999</c:v>
                </c:pt>
                <c:pt idx="85">
                  <c:v>424.09100000000001</c:v>
                </c:pt>
                <c:pt idx="86">
                  <c:v>424.10899999999998</c:v>
                </c:pt>
                <c:pt idx="87">
                  <c:v>424.13299999999998</c:v>
                </c:pt>
                <c:pt idx="88">
                  <c:v>424.161</c:v>
                </c:pt>
                <c:pt idx="89">
                  <c:v>424.17899999999997</c:v>
                </c:pt>
                <c:pt idx="90">
                  <c:v>424.18200000000002</c:v>
                </c:pt>
                <c:pt idx="91">
                  <c:v>424.18799999999999</c:v>
                </c:pt>
                <c:pt idx="92">
                  <c:v>424.19099999999997</c:v>
                </c:pt>
                <c:pt idx="93">
                  <c:v>424.16399999999999</c:v>
                </c:pt>
                <c:pt idx="94">
                  <c:v>424.16399999999999</c:v>
                </c:pt>
                <c:pt idx="95">
                  <c:v>424.15800000000002</c:v>
                </c:pt>
                <c:pt idx="96">
                  <c:v>424.21600000000001</c:v>
                </c:pt>
                <c:pt idx="97">
                  <c:v>424.21899999999999</c:v>
                </c:pt>
                <c:pt idx="98">
                  <c:v>423.99299999999999</c:v>
                </c:pt>
                <c:pt idx="99">
                  <c:v>423.98700000000002</c:v>
                </c:pt>
                <c:pt idx="100">
                  <c:v>423.97199999999998</c:v>
                </c:pt>
                <c:pt idx="101">
                  <c:v>423.98099999999999</c:v>
                </c:pt>
                <c:pt idx="102">
                  <c:v>424.13299999999998</c:v>
                </c:pt>
                <c:pt idx="103">
                  <c:v>424.16699999999997</c:v>
                </c:pt>
                <c:pt idx="104">
                  <c:v>424.149</c:v>
                </c:pt>
                <c:pt idx="105">
                  <c:v>424.048</c:v>
                </c:pt>
                <c:pt idx="106">
                  <c:v>423.98399999999998</c:v>
                </c:pt>
                <c:pt idx="107">
                  <c:v>423.98399999999998</c:v>
                </c:pt>
                <c:pt idx="108">
                  <c:v>423.97500000000002</c:v>
                </c:pt>
                <c:pt idx="109">
                  <c:v>423.98399999999998</c:v>
                </c:pt>
                <c:pt idx="110">
                  <c:v>424.00200000000001</c:v>
                </c:pt>
                <c:pt idx="111">
                  <c:v>424.024</c:v>
                </c:pt>
                <c:pt idx="112">
                  <c:v>424.036</c:v>
                </c:pt>
                <c:pt idx="113">
                  <c:v>424.05099999999999</c:v>
                </c:pt>
                <c:pt idx="114">
                  <c:v>424.03300000000002</c:v>
                </c:pt>
                <c:pt idx="115">
                  <c:v>424.01499999999999</c:v>
                </c:pt>
                <c:pt idx="116">
                  <c:v>424.024</c:v>
                </c:pt>
                <c:pt idx="117">
                  <c:v>423.97199999999998</c:v>
                </c:pt>
                <c:pt idx="118">
                  <c:v>423.95699999999999</c:v>
                </c:pt>
                <c:pt idx="119">
                  <c:v>423.81400000000002</c:v>
                </c:pt>
                <c:pt idx="120">
                  <c:v>423.79899999999998</c:v>
                </c:pt>
                <c:pt idx="121">
                  <c:v>423.78300000000002</c:v>
                </c:pt>
                <c:pt idx="122">
                  <c:v>423.75700000000001</c:v>
                </c:pt>
                <c:pt idx="123">
                  <c:v>423.79899999999998</c:v>
                </c:pt>
                <c:pt idx="124">
                  <c:v>423.935</c:v>
                </c:pt>
                <c:pt idx="125">
                  <c:v>423.91700000000003</c:v>
                </c:pt>
                <c:pt idx="126">
                  <c:v>423.87400000000002</c:v>
                </c:pt>
                <c:pt idx="127">
                  <c:v>423.82900000000001</c:v>
                </c:pt>
                <c:pt idx="128">
                  <c:v>423.82600000000002</c:v>
                </c:pt>
                <c:pt idx="129">
                  <c:v>423.80900000000003</c:v>
                </c:pt>
                <c:pt idx="130">
                  <c:v>423.60500000000002</c:v>
                </c:pt>
                <c:pt idx="131">
                  <c:v>423.56299999999999</c:v>
                </c:pt>
                <c:pt idx="132">
                  <c:v>423.63299999999998</c:v>
                </c:pt>
                <c:pt idx="133">
                  <c:v>423.56100000000004</c:v>
                </c:pt>
                <c:pt idx="134">
                  <c:v>423.637</c:v>
                </c:pt>
                <c:pt idx="135">
                  <c:v>423.63100000000003</c:v>
                </c:pt>
                <c:pt idx="136">
                  <c:v>423.64300000000003</c:v>
                </c:pt>
                <c:pt idx="137">
                  <c:v>423.65199999999999</c:v>
                </c:pt>
                <c:pt idx="138">
                  <c:v>423.65800000000002</c:v>
                </c:pt>
                <c:pt idx="139">
                  <c:v>423.72800000000001</c:v>
                </c:pt>
                <c:pt idx="140">
                  <c:v>424.00799999999998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42432"/>
        <c:axId val="48843008"/>
      </c:scatterChart>
      <c:valAx>
        <c:axId val="48842432"/>
        <c:scaling>
          <c:orientation val="minMax"/>
          <c:max val="33969"/>
          <c:min val="3068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843008"/>
        <c:crosses val="autoZero"/>
        <c:crossBetween val="midCat"/>
        <c:majorUnit val="365"/>
        <c:minorUnit val="30.4"/>
      </c:valAx>
      <c:valAx>
        <c:axId val="48843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Water Level Elevation in meters above sea level</a:t>
                </a:r>
              </a:p>
            </c:rich>
          </c:tx>
          <c:layout>
            <c:manualLayout>
              <c:xMode val="edge"/>
              <c:yMode val="edge"/>
              <c:x val="2.4952015355086371E-2"/>
              <c:y val="0.124711558861146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8424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310E Hydrograph</a:t>
            </a:r>
          </a:p>
        </c:rich>
      </c:tx>
      <c:layout>
        <c:manualLayout>
          <c:xMode val="edge"/>
          <c:yMode val="edge"/>
          <c:x val="0.36345771463881699"/>
          <c:y val="3.1707281649082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31237721021612"/>
          <c:y val="0.10731707317073171"/>
          <c:w val="0.78978388998035365"/>
          <c:h val="0.76829268292682928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levels'!$B$2137:$B$2181</c:f>
              <c:numCache>
                <c:formatCode>mm/dd/yy</c:formatCode>
                <c:ptCount val="45"/>
                <c:pt idx="0">
                  <c:v>31903</c:v>
                </c:pt>
                <c:pt idx="1">
                  <c:v>31986</c:v>
                </c:pt>
                <c:pt idx="2">
                  <c:v>31999</c:v>
                </c:pt>
                <c:pt idx="3">
                  <c:v>32047</c:v>
                </c:pt>
                <c:pt idx="4">
                  <c:v>32200</c:v>
                </c:pt>
                <c:pt idx="5">
                  <c:v>32201</c:v>
                </c:pt>
                <c:pt idx="6">
                  <c:v>32231</c:v>
                </c:pt>
                <c:pt idx="7">
                  <c:v>32235</c:v>
                </c:pt>
                <c:pt idx="8">
                  <c:v>32238</c:v>
                </c:pt>
                <c:pt idx="9">
                  <c:v>32242</c:v>
                </c:pt>
                <c:pt idx="10">
                  <c:v>32245</c:v>
                </c:pt>
                <c:pt idx="11">
                  <c:v>32263</c:v>
                </c:pt>
                <c:pt idx="12">
                  <c:v>32266</c:v>
                </c:pt>
                <c:pt idx="13">
                  <c:v>32282</c:v>
                </c:pt>
                <c:pt idx="14">
                  <c:v>32313</c:v>
                </c:pt>
                <c:pt idx="15">
                  <c:v>32321</c:v>
                </c:pt>
                <c:pt idx="16">
                  <c:v>32333</c:v>
                </c:pt>
                <c:pt idx="17">
                  <c:v>32381</c:v>
                </c:pt>
                <c:pt idx="18">
                  <c:v>32410</c:v>
                </c:pt>
                <c:pt idx="19">
                  <c:v>32476</c:v>
                </c:pt>
                <c:pt idx="20">
                  <c:v>32522</c:v>
                </c:pt>
                <c:pt idx="21">
                  <c:v>32605</c:v>
                </c:pt>
                <c:pt idx="22">
                  <c:v>32613</c:v>
                </c:pt>
                <c:pt idx="23">
                  <c:v>32641</c:v>
                </c:pt>
                <c:pt idx="24">
                  <c:v>32660</c:v>
                </c:pt>
                <c:pt idx="25">
                  <c:v>32723</c:v>
                </c:pt>
                <c:pt idx="26">
                  <c:v>32743</c:v>
                </c:pt>
                <c:pt idx="27">
                  <c:v>32755</c:v>
                </c:pt>
                <c:pt idx="28">
                  <c:v>32800</c:v>
                </c:pt>
                <c:pt idx="29">
                  <c:v>32808</c:v>
                </c:pt>
                <c:pt idx="30">
                  <c:v>33257</c:v>
                </c:pt>
                <c:pt idx="31">
                  <c:v>33308</c:v>
                </c:pt>
                <c:pt idx="32">
                  <c:v>33323</c:v>
                </c:pt>
                <c:pt idx="33">
                  <c:v>33653</c:v>
                </c:pt>
                <c:pt idx="34">
                  <c:v>33679</c:v>
                </c:pt>
                <c:pt idx="35">
                  <c:v>33690</c:v>
                </c:pt>
                <c:pt idx="36">
                  <c:v>33693</c:v>
                </c:pt>
                <c:pt idx="37">
                  <c:v>33700</c:v>
                </c:pt>
                <c:pt idx="38">
                  <c:v>33702</c:v>
                </c:pt>
                <c:pt idx="39">
                  <c:v>33707</c:v>
                </c:pt>
                <c:pt idx="40">
                  <c:v>33709</c:v>
                </c:pt>
                <c:pt idx="41">
                  <c:v>33716</c:v>
                </c:pt>
                <c:pt idx="42">
                  <c:v>33718</c:v>
                </c:pt>
                <c:pt idx="43">
                  <c:v>33771</c:v>
                </c:pt>
                <c:pt idx="44">
                  <c:v>33855</c:v>
                </c:pt>
              </c:numCache>
            </c:numRef>
          </c:xVal>
          <c:yVal>
            <c:numRef>
              <c:f>'"300" wells'' water levels'!$L$2137:$L$2181</c:f>
              <c:numCache>
                <c:formatCode>General</c:formatCode>
                <c:ptCount val="45"/>
                <c:pt idx="0">
                  <c:v>423.94600000000003</c:v>
                </c:pt>
                <c:pt idx="1">
                  <c:v>424.25700000000001</c:v>
                </c:pt>
                <c:pt idx="2">
                  <c:v>424.41800000000001</c:v>
                </c:pt>
                <c:pt idx="3">
                  <c:v>424.327</c:v>
                </c:pt>
                <c:pt idx="4">
                  <c:v>424.05200000000002</c:v>
                </c:pt>
                <c:pt idx="5">
                  <c:v>424.05200000000002</c:v>
                </c:pt>
                <c:pt idx="6">
                  <c:v>424.13499999999999</c:v>
                </c:pt>
                <c:pt idx="7">
                  <c:v>423.99799999999999</c:v>
                </c:pt>
                <c:pt idx="8">
                  <c:v>424.01600000000002</c:v>
                </c:pt>
                <c:pt idx="9">
                  <c:v>424.02499999999998</c:v>
                </c:pt>
                <c:pt idx="10">
                  <c:v>424.04599999999999</c:v>
                </c:pt>
                <c:pt idx="11">
                  <c:v>424.05799999999999</c:v>
                </c:pt>
                <c:pt idx="12">
                  <c:v>424.10700000000003</c:v>
                </c:pt>
                <c:pt idx="13">
                  <c:v>424.02499999999998</c:v>
                </c:pt>
                <c:pt idx="14">
                  <c:v>424.02499999999998</c:v>
                </c:pt>
                <c:pt idx="15">
                  <c:v>424.03100000000001</c:v>
                </c:pt>
                <c:pt idx="16">
                  <c:v>424.01299999999998</c:v>
                </c:pt>
                <c:pt idx="17">
                  <c:v>423.96699999999998</c:v>
                </c:pt>
                <c:pt idx="18">
                  <c:v>423.94600000000003</c:v>
                </c:pt>
                <c:pt idx="19">
                  <c:v>423.91800000000001</c:v>
                </c:pt>
                <c:pt idx="20">
                  <c:v>423.89400000000001</c:v>
                </c:pt>
                <c:pt idx="21">
                  <c:v>423.88400000000001</c:v>
                </c:pt>
                <c:pt idx="22">
                  <c:v>423.92700000000002</c:v>
                </c:pt>
                <c:pt idx="23">
                  <c:v>424.036</c:v>
                </c:pt>
                <c:pt idx="24">
                  <c:v>424.04599999999999</c:v>
                </c:pt>
                <c:pt idx="25">
                  <c:v>424.00700000000001</c:v>
                </c:pt>
                <c:pt idx="26">
                  <c:v>423.95249999999999</c:v>
                </c:pt>
                <c:pt idx="27">
                  <c:v>423.95249999999999</c:v>
                </c:pt>
                <c:pt idx="28">
                  <c:v>423.93549999999999</c:v>
                </c:pt>
                <c:pt idx="29">
                  <c:v>423.93049999999999</c:v>
                </c:pt>
                <c:pt idx="30">
                  <c:v>423.7285</c:v>
                </c:pt>
                <c:pt idx="31">
                  <c:v>423.69850000000002</c:v>
                </c:pt>
                <c:pt idx="32">
                  <c:v>423.70949999999999</c:v>
                </c:pt>
                <c:pt idx="33">
                  <c:v>423.73450000000003</c:v>
                </c:pt>
                <c:pt idx="34">
                  <c:v>423.75850000000003</c:v>
                </c:pt>
                <c:pt idx="35">
                  <c:v>423.76050000000004</c:v>
                </c:pt>
                <c:pt idx="36">
                  <c:v>423.76350000000002</c:v>
                </c:pt>
                <c:pt idx="37">
                  <c:v>423.80150000000003</c:v>
                </c:pt>
                <c:pt idx="38">
                  <c:v>423.80349999999999</c:v>
                </c:pt>
                <c:pt idx="39">
                  <c:v>423.77750000000003</c:v>
                </c:pt>
                <c:pt idx="40">
                  <c:v>423.77449999999999</c:v>
                </c:pt>
                <c:pt idx="41">
                  <c:v>423.78050000000002</c:v>
                </c:pt>
                <c:pt idx="42">
                  <c:v>423.78550000000001</c:v>
                </c:pt>
                <c:pt idx="43">
                  <c:v>423.85450000000003</c:v>
                </c:pt>
                <c:pt idx="44">
                  <c:v>424.01249999999999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45888"/>
        <c:axId val="48846464"/>
      </c:scatterChart>
      <c:valAx>
        <c:axId val="48845888"/>
        <c:scaling>
          <c:orientation val="minMax"/>
          <c:max val="34334"/>
          <c:min val="31778"/>
        </c:scaling>
        <c:delete val="0"/>
        <c:axPos val="b"/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846464"/>
        <c:crosses val="autoZero"/>
        <c:crossBetween val="midCat"/>
        <c:majorUnit val="365"/>
        <c:minorUnit val="30.4"/>
      </c:valAx>
      <c:valAx>
        <c:axId val="48846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W/L Elev., m above sea level</a:t>
                </a:r>
              </a:p>
            </c:rich>
          </c:tx>
          <c:layout>
            <c:manualLayout>
              <c:xMode val="edge"/>
              <c:yMode val="edge"/>
              <c:x val="9.8232476185232086E-3"/>
              <c:y val="0.239024410486238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8458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312 Water and Oil Elevations</a:t>
            </a:r>
          </a:p>
        </c:rich>
      </c:tx>
      <c:layout>
        <c:manualLayout>
          <c:xMode val="edge"/>
          <c:yMode val="edge"/>
          <c:x val="0.34024229915605253"/>
          <c:y val="3.0904858612130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7169481948743"/>
          <c:y val="0.11258302415973406"/>
          <c:w val="0.77547626476863529"/>
          <c:h val="0.71523332995595756"/>
        </c:manualLayout>
      </c:layout>
      <c:scatterChart>
        <c:scatterStyle val="lineMarker"/>
        <c:varyColors val="0"/>
        <c:ser>
          <c:idx val="0"/>
          <c:order val="0"/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levels'!$B$2516:$B$2839</c:f>
              <c:numCache>
                <c:formatCode>mm/dd/yy</c:formatCode>
                <c:ptCount val="324"/>
                <c:pt idx="0">
                  <c:v>30480</c:v>
                </c:pt>
                <c:pt idx="1">
                  <c:v>30480</c:v>
                </c:pt>
                <c:pt idx="2">
                  <c:v>30483</c:v>
                </c:pt>
                <c:pt idx="3">
                  <c:v>30488</c:v>
                </c:pt>
                <c:pt idx="4">
                  <c:v>30509</c:v>
                </c:pt>
                <c:pt idx="5">
                  <c:v>30524</c:v>
                </c:pt>
                <c:pt idx="6">
                  <c:v>30566</c:v>
                </c:pt>
                <c:pt idx="7">
                  <c:v>30739</c:v>
                </c:pt>
                <c:pt idx="8">
                  <c:v>30778</c:v>
                </c:pt>
                <c:pt idx="9">
                  <c:v>30785</c:v>
                </c:pt>
                <c:pt idx="10">
                  <c:v>30799</c:v>
                </c:pt>
                <c:pt idx="11">
                  <c:v>30806</c:v>
                </c:pt>
                <c:pt idx="12">
                  <c:v>30830</c:v>
                </c:pt>
                <c:pt idx="13">
                  <c:v>30839</c:v>
                </c:pt>
                <c:pt idx="14">
                  <c:v>30848</c:v>
                </c:pt>
                <c:pt idx="15">
                  <c:v>30854</c:v>
                </c:pt>
                <c:pt idx="16">
                  <c:v>30861</c:v>
                </c:pt>
                <c:pt idx="17">
                  <c:v>30869</c:v>
                </c:pt>
                <c:pt idx="18">
                  <c:v>30881</c:v>
                </c:pt>
                <c:pt idx="19">
                  <c:v>30897</c:v>
                </c:pt>
                <c:pt idx="20">
                  <c:v>30904</c:v>
                </c:pt>
                <c:pt idx="21">
                  <c:v>30911</c:v>
                </c:pt>
                <c:pt idx="22">
                  <c:v>30917</c:v>
                </c:pt>
                <c:pt idx="23">
                  <c:v>30925</c:v>
                </c:pt>
                <c:pt idx="24">
                  <c:v>30934</c:v>
                </c:pt>
                <c:pt idx="25">
                  <c:v>30945</c:v>
                </c:pt>
                <c:pt idx="26">
                  <c:v>30979</c:v>
                </c:pt>
                <c:pt idx="27">
                  <c:v>30986</c:v>
                </c:pt>
                <c:pt idx="28">
                  <c:v>30993</c:v>
                </c:pt>
                <c:pt idx="29">
                  <c:v>31001</c:v>
                </c:pt>
                <c:pt idx="30">
                  <c:v>31007</c:v>
                </c:pt>
                <c:pt idx="31">
                  <c:v>31016</c:v>
                </c:pt>
                <c:pt idx="32">
                  <c:v>31021</c:v>
                </c:pt>
                <c:pt idx="33">
                  <c:v>31029</c:v>
                </c:pt>
                <c:pt idx="34">
                  <c:v>31039</c:v>
                </c:pt>
                <c:pt idx="35">
                  <c:v>31046</c:v>
                </c:pt>
                <c:pt idx="36">
                  <c:v>31053</c:v>
                </c:pt>
                <c:pt idx="37">
                  <c:v>31060</c:v>
                </c:pt>
                <c:pt idx="38">
                  <c:v>31076</c:v>
                </c:pt>
                <c:pt idx="39">
                  <c:v>31081</c:v>
                </c:pt>
                <c:pt idx="40">
                  <c:v>31088</c:v>
                </c:pt>
                <c:pt idx="41">
                  <c:v>31116</c:v>
                </c:pt>
                <c:pt idx="42">
                  <c:v>31123</c:v>
                </c:pt>
                <c:pt idx="43">
                  <c:v>31130</c:v>
                </c:pt>
                <c:pt idx="44">
                  <c:v>31137</c:v>
                </c:pt>
                <c:pt idx="45">
                  <c:v>31144</c:v>
                </c:pt>
                <c:pt idx="46">
                  <c:v>31151</c:v>
                </c:pt>
                <c:pt idx="47">
                  <c:v>31158</c:v>
                </c:pt>
                <c:pt idx="48">
                  <c:v>31165</c:v>
                </c:pt>
                <c:pt idx="49">
                  <c:v>31172</c:v>
                </c:pt>
                <c:pt idx="50">
                  <c:v>31179</c:v>
                </c:pt>
                <c:pt idx="51">
                  <c:v>31186</c:v>
                </c:pt>
                <c:pt idx="52">
                  <c:v>31193</c:v>
                </c:pt>
                <c:pt idx="53">
                  <c:v>31200</c:v>
                </c:pt>
                <c:pt idx="54">
                  <c:v>31207</c:v>
                </c:pt>
                <c:pt idx="55">
                  <c:v>31214</c:v>
                </c:pt>
                <c:pt idx="56">
                  <c:v>31228</c:v>
                </c:pt>
                <c:pt idx="57">
                  <c:v>31235</c:v>
                </c:pt>
                <c:pt idx="58">
                  <c:v>31242</c:v>
                </c:pt>
                <c:pt idx="59">
                  <c:v>31249</c:v>
                </c:pt>
                <c:pt idx="60">
                  <c:v>31256</c:v>
                </c:pt>
                <c:pt idx="61">
                  <c:v>31263</c:v>
                </c:pt>
                <c:pt idx="62">
                  <c:v>31270</c:v>
                </c:pt>
                <c:pt idx="63">
                  <c:v>31272</c:v>
                </c:pt>
                <c:pt idx="64">
                  <c:v>31277</c:v>
                </c:pt>
                <c:pt idx="65">
                  <c:v>31284</c:v>
                </c:pt>
                <c:pt idx="66">
                  <c:v>31291</c:v>
                </c:pt>
                <c:pt idx="67">
                  <c:v>31298</c:v>
                </c:pt>
                <c:pt idx="68">
                  <c:v>31305</c:v>
                </c:pt>
                <c:pt idx="69">
                  <c:v>31312</c:v>
                </c:pt>
                <c:pt idx="70">
                  <c:v>31319</c:v>
                </c:pt>
                <c:pt idx="71">
                  <c:v>31326</c:v>
                </c:pt>
                <c:pt idx="72">
                  <c:v>31333</c:v>
                </c:pt>
                <c:pt idx="73">
                  <c:v>31340</c:v>
                </c:pt>
                <c:pt idx="74">
                  <c:v>31347</c:v>
                </c:pt>
                <c:pt idx="75">
                  <c:v>31437</c:v>
                </c:pt>
                <c:pt idx="76">
                  <c:v>31445</c:v>
                </c:pt>
                <c:pt idx="77">
                  <c:v>31445</c:v>
                </c:pt>
                <c:pt idx="78">
                  <c:v>31451</c:v>
                </c:pt>
                <c:pt idx="79">
                  <c:v>31458</c:v>
                </c:pt>
                <c:pt idx="80">
                  <c:v>31465</c:v>
                </c:pt>
                <c:pt idx="81">
                  <c:v>31473</c:v>
                </c:pt>
                <c:pt idx="82">
                  <c:v>31480</c:v>
                </c:pt>
                <c:pt idx="83">
                  <c:v>31487</c:v>
                </c:pt>
                <c:pt idx="84">
                  <c:v>31493</c:v>
                </c:pt>
                <c:pt idx="85">
                  <c:v>31500</c:v>
                </c:pt>
                <c:pt idx="86">
                  <c:v>31507</c:v>
                </c:pt>
                <c:pt idx="87">
                  <c:v>31515</c:v>
                </c:pt>
                <c:pt idx="88">
                  <c:v>31522</c:v>
                </c:pt>
                <c:pt idx="89">
                  <c:v>31529</c:v>
                </c:pt>
                <c:pt idx="90">
                  <c:v>31537</c:v>
                </c:pt>
                <c:pt idx="91">
                  <c:v>31543</c:v>
                </c:pt>
                <c:pt idx="92">
                  <c:v>31551</c:v>
                </c:pt>
                <c:pt idx="93">
                  <c:v>31578</c:v>
                </c:pt>
                <c:pt idx="94">
                  <c:v>31592</c:v>
                </c:pt>
                <c:pt idx="95">
                  <c:v>31602</c:v>
                </c:pt>
                <c:pt idx="96">
                  <c:v>31606</c:v>
                </c:pt>
                <c:pt idx="97">
                  <c:v>31614</c:v>
                </c:pt>
                <c:pt idx="98">
                  <c:v>31719</c:v>
                </c:pt>
                <c:pt idx="99">
                  <c:v>31774</c:v>
                </c:pt>
                <c:pt idx="100">
                  <c:v>31780</c:v>
                </c:pt>
                <c:pt idx="101">
                  <c:v>31788</c:v>
                </c:pt>
                <c:pt idx="102">
                  <c:v>31905</c:v>
                </c:pt>
                <c:pt idx="103">
                  <c:v>32352</c:v>
                </c:pt>
                <c:pt idx="104">
                  <c:v>32381</c:v>
                </c:pt>
                <c:pt idx="105">
                  <c:v>32381</c:v>
                </c:pt>
                <c:pt idx="106">
                  <c:v>32723</c:v>
                </c:pt>
                <c:pt idx="107">
                  <c:v>32755</c:v>
                </c:pt>
                <c:pt idx="108">
                  <c:v>32800</c:v>
                </c:pt>
                <c:pt idx="109">
                  <c:v>32829</c:v>
                </c:pt>
                <c:pt idx="110">
                  <c:v>32881</c:v>
                </c:pt>
                <c:pt idx="111">
                  <c:v>32930</c:v>
                </c:pt>
                <c:pt idx="112">
                  <c:v>33257</c:v>
                </c:pt>
                <c:pt idx="113">
                  <c:v>33306</c:v>
                </c:pt>
                <c:pt idx="114">
                  <c:v>33326</c:v>
                </c:pt>
                <c:pt idx="115">
                  <c:v>33342</c:v>
                </c:pt>
                <c:pt idx="116">
                  <c:v>33679</c:v>
                </c:pt>
                <c:pt idx="117">
                  <c:v>33784</c:v>
                </c:pt>
                <c:pt idx="118">
                  <c:v>34033</c:v>
                </c:pt>
                <c:pt idx="119">
                  <c:v>34044</c:v>
                </c:pt>
                <c:pt idx="120">
                  <c:v>34058</c:v>
                </c:pt>
                <c:pt idx="121">
                  <c:v>34065</c:v>
                </c:pt>
                <c:pt idx="122">
                  <c:v>34075</c:v>
                </c:pt>
                <c:pt idx="123">
                  <c:v>34086</c:v>
                </c:pt>
                <c:pt idx="124">
                  <c:v>34100</c:v>
                </c:pt>
                <c:pt idx="125">
                  <c:v>34110</c:v>
                </c:pt>
                <c:pt idx="126">
                  <c:v>34117</c:v>
                </c:pt>
                <c:pt idx="127">
                  <c:v>34129</c:v>
                </c:pt>
                <c:pt idx="128">
                  <c:v>34267</c:v>
                </c:pt>
                <c:pt idx="129">
                  <c:v>34310</c:v>
                </c:pt>
                <c:pt idx="130">
                  <c:v>34341</c:v>
                </c:pt>
                <c:pt idx="131">
                  <c:v>34366</c:v>
                </c:pt>
                <c:pt idx="132">
                  <c:v>34402</c:v>
                </c:pt>
                <c:pt idx="133">
                  <c:v>34438</c:v>
                </c:pt>
                <c:pt idx="134">
                  <c:v>34488</c:v>
                </c:pt>
                <c:pt idx="135">
                  <c:v>34522</c:v>
                </c:pt>
                <c:pt idx="136">
                  <c:v>34561</c:v>
                </c:pt>
                <c:pt idx="137">
                  <c:v>34589</c:v>
                </c:pt>
                <c:pt idx="138">
                  <c:v>34611</c:v>
                </c:pt>
                <c:pt idx="139">
                  <c:v>34648</c:v>
                </c:pt>
                <c:pt idx="140">
                  <c:v>34676</c:v>
                </c:pt>
                <c:pt idx="141">
                  <c:v>34702</c:v>
                </c:pt>
                <c:pt idx="142">
                  <c:v>34775</c:v>
                </c:pt>
                <c:pt idx="143">
                  <c:v>34817</c:v>
                </c:pt>
                <c:pt idx="144">
                  <c:v>34859</c:v>
                </c:pt>
                <c:pt idx="145">
                  <c:v>35025</c:v>
                </c:pt>
                <c:pt idx="146">
                  <c:v>35101</c:v>
                </c:pt>
                <c:pt idx="147">
                  <c:v>35143</c:v>
                </c:pt>
                <c:pt idx="148">
                  <c:v>35184</c:v>
                </c:pt>
                <c:pt idx="149">
                  <c:v>35213</c:v>
                </c:pt>
                <c:pt idx="150">
                  <c:v>35240</c:v>
                </c:pt>
                <c:pt idx="151">
                  <c:v>35286</c:v>
                </c:pt>
                <c:pt idx="152">
                  <c:v>35311</c:v>
                </c:pt>
                <c:pt idx="153">
                  <c:v>35325</c:v>
                </c:pt>
                <c:pt idx="154">
                  <c:v>35359</c:v>
                </c:pt>
                <c:pt idx="155">
                  <c:v>35419</c:v>
                </c:pt>
                <c:pt idx="156">
                  <c:v>35487</c:v>
                </c:pt>
                <c:pt idx="157">
                  <c:v>35551</c:v>
                </c:pt>
                <c:pt idx="158">
                  <c:v>35586</c:v>
                </c:pt>
                <c:pt idx="159">
                  <c:v>35625</c:v>
                </c:pt>
                <c:pt idx="160">
                  <c:v>35651</c:v>
                </c:pt>
                <c:pt idx="161">
                  <c:v>35693</c:v>
                </c:pt>
                <c:pt idx="162">
                  <c:v>35731</c:v>
                </c:pt>
                <c:pt idx="163">
                  <c:v>35754</c:v>
                </c:pt>
                <c:pt idx="164">
                  <c:v>35776</c:v>
                </c:pt>
                <c:pt idx="165">
                  <c:v>35817</c:v>
                </c:pt>
                <c:pt idx="166">
                  <c:v>35845</c:v>
                </c:pt>
                <c:pt idx="167">
                  <c:v>35871</c:v>
                </c:pt>
                <c:pt idx="168">
                  <c:v>35900</c:v>
                </c:pt>
                <c:pt idx="169">
                  <c:v>35956</c:v>
                </c:pt>
                <c:pt idx="170">
                  <c:v>36001</c:v>
                </c:pt>
                <c:pt idx="171">
                  <c:v>36060</c:v>
                </c:pt>
                <c:pt idx="172">
                  <c:v>36082</c:v>
                </c:pt>
                <c:pt idx="173">
                  <c:v>36216</c:v>
                </c:pt>
                <c:pt idx="174">
                  <c:v>36235</c:v>
                </c:pt>
                <c:pt idx="175">
                  <c:v>36277</c:v>
                </c:pt>
                <c:pt idx="176">
                  <c:v>36299</c:v>
                </c:pt>
                <c:pt idx="177">
                  <c:v>36328</c:v>
                </c:pt>
                <c:pt idx="178">
                  <c:v>36371</c:v>
                </c:pt>
                <c:pt idx="179">
                  <c:v>36399</c:v>
                </c:pt>
                <c:pt idx="180">
                  <c:v>36427</c:v>
                </c:pt>
                <c:pt idx="181">
                  <c:v>36458</c:v>
                </c:pt>
                <c:pt idx="182">
                  <c:v>36486</c:v>
                </c:pt>
                <c:pt idx="183">
                  <c:v>36553</c:v>
                </c:pt>
                <c:pt idx="184">
                  <c:v>36587</c:v>
                </c:pt>
                <c:pt idx="185">
                  <c:v>36612</c:v>
                </c:pt>
                <c:pt idx="186">
                  <c:v>36640</c:v>
                </c:pt>
                <c:pt idx="187">
                  <c:v>36669</c:v>
                </c:pt>
                <c:pt idx="188">
                  <c:v>36706</c:v>
                </c:pt>
                <c:pt idx="189">
                  <c:v>36732</c:v>
                </c:pt>
                <c:pt idx="190">
                  <c:v>36760</c:v>
                </c:pt>
                <c:pt idx="191">
                  <c:v>36787</c:v>
                </c:pt>
                <c:pt idx="192">
                  <c:v>36822</c:v>
                </c:pt>
                <c:pt idx="193">
                  <c:v>36859</c:v>
                </c:pt>
                <c:pt idx="194">
                  <c:v>36888</c:v>
                </c:pt>
                <c:pt idx="195">
                  <c:v>36914</c:v>
                </c:pt>
                <c:pt idx="196">
                  <c:v>36941</c:v>
                </c:pt>
                <c:pt idx="197">
                  <c:v>36965</c:v>
                </c:pt>
                <c:pt idx="198">
                  <c:v>37011</c:v>
                </c:pt>
                <c:pt idx="199">
                  <c:v>37041</c:v>
                </c:pt>
                <c:pt idx="200">
                  <c:v>37063</c:v>
                </c:pt>
                <c:pt idx="201">
                  <c:v>37102</c:v>
                </c:pt>
                <c:pt idx="202">
                  <c:v>37130</c:v>
                </c:pt>
                <c:pt idx="203">
                  <c:v>37158</c:v>
                </c:pt>
                <c:pt idx="204">
                  <c:v>37193</c:v>
                </c:pt>
                <c:pt idx="205">
                  <c:v>37223</c:v>
                </c:pt>
                <c:pt idx="206">
                  <c:v>37244</c:v>
                </c:pt>
                <c:pt idx="207">
                  <c:v>37281</c:v>
                </c:pt>
                <c:pt idx="208">
                  <c:v>37314</c:v>
                </c:pt>
                <c:pt idx="209">
                  <c:v>37337</c:v>
                </c:pt>
                <c:pt idx="210">
                  <c:v>37375</c:v>
                </c:pt>
                <c:pt idx="211">
                  <c:v>37399</c:v>
                </c:pt>
                <c:pt idx="212">
                  <c:v>37433</c:v>
                </c:pt>
                <c:pt idx="213">
                  <c:v>37460</c:v>
                </c:pt>
                <c:pt idx="214">
                  <c:v>37494</c:v>
                </c:pt>
                <c:pt idx="215">
                  <c:v>37524</c:v>
                </c:pt>
                <c:pt idx="216">
                  <c:v>37546</c:v>
                </c:pt>
                <c:pt idx="217">
                  <c:v>37581</c:v>
                </c:pt>
                <c:pt idx="218">
                  <c:v>37610</c:v>
                </c:pt>
                <c:pt idx="219">
                  <c:v>37651</c:v>
                </c:pt>
                <c:pt idx="220">
                  <c:v>37679</c:v>
                </c:pt>
                <c:pt idx="221">
                  <c:v>37705</c:v>
                </c:pt>
                <c:pt idx="222">
                  <c:v>37739</c:v>
                </c:pt>
                <c:pt idx="223">
                  <c:v>37761</c:v>
                </c:pt>
                <c:pt idx="224">
                  <c:v>37802</c:v>
                </c:pt>
                <c:pt idx="225">
                  <c:v>37830</c:v>
                </c:pt>
                <c:pt idx="226">
                  <c:v>37859</c:v>
                </c:pt>
                <c:pt idx="227">
                  <c:v>37888</c:v>
                </c:pt>
                <c:pt idx="228">
                  <c:v>37924</c:v>
                </c:pt>
                <c:pt idx="229">
                  <c:v>37951</c:v>
                </c:pt>
                <c:pt idx="230">
                  <c:v>37978</c:v>
                </c:pt>
                <c:pt idx="231">
                  <c:v>38008</c:v>
                </c:pt>
                <c:pt idx="232">
                  <c:v>38047</c:v>
                </c:pt>
                <c:pt idx="233">
                  <c:v>38078</c:v>
                </c:pt>
                <c:pt idx="234">
                  <c:v>38105</c:v>
                </c:pt>
                <c:pt idx="235">
                  <c:v>38131</c:v>
                </c:pt>
                <c:pt idx="236">
                  <c:v>38162</c:v>
                </c:pt>
                <c:pt idx="237">
                  <c:v>38191</c:v>
                </c:pt>
                <c:pt idx="238">
                  <c:v>38225</c:v>
                </c:pt>
                <c:pt idx="239">
                  <c:v>38250</c:v>
                </c:pt>
                <c:pt idx="240">
                  <c:v>38292</c:v>
                </c:pt>
                <c:pt idx="241">
                  <c:v>38320</c:v>
                </c:pt>
                <c:pt idx="242">
                  <c:v>38341</c:v>
                </c:pt>
                <c:pt idx="243">
                  <c:v>38377</c:v>
                </c:pt>
                <c:pt idx="244">
                  <c:v>38413</c:v>
                </c:pt>
                <c:pt idx="245">
                  <c:v>38440</c:v>
                </c:pt>
                <c:pt idx="246">
                  <c:v>38467</c:v>
                </c:pt>
                <c:pt idx="247">
                  <c:v>38496</c:v>
                </c:pt>
                <c:pt idx="248">
                  <c:v>38526</c:v>
                </c:pt>
                <c:pt idx="249">
                  <c:v>38558</c:v>
                </c:pt>
                <c:pt idx="250">
                  <c:v>38586</c:v>
                </c:pt>
                <c:pt idx="251">
                  <c:v>38618</c:v>
                </c:pt>
                <c:pt idx="252">
                  <c:v>38649</c:v>
                </c:pt>
                <c:pt idx="253">
                  <c:v>38677</c:v>
                </c:pt>
                <c:pt idx="254">
                  <c:v>38707</c:v>
                </c:pt>
                <c:pt idx="255">
                  <c:v>38743</c:v>
                </c:pt>
                <c:pt idx="256">
                  <c:v>38776</c:v>
                </c:pt>
                <c:pt idx="257">
                  <c:v>38803</c:v>
                </c:pt>
                <c:pt idx="258">
                  <c:v>38835</c:v>
                </c:pt>
                <c:pt idx="259">
                  <c:v>38856</c:v>
                </c:pt>
                <c:pt idx="260">
                  <c:v>38894</c:v>
                </c:pt>
                <c:pt idx="261">
                  <c:v>38925</c:v>
                </c:pt>
                <c:pt idx="262">
                  <c:v>38958</c:v>
                </c:pt>
                <c:pt idx="263">
                  <c:v>38986</c:v>
                </c:pt>
                <c:pt idx="264">
                  <c:v>39014</c:v>
                </c:pt>
                <c:pt idx="265">
                  <c:v>39050</c:v>
                </c:pt>
                <c:pt idx="266">
                  <c:v>39077</c:v>
                </c:pt>
                <c:pt idx="267">
                  <c:v>39114</c:v>
                </c:pt>
                <c:pt idx="268">
                  <c:v>39136</c:v>
                </c:pt>
                <c:pt idx="269">
                  <c:v>39167</c:v>
                </c:pt>
                <c:pt idx="270">
                  <c:v>39198</c:v>
                </c:pt>
                <c:pt idx="271">
                  <c:v>39220</c:v>
                </c:pt>
                <c:pt idx="272">
                  <c:v>39258</c:v>
                </c:pt>
                <c:pt idx="273">
                  <c:v>39272</c:v>
                </c:pt>
                <c:pt idx="274">
                  <c:v>39317</c:v>
                </c:pt>
                <c:pt idx="275">
                  <c:v>39356</c:v>
                </c:pt>
                <c:pt idx="276">
                  <c:v>39373</c:v>
                </c:pt>
                <c:pt idx="277">
                  <c:v>39413</c:v>
                </c:pt>
                <c:pt idx="278">
                  <c:v>39443</c:v>
                </c:pt>
                <c:pt idx="279">
                  <c:v>39472</c:v>
                </c:pt>
                <c:pt idx="280">
                  <c:v>39507</c:v>
                </c:pt>
                <c:pt idx="281">
                  <c:v>39536</c:v>
                </c:pt>
                <c:pt idx="282">
                  <c:v>39563</c:v>
                </c:pt>
                <c:pt idx="283">
                  <c:v>39580</c:v>
                </c:pt>
                <c:pt idx="284">
                  <c:v>39674</c:v>
                </c:pt>
                <c:pt idx="285">
                  <c:v>39725</c:v>
                </c:pt>
                <c:pt idx="286">
                  <c:v>39767</c:v>
                </c:pt>
                <c:pt idx="287">
                  <c:v>39795</c:v>
                </c:pt>
                <c:pt idx="288">
                  <c:v>39832</c:v>
                </c:pt>
                <c:pt idx="289">
                  <c:v>39866</c:v>
                </c:pt>
                <c:pt idx="290">
                  <c:v>39898</c:v>
                </c:pt>
                <c:pt idx="291">
                  <c:v>39938</c:v>
                </c:pt>
                <c:pt idx="292">
                  <c:v>39966</c:v>
                </c:pt>
                <c:pt idx="293">
                  <c:v>40001</c:v>
                </c:pt>
                <c:pt idx="294">
                  <c:v>40044</c:v>
                </c:pt>
                <c:pt idx="295">
                  <c:v>40074</c:v>
                </c:pt>
                <c:pt idx="296">
                  <c:v>40102</c:v>
                </c:pt>
                <c:pt idx="297">
                  <c:v>40128</c:v>
                </c:pt>
                <c:pt idx="298">
                  <c:v>40161</c:v>
                </c:pt>
                <c:pt idx="299">
                  <c:v>40191</c:v>
                </c:pt>
                <c:pt idx="300">
                  <c:v>40221</c:v>
                </c:pt>
                <c:pt idx="301">
                  <c:v>40246</c:v>
                </c:pt>
                <c:pt idx="302">
                  <c:v>40274</c:v>
                </c:pt>
                <c:pt idx="303">
                  <c:v>40331</c:v>
                </c:pt>
                <c:pt idx="304">
                  <c:v>40378</c:v>
                </c:pt>
                <c:pt idx="305">
                  <c:v>40417</c:v>
                </c:pt>
                <c:pt idx="306">
                  <c:v>40442</c:v>
                </c:pt>
                <c:pt idx="307">
                  <c:v>40485</c:v>
                </c:pt>
                <c:pt idx="308">
                  <c:v>40514</c:v>
                </c:pt>
                <c:pt idx="309">
                  <c:v>40549</c:v>
                </c:pt>
                <c:pt idx="310">
                  <c:v>40577</c:v>
                </c:pt>
                <c:pt idx="311">
                  <c:v>40605</c:v>
                </c:pt>
                <c:pt idx="312">
                  <c:v>40632</c:v>
                </c:pt>
                <c:pt idx="313">
                  <c:v>40666</c:v>
                </c:pt>
                <c:pt idx="314">
                  <c:v>40709</c:v>
                </c:pt>
                <c:pt idx="315">
                  <c:v>40714</c:v>
                </c:pt>
                <c:pt idx="316">
                  <c:v>40743</c:v>
                </c:pt>
                <c:pt idx="317">
                  <c:v>40772</c:v>
                </c:pt>
                <c:pt idx="318">
                  <c:v>40808</c:v>
                </c:pt>
                <c:pt idx="319">
                  <c:v>40842</c:v>
                </c:pt>
                <c:pt idx="320">
                  <c:v>40868</c:v>
                </c:pt>
                <c:pt idx="321">
                  <c:v>40897</c:v>
                </c:pt>
                <c:pt idx="322">
                  <c:v>40932</c:v>
                </c:pt>
                <c:pt idx="323">
                  <c:v>40977</c:v>
                </c:pt>
              </c:numCache>
            </c:numRef>
          </c:xVal>
          <c:yVal>
            <c:numRef>
              <c:f>'"300" wells'' water levels'!$L$2516:$L$2839</c:f>
              <c:numCache>
                <c:formatCode>General</c:formatCode>
                <c:ptCount val="324"/>
                <c:pt idx="1">
                  <c:v>423.23200000000003</c:v>
                </c:pt>
                <c:pt idx="6">
                  <c:v>422.91500000000002</c:v>
                </c:pt>
                <c:pt idx="11">
                  <c:v>423.18</c:v>
                </c:pt>
                <c:pt idx="13">
                  <c:v>423.22</c:v>
                </c:pt>
                <c:pt idx="14">
                  <c:v>423.22899999999998</c:v>
                </c:pt>
                <c:pt idx="15">
                  <c:v>423.56700000000001</c:v>
                </c:pt>
                <c:pt idx="16">
                  <c:v>423.54</c:v>
                </c:pt>
                <c:pt idx="17">
                  <c:v>423.54</c:v>
                </c:pt>
                <c:pt idx="18">
                  <c:v>423.36900000000003</c:v>
                </c:pt>
                <c:pt idx="19">
                  <c:v>423.24099999999999</c:v>
                </c:pt>
                <c:pt idx="20">
                  <c:v>423.17399999999998</c:v>
                </c:pt>
                <c:pt idx="21">
                  <c:v>423.75900000000001</c:v>
                </c:pt>
                <c:pt idx="22">
                  <c:v>423.75599999999997</c:v>
                </c:pt>
                <c:pt idx="23">
                  <c:v>423.75299999999999</c:v>
                </c:pt>
                <c:pt idx="24">
                  <c:v>423.11900000000003</c:v>
                </c:pt>
                <c:pt idx="25">
                  <c:v>423.101</c:v>
                </c:pt>
                <c:pt idx="26">
                  <c:v>423.32400000000001</c:v>
                </c:pt>
                <c:pt idx="27">
                  <c:v>423.30200000000002</c:v>
                </c:pt>
                <c:pt idx="28">
                  <c:v>423.31400000000002</c:v>
                </c:pt>
                <c:pt idx="29">
                  <c:v>423.32400000000001</c:v>
                </c:pt>
                <c:pt idx="30">
                  <c:v>423.32400000000001</c:v>
                </c:pt>
                <c:pt idx="31">
                  <c:v>423.29899999999998</c:v>
                </c:pt>
                <c:pt idx="32">
                  <c:v>423.27499999999998</c:v>
                </c:pt>
                <c:pt idx="33">
                  <c:v>423.238</c:v>
                </c:pt>
                <c:pt idx="34">
                  <c:v>423.18</c:v>
                </c:pt>
                <c:pt idx="35">
                  <c:v>423.15899999999999</c:v>
                </c:pt>
                <c:pt idx="36">
                  <c:v>423.14100000000002</c:v>
                </c:pt>
                <c:pt idx="37">
                  <c:v>423.11</c:v>
                </c:pt>
                <c:pt idx="38">
                  <c:v>423.08600000000001</c:v>
                </c:pt>
                <c:pt idx="39">
                  <c:v>423.07100000000003</c:v>
                </c:pt>
                <c:pt idx="40">
                  <c:v>423.06099999999998</c:v>
                </c:pt>
                <c:pt idx="41">
                  <c:v>423.02800000000002</c:v>
                </c:pt>
                <c:pt idx="42">
                  <c:v>423.01600000000002</c:v>
                </c:pt>
                <c:pt idx="43">
                  <c:v>423.05500000000001</c:v>
                </c:pt>
                <c:pt idx="44">
                  <c:v>423.05799999999999</c:v>
                </c:pt>
                <c:pt idx="45">
                  <c:v>423.07100000000003</c:v>
                </c:pt>
                <c:pt idx="46">
                  <c:v>423.08</c:v>
                </c:pt>
                <c:pt idx="47">
                  <c:v>423.08</c:v>
                </c:pt>
                <c:pt idx="48">
                  <c:v>423.14400000000001</c:v>
                </c:pt>
                <c:pt idx="49">
                  <c:v>423.214</c:v>
                </c:pt>
                <c:pt idx="50">
                  <c:v>423.48200000000003</c:v>
                </c:pt>
                <c:pt idx="51">
                  <c:v>423.53399999999999</c:v>
                </c:pt>
                <c:pt idx="52">
                  <c:v>423.54899999999998</c:v>
                </c:pt>
                <c:pt idx="53">
                  <c:v>423.58300000000003</c:v>
                </c:pt>
                <c:pt idx="54">
                  <c:v>423.58300000000003</c:v>
                </c:pt>
                <c:pt idx="55">
                  <c:v>423.53699999999998</c:v>
                </c:pt>
                <c:pt idx="56">
                  <c:v>423.52800000000002</c:v>
                </c:pt>
                <c:pt idx="57">
                  <c:v>423.51600000000002</c:v>
                </c:pt>
                <c:pt idx="58">
                  <c:v>423.476</c:v>
                </c:pt>
                <c:pt idx="59">
                  <c:v>423.488</c:v>
                </c:pt>
                <c:pt idx="60">
                  <c:v>423.49099999999999</c:v>
                </c:pt>
                <c:pt idx="61">
                  <c:v>423.48200000000003</c:v>
                </c:pt>
                <c:pt idx="62">
                  <c:v>423.47899999999998</c:v>
                </c:pt>
                <c:pt idx="63">
                  <c:v>423.46100000000001</c:v>
                </c:pt>
                <c:pt idx="64">
                  <c:v>423.47</c:v>
                </c:pt>
                <c:pt idx="65">
                  <c:v>423.464</c:v>
                </c:pt>
                <c:pt idx="66">
                  <c:v>423.45800000000003</c:v>
                </c:pt>
                <c:pt idx="67">
                  <c:v>423.44200000000001</c:v>
                </c:pt>
                <c:pt idx="68">
                  <c:v>423.43</c:v>
                </c:pt>
                <c:pt idx="69">
                  <c:v>423.41800000000001</c:v>
                </c:pt>
                <c:pt idx="70">
                  <c:v>423.39699999999999</c:v>
                </c:pt>
                <c:pt idx="71">
                  <c:v>423.39100000000002</c:v>
                </c:pt>
                <c:pt idx="72">
                  <c:v>423.375</c:v>
                </c:pt>
                <c:pt idx="73">
                  <c:v>423.35399999999998</c:v>
                </c:pt>
                <c:pt idx="74">
                  <c:v>423.33</c:v>
                </c:pt>
                <c:pt idx="75">
                  <c:v>423.23500000000001</c:v>
                </c:pt>
                <c:pt idx="76">
                  <c:v>423.25299999999999</c:v>
                </c:pt>
                <c:pt idx="77">
                  <c:v>423.17099999999999</c:v>
                </c:pt>
                <c:pt idx="78">
                  <c:v>423.14699999999999</c:v>
                </c:pt>
                <c:pt idx="79">
                  <c:v>423.13200000000001</c:v>
                </c:pt>
                <c:pt idx="80">
                  <c:v>423.11</c:v>
                </c:pt>
                <c:pt idx="81">
                  <c:v>423.077</c:v>
                </c:pt>
                <c:pt idx="82">
                  <c:v>423.08</c:v>
                </c:pt>
                <c:pt idx="83">
                  <c:v>423.09199999999998</c:v>
                </c:pt>
                <c:pt idx="84">
                  <c:v>423.06799999999998</c:v>
                </c:pt>
                <c:pt idx="85">
                  <c:v>423.12900000000002</c:v>
                </c:pt>
                <c:pt idx="86">
                  <c:v>423.18900000000002</c:v>
                </c:pt>
                <c:pt idx="87">
                  <c:v>423.22300000000001</c:v>
                </c:pt>
                <c:pt idx="88">
                  <c:v>423.26299999999998</c:v>
                </c:pt>
                <c:pt idx="89">
                  <c:v>423.30200000000002</c:v>
                </c:pt>
                <c:pt idx="90">
                  <c:v>423.4</c:v>
                </c:pt>
                <c:pt idx="91">
                  <c:v>423.55200000000002</c:v>
                </c:pt>
                <c:pt idx="92">
                  <c:v>423.51600000000002</c:v>
                </c:pt>
                <c:pt idx="93">
                  <c:v>423.43299999999999</c:v>
                </c:pt>
                <c:pt idx="94">
                  <c:v>423.43599999999998</c:v>
                </c:pt>
                <c:pt idx="95">
                  <c:v>423.41800000000001</c:v>
                </c:pt>
                <c:pt idx="96">
                  <c:v>423.34800000000001</c:v>
                </c:pt>
                <c:pt idx="97">
                  <c:v>423.32100000000003</c:v>
                </c:pt>
                <c:pt idx="98">
                  <c:v>423.18900000000002</c:v>
                </c:pt>
                <c:pt idx="99">
                  <c:v>423.18</c:v>
                </c:pt>
                <c:pt idx="100">
                  <c:v>423.09500000000003</c:v>
                </c:pt>
                <c:pt idx="101">
                  <c:v>423.077</c:v>
                </c:pt>
                <c:pt idx="103">
                  <c:v>423.04899999999998</c:v>
                </c:pt>
                <c:pt idx="104">
                  <c:v>422.97</c:v>
                </c:pt>
                <c:pt idx="106">
                  <c:v>423.19299999999998</c:v>
                </c:pt>
                <c:pt idx="107">
                  <c:v>422.85700000000003</c:v>
                </c:pt>
                <c:pt idx="108">
                  <c:v>423.08</c:v>
                </c:pt>
                <c:pt idx="109">
                  <c:v>423.06799999999998</c:v>
                </c:pt>
                <c:pt idx="110">
                  <c:v>422.93599999999998</c:v>
                </c:pt>
                <c:pt idx="111">
                  <c:v>422.86599999999999</c:v>
                </c:pt>
                <c:pt idx="112">
                  <c:v>422.88799999999998</c:v>
                </c:pt>
                <c:pt idx="113">
                  <c:v>422.87900000000002</c:v>
                </c:pt>
                <c:pt idx="114">
                  <c:v>422.88200000000001</c:v>
                </c:pt>
                <c:pt idx="115">
                  <c:v>422.94200000000001</c:v>
                </c:pt>
                <c:pt idx="116">
                  <c:v>422.87</c:v>
                </c:pt>
                <c:pt idx="118">
                  <c:v>423.14</c:v>
                </c:pt>
                <c:pt idx="119">
                  <c:v>422.99</c:v>
                </c:pt>
                <c:pt idx="120">
                  <c:v>423.15</c:v>
                </c:pt>
                <c:pt idx="121">
                  <c:v>423.16</c:v>
                </c:pt>
                <c:pt idx="122">
                  <c:v>423.18</c:v>
                </c:pt>
                <c:pt idx="123">
                  <c:v>423.25</c:v>
                </c:pt>
                <c:pt idx="124">
                  <c:v>423.31</c:v>
                </c:pt>
                <c:pt idx="125">
                  <c:v>423.34</c:v>
                </c:pt>
                <c:pt idx="126">
                  <c:v>423.34</c:v>
                </c:pt>
                <c:pt idx="127">
                  <c:v>423.35</c:v>
                </c:pt>
                <c:pt idx="128">
                  <c:v>423.45600000000002</c:v>
                </c:pt>
                <c:pt idx="129">
                  <c:v>423.38799999999998</c:v>
                </c:pt>
                <c:pt idx="130">
                  <c:v>423.32</c:v>
                </c:pt>
                <c:pt idx="131">
                  <c:v>423.26400000000001</c:v>
                </c:pt>
                <c:pt idx="132">
                  <c:v>423.18599999999998</c:v>
                </c:pt>
                <c:pt idx="133">
                  <c:v>423.23899999999998</c:v>
                </c:pt>
                <c:pt idx="134">
                  <c:v>423.40800000000002</c:v>
                </c:pt>
                <c:pt idx="135">
                  <c:v>423.452</c:v>
                </c:pt>
                <c:pt idx="137">
                  <c:v>423.5</c:v>
                </c:pt>
                <c:pt idx="138">
                  <c:v>423.577</c:v>
                </c:pt>
                <c:pt idx="139">
                  <c:v>423.61700000000002</c:v>
                </c:pt>
                <c:pt idx="140">
                  <c:v>423.60899999999998</c:v>
                </c:pt>
                <c:pt idx="141">
                  <c:v>423.61</c:v>
                </c:pt>
                <c:pt idx="142">
                  <c:v>423.46699999999998</c:v>
                </c:pt>
                <c:pt idx="143">
                  <c:v>423.52499999999998</c:v>
                </c:pt>
                <c:pt idx="144">
                  <c:v>423.61599999999999</c:v>
                </c:pt>
                <c:pt idx="145">
                  <c:v>423.46</c:v>
                </c:pt>
                <c:pt idx="147">
                  <c:v>423.34899999999999</c:v>
                </c:pt>
                <c:pt idx="148">
                  <c:v>424.02600000000001</c:v>
                </c:pt>
                <c:pt idx="149">
                  <c:v>423.774</c:v>
                </c:pt>
                <c:pt idx="150">
                  <c:v>423.65899999999999</c:v>
                </c:pt>
                <c:pt idx="151">
                  <c:v>423.488</c:v>
                </c:pt>
                <c:pt idx="152">
                  <c:v>423.36500000000001</c:v>
                </c:pt>
                <c:pt idx="153">
                  <c:v>423.30799999999999</c:v>
                </c:pt>
                <c:pt idx="154">
                  <c:v>423.31099999999998</c:v>
                </c:pt>
                <c:pt idx="155">
                  <c:v>423.35300000000001</c:v>
                </c:pt>
                <c:pt idx="156">
                  <c:v>423.39699999999999</c:v>
                </c:pt>
                <c:pt idx="157">
                  <c:v>423.66499999999996</c:v>
                </c:pt>
                <c:pt idx="158">
                  <c:v>423.65299999999996</c:v>
                </c:pt>
                <c:pt idx="159">
                  <c:v>424.10399999999998</c:v>
                </c:pt>
                <c:pt idx="160">
                  <c:v>423.71499999999997</c:v>
                </c:pt>
                <c:pt idx="161">
                  <c:v>423.26299999999998</c:v>
                </c:pt>
                <c:pt idx="162">
                  <c:v>423.53800000000001</c:v>
                </c:pt>
                <c:pt idx="163">
                  <c:v>423.51099999999997</c:v>
                </c:pt>
                <c:pt idx="164">
                  <c:v>423.46600000000001</c:v>
                </c:pt>
                <c:pt idx="165">
                  <c:v>423.40299999999996</c:v>
                </c:pt>
                <c:pt idx="166">
                  <c:v>423.35300000000001</c:v>
                </c:pt>
                <c:pt idx="167">
                  <c:v>423.38299999999998</c:v>
                </c:pt>
                <c:pt idx="168">
                  <c:v>423.42599999999999</c:v>
                </c:pt>
                <c:pt idx="169">
                  <c:v>424.51900000000001</c:v>
                </c:pt>
                <c:pt idx="170">
                  <c:v>425.35899999999998</c:v>
                </c:pt>
                <c:pt idx="171">
                  <c:v>426.14499999999998</c:v>
                </c:pt>
                <c:pt idx="172">
                  <c:v>423.11799999999999</c:v>
                </c:pt>
                <c:pt idx="173">
                  <c:v>429.11099999999999</c:v>
                </c:pt>
                <c:pt idx="174">
                  <c:v>428.96499999999997</c:v>
                </c:pt>
                <c:pt idx="175">
                  <c:v>429.34899999999999</c:v>
                </c:pt>
                <c:pt idx="176">
                  <c:v>423.733</c:v>
                </c:pt>
                <c:pt idx="177">
                  <c:v>423.78800000000001</c:v>
                </c:pt>
                <c:pt idx="178">
                  <c:v>423.85399999999998</c:v>
                </c:pt>
                <c:pt idx="179">
                  <c:v>423.44</c:v>
                </c:pt>
                <c:pt idx="180">
                  <c:v>423.59100000000001</c:v>
                </c:pt>
                <c:pt idx="181">
                  <c:v>423.64499999999998</c:v>
                </c:pt>
                <c:pt idx="182">
                  <c:v>423.62799999999999</c:v>
                </c:pt>
                <c:pt idx="183">
                  <c:v>423.43</c:v>
                </c:pt>
                <c:pt idx="184">
                  <c:v>423.37099999999998</c:v>
                </c:pt>
                <c:pt idx="185">
                  <c:v>423.30599999999998</c:v>
                </c:pt>
                <c:pt idx="186">
                  <c:v>423.363</c:v>
                </c:pt>
                <c:pt idx="187">
                  <c:v>423.33699999999999</c:v>
                </c:pt>
                <c:pt idx="188">
                  <c:v>423.43399999999997</c:v>
                </c:pt>
                <c:pt idx="189">
                  <c:v>423.298</c:v>
                </c:pt>
                <c:pt idx="190">
                  <c:v>423.07400000000001</c:v>
                </c:pt>
                <c:pt idx="191">
                  <c:v>423.18899999999996</c:v>
                </c:pt>
                <c:pt idx="192">
                  <c:v>423.28299999999996</c:v>
                </c:pt>
                <c:pt idx="193">
                  <c:v>423.529</c:v>
                </c:pt>
                <c:pt idx="194">
                  <c:v>423.61799999999999</c:v>
                </c:pt>
                <c:pt idx="195">
                  <c:v>423.57299999999998</c:v>
                </c:pt>
                <c:pt idx="196">
                  <c:v>423.50200000000001</c:v>
                </c:pt>
                <c:pt idx="197">
                  <c:v>423.46600000000001</c:v>
                </c:pt>
                <c:pt idx="198">
                  <c:v>423.47699999999998</c:v>
                </c:pt>
                <c:pt idx="199">
                  <c:v>423.73500000000001</c:v>
                </c:pt>
                <c:pt idx="200">
                  <c:v>423.786</c:v>
                </c:pt>
                <c:pt idx="201">
                  <c:v>423.59399999999999</c:v>
                </c:pt>
                <c:pt idx="202">
                  <c:v>423.52499999999998</c:v>
                </c:pt>
                <c:pt idx="203">
                  <c:v>423.44799999999998</c:v>
                </c:pt>
                <c:pt idx="204">
                  <c:v>423.459</c:v>
                </c:pt>
                <c:pt idx="205">
                  <c:v>423.38900000000001</c:v>
                </c:pt>
                <c:pt idx="206">
                  <c:v>423.37399999999997</c:v>
                </c:pt>
                <c:pt idx="207">
                  <c:v>423.40999999999997</c:v>
                </c:pt>
                <c:pt idx="208">
                  <c:v>423.23399999999998</c:v>
                </c:pt>
                <c:pt idx="209">
                  <c:v>423.226</c:v>
                </c:pt>
                <c:pt idx="210">
                  <c:v>423.31</c:v>
                </c:pt>
                <c:pt idx="211">
                  <c:v>423.32499999999999</c:v>
                </c:pt>
                <c:pt idx="212">
                  <c:v>423.49399999999997</c:v>
                </c:pt>
                <c:pt idx="213">
                  <c:v>423.43899999999996</c:v>
                </c:pt>
                <c:pt idx="214">
                  <c:v>423.495</c:v>
                </c:pt>
                <c:pt idx="215">
                  <c:v>423.28199999999998</c:v>
                </c:pt>
                <c:pt idx="216">
                  <c:v>423.28800000000001</c:v>
                </c:pt>
                <c:pt idx="217">
                  <c:v>423.27299999999997</c:v>
                </c:pt>
                <c:pt idx="218">
                  <c:v>423.23899999999998</c:v>
                </c:pt>
                <c:pt idx="219">
                  <c:v>423.16199999999998</c:v>
                </c:pt>
                <c:pt idx="220">
                  <c:v>423.12799999999999</c:v>
                </c:pt>
                <c:pt idx="221">
                  <c:v>423.14499999999998</c:v>
                </c:pt>
                <c:pt idx="222">
                  <c:v>423.16399999999999</c:v>
                </c:pt>
                <c:pt idx="223">
                  <c:v>423.16199999999998</c:v>
                </c:pt>
                <c:pt idx="224">
                  <c:v>423.19200000000001</c:v>
                </c:pt>
                <c:pt idx="225">
                  <c:v>423.18199999999996</c:v>
                </c:pt>
                <c:pt idx="226">
                  <c:v>423.09</c:v>
                </c:pt>
                <c:pt idx="227">
                  <c:v>423.07400000000001</c:v>
                </c:pt>
                <c:pt idx="228">
                  <c:v>423.12399999999997</c:v>
                </c:pt>
                <c:pt idx="229">
                  <c:v>423.13</c:v>
                </c:pt>
                <c:pt idx="230">
                  <c:v>423.20400000000001</c:v>
                </c:pt>
                <c:pt idx="231">
                  <c:v>423.17899999999997</c:v>
                </c:pt>
                <c:pt idx="232">
                  <c:v>423.12399999999997</c:v>
                </c:pt>
                <c:pt idx="233">
                  <c:v>423.221</c:v>
                </c:pt>
                <c:pt idx="234">
                  <c:v>423.084</c:v>
                </c:pt>
                <c:pt idx="235">
                  <c:v>423.06200000000001</c:v>
                </c:pt>
                <c:pt idx="236">
                  <c:v>422.97999999999996</c:v>
                </c:pt>
                <c:pt idx="237">
                  <c:v>422.95799999999997</c:v>
                </c:pt>
                <c:pt idx="238">
                  <c:v>422.90199999999999</c:v>
                </c:pt>
                <c:pt idx="239">
                  <c:v>422.90899999999999</c:v>
                </c:pt>
                <c:pt idx="240">
                  <c:v>423.25200000000001</c:v>
                </c:pt>
                <c:pt idx="241">
                  <c:v>423.411</c:v>
                </c:pt>
                <c:pt idx="242">
                  <c:v>423.36599999999999</c:v>
                </c:pt>
                <c:pt idx="243">
                  <c:v>423.24599999999998</c:v>
                </c:pt>
                <c:pt idx="244">
                  <c:v>423.16499999999996</c:v>
                </c:pt>
                <c:pt idx="245">
                  <c:v>423.17099999999999</c:v>
                </c:pt>
                <c:pt idx="246">
                  <c:v>423.33199999999999</c:v>
                </c:pt>
                <c:pt idx="247">
                  <c:v>423.36</c:v>
                </c:pt>
                <c:pt idx="248">
                  <c:v>423.68899999999996</c:v>
                </c:pt>
                <c:pt idx="249">
                  <c:v>423.59899999999999</c:v>
                </c:pt>
                <c:pt idx="250">
                  <c:v>423.34499999999997</c:v>
                </c:pt>
                <c:pt idx="251">
                  <c:v>423.29399999999998</c:v>
                </c:pt>
                <c:pt idx="252">
                  <c:v>423.25700000000001</c:v>
                </c:pt>
                <c:pt idx="253">
                  <c:v>423.23099999999999</c:v>
                </c:pt>
                <c:pt idx="254">
                  <c:v>423.20299999999997</c:v>
                </c:pt>
                <c:pt idx="255">
                  <c:v>423.13799999999998</c:v>
                </c:pt>
                <c:pt idx="256">
                  <c:v>423.084</c:v>
                </c:pt>
                <c:pt idx="257">
                  <c:v>423.08600000000001</c:v>
                </c:pt>
                <c:pt idx="258">
                  <c:v>423.48099999999999</c:v>
                </c:pt>
                <c:pt idx="259">
                  <c:v>423.53</c:v>
                </c:pt>
                <c:pt idx="260">
                  <c:v>423.428</c:v>
                </c:pt>
                <c:pt idx="261">
                  <c:v>423.21499999999997</c:v>
                </c:pt>
                <c:pt idx="262">
                  <c:v>423.036</c:v>
                </c:pt>
                <c:pt idx="263">
                  <c:v>423.024</c:v>
                </c:pt>
                <c:pt idx="264">
                  <c:v>423.03100000000001</c:v>
                </c:pt>
                <c:pt idx="265">
                  <c:v>423.00900000000001</c:v>
                </c:pt>
                <c:pt idx="266">
                  <c:v>422.95</c:v>
                </c:pt>
                <c:pt idx="267">
                  <c:v>422.89600000000002</c:v>
                </c:pt>
                <c:pt idx="268">
                  <c:v>422.86</c:v>
                </c:pt>
                <c:pt idx="269">
                  <c:v>422.99099999999999</c:v>
                </c:pt>
                <c:pt idx="270">
                  <c:v>423.16699999999997</c:v>
                </c:pt>
                <c:pt idx="271">
                  <c:v>423.255</c:v>
                </c:pt>
                <c:pt idx="272">
                  <c:v>423.31799999999998</c:v>
                </c:pt>
                <c:pt idx="273">
                  <c:v>423.28399999999999</c:v>
                </c:pt>
                <c:pt idx="274">
                  <c:v>423.02199999999999</c:v>
                </c:pt>
                <c:pt idx="275">
                  <c:v>423.03199999999998</c:v>
                </c:pt>
                <c:pt idx="276">
                  <c:v>423.10300000000001</c:v>
                </c:pt>
                <c:pt idx="277">
                  <c:v>423.28699999999998</c:v>
                </c:pt>
                <c:pt idx="278">
                  <c:v>423.23199999999997</c:v>
                </c:pt>
                <c:pt idx="279">
                  <c:v>423.12899999999996</c:v>
                </c:pt>
                <c:pt idx="280">
                  <c:v>423.00299999999999</c:v>
                </c:pt>
                <c:pt idx="284">
                  <c:v>423.41699999999997</c:v>
                </c:pt>
                <c:pt idx="285">
                  <c:v>423.39699999999999</c:v>
                </c:pt>
                <c:pt idx="286">
                  <c:v>423.58799999999997</c:v>
                </c:pt>
                <c:pt idx="287">
                  <c:v>423.59899999999999</c:v>
                </c:pt>
                <c:pt idx="288">
                  <c:v>423.55899999999997</c:v>
                </c:pt>
                <c:pt idx="289">
                  <c:v>423.46499999999997</c:v>
                </c:pt>
                <c:pt idx="290">
                  <c:v>423.76099999999997</c:v>
                </c:pt>
                <c:pt idx="293">
                  <c:v>423.74399999999997</c:v>
                </c:pt>
                <c:pt idx="294">
                  <c:v>423.43</c:v>
                </c:pt>
                <c:pt idx="295">
                  <c:v>423.30199999999996</c:v>
                </c:pt>
                <c:pt idx="296">
                  <c:v>423.21600000000001</c:v>
                </c:pt>
                <c:pt idx="297">
                  <c:v>423.226</c:v>
                </c:pt>
                <c:pt idx="298">
                  <c:v>423.25399999999996</c:v>
                </c:pt>
                <c:pt idx="299">
                  <c:v>423.11799999999999</c:v>
                </c:pt>
                <c:pt idx="300">
                  <c:v>423.08799999999997</c:v>
                </c:pt>
                <c:pt idx="301">
                  <c:v>423.02299999999997</c:v>
                </c:pt>
                <c:pt idx="302">
                  <c:v>423.18099999999998</c:v>
                </c:pt>
                <c:pt idx="303">
                  <c:v>423.43199999999996</c:v>
                </c:pt>
                <c:pt idx="304">
                  <c:v>423.44900000000001</c:v>
                </c:pt>
                <c:pt idx="305">
                  <c:v>423.66199999999998</c:v>
                </c:pt>
                <c:pt idx="306">
                  <c:v>423.78299999999996</c:v>
                </c:pt>
                <c:pt idx="307">
                  <c:v>423.80899999999997</c:v>
                </c:pt>
                <c:pt idx="308">
                  <c:v>423.73199999999997</c:v>
                </c:pt>
                <c:pt idx="310">
                  <c:v>423.53</c:v>
                </c:pt>
                <c:pt idx="312">
                  <c:v>423.46999999999997</c:v>
                </c:pt>
                <c:pt idx="313">
                  <c:v>423.745</c:v>
                </c:pt>
                <c:pt idx="314">
                  <c:v>423.82599999999996</c:v>
                </c:pt>
                <c:pt idx="315">
                  <c:v>423.82099999999997</c:v>
                </c:pt>
                <c:pt idx="316">
                  <c:v>423.68700000000001</c:v>
                </c:pt>
                <c:pt idx="317">
                  <c:v>423.58499999999998</c:v>
                </c:pt>
                <c:pt idx="318">
                  <c:v>423.464</c:v>
                </c:pt>
                <c:pt idx="319">
                  <c:v>423.38099999999997</c:v>
                </c:pt>
                <c:pt idx="320">
                  <c:v>423.34499999999997</c:v>
                </c:pt>
                <c:pt idx="321">
                  <c:v>423.27299999999997</c:v>
                </c:pt>
                <c:pt idx="322">
                  <c:v>423.26</c:v>
                </c:pt>
                <c:pt idx="323">
                  <c:v>423.21499999999997</c:v>
                </c:pt>
              </c:numCache>
            </c:numRef>
          </c:yVal>
          <c:smooth val="0"/>
        </c:ser>
        <c:ser>
          <c:idx val="1"/>
          <c:order val="1"/>
          <c:spPr>
            <a:ln w="12700">
              <a:solidFill>
                <a:srgbClr val="000000"/>
              </a:solidFill>
              <a:prstDash val="lgDashDot"/>
            </a:ln>
          </c:spPr>
          <c:marker>
            <c:symbol val="none"/>
          </c:marker>
          <c:xVal>
            <c:numRef>
              <c:f>'"300" wells'' water levels'!$B$2516:$B$2839</c:f>
              <c:numCache>
                <c:formatCode>mm/dd/yy</c:formatCode>
                <c:ptCount val="324"/>
                <c:pt idx="0">
                  <c:v>30480</c:v>
                </c:pt>
                <c:pt idx="1">
                  <c:v>30480</c:v>
                </c:pt>
                <c:pt idx="2">
                  <c:v>30483</c:v>
                </c:pt>
                <c:pt idx="3">
                  <c:v>30488</c:v>
                </c:pt>
                <c:pt idx="4">
                  <c:v>30509</c:v>
                </c:pt>
                <c:pt idx="5">
                  <c:v>30524</c:v>
                </c:pt>
                <c:pt idx="6">
                  <c:v>30566</c:v>
                </c:pt>
                <c:pt idx="7">
                  <c:v>30739</c:v>
                </c:pt>
                <c:pt idx="8">
                  <c:v>30778</c:v>
                </c:pt>
                <c:pt idx="9">
                  <c:v>30785</c:v>
                </c:pt>
                <c:pt idx="10">
                  <c:v>30799</c:v>
                </c:pt>
                <c:pt idx="11">
                  <c:v>30806</c:v>
                </c:pt>
                <c:pt idx="12">
                  <c:v>30830</c:v>
                </c:pt>
                <c:pt idx="13">
                  <c:v>30839</c:v>
                </c:pt>
                <c:pt idx="14">
                  <c:v>30848</c:v>
                </c:pt>
                <c:pt idx="15">
                  <c:v>30854</c:v>
                </c:pt>
                <c:pt idx="16">
                  <c:v>30861</c:v>
                </c:pt>
                <c:pt idx="17">
                  <c:v>30869</c:v>
                </c:pt>
                <c:pt idx="18">
                  <c:v>30881</c:v>
                </c:pt>
                <c:pt idx="19">
                  <c:v>30897</c:v>
                </c:pt>
                <c:pt idx="20">
                  <c:v>30904</c:v>
                </c:pt>
                <c:pt idx="21">
                  <c:v>30911</c:v>
                </c:pt>
                <c:pt idx="22">
                  <c:v>30917</c:v>
                </c:pt>
                <c:pt idx="23">
                  <c:v>30925</c:v>
                </c:pt>
                <c:pt idx="24">
                  <c:v>30934</c:v>
                </c:pt>
                <c:pt idx="25">
                  <c:v>30945</c:v>
                </c:pt>
                <c:pt idx="26">
                  <c:v>30979</c:v>
                </c:pt>
                <c:pt idx="27">
                  <c:v>30986</c:v>
                </c:pt>
                <c:pt idx="28">
                  <c:v>30993</c:v>
                </c:pt>
                <c:pt idx="29">
                  <c:v>31001</c:v>
                </c:pt>
                <c:pt idx="30">
                  <c:v>31007</c:v>
                </c:pt>
                <c:pt idx="31">
                  <c:v>31016</c:v>
                </c:pt>
                <c:pt idx="32">
                  <c:v>31021</c:v>
                </c:pt>
                <c:pt idx="33">
                  <c:v>31029</c:v>
                </c:pt>
                <c:pt idx="34">
                  <c:v>31039</c:v>
                </c:pt>
                <c:pt idx="35">
                  <c:v>31046</c:v>
                </c:pt>
                <c:pt idx="36">
                  <c:v>31053</c:v>
                </c:pt>
                <c:pt idx="37">
                  <c:v>31060</c:v>
                </c:pt>
                <c:pt idx="38">
                  <c:v>31076</c:v>
                </c:pt>
                <c:pt idx="39">
                  <c:v>31081</c:v>
                </c:pt>
                <c:pt idx="40">
                  <c:v>31088</c:v>
                </c:pt>
                <c:pt idx="41">
                  <c:v>31116</c:v>
                </c:pt>
                <c:pt idx="42">
                  <c:v>31123</c:v>
                </c:pt>
                <c:pt idx="43">
                  <c:v>31130</c:v>
                </c:pt>
                <c:pt idx="44">
                  <c:v>31137</c:v>
                </c:pt>
                <c:pt idx="45">
                  <c:v>31144</c:v>
                </c:pt>
                <c:pt idx="46">
                  <c:v>31151</c:v>
                </c:pt>
                <c:pt idx="47">
                  <c:v>31158</c:v>
                </c:pt>
                <c:pt idx="48">
                  <c:v>31165</c:v>
                </c:pt>
                <c:pt idx="49">
                  <c:v>31172</c:v>
                </c:pt>
                <c:pt idx="50">
                  <c:v>31179</c:v>
                </c:pt>
                <c:pt idx="51">
                  <c:v>31186</c:v>
                </c:pt>
                <c:pt idx="52">
                  <c:v>31193</c:v>
                </c:pt>
                <c:pt idx="53">
                  <c:v>31200</c:v>
                </c:pt>
                <c:pt idx="54">
                  <c:v>31207</c:v>
                </c:pt>
                <c:pt idx="55">
                  <c:v>31214</c:v>
                </c:pt>
                <c:pt idx="56">
                  <c:v>31228</c:v>
                </c:pt>
                <c:pt idx="57">
                  <c:v>31235</c:v>
                </c:pt>
                <c:pt idx="58">
                  <c:v>31242</c:v>
                </c:pt>
                <c:pt idx="59">
                  <c:v>31249</c:v>
                </c:pt>
                <c:pt idx="60">
                  <c:v>31256</c:v>
                </c:pt>
                <c:pt idx="61">
                  <c:v>31263</c:v>
                </c:pt>
                <c:pt idx="62">
                  <c:v>31270</c:v>
                </c:pt>
                <c:pt idx="63">
                  <c:v>31272</c:v>
                </c:pt>
                <c:pt idx="64">
                  <c:v>31277</c:v>
                </c:pt>
                <c:pt idx="65">
                  <c:v>31284</c:v>
                </c:pt>
                <c:pt idx="66">
                  <c:v>31291</c:v>
                </c:pt>
                <c:pt idx="67">
                  <c:v>31298</c:v>
                </c:pt>
                <c:pt idx="68">
                  <c:v>31305</c:v>
                </c:pt>
                <c:pt idx="69">
                  <c:v>31312</c:v>
                </c:pt>
                <c:pt idx="70">
                  <c:v>31319</c:v>
                </c:pt>
                <c:pt idx="71">
                  <c:v>31326</c:v>
                </c:pt>
                <c:pt idx="72">
                  <c:v>31333</c:v>
                </c:pt>
                <c:pt idx="73">
                  <c:v>31340</c:v>
                </c:pt>
                <c:pt idx="74">
                  <c:v>31347</c:v>
                </c:pt>
                <c:pt idx="75">
                  <c:v>31437</c:v>
                </c:pt>
                <c:pt idx="76">
                  <c:v>31445</c:v>
                </c:pt>
                <c:pt idx="77">
                  <c:v>31445</c:v>
                </c:pt>
                <c:pt idx="78">
                  <c:v>31451</c:v>
                </c:pt>
                <c:pt idx="79">
                  <c:v>31458</c:v>
                </c:pt>
                <c:pt idx="80">
                  <c:v>31465</c:v>
                </c:pt>
                <c:pt idx="81">
                  <c:v>31473</c:v>
                </c:pt>
                <c:pt idx="82">
                  <c:v>31480</c:v>
                </c:pt>
                <c:pt idx="83">
                  <c:v>31487</c:v>
                </c:pt>
                <c:pt idx="84">
                  <c:v>31493</c:v>
                </c:pt>
                <c:pt idx="85">
                  <c:v>31500</c:v>
                </c:pt>
                <c:pt idx="86">
                  <c:v>31507</c:v>
                </c:pt>
                <c:pt idx="87">
                  <c:v>31515</c:v>
                </c:pt>
                <c:pt idx="88">
                  <c:v>31522</c:v>
                </c:pt>
                <c:pt idx="89">
                  <c:v>31529</c:v>
                </c:pt>
                <c:pt idx="90">
                  <c:v>31537</c:v>
                </c:pt>
                <c:pt idx="91">
                  <c:v>31543</c:v>
                </c:pt>
                <c:pt idx="92">
                  <c:v>31551</c:v>
                </c:pt>
                <c:pt idx="93">
                  <c:v>31578</c:v>
                </c:pt>
                <c:pt idx="94">
                  <c:v>31592</c:v>
                </c:pt>
                <c:pt idx="95">
                  <c:v>31602</c:v>
                </c:pt>
                <c:pt idx="96">
                  <c:v>31606</c:v>
                </c:pt>
                <c:pt idx="97">
                  <c:v>31614</c:v>
                </c:pt>
                <c:pt idx="98">
                  <c:v>31719</c:v>
                </c:pt>
                <c:pt idx="99">
                  <c:v>31774</c:v>
                </c:pt>
                <c:pt idx="100">
                  <c:v>31780</c:v>
                </c:pt>
                <c:pt idx="101">
                  <c:v>31788</c:v>
                </c:pt>
                <c:pt idx="102">
                  <c:v>31905</c:v>
                </c:pt>
                <c:pt idx="103">
                  <c:v>32352</c:v>
                </c:pt>
                <c:pt idx="104">
                  <c:v>32381</c:v>
                </c:pt>
                <c:pt idx="105">
                  <c:v>32381</c:v>
                </c:pt>
                <c:pt idx="106">
                  <c:v>32723</c:v>
                </c:pt>
                <c:pt idx="107">
                  <c:v>32755</c:v>
                </c:pt>
                <c:pt idx="108">
                  <c:v>32800</c:v>
                </c:pt>
                <c:pt idx="109">
                  <c:v>32829</c:v>
                </c:pt>
                <c:pt idx="110">
                  <c:v>32881</c:v>
                </c:pt>
                <c:pt idx="111">
                  <c:v>32930</c:v>
                </c:pt>
                <c:pt idx="112">
                  <c:v>33257</c:v>
                </c:pt>
                <c:pt idx="113">
                  <c:v>33306</c:v>
                </c:pt>
                <c:pt idx="114">
                  <c:v>33326</c:v>
                </c:pt>
                <c:pt idx="115">
                  <c:v>33342</c:v>
                </c:pt>
                <c:pt idx="116">
                  <c:v>33679</c:v>
                </c:pt>
                <c:pt idx="117">
                  <c:v>33784</c:v>
                </c:pt>
                <c:pt idx="118">
                  <c:v>34033</c:v>
                </c:pt>
                <c:pt idx="119">
                  <c:v>34044</c:v>
                </c:pt>
                <c:pt idx="120">
                  <c:v>34058</c:v>
                </c:pt>
                <c:pt idx="121">
                  <c:v>34065</c:v>
                </c:pt>
                <c:pt idx="122">
                  <c:v>34075</c:v>
                </c:pt>
                <c:pt idx="123">
                  <c:v>34086</c:v>
                </c:pt>
                <c:pt idx="124">
                  <c:v>34100</c:v>
                </c:pt>
                <c:pt idx="125">
                  <c:v>34110</c:v>
                </c:pt>
                <c:pt idx="126">
                  <c:v>34117</c:v>
                </c:pt>
                <c:pt idx="127">
                  <c:v>34129</c:v>
                </c:pt>
                <c:pt idx="128">
                  <c:v>34267</c:v>
                </c:pt>
                <c:pt idx="129">
                  <c:v>34310</c:v>
                </c:pt>
                <c:pt idx="130">
                  <c:v>34341</c:v>
                </c:pt>
                <c:pt idx="131">
                  <c:v>34366</c:v>
                </c:pt>
                <c:pt idx="132">
                  <c:v>34402</c:v>
                </c:pt>
                <c:pt idx="133">
                  <c:v>34438</c:v>
                </c:pt>
                <c:pt idx="134">
                  <c:v>34488</c:v>
                </c:pt>
                <c:pt idx="135">
                  <c:v>34522</c:v>
                </c:pt>
                <c:pt idx="136">
                  <c:v>34561</c:v>
                </c:pt>
                <c:pt idx="137">
                  <c:v>34589</c:v>
                </c:pt>
                <c:pt idx="138">
                  <c:v>34611</c:v>
                </c:pt>
                <c:pt idx="139">
                  <c:v>34648</c:v>
                </c:pt>
                <c:pt idx="140">
                  <c:v>34676</c:v>
                </c:pt>
                <c:pt idx="141">
                  <c:v>34702</c:v>
                </c:pt>
                <c:pt idx="142">
                  <c:v>34775</c:v>
                </c:pt>
                <c:pt idx="143">
                  <c:v>34817</c:v>
                </c:pt>
                <c:pt idx="144">
                  <c:v>34859</c:v>
                </c:pt>
                <c:pt idx="145">
                  <c:v>35025</c:v>
                </c:pt>
                <c:pt idx="146">
                  <c:v>35101</c:v>
                </c:pt>
                <c:pt idx="147">
                  <c:v>35143</c:v>
                </c:pt>
                <c:pt idx="148">
                  <c:v>35184</c:v>
                </c:pt>
                <c:pt idx="149">
                  <c:v>35213</c:v>
                </c:pt>
                <c:pt idx="150">
                  <c:v>35240</c:v>
                </c:pt>
                <c:pt idx="151">
                  <c:v>35286</c:v>
                </c:pt>
                <c:pt idx="152">
                  <c:v>35311</c:v>
                </c:pt>
                <c:pt idx="153">
                  <c:v>35325</c:v>
                </c:pt>
                <c:pt idx="154">
                  <c:v>35359</c:v>
                </c:pt>
                <c:pt idx="155">
                  <c:v>35419</c:v>
                </c:pt>
                <c:pt idx="156">
                  <c:v>35487</c:v>
                </c:pt>
                <c:pt idx="157">
                  <c:v>35551</c:v>
                </c:pt>
                <c:pt idx="158">
                  <c:v>35586</c:v>
                </c:pt>
                <c:pt idx="159">
                  <c:v>35625</c:v>
                </c:pt>
                <c:pt idx="160">
                  <c:v>35651</c:v>
                </c:pt>
                <c:pt idx="161">
                  <c:v>35693</c:v>
                </c:pt>
                <c:pt idx="162">
                  <c:v>35731</c:v>
                </c:pt>
                <c:pt idx="163">
                  <c:v>35754</c:v>
                </c:pt>
                <c:pt idx="164">
                  <c:v>35776</c:v>
                </c:pt>
                <c:pt idx="165">
                  <c:v>35817</c:v>
                </c:pt>
                <c:pt idx="166">
                  <c:v>35845</c:v>
                </c:pt>
                <c:pt idx="167">
                  <c:v>35871</c:v>
                </c:pt>
                <c:pt idx="168">
                  <c:v>35900</c:v>
                </c:pt>
                <c:pt idx="169">
                  <c:v>35956</c:v>
                </c:pt>
                <c:pt idx="170">
                  <c:v>36001</c:v>
                </c:pt>
                <c:pt idx="171">
                  <c:v>36060</c:v>
                </c:pt>
                <c:pt idx="172">
                  <c:v>36082</c:v>
                </c:pt>
                <c:pt idx="173">
                  <c:v>36216</c:v>
                </c:pt>
                <c:pt idx="174">
                  <c:v>36235</c:v>
                </c:pt>
                <c:pt idx="175">
                  <c:v>36277</c:v>
                </c:pt>
                <c:pt idx="176">
                  <c:v>36299</c:v>
                </c:pt>
                <c:pt idx="177">
                  <c:v>36328</c:v>
                </c:pt>
                <c:pt idx="178">
                  <c:v>36371</c:v>
                </c:pt>
                <c:pt idx="179">
                  <c:v>36399</c:v>
                </c:pt>
                <c:pt idx="180">
                  <c:v>36427</c:v>
                </c:pt>
                <c:pt idx="181">
                  <c:v>36458</c:v>
                </c:pt>
                <c:pt idx="182">
                  <c:v>36486</c:v>
                </c:pt>
                <c:pt idx="183">
                  <c:v>36553</c:v>
                </c:pt>
                <c:pt idx="184">
                  <c:v>36587</c:v>
                </c:pt>
                <c:pt idx="185">
                  <c:v>36612</c:v>
                </c:pt>
                <c:pt idx="186">
                  <c:v>36640</c:v>
                </c:pt>
                <c:pt idx="187">
                  <c:v>36669</c:v>
                </c:pt>
                <c:pt idx="188">
                  <c:v>36706</c:v>
                </c:pt>
                <c:pt idx="189">
                  <c:v>36732</c:v>
                </c:pt>
                <c:pt idx="190">
                  <c:v>36760</c:v>
                </c:pt>
                <c:pt idx="191">
                  <c:v>36787</c:v>
                </c:pt>
                <c:pt idx="192">
                  <c:v>36822</c:v>
                </c:pt>
                <c:pt idx="193">
                  <c:v>36859</c:v>
                </c:pt>
                <c:pt idx="194">
                  <c:v>36888</c:v>
                </c:pt>
                <c:pt idx="195">
                  <c:v>36914</c:v>
                </c:pt>
                <c:pt idx="196">
                  <c:v>36941</c:v>
                </c:pt>
                <c:pt idx="197">
                  <c:v>36965</c:v>
                </c:pt>
                <c:pt idx="198">
                  <c:v>37011</c:v>
                </c:pt>
                <c:pt idx="199">
                  <c:v>37041</c:v>
                </c:pt>
                <c:pt idx="200">
                  <c:v>37063</c:v>
                </c:pt>
                <c:pt idx="201">
                  <c:v>37102</c:v>
                </c:pt>
                <c:pt idx="202">
                  <c:v>37130</c:v>
                </c:pt>
                <c:pt idx="203">
                  <c:v>37158</c:v>
                </c:pt>
                <c:pt idx="204">
                  <c:v>37193</c:v>
                </c:pt>
                <c:pt idx="205">
                  <c:v>37223</c:v>
                </c:pt>
                <c:pt idx="206">
                  <c:v>37244</c:v>
                </c:pt>
                <c:pt idx="207">
                  <c:v>37281</c:v>
                </c:pt>
                <c:pt idx="208">
                  <c:v>37314</c:v>
                </c:pt>
                <c:pt idx="209">
                  <c:v>37337</c:v>
                </c:pt>
                <c:pt idx="210">
                  <c:v>37375</c:v>
                </c:pt>
                <c:pt idx="211">
                  <c:v>37399</c:v>
                </c:pt>
                <c:pt idx="212">
                  <c:v>37433</c:v>
                </c:pt>
                <c:pt idx="213">
                  <c:v>37460</c:v>
                </c:pt>
                <c:pt idx="214">
                  <c:v>37494</c:v>
                </c:pt>
                <c:pt idx="215">
                  <c:v>37524</c:v>
                </c:pt>
                <c:pt idx="216">
                  <c:v>37546</c:v>
                </c:pt>
                <c:pt idx="217">
                  <c:v>37581</c:v>
                </c:pt>
                <c:pt idx="218">
                  <c:v>37610</c:v>
                </c:pt>
                <c:pt idx="219">
                  <c:v>37651</c:v>
                </c:pt>
                <c:pt idx="220">
                  <c:v>37679</c:v>
                </c:pt>
                <c:pt idx="221">
                  <c:v>37705</c:v>
                </c:pt>
                <c:pt idx="222">
                  <c:v>37739</c:v>
                </c:pt>
                <c:pt idx="223">
                  <c:v>37761</c:v>
                </c:pt>
                <c:pt idx="224">
                  <c:v>37802</c:v>
                </c:pt>
                <c:pt idx="225">
                  <c:v>37830</c:v>
                </c:pt>
                <c:pt idx="226">
                  <c:v>37859</c:v>
                </c:pt>
                <c:pt idx="227">
                  <c:v>37888</c:v>
                </c:pt>
                <c:pt idx="228">
                  <c:v>37924</c:v>
                </c:pt>
                <c:pt idx="229">
                  <c:v>37951</c:v>
                </c:pt>
                <c:pt idx="230">
                  <c:v>37978</c:v>
                </c:pt>
                <c:pt idx="231">
                  <c:v>38008</c:v>
                </c:pt>
                <c:pt idx="232">
                  <c:v>38047</c:v>
                </c:pt>
                <c:pt idx="233">
                  <c:v>38078</c:v>
                </c:pt>
                <c:pt idx="234">
                  <c:v>38105</c:v>
                </c:pt>
                <c:pt idx="235">
                  <c:v>38131</c:v>
                </c:pt>
                <c:pt idx="236">
                  <c:v>38162</c:v>
                </c:pt>
                <c:pt idx="237">
                  <c:v>38191</c:v>
                </c:pt>
                <c:pt idx="238">
                  <c:v>38225</c:v>
                </c:pt>
                <c:pt idx="239">
                  <c:v>38250</c:v>
                </c:pt>
                <c:pt idx="240">
                  <c:v>38292</c:v>
                </c:pt>
                <c:pt idx="241">
                  <c:v>38320</c:v>
                </c:pt>
                <c:pt idx="242">
                  <c:v>38341</c:v>
                </c:pt>
                <c:pt idx="243">
                  <c:v>38377</c:v>
                </c:pt>
                <c:pt idx="244">
                  <c:v>38413</c:v>
                </c:pt>
                <c:pt idx="245">
                  <c:v>38440</c:v>
                </c:pt>
                <c:pt idx="246">
                  <c:v>38467</c:v>
                </c:pt>
                <c:pt idx="247">
                  <c:v>38496</c:v>
                </c:pt>
                <c:pt idx="248">
                  <c:v>38526</c:v>
                </c:pt>
                <c:pt idx="249">
                  <c:v>38558</c:v>
                </c:pt>
                <c:pt idx="250">
                  <c:v>38586</c:v>
                </c:pt>
                <c:pt idx="251">
                  <c:v>38618</c:v>
                </c:pt>
                <c:pt idx="252">
                  <c:v>38649</c:v>
                </c:pt>
                <c:pt idx="253">
                  <c:v>38677</c:v>
                </c:pt>
                <c:pt idx="254">
                  <c:v>38707</c:v>
                </c:pt>
                <c:pt idx="255">
                  <c:v>38743</c:v>
                </c:pt>
                <c:pt idx="256">
                  <c:v>38776</c:v>
                </c:pt>
                <c:pt idx="257">
                  <c:v>38803</c:v>
                </c:pt>
                <c:pt idx="258">
                  <c:v>38835</c:v>
                </c:pt>
                <c:pt idx="259">
                  <c:v>38856</c:v>
                </c:pt>
                <c:pt idx="260">
                  <c:v>38894</c:v>
                </c:pt>
                <c:pt idx="261">
                  <c:v>38925</c:v>
                </c:pt>
                <c:pt idx="262">
                  <c:v>38958</c:v>
                </c:pt>
                <c:pt idx="263">
                  <c:v>38986</c:v>
                </c:pt>
                <c:pt idx="264">
                  <c:v>39014</c:v>
                </c:pt>
                <c:pt idx="265">
                  <c:v>39050</c:v>
                </c:pt>
                <c:pt idx="266">
                  <c:v>39077</c:v>
                </c:pt>
                <c:pt idx="267">
                  <c:v>39114</c:v>
                </c:pt>
                <c:pt idx="268">
                  <c:v>39136</c:v>
                </c:pt>
                <c:pt idx="269">
                  <c:v>39167</c:v>
                </c:pt>
                <c:pt idx="270">
                  <c:v>39198</c:v>
                </c:pt>
                <c:pt idx="271">
                  <c:v>39220</c:v>
                </c:pt>
                <c:pt idx="272">
                  <c:v>39258</c:v>
                </c:pt>
                <c:pt idx="273">
                  <c:v>39272</c:v>
                </c:pt>
                <c:pt idx="274">
                  <c:v>39317</c:v>
                </c:pt>
                <c:pt idx="275">
                  <c:v>39356</c:v>
                </c:pt>
                <c:pt idx="276">
                  <c:v>39373</c:v>
                </c:pt>
                <c:pt idx="277">
                  <c:v>39413</c:v>
                </c:pt>
                <c:pt idx="278">
                  <c:v>39443</c:v>
                </c:pt>
                <c:pt idx="279">
                  <c:v>39472</c:v>
                </c:pt>
                <c:pt idx="280">
                  <c:v>39507</c:v>
                </c:pt>
                <c:pt idx="281">
                  <c:v>39536</c:v>
                </c:pt>
                <c:pt idx="282">
                  <c:v>39563</c:v>
                </c:pt>
                <c:pt idx="283">
                  <c:v>39580</c:v>
                </c:pt>
                <c:pt idx="284">
                  <c:v>39674</c:v>
                </c:pt>
                <c:pt idx="285">
                  <c:v>39725</c:v>
                </c:pt>
                <c:pt idx="286">
                  <c:v>39767</c:v>
                </c:pt>
                <c:pt idx="287">
                  <c:v>39795</c:v>
                </c:pt>
                <c:pt idx="288">
                  <c:v>39832</c:v>
                </c:pt>
                <c:pt idx="289">
                  <c:v>39866</c:v>
                </c:pt>
                <c:pt idx="290">
                  <c:v>39898</c:v>
                </c:pt>
                <c:pt idx="291">
                  <c:v>39938</c:v>
                </c:pt>
                <c:pt idx="292">
                  <c:v>39966</c:v>
                </c:pt>
                <c:pt idx="293">
                  <c:v>40001</c:v>
                </c:pt>
                <c:pt idx="294">
                  <c:v>40044</c:v>
                </c:pt>
                <c:pt idx="295">
                  <c:v>40074</c:v>
                </c:pt>
                <c:pt idx="296">
                  <c:v>40102</c:v>
                </c:pt>
                <c:pt idx="297">
                  <c:v>40128</c:v>
                </c:pt>
                <c:pt idx="298">
                  <c:v>40161</c:v>
                </c:pt>
                <c:pt idx="299">
                  <c:v>40191</c:v>
                </c:pt>
                <c:pt idx="300">
                  <c:v>40221</c:v>
                </c:pt>
                <c:pt idx="301">
                  <c:v>40246</c:v>
                </c:pt>
                <c:pt idx="302">
                  <c:v>40274</c:v>
                </c:pt>
                <c:pt idx="303">
                  <c:v>40331</c:v>
                </c:pt>
                <c:pt idx="304">
                  <c:v>40378</c:v>
                </c:pt>
                <c:pt idx="305">
                  <c:v>40417</c:v>
                </c:pt>
                <c:pt idx="306">
                  <c:v>40442</c:v>
                </c:pt>
                <c:pt idx="307">
                  <c:v>40485</c:v>
                </c:pt>
                <c:pt idx="308">
                  <c:v>40514</c:v>
                </c:pt>
                <c:pt idx="309">
                  <c:v>40549</c:v>
                </c:pt>
                <c:pt idx="310">
                  <c:v>40577</c:v>
                </c:pt>
                <c:pt idx="311">
                  <c:v>40605</c:v>
                </c:pt>
                <c:pt idx="312">
                  <c:v>40632</c:v>
                </c:pt>
                <c:pt idx="313">
                  <c:v>40666</c:v>
                </c:pt>
                <c:pt idx="314">
                  <c:v>40709</c:v>
                </c:pt>
                <c:pt idx="315">
                  <c:v>40714</c:v>
                </c:pt>
                <c:pt idx="316">
                  <c:v>40743</c:v>
                </c:pt>
                <c:pt idx="317">
                  <c:v>40772</c:v>
                </c:pt>
                <c:pt idx="318">
                  <c:v>40808</c:v>
                </c:pt>
                <c:pt idx="319">
                  <c:v>40842</c:v>
                </c:pt>
                <c:pt idx="320">
                  <c:v>40868</c:v>
                </c:pt>
                <c:pt idx="321">
                  <c:v>40897</c:v>
                </c:pt>
                <c:pt idx="322">
                  <c:v>40932</c:v>
                </c:pt>
                <c:pt idx="323">
                  <c:v>40977</c:v>
                </c:pt>
              </c:numCache>
            </c:numRef>
          </c:xVal>
          <c:yVal>
            <c:numRef>
              <c:f>'"300" wells'' water levels'!$M$2517:$M$2839</c:f>
              <c:numCache>
                <c:formatCode>General</c:formatCode>
                <c:ptCount val="323"/>
                <c:pt idx="1">
                  <c:v>423.83300000000003</c:v>
                </c:pt>
                <c:pt idx="2">
                  <c:v>423.84500000000003</c:v>
                </c:pt>
                <c:pt idx="3">
                  <c:v>423.91899999999998</c:v>
                </c:pt>
                <c:pt idx="4">
                  <c:v>423.91199999999998</c:v>
                </c:pt>
                <c:pt idx="5">
                  <c:v>423.88099999999997</c:v>
                </c:pt>
                <c:pt idx="6">
                  <c:v>423.75599999999997</c:v>
                </c:pt>
                <c:pt idx="7">
                  <c:v>423.80200000000002</c:v>
                </c:pt>
                <c:pt idx="8">
                  <c:v>423.79899999999998</c:v>
                </c:pt>
                <c:pt idx="9">
                  <c:v>423.827</c:v>
                </c:pt>
                <c:pt idx="10">
                  <c:v>423.851</c:v>
                </c:pt>
                <c:pt idx="11">
                  <c:v>423.839</c:v>
                </c:pt>
                <c:pt idx="12">
                  <c:v>423.85399999999998</c:v>
                </c:pt>
                <c:pt idx="13">
                  <c:v>423.89699999999999</c:v>
                </c:pt>
                <c:pt idx="14">
                  <c:v>423.98500000000001</c:v>
                </c:pt>
                <c:pt idx="15">
                  <c:v>423.98500000000001</c:v>
                </c:pt>
                <c:pt idx="16">
                  <c:v>423.97899999999998</c:v>
                </c:pt>
                <c:pt idx="17">
                  <c:v>423.94200000000001</c:v>
                </c:pt>
                <c:pt idx="18">
                  <c:v>423.89699999999999</c:v>
                </c:pt>
                <c:pt idx="19">
                  <c:v>423.72300000000001</c:v>
                </c:pt>
                <c:pt idx="20">
                  <c:v>423.863</c:v>
                </c:pt>
                <c:pt idx="21">
                  <c:v>423.86</c:v>
                </c:pt>
                <c:pt idx="22">
                  <c:v>423.851</c:v>
                </c:pt>
                <c:pt idx="23">
                  <c:v>423.839</c:v>
                </c:pt>
                <c:pt idx="24">
                  <c:v>423.827</c:v>
                </c:pt>
                <c:pt idx="25">
                  <c:v>423.93599999999998</c:v>
                </c:pt>
                <c:pt idx="26">
                  <c:v>423.93</c:v>
                </c:pt>
                <c:pt idx="27">
                  <c:v>423.92399999999998</c:v>
                </c:pt>
                <c:pt idx="28">
                  <c:v>423.90300000000002</c:v>
                </c:pt>
                <c:pt idx="29">
                  <c:v>423.89100000000002</c:v>
                </c:pt>
                <c:pt idx="30">
                  <c:v>423.88099999999997</c:v>
                </c:pt>
                <c:pt idx="31">
                  <c:v>423.87200000000001</c:v>
                </c:pt>
                <c:pt idx="32">
                  <c:v>423.84800000000001</c:v>
                </c:pt>
                <c:pt idx="33">
                  <c:v>423.839</c:v>
                </c:pt>
                <c:pt idx="34">
                  <c:v>423.83300000000003</c:v>
                </c:pt>
                <c:pt idx="35">
                  <c:v>423.827</c:v>
                </c:pt>
                <c:pt idx="36">
                  <c:v>423.82</c:v>
                </c:pt>
                <c:pt idx="37">
                  <c:v>423.79599999999999</c:v>
                </c:pt>
                <c:pt idx="38">
                  <c:v>423.78399999999999</c:v>
                </c:pt>
                <c:pt idx="39">
                  <c:v>423.77800000000002</c:v>
                </c:pt>
                <c:pt idx="40">
                  <c:v>423.75299999999999</c:v>
                </c:pt>
                <c:pt idx="41">
                  <c:v>423.74400000000003</c:v>
                </c:pt>
                <c:pt idx="42">
                  <c:v>423.77499999999998</c:v>
                </c:pt>
                <c:pt idx="43">
                  <c:v>423.75</c:v>
                </c:pt>
                <c:pt idx="44">
                  <c:v>423.79300000000001</c:v>
                </c:pt>
                <c:pt idx="45">
                  <c:v>423.79899999999998</c:v>
                </c:pt>
                <c:pt idx="46">
                  <c:v>423.80200000000002</c:v>
                </c:pt>
                <c:pt idx="47">
                  <c:v>423.87799999999999</c:v>
                </c:pt>
                <c:pt idx="48">
                  <c:v>423.90899999999999</c:v>
                </c:pt>
                <c:pt idx="49">
                  <c:v>423.95800000000003</c:v>
                </c:pt>
                <c:pt idx="50">
                  <c:v>423.964</c:v>
                </c:pt>
                <c:pt idx="51">
                  <c:v>423.96699999999998</c:v>
                </c:pt>
                <c:pt idx="52">
                  <c:v>423.976</c:v>
                </c:pt>
                <c:pt idx="53">
                  <c:v>423.98500000000001</c:v>
                </c:pt>
                <c:pt idx="54">
                  <c:v>423.96100000000001</c:v>
                </c:pt>
                <c:pt idx="55">
                  <c:v>423.964</c:v>
                </c:pt>
                <c:pt idx="56">
                  <c:v>423.976</c:v>
                </c:pt>
                <c:pt idx="57">
                  <c:v>423.99099999999999</c:v>
                </c:pt>
                <c:pt idx="58">
                  <c:v>423.99099999999999</c:v>
                </c:pt>
                <c:pt idx="59">
                  <c:v>423.988</c:v>
                </c:pt>
                <c:pt idx="60">
                  <c:v>423.99099999999999</c:v>
                </c:pt>
                <c:pt idx="61">
                  <c:v>423.988</c:v>
                </c:pt>
                <c:pt idx="62">
                  <c:v>423.99400000000003</c:v>
                </c:pt>
                <c:pt idx="63">
                  <c:v>423.99099999999999</c:v>
                </c:pt>
                <c:pt idx="64">
                  <c:v>423.988</c:v>
                </c:pt>
                <c:pt idx="65">
                  <c:v>423.99400000000003</c:v>
                </c:pt>
                <c:pt idx="66">
                  <c:v>423.98500000000001</c:v>
                </c:pt>
                <c:pt idx="67">
                  <c:v>423.97899999999998</c:v>
                </c:pt>
                <c:pt idx="68">
                  <c:v>423.97300000000001</c:v>
                </c:pt>
                <c:pt idx="69">
                  <c:v>423.96699999999998</c:v>
                </c:pt>
                <c:pt idx="70">
                  <c:v>423.97</c:v>
                </c:pt>
                <c:pt idx="71">
                  <c:v>423.94799999999998</c:v>
                </c:pt>
                <c:pt idx="72">
                  <c:v>423.93900000000002</c:v>
                </c:pt>
                <c:pt idx="73">
                  <c:v>423.93</c:v>
                </c:pt>
                <c:pt idx="74">
                  <c:v>423.69499999999999</c:v>
                </c:pt>
                <c:pt idx="75">
                  <c:v>423.86599999999999</c:v>
                </c:pt>
                <c:pt idx="76">
                  <c:v>423.86599999999999</c:v>
                </c:pt>
                <c:pt idx="77">
                  <c:v>423.863</c:v>
                </c:pt>
                <c:pt idx="78">
                  <c:v>423.85700000000003</c:v>
                </c:pt>
                <c:pt idx="79">
                  <c:v>423.839</c:v>
                </c:pt>
                <c:pt idx="80">
                  <c:v>423.83300000000003</c:v>
                </c:pt>
                <c:pt idx="81">
                  <c:v>423.84500000000003</c:v>
                </c:pt>
                <c:pt idx="82">
                  <c:v>423.827</c:v>
                </c:pt>
                <c:pt idx="83">
                  <c:v>423.83600000000001</c:v>
                </c:pt>
                <c:pt idx="84">
                  <c:v>423.93599999999998</c:v>
                </c:pt>
                <c:pt idx="85">
                  <c:v>423.94499999999999</c:v>
                </c:pt>
                <c:pt idx="86">
                  <c:v>423.94200000000001</c:v>
                </c:pt>
                <c:pt idx="87">
                  <c:v>423.94799999999998</c:v>
                </c:pt>
                <c:pt idx="88">
                  <c:v>423.93299999999999</c:v>
                </c:pt>
                <c:pt idx="89">
                  <c:v>423.99700000000001</c:v>
                </c:pt>
                <c:pt idx="90">
                  <c:v>424.03699999999998</c:v>
                </c:pt>
                <c:pt idx="91">
                  <c:v>424.01499999999999</c:v>
                </c:pt>
                <c:pt idx="92">
                  <c:v>423.95800000000003</c:v>
                </c:pt>
                <c:pt idx="93">
                  <c:v>423.96100000000001</c:v>
                </c:pt>
                <c:pt idx="94">
                  <c:v>423.94200000000001</c:v>
                </c:pt>
                <c:pt idx="95">
                  <c:v>423.94200000000001</c:v>
                </c:pt>
                <c:pt idx="96">
                  <c:v>423.93599999999998</c:v>
                </c:pt>
                <c:pt idx="97">
                  <c:v>423.86900000000003</c:v>
                </c:pt>
                <c:pt idx="98">
                  <c:v>423.80200000000002</c:v>
                </c:pt>
                <c:pt idx="99">
                  <c:v>423.79899999999998</c:v>
                </c:pt>
                <c:pt idx="100">
                  <c:v>423.79599999999999</c:v>
                </c:pt>
                <c:pt idx="101">
                  <c:v>423.78100000000001</c:v>
                </c:pt>
                <c:pt idx="102">
                  <c:v>423.80500000000001</c:v>
                </c:pt>
                <c:pt idx="103">
                  <c:v>423.79300000000001</c:v>
                </c:pt>
                <c:pt idx="104">
                  <c:v>423.80500000000001</c:v>
                </c:pt>
                <c:pt idx="105">
                  <c:v>423.81700000000001</c:v>
                </c:pt>
                <c:pt idx="106">
                  <c:v>423.77199999999999</c:v>
                </c:pt>
                <c:pt idx="107">
                  <c:v>423.75599999999997</c:v>
                </c:pt>
                <c:pt idx="108">
                  <c:v>423.74099999999999</c:v>
                </c:pt>
                <c:pt idx="109">
                  <c:v>423.69200000000001</c:v>
                </c:pt>
                <c:pt idx="110">
                  <c:v>423.64400000000001</c:v>
                </c:pt>
                <c:pt idx="111">
                  <c:v>423.589</c:v>
                </c:pt>
                <c:pt idx="112">
                  <c:v>423.54599999999999</c:v>
                </c:pt>
                <c:pt idx="113">
                  <c:v>423.59199999999998</c:v>
                </c:pt>
                <c:pt idx="114">
                  <c:v>423.59699999999998</c:v>
                </c:pt>
                <c:pt idx="115">
                  <c:v>423.64</c:v>
                </c:pt>
                <c:pt idx="117">
                  <c:v>423.7</c:v>
                </c:pt>
                <c:pt idx="118">
                  <c:v>423.69</c:v>
                </c:pt>
                <c:pt idx="119">
                  <c:v>423.74</c:v>
                </c:pt>
                <c:pt idx="120">
                  <c:v>423.76</c:v>
                </c:pt>
                <c:pt idx="121">
                  <c:v>423.78</c:v>
                </c:pt>
                <c:pt idx="122">
                  <c:v>423.79</c:v>
                </c:pt>
                <c:pt idx="123">
                  <c:v>423.82</c:v>
                </c:pt>
                <c:pt idx="124">
                  <c:v>423.82</c:v>
                </c:pt>
                <c:pt idx="125">
                  <c:v>423.82</c:v>
                </c:pt>
                <c:pt idx="126">
                  <c:v>423.83</c:v>
                </c:pt>
                <c:pt idx="127">
                  <c:v>423.84500000000003</c:v>
                </c:pt>
                <c:pt idx="128">
                  <c:v>423.80599999999998</c:v>
                </c:pt>
                <c:pt idx="129">
                  <c:v>423.77600000000001</c:v>
                </c:pt>
                <c:pt idx="130">
                  <c:v>423.762</c:v>
                </c:pt>
                <c:pt idx="131">
                  <c:v>423.74900000000002</c:v>
                </c:pt>
                <c:pt idx="132">
                  <c:v>423.791</c:v>
                </c:pt>
                <c:pt idx="133">
                  <c:v>423.83499999999998</c:v>
                </c:pt>
                <c:pt idx="134">
                  <c:v>423.86599999999999</c:v>
                </c:pt>
                <c:pt idx="135">
                  <c:v>423.9</c:v>
                </c:pt>
                <c:pt idx="136">
                  <c:v>423.88900000000001</c:v>
                </c:pt>
                <c:pt idx="137">
                  <c:v>423.94</c:v>
                </c:pt>
                <c:pt idx="138">
                  <c:v>423.964</c:v>
                </c:pt>
                <c:pt idx="139">
                  <c:v>423.96699999999998</c:v>
                </c:pt>
                <c:pt idx="140">
                  <c:v>423.92</c:v>
                </c:pt>
                <c:pt idx="141">
                  <c:v>423.84699999999998</c:v>
                </c:pt>
                <c:pt idx="142">
                  <c:v>423.89699999999999</c:v>
                </c:pt>
                <c:pt idx="143">
                  <c:v>423.95099999999996</c:v>
                </c:pt>
                <c:pt idx="144">
                  <c:v>423.89099999999996</c:v>
                </c:pt>
                <c:pt idx="145">
                  <c:v>423.84100000000001</c:v>
                </c:pt>
                <c:pt idx="146">
                  <c:v>423.83600000000001</c:v>
                </c:pt>
                <c:pt idx="148">
                  <c:v>424.05799999999999</c:v>
                </c:pt>
                <c:pt idx="149">
                  <c:v>424.00299999999999</c:v>
                </c:pt>
                <c:pt idx="153">
                  <c:v>423.85599999999999</c:v>
                </c:pt>
                <c:pt idx="154">
                  <c:v>423.851</c:v>
                </c:pt>
                <c:pt idx="155">
                  <c:v>423.803</c:v>
                </c:pt>
                <c:pt idx="156">
                  <c:v>423.99299999999999</c:v>
                </c:pt>
                <c:pt idx="157">
                  <c:v>423.99399999999997</c:v>
                </c:pt>
                <c:pt idx="158">
                  <c:v>423.57099999999997</c:v>
                </c:pt>
                <c:pt idx="159">
                  <c:v>424.089</c:v>
                </c:pt>
                <c:pt idx="160">
                  <c:v>424.35199999999998</c:v>
                </c:pt>
                <c:pt idx="161">
                  <c:v>423.99799999999999</c:v>
                </c:pt>
                <c:pt idx="162">
                  <c:v>423.97300000000001</c:v>
                </c:pt>
                <c:pt idx="163">
                  <c:v>423.95299999999997</c:v>
                </c:pt>
                <c:pt idx="164">
                  <c:v>423.911</c:v>
                </c:pt>
                <c:pt idx="165">
                  <c:v>423.88799999999998</c:v>
                </c:pt>
                <c:pt idx="166">
                  <c:v>423.91300000000001</c:v>
                </c:pt>
                <c:pt idx="167">
                  <c:v>423.93</c:v>
                </c:pt>
                <c:pt idx="168">
                  <c:v>424.96600000000001</c:v>
                </c:pt>
                <c:pt idx="169">
                  <c:v>425.91699999999997</c:v>
                </c:pt>
                <c:pt idx="170">
                  <c:v>426.80199999999996</c:v>
                </c:pt>
                <c:pt idx="171">
                  <c:v>423.42099999999999</c:v>
                </c:pt>
                <c:pt idx="172">
                  <c:v>429.71100000000001</c:v>
                </c:pt>
                <c:pt idx="175">
                  <c:v>424.053</c:v>
                </c:pt>
                <c:pt idx="176">
                  <c:v>424.137</c:v>
                </c:pt>
                <c:pt idx="177">
                  <c:v>424.12599999999998</c:v>
                </c:pt>
                <c:pt idx="178">
                  <c:v>424.04199999999997</c:v>
                </c:pt>
                <c:pt idx="179">
                  <c:v>424.05099999999999</c:v>
                </c:pt>
                <c:pt idx="180">
                  <c:v>424.05699999999996</c:v>
                </c:pt>
                <c:pt idx="181">
                  <c:v>424.03100000000001</c:v>
                </c:pt>
                <c:pt idx="182">
                  <c:v>423.93399999999997</c:v>
                </c:pt>
                <c:pt idx="183">
                  <c:v>423.89499999999998</c:v>
                </c:pt>
                <c:pt idx="184">
                  <c:v>423.89699999999999</c:v>
                </c:pt>
                <c:pt idx="185">
                  <c:v>423.911</c:v>
                </c:pt>
                <c:pt idx="186">
                  <c:v>423.899</c:v>
                </c:pt>
                <c:pt idx="187">
                  <c:v>423.94599999999997</c:v>
                </c:pt>
                <c:pt idx="188">
                  <c:v>423.88799999999998</c:v>
                </c:pt>
                <c:pt idx="189">
                  <c:v>423.82</c:v>
                </c:pt>
                <c:pt idx="190">
                  <c:v>423.80799999999999</c:v>
                </c:pt>
                <c:pt idx="191">
                  <c:v>423.83499999999998</c:v>
                </c:pt>
                <c:pt idx="192">
                  <c:v>423.91899999999998</c:v>
                </c:pt>
                <c:pt idx="193">
                  <c:v>423.95400000000001</c:v>
                </c:pt>
                <c:pt idx="194">
                  <c:v>423.916</c:v>
                </c:pt>
                <c:pt idx="195">
                  <c:v>423.88200000000001</c:v>
                </c:pt>
                <c:pt idx="196">
                  <c:v>423.85699999999997</c:v>
                </c:pt>
                <c:pt idx="197">
                  <c:v>423.93099999999998</c:v>
                </c:pt>
                <c:pt idx="198">
                  <c:v>424.15600000000001</c:v>
                </c:pt>
                <c:pt idx="199">
                  <c:v>424.13400000000001</c:v>
                </c:pt>
                <c:pt idx="200">
                  <c:v>424.012</c:v>
                </c:pt>
                <c:pt idx="201">
                  <c:v>423.96999999999997</c:v>
                </c:pt>
                <c:pt idx="202">
                  <c:v>423.92599999999999</c:v>
                </c:pt>
                <c:pt idx="203">
                  <c:v>423.90899999999999</c:v>
                </c:pt>
                <c:pt idx="204">
                  <c:v>423.88900000000001</c:v>
                </c:pt>
                <c:pt idx="205">
                  <c:v>423.875</c:v>
                </c:pt>
                <c:pt idx="206">
                  <c:v>423.89499999999998</c:v>
                </c:pt>
                <c:pt idx="207">
                  <c:v>423.81099999999998</c:v>
                </c:pt>
                <c:pt idx="208">
                  <c:v>423.798</c:v>
                </c:pt>
                <c:pt idx="209">
                  <c:v>423.84100000000001</c:v>
                </c:pt>
                <c:pt idx="210">
                  <c:v>423.84800000000001</c:v>
                </c:pt>
                <c:pt idx="211">
                  <c:v>423.92699999999996</c:v>
                </c:pt>
                <c:pt idx="212">
                  <c:v>423.89699999999999</c:v>
                </c:pt>
                <c:pt idx="213">
                  <c:v>423.92099999999999</c:v>
                </c:pt>
                <c:pt idx="214">
                  <c:v>423.83499999999998</c:v>
                </c:pt>
                <c:pt idx="215">
                  <c:v>423.827</c:v>
                </c:pt>
                <c:pt idx="216">
                  <c:v>423.80699999999996</c:v>
                </c:pt>
                <c:pt idx="217">
                  <c:v>423.79399999999998</c:v>
                </c:pt>
                <c:pt idx="218">
                  <c:v>423.76799999999997</c:v>
                </c:pt>
                <c:pt idx="219">
                  <c:v>423.738</c:v>
                </c:pt>
                <c:pt idx="220">
                  <c:v>423.733</c:v>
                </c:pt>
                <c:pt idx="221">
                  <c:v>423.755</c:v>
                </c:pt>
                <c:pt idx="222">
                  <c:v>423.755</c:v>
                </c:pt>
                <c:pt idx="223">
                  <c:v>423.786</c:v>
                </c:pt>
                <c:pt idx="224">
                  <c:v>423.77699999999999</c:v>
                </c:pt>
                <c:pt idx="225">
                  <c:v>423.72899999999998</c:v>
                </c:pt>
                <c:pt idx="226">
                  <c:v>423.709</c:v>
                </c:pt>
                <c:pt idx="227">
                  <c:v>423.71</c:v>
                </c:pt>
                <c:pt idx="228">
                  <c:v>423.71299999999997</c:v>
                </c:pt>
                <c:pt idx="229">
                  <c:v>423.73899999999998</c:v>
                </c:pt>
                <c:pt idx="230">
                  <c:v>423.72499999999997</c:v>
                </c:pt>
                <c:pt idx="231">
                  <c:v>423.714</c:v>
                </c:pt>
                <c:pt idx="232">
                  <c:v>423.738</c:v>
                </c:pt>
                <c:pt idx="233">
                  <c:v>423.72199999999998</c:v>
                </c:pt>
                <c:pt idx="234">
                  <c:v>423.71600000000001</c:v>
                </c:pt>
                <c:pt idx="235">
                  <c:v>423.67500000000001</c:v>
                </c:pt>
                <c:pt idx="236">
                  <c:v>423.66800000000001</c:v>
                </c:pt>
                <c:pt idx="237">
                  <c:v>423.63400000000001</c:v>
                </c:pt>
                <c:pt idx="238">
                  <c:v>423.63200000000001</c:v>
                </c:pt>
                <c:pt idx="239">
                  <c:v>423.74700000000001</c:v>
                </c:pt>
                <c:pt idx="240">
                  <c:v>423.79499999999996</c:v>
                </c:pt>
                <c:pt idx="241">
                  <c:v>423.78100000000001</c:v>
                </c:pt>
                <c:pt idx="242">
                  <c:v>423.73099999999999</c:v>
                </c:pt>
                <c:pt idx="243">
                  <c:v>423.697</c:v>
                </c:pt>
                <c:pt idx="244">
                  <c:v>423.70699999999999</c:v>
                </c:pt>
                <c:pt idx="245">
                  <c:v>423.75399999999996</c:v>
                </c:pt>
                <c:pt idx="246">
                  <c:v>423.76400000000001</c:v>
                </c:pt>
                <c:pt idx="247">
                  <c:v>423.976</c:v>
                </c:pt>
                <c:pt idx="248">
                  <c:v>423.947</c:v>
                </c:pt>
                <c:pt idx="249">
                  <c:v>423.846</c:v>
                </c:pt>
                <c:pt idx="250">
                  <c:v>423.79699999999997</c:v>
                </c:pt>
                <c:pt idx="251">
                  <c:v>423.78100000000001</c:v>
                </c:pt>
                <c:pt idx="252">
                  <c:v>423.78399999999999</c:v>
                </c:pt>
                <c:pt idx="253">
                  <c:v>423.75799999999998</c:v>
                </c:pt>
                <c:pt idx="254">
                  <c:v>423.73500000000001</c:v>
                </c:pt>
                <c:pt idx="255">
                  <c:v>423.70599999999996</c:v>
                </c:pt>
                <c:pt idx="256">
                  <c:v>423.70099999999996</c:v>
                </c:pt>
                <c:pt idx="257">
                  <c:v>423.83499999999998</c:v>
                </c:pt>
                <c:pt idx="258">
                  <c:v>423.87</c:v>
                </c:pt>
                <c:pt idx="259">
                  <c:v>423.827</c:v>
                </c:pt>
                <c:pt idx="260">
                  <c:v>423.76499999999999</c:v>
                </c:pt>
                <c:pt idx="261">
                  <c:v>423.697</c:v>
                </c:pt>
                <c:pt idx="262">
                  <c:v>423.68</c:v>
                </c:pt>
                <c:pt idx="263">
                  <c:v>423.678</c:v>
                </c:pt>
                <c:pt idx="264">
                  <c:v>423.65899999999999</c:v>
                </c:pt>
                <c:pt idx="265">
                  <c:v>423.64400000000001</c:v>
                </c:pt>
                <c:pt idx="266">
                  <c:v>423.61399999999998</c:v>
                </c:pt>
                <c:pt idx="267">
                  <c:v>423.59</c:v>
                </c:pt>
                <c:pt idx="268">
                  <c:v>423.62</c:v>
                </c:pt>
                <c:pt idx="269">
                  <c:v>423.70099999999996</c:v>
                </c:pt>
                <c:pt idx="270">
                  <c:v>423.72199999999998</c:v>
                </c:pt>
                <c:pt idx="271">
                  <c:v>423.75900000000001</c:v>
                </c:pt>
                <c:pt idx="272">
                  <c:v>423.74399999999997</c:v>
                </c:pt>
                <c:pt idx="273">
                  <c:v>423.66399999999999</c:v>
                </c:pt>
                <c:pt idx="274">
                  <c:v>423.65999999999997</c:v>
                </c:pt>
                <c:pt idx="275">
                  <c:v>423.69499999999999</c:v>
                </c:pt>
                <c:pt idx="276">
                  <c:v>423.721</c:v>
                </c:pt>
                <c:pt idx="277">
                  <c:v>423.70499999999998</c:v>
                </c:pt>
                <c:pt idx="278">
                  <c:v>423.67699999999996</c:v>
                </c:pt>
                <c:pt idx="279">
                  <c:v>423.64</c:v>
                </c:pt>
                <c:pt idx="280">
                  <c:v>423.72499999999997</c:v>
                </c:pt>
                <c:pt idx="281">
                  <c:v>423.72399999999999</c:v>
                </c:pt>
                <c:pt idx="282">
                  <c:v>423.78399999999999</c:v>
                </c:pt>
                <c:pt idx="283">
                  <c:v>423.78</c:v>
                </c:pt>
                <c:pt idx="284">
                  <c:v>423.78499999999997</c:v>
                </c:pt>
                <c:pt idx="285">
                  <c:v>423.88200000000001</c:v>
                </c:pt>
                <c:pt idx="286">
                  <c:v>423.87599999999998</c:v>
                </c:pt>
                <c:pt idx="287">
                  <c:v>423.84100000000001</c:v>
                </c:pt>
                <c:pt idx="288">
                  <c:v>423.80099999999999</c:v>
                </c:pt>
                <c:pt idx="289">
                  <c:v>423.89</c:v>
                </c:pt>
                <c:pt idx="290">
                  <c:v>423.714</c:v>
                </c:pt>
                <c:pt idx="291">
                  <c:v>424.06399999999996</c:v>
                </c:pt>
                <c:pt idx="292">
                  <c:v>424.03299999999996</c:v>
                </c:pt>
                <c:pt idx="293">
                  <c:v>423.875</c:v>
                </c:pt>
                <c:pt idx="294">
                  <c:v>423.83</c:v>
                </c:pt>
                <c:pt idx="295">
                  <c:v>423.76900000000001</c:v>
                </c:pt>
                <c:pt idx="296">
                  <c:v>423.78999999999996</c:v>
                </c:pt>
                <c:pt idx="297">
                  <c:v>423.75900000000001</c:v>
                </c:pt>
                <c:pt idx="298">
                  <c:v>423.738</c:v>
                </c:pt>
                <c:pt idx="299">
                  <c:v>423.70599999999996</c:v>
                </c:pt>
                <c:pt idx="300">
                  <c:v>423.685</c:v>
                </c:pt>
                <c:pt idx="301">
                  <c:v>423.74199999999996</c:v>
                </c:pt>
                <c:pt idx="302">
                  <c:v>423.82499999999999</c:v>
                </c:pt>
                <c:pt idx="303">
                  <c:v>423.839</c:v>
                </c:pt>
                <c:pt idx="304">
                  <c:v>423.97999999999996</c:v>
                </c:pt>
                <c:pt idx="305">
                  <c:v>424.05899999999997</c:v>
                </c:pt>
                <c:pt idx="306">
                  <c:v>424.13900000000001</c:v>
                </c:pt>
                <c:pt idx="307">
                  <c:v>424.07099999999997</c:v>
                </c:pt>
                <c:pt idx="308">
                  <c:v>424.02199999999999</c:v>
                </c:pt>
                <c:pt idx="309">
                  <c:v>423.976</c:v>
                </c:pt>
                <c:pt idx="310">
                  <c:v>423.94299999999998</c:v>
                </c:pt>
                <c:pt idx="311">
                  <c:v>423.94399999999996</c:v>
                </c:pt>
                <c:pt idx="312">
                  <c:v>424.07799999999997</c:v>
                </c:pt>
                <c:pt idx="313">
                  <c:v>424.11500000000001</c:v>
                </c:pt>
                <c:pt idx="314">
                  <c:v>424.10300000000001</c:v>
                </c:pt>
                <c:pt idx="315">
                  <c:v>424.06200000000001</c:v>
                </c:pt>
                <c:pt idx="316">
                  <c:v>424.01599999999996</c:v>
                </c:pt>
                <c:pt idx="317">
                  <c:v>423.947</c:v>
                </c:pt>
                <c:pt idx="318">
                  <c:v>423.89099999999996</c:v>
                </c:pt>
                <c:pt idx="319">
                  <c:v>423.85300000000001</c:v>
                </c:pt>
                <c:pt idx="320">
                  <c:v>423.82799999999997</c:v>
                </c:pt>
                <c:pt idx="321">
                  <c:v>423.78399999999999</c:v>
                </c:pt>
                <c:pt idx="322">
                  <c:v>423.74199999999996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48192"/>
        <c:axId val="49397760"/>
      </c:scatterChart>
      <c:scatterChart>
        <c:scatterStyle val="lineMarker"/>
        <c:varyColors val="0"/>
        <c:ser>
          <c:idx val="2"/>
          <c:order val="2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levels'!$B$2516:$B$2839</c:f>
              <c:numCache>
                <c:formatCode>mm/dd/yy</c:formatCode>
                <c:ptCount val="324"/>
                <c:pt idx="0">
                  <c:v>30480</c:v>
                </c:pt>
                <c:pt idx="1">
                  <c:v>30480</c:v>
                </c:pt>
                <c:pt idx="2">
                  <c:v>30483</c:v>
                </c:pt>
                <c:pt idx="3">
                  <c:v>30488</c:v>
                </c:pt>
                <c:pt idx="4">
                  <c:v>30509</c:v>
                </c:pt>
                <c:pt idx="5">
                  <c:v>30524</c:v>
                </c:pt>
                <c:pt idx="6">
                  <c:v>30566</c:v>
                </c:pt>
                <c:pt idx="7">
                  <c:v>30739</c:v>
                </c:pt>
                <c:pt idx="8">
                  <c:v>30778</c:v>
                </c:pt>
                <c:pt idx="9">
                  <c:v>30785</c:v>
                </c:pt>
                <c:pt idx="10">
                  <c:v>30799</c:v>
                </c:pt>
                <c:pt idx="11">
                  <c:v>30806</c:v>
                </c:pt>
                <c:pt idx="12">
                  <c:v>30830</c:v>
                </c:pt>
                <c:pt idx="13">
                  <c:v>30839</c:v>
                </c:pt>
                <c:pt idx="14">
                  <c:v>30848</c:v>
                </c:pt>
                <c:pt idx="15">
                  <c:v>30854</c:v>
                </c:pt>
                <c:pt idx="16">
                  <c:v>30861</c:v>
                </c:pt>
                <c:pt idx="17">
                  <c:v>30869</c:v>
                </c:pt>
                <c:pt idx="18">
                  <c:v>30881</c:v>
                </c:pt>
                <c:pt idx="19">
                  <c:v>30897</c:v>
                </c:pt>
                <c:pt idx="20">
                  <c:v>30904</c:v>
                </c:pt>
                <c:pt idx="21">
                  <c:v>30911</c:v>
                </c:pt>
                <c:pt idx="22">
                  <c:v>30917</c:v>
                </c:pt>
                <c:pt idx="23">
                  <c:v>30925</c:v>
                </c:pt>
                <c:pt idx="24">
                  <c:v>30934</c:v>
                </c:pt>
                <c:pt idx="25">
                  <c:v>30945</c:v>
                </c:pt>
                <c:pt idx="26">
                  <c:v>30979</c:v>
                </c:pt>
                <c:pt idx="27">
                  <c:v>30986</c:v>
                </c:pt>
                <c:pt idx="28">
                  <c:v>30993</c:v>
                </c:pt>
                <c:pt idx="29">
                  <c:v>31001</c:v>
                </c:pt>
                <c:pt idx="30">
                  <c:v>31007</c:v>
                </c:pt>
                <c:pt idx="31">
                  <c:v>31016</c:v>
                </c:pt>
                <c:pt idx="32">
                  <c:v>31021</c:v>
                </c:pt>
                <c:pt idx="33">
                  <c:v>31029</c:v>
                </c:pt>
                <c:pt idx="34">
                  <c:v>31039</c:v>
                </c:pt>
                <c:pt idx="35">
                  <c:v>31046</c:v>
                </c:pt>
                <c:pt idx="36">
                  <c:v>31053</c:v>
                </c:pt>
                <c:pt idx="37">
                  <c:v>31060</c:v>
                </c:pt>
                <c:pt idx="38">
                  <c:v>31076</c:v>
                </c:pt>
                <c:pt idx="39">
                  <c:v>31081</c:v>
                </c:pt>
                <c:pt idx="40">
                  <c:v>31088</c:v>
                </c:pt>
                <c:pt idx="41">
                  <c:v>31116</c:v>
                </c:pt>
                <c:pt idx="42">
                  <c:v>31123</c:v>
                </c:pt>
                <c:pt idx="43">
                  <c:v>31130</c:v>
                </c:pt>
                <c:pt idx="44">
                  <c:v>31137</c:v>
                </c:pt>
                <c:pt idx="45">
                  <c:v>31144</c:v>
                </c:pt>
                <c:pt idx="46">
                  <c:v>31151</c:v>
                </c:pt>
                <c:pt idx="47">
                  <c:v>31158</c:v>
                </c:pt>
                <c:pt idx="48">
                  <c:v>31165</c:v>
                </c:pt>
                <c:pt idx="49">
                  <c:v>31172</c:v>
                </c:pt>
                <c:pt idx="50">
                  <c:v>31179</c:v>
                </c:pt>
                <c:pt idx="51">
                  <c:v>31186</c:v>
                </c:pt>
                <c:pt idx="52">
                  <c:v>31193</c:v>
                </c:pt>
                <c:pt idx="53">
                  <c:v>31200</c:v>
                </c:pt>
                <c:pt idx="54">
                  <c:v>31207</c:v>
                </c:pt>
                <c:pt idx="55">
                  <c:v>31214</c:v>
                </c:pt>
                <c:pt idx="56">
                  <c:v>31228</c:v>
                </c:pt>
                <c:pt idx="57">
                  <c:v>31235</c:v>
                </c:pt>
                <c:pt idx="58">
                  <c:v>31242</c:v>
                </c:pt>
                <c:pt idx="59">
                  <c:v>31249</c:v>
                </c:pt>
                <c:pt idx="60">
                  <c:v>31256</c:v>
                </c:pt>
                <c:pt idx="61">
                  <c:v>31263</c:v>
                </c:pt>
                <c:pt idx="62">
                  <c:v>31270</c:v>
                </c:pt>
                <c:pt idx="63">
                  <c:v>31272</c:v>
                </c:pt>
                <c:pt idx="64">
                  <c:v>31277</c:v>
                </c:pt>
                <c:pt idx="65">
                  <c:v>31284</c:v>
                </c:pt>
                <c:pt idx="66">
                  <c:v>31291</c:v>
                </c:pt>
                <c:pt idx="67">
                  <c:v>31298</c:v>
                </c:pt>
                <c:pt idx="68">
                  <c:v>31305</c:v>
                </c:pt>
                <c:pt idx="69">
                  <c:v>31312</c:v>
                </c:pt>
                <c:pt idx="70">
                  <c:v>31319</c:v>
                </c:pt>
                <c:pt idx="71">
                  <c:v>31326</c:v>
                </c:pt>
                <c:pt idx="72">
                  <c:v>31333</c:v>
                </c:pt>
                <c:pt idx="73">
                  <c:v>31340</c:v>
                </c:pt>
                <c:pt idx="74">
                  <c:v>31347</c:v>
                </c:pt>
                <c:pt idx="75">
                  <c:v>31437</c:v>
                </c:pt>
                <c:pt idx="76">
                  <c:v>31445</c:v>
                </c:pt>
                <c:pt idx="77">
                  <c:v>31445</c:v>
                </c:pt>
                <c:pt idx="78">
                  <c:v>31451</c:v>
                </c:pt>
                <c:pt idx="79">
                  <c:v>31458</c:v>
                </c:pt>
                <c:pt idx="80">
                  <c:v>31465</c:v>
                </c:pt>
                <c:pt idx="81">
                  <c:v>31473</c:v>
                </c:pt>
                <c:pt idx="82">
                  <c:v>31480</c:v>
                </c:pt>
                <c:pt idx="83">
                  <c:v>31487</c:v>
                </c:pt>
                <c:pt idx="84">
                  <c:v>31493</c:v>
                </c:pt>
                <c:pt idx="85">
                  <c:v>31500</c:v>
                </c:pt>
                <c:pt idx="86">
                  <c:v>31507</c:v>
                </c:pt>
                <c:pt idx="87">
                  <c:v>31515</c:v>
                </c:pt>
                <c:pt idx="88">
                  <c:v>31522</c:v>
                </c:pt>
                <c:pt idx="89">
                  <c:v>31529</c:v>
                </c:pt>
                <c:pt idx="90">
                  <c:v>31537</c:v>
                </c:pt>
                <c:pt idx="91">
                  <c:v>31543</c:v>
                </c:pt>
                <c:pt idx="92">
                  <c:v>31551</c:v>
                </c:pt>
                <c:pt idx="93">
                  <c:v>31578</c:v>
                </c:pt>
                <c:pt idx="94">
                  <c:v>31592</c:v>
                </c:pt>
                <c:pt idx="95">
                  <c:v>31602</c:v>
                </c:pt>
                <c:pt idx="96">
                  <c:v>31606</c:v>
                </c:pt>
                <c:pt idx="97">
                  <c:v>31614</c:v>
                </c:pt>
                <c:pt idx="98">
                  <c:v>31719</c:v>
                </c:pt>
                <c:pt idx="99">
                  <c:v>31774</c:v>
                </c:pt>
                <c:pt idx="100">
                  <c:v>31780</c:v>
                </c:pt>
                <c:pt idx="101">
                  <c:v>31788</c:v>
                </c:pt>
                <c:pt idx="102">
                  <c:v>31905</c:v>
                </c:pt>
                <c:pt idx="103">
                  <c:v>32352</c:v>
                </c:pt>
                <c:pt idx="104">
                  <c:v>32381</c:v>
                </c:pt>
                <c:pt idx="105">
                  <c:v>32381</c:v>
                </c:pt>
                <c:pt idx="106">
                  <c:v>32723</c:v>
                </c:pt>
                <c:pt idx="107">
                  <c:v>32755</c:v>
                </c:pt>
                <c:pt idx="108">
                  <c:v>32800</c:v>
                </c:pt>
                <c:pt idx="109">
                  <c:v>32829</c:v>
                </c:pt>
                <c:pt idx="110">
                  <c:v>32881</c:v>
                </c:pt>
                <c:pt idx="111">
                  <c:v>32930</c:v>
                </c:pt>
                <c:pt idx="112">
                  <c:v>33257</c:v>
                </c:pt>
                <c:pt idx="113">
                  <c:v>33306</c:v>
                </c:pt>
                <c:pt idx="114">
                  <c:v>33326</c:v>
                </c:pt>
                <c:pt idx="115">
                  <c:v>33342</c:v>
                </c:pt>
                <c:pt idx="116">
                  <c:v>33679</c:v>
                </c:pt>
                <c:pt idx="117">
                  <c:v>33784</c:v>
                </c:pt>
                <c:pt idx="118">
                  <c:v>34033</c:v>
                </c:pt>
                <c:pt idx="119">
                  <c:v>34044</c:v>
                </c:pt>
                <c:pt idx="120">
                  <c:v>34058</c:v>
                </c:pt>
                <c:pt idx="121">
                  <c:v>34065</c:v>
                </c:pt>
                <c:pt idx="122">
                  <c:v>34075</c:v>
                </c:pt>
                <c:pt idx="123">
                  <c:v>34086</c:v>
                </c:pt>
                <c:pt idx="124">
                  <c:v>34100</c:v>
                </c:pt>
                <c:pt idx="125">
                  <c:v>34110</c:v>
                </c:pt>
                <c:pt idx="126">
                  <c:v>34117</c:v>
                </c:pt>
                <c:pt idx="127">
                  <c:v>34129</c:v>
                </c:pt>
                <c:pt idx="128">
                  <c:v>34267</c:v>
                </c:pt>
                <c:pt idx="129">
                  <c:v>34310</c:v>
                </c:pt>
                <c:pt idx="130">
                  <c:v>34341</c:v>
                </c:pt>
                <c:pt idx="131">
                  <c:v>34366</c:v>
                </c:pt>
                <c:pt idx="132">
                  <c:v>34402</c:v>
                </c:pt>
                <c:pt idx="133">
                  <c:v>34438</c:v>
                </c:pt>
                <c:pt idx="134">
                  <c:v>34488</c:v>
                </c:pt>
                <c:pt idx="135">
                  <c:v>34522</c:v>
                </c:pt>
                <c:pt idx="136">
                  <c:v>34561</c:v>
                </c:pt>
                <c:pt idx="137">
                  <c:v>34589</c:v>
                </c:pt>
                <c:pt idx="138">
                  <c:v>34611</c:v>
                </c:pt>
                <c:pt idx="139">
                  <c:v>34648</c:v>
                </c:pt>
                <c:pt idx="140">
                  <c:v>34676</c:v>
                </c:pt>
                <c:pt idx="141">
                  <c:v>34702</c:v>
                </c:pt>
                <c:pt idx="142">
                  <c:v>34775</c:v>
                </c:pt>
                <c:pt idx="143">
                  <c:v>34817</c:v>
                </c:pt>
                <c:pt idx="144">
                  <c:v>34859</c:v>
                </c:pt>
                <c:pt idx="145">
                  <c:v>35025</c:v>
                </c:pt>
                <c:pt idx="146">
                  <c:v>35101</c:v>
                </c:pt>
                <c:pt idx="147">
                  <c:v>35143</c:v>
                </c:pt>
                <c:pt idx="148">
                  <c:v>35184</c:v>
                </c:pt>
                <c:pt idx="149">
                  <c:v>35213</c:v>
                </c:pt>
                <c:pt idx="150">
                  <c:v>35240</c:v>
                </c:pt>
                <c:pt idx="151">
                  <c:v>35286</c:v>
                </c:pt>
                <c:pt idx="152">
                  <c:v>35311</c:v>
                </c:pt>
                <c:pt idx="153">
                  <c:v>35325</c:v>
                </c:pt>
                <c:pt idx="154">
                  <c:v>35359</c:v>
                </c:pt>
                <c:pt idx="155">
                  <c:v>35419</c:v>
                </c:pt>
                <c:pt idx="156">
                  <c:v>35487</c:v>
                </c:pt>
                <c:pt idx="157">
                  <c:v>35551</c:v>
                </c:pt>
                <c:pt idx="158">
                  <c:v>35586</c:v>
                </c:pt>
                <c:pt idx="159">
                  <c:v>35625</c:v>
                </c:pt>
                <c:pt idx="160">
                  <c:v>35651</c:v>
                </c:pt>
                <c:pt idx="161">
                  <c:v>35693</c:v>
                </c:pt>
                <c:pt idx="162">
                  <c:v>35731</c:v>
                </c:pt>
                <c:pt idx="163">
                  <c:v>35754</c:v>
                </c:pt>
                <c:pt idx="164">
                  <c:v>35776</c:v>
                </c:pt>
                <c:pt idx="165">
                  <c:v>35817</c:v>
                </c:pt>
                <c:pt idx="166">
                  <c:v>35845</c:v>
                </c:pt>
                <c:pt idx="167">
                  <c:v>35871</c:v>
                </c:pt>
                <c:pt idx="168">
                  <c:v>35900</c:v>
                </c:pt>
                <c:pt idx="169">
                  <c:v>35956</c:v>
                </c:pt>
                <c:pt idx="170">
                  <c:v>36001</c:v>
                </c:pt>
                <c:pt idx="171">
                  <c:v>36060</c:v>
                </c:pt>
                <c:pt idx="172">
                  <c:v>36082</c:v>
                </c:pt>
                <c:pt idx="173">
                  <c:v>36216</c:v>
                </c:pt>
                <c:pt idx="174">
                  <c:v>36235</c:v>
                </c:pt>
                <c:pt idx="175">
                  <c:v>36277</c:v>
                </c:pt>
                <c:pt idx="176">
                  <c:v>36299</c:v>
                </c:pt>
                <c:pt idx="177">
                  <c:v>36328</c:v>
                </c:pt>
                <c:pt idx="178">
                  <c:v>36371</c:v>
                </c:pt>
                <c:pt idx="179">
                  <c:v>36399</c:v>
                </c:pt>
                <c:pt idx="180">
                  <c:v>36427</c:v>
                </c:pt>
                <c:pt idx="181">
                  <c:v>36458</c:v>
                </c:pt>
                <c:pt idx="182">
                  <c:v>36486</c:v>
                </c:pt>
                <c:pt idx="183">
                  <c:v>36553</c:v>
                </c:pt>
                <c:pt idx="184">
                  <c:v>36587</c:v>
                </c:pt>
                <c:pt idx="185">
                  <c:v>36612</c:v>
                </c:pt>
                <c:pt idx="186">
                  <c:v>36640</c:v>
                </c:pt>
                <c:pt idx="187">
                  <c:v>36669</c:v>
                </c:pt>
                <c:pt idx="188">
                  <c:v>36706</c:v>
                </c:pt>
                <c:pt idx="189">
                  <c:v>36732</c:v>
                </c:pt>
                <c:pt idx="190">
                  <c:v>36760</c:v>
                </c:pt>
                <c:pt idx="191">
                  <c:v>36787</c:v>
                </c:pt>
                <c:pt idx="192">
                  <c:v>36822</c:v>
                </c:pt>
                <c:pt idx="193">
                  <c:v>36859</c:v>
                </c:pt>
                <c:pt idx="194">
                  <c:v>36888</c:v>
                </c:pt>
                <c:pt idx="195">
                  <c:v>36914</c:v>
                </c:pt>
                <c:pt idx="196">
                  <c:v>36941</c:v>
                </c:pt>
                <c:pt idx="197">
                  <c:v>36965</c:v>
                </c:pt>
                <c:pt idx="198">
                  <c:v>37011</c:v>
                </c:pt>
                <c:pt idx="199">
                  <c:v>37041</c:v>
                </c:pt>
                <c:pt idx="200">
                  <c:v>37063</c:v>
                </c:pt>
                <c:pt idx="201">
                  <c:v>37102</c:v>
                </c:pt>
                <c:pt idx="202">
                  <c:v>37130</c:v>
                </c:pt>
                <c:pt idx="203">
                  <c:v>37158</c:v>
                </c:pt>
                <c:pt idx="204">
                  <c:v>37193</c:v>
                </c:pt>
                <c:pt idx="205">
                  <c:v>37223</c:v>
                </c:pt>
                <c:pt idx="206">
                  <c:v>37244</c:v>
                </c:pt>
                <c:pt idx="207">
                  <c:v>37281</c:v>
                </c:pt>
                <c:pt idx="208">
                  <c:v>37314</c:v>
                </c:pt>
                <c:pt idx="209">
                  <c:v>37337</c:v>
                </c:pt>
                <c:pt idx="210">
                  <c:v>37375</c:v>
                </c:pt>
                <c:pt idx="211">
                  <c:v>37399</c:v>
                </c:pt>
                <c:pt idx="212">
                  <c:v>37433</c:v>
                </c:pt>
                <c:pt idx="213">
                  <c:v>37460</c:v>
                </c:pt>
                <c:pt idx="214">
                  <c:v>37494</c:v>
                </c:pt>
                <c:pt idx="215">
                  <c:v>37524</c:v>
                </c:pt>
                <c:pt idx="216">
                  <c:v>37546</c:v>
                </c:pt>
                <c:pt idx="217">
                  <c:v>37581</c:v>
                </c:pt>
                <c:pt idx="218">
                  <c:v>37610</c:v>
                </c:pt>
                <c:pt idx="219">
                  <c:v>37651</c:v>
                </c:pt>
                <c:pt idx="220">
                  <c:v>37679</c:v>
                </c:pt>
                <c:pt idx="221">
                  <c:v>37705</c:v>
                </c:pt>
                <c:pt idx="222">
                  <c:v>37739</c:v>
                </c:pt>
                <c:pt idx="223">
                  <c:v>37761</c:v>
                </c:pt>
                <c:pt idx="224">
                  <c:v>37802</c:v>
                </c:pt>
                <c:pt idx="225">
                  <c:v>37830</c:v>
                </c:pt>
                <c:pt idx="226">
                  <c:v>37859</c:v>
                </c:pt>
                <c:pt idx="227">
                  <c:v>37888</c:v>
                </c:pt>
                <c:pt idx="228">
                  <c:v>37924</c:v>
                </c:pt>
                <c:pt idx="229">
                  <c:v>37951</c:v>
                </c:pt>
                <c:pt idx="230">
                  <c:v>37978</c:v>
                </c:pt>
                <c:pt idx="231">
                  <c:v>38008</c:v>
                </c:pt>
                <c:pt idx="232">
                  <c:v>38047</c:v>
                </c:pt>
                <c:pt idx="233">
                  <c:v>38078</c:v>
                </c:pt>
                <c:pt idx="234">
                  <c:v>38105</c:v>
                </c:pt>
                <c:pt idx="235">
                  <c:v>38131</c:v>
                </c:pt>
                <c:pt idx="236">
                  <c:v>38162</c:v>
                </c:pt>
                <c:pt idx="237">
                  <c:v>38191</c:v>
                </c:pt>
                <c:pt idx="238">
                  <c:v>38225</c:v>
                </c:pt>
                <c:pt idx="239">
                  <c:v>38250</c:v>
                </c:pt>
                <c:pt idx="240">
                  <c:v>38292</c:v>
                </c:pt>
                <c:pt idx="241">
                  <c:v>38320</c:v>
                </c:pt>
                <c:pt idx="242">
                  <c:v>38341</c:v>
                </c:pt>
                <c:pt idx="243">
                  <c:v>38377</c:v>
                </c:pt>
                <c:pt idx="244">
                  <c:v>38413</c:v>
                </c:pt>
                <c:pt idx="245">
                  <c:v>38440</c:v>
                </c:pt>
                <c:pt idx="246">
                  <c:v>38467</c:v>
                </c:pt>
                <c:pt idx="247">
                  <c:v>38496</c:v>
                </c:pt>
                <c:pt idx="248">
                  <c:v>38526</c:v>
                </c:pt>
                <c:pt idx="249">
                  <c:v>38558</c:v>
                </c:pt>
                <c:pt idx="250">
                  <c:v>38586</c:v>
                </c:pt>
                <c:pt idx="251">
                  <c:v>38618</c:v>
                </c:pt>
                <c:pt idx="252">
                  <c:v>38649</c:v>
                </c:pt>
                <c:pt idx="253">
                  <c:v>38677</c:v>
                </c:pt>
                <c:pt idx="254">
                  <c:v>38707</c:v>
                </c:pt>
                <c:pt idx="255">
                  <c:v>38743</c:v>
                </c:pt>
                <c:pt idx="256">
                  <c:v>38776</c:v>
                </c:pt>
                <c:pt idx="257">
                  <c:v>38803</c:v>
                </c:pt>
                <c:pt idx="258">
                  <c:v>38835</c:v>
                </c:pt>
                <c:pt idx="259">
                  <c:v>38856</c:v>
                </c:pt>
                <c:pt idx="260">
                  <c:v>38894</c:v>
                </c:pt>
                <c:pt idx="261">
                  <c:v>38925</c:v>
                </c:pt>
                <c:pt idx="262">
                  <c:v>38958</c:v>
                </c:pt>
                <c:pt idx="263">
                  <c:v>38986</c:v>
                </c:pt>
                <c:pt idx="264">
                  <c:v>39014</c:v>
                </c:pt>
                <c:pt idx="265">
                  <c:v>39050</c:v>
                </c:pt>
                <c:pt idx="266">
                  <c:v>39077</c:v>
                </c:pt>
                <c:pt idx="267">
                  <c:v>39114</c:v>
                </c:pt>
                <c:pt idx="268">
                  <c:v>39136</c:v>
                </c:pt>
                <c:pt idx="269">
                  <c:v>39167</c:v>
                </c:pt>
                <c:pt idx="270">
                  <c:v>39198</c:v>
                </c:pt>
                <c:pt idx="271">
                  <c:v>39220</c:v>
                </c:pt>
                <c:pt idx="272">
                  <c:v>39258</c:v>
                </c:pt>
                <c:pt idx="273">
                  <c:v>39272</c:v>
                </c:pt>
                <c:pt idx="274">
                  <c:v>39317</c:v>
                </c:pt>
                <c:pt idx="275">
                  <c:v>39356</c:v>
                </c:pt>
                <c:pt idx="276">
                  <c:v>39373</c:v>
                </c:pt>
                <c:pt idx="277">
                  <c:v>39413</c:v>
                </c:pt>
                <c:pt idx="278">
                  <c:v>39443</c:v>
                </c:pt>
                <c:pt idx="279">
                  <c:v>39472</c:v>
                </c:pt>
                <c:pt idx="280">
                  <c:v>39507</c:v>
                </c:pt>
                <c:pt idx="281">
                  <c:v>39536</c:v>
                </c:pt>
                <c:pt idx="282">
                  <c:v>39563</c:v>
                </c:pt>
                <c:pt idx="283">
                  <c:v>39580</c:v>
                </c:pt>
                <c:pt idx="284">
                  <c:v>39674</c:v>
                </c:pt>
                <c:pt idx="285">
                  <c:v>39725</c:v>
                </c:pt>
                <c:pt idx="286">
                  <c:v>39767</c:v>
                </c:pt>
                <c:pt idx="287">
                  <c:v>39795</c:v>
                </c:pt>
                <c:pt idx="288">
                  <c:v>39832</c:v>
                </c:pt>
                <c:pt idx="289">
                  <c:v>39866</c:v>
                </c:pt>
                <c:pt idx="290">
                  <c:v>39898</c:v>
                </c:pt>
                <c:pt idx="291">
                  <c:v>39938</c:v>
                </c:pt>
                <c:pt idx="292">
                  <c:v>39966</c:v>
                </c:pt>
                <c:pt idx="293">
                  <c:v>40001</c:v>
                </c:pt>
                <c:pt idx="294">
                  <c:v>40044</c:v>
                </c:pt>
                <c:pt idx="295">
                  <c:v>40074</c:v>
                </c:pt>
                <c:pt idx="296">
                  <c:v>40102</c:v>
                </c:pt>
                <c:pt idx="297">
                  <c:v>40128</c:v>
                </c:pt>
                <c:pt idx="298">
                  <c:v>40161</c:v>
                </c:pt>
                <c:pt idx="299">
                  <c:v>40191</c:v>
                </c:pt>
                <c:pt idx="300">
                  <c:v>40221</c:v>
                </c:pt>
                <c:pt idx="301">
                  <c:v>40246</c:v>
                </c:pt>
                <c:pt idx="302">
                  <c:v>40274</c:v>
                </c:pt>
                <c:pt idx="303">
                  <c:v>40331</c:v>
                </c:pt>
                <c:pt idx="304">
                  <c:v>40378</c:v>
                </c:pt>
                <c:pt idx="305">
                  <c:v>40417</c:v>
                </c:pt>
                <c:pt idx="306">
                  <c:v>40442</c:v>
                </c:pt>
                <c:pt idx="307">
                  <c:v>40485</c:v>
                </c:pt>
                <c:pt idx="308">
                  <c:v>40514</c:v>
                </c:pt>
                <c:pt idx="309">
                  <c:v>40549</c:v>
                </c:pt>
                <c:pt idx="310">
                  <c:v>40577</c:v>
                </c:pt>
                <c:pt idx="311">
                  <c:v>40605</c:v>
                </c:pt>
                <c:pt idx="312">
                  <c:v>40632</c:v>
                </c:pt>
                <c:pt idx="313">
                  <c:v>40666</c:v>
                </c:pt>
                <c:pt idx="314">
                  <c:v>40709</c:v>
                </c:pt>
                <c:pt idx="315">
                  <c:v>40714</c:v>
                </c:pt>
                <c:pt idx="316">
                  <c:v>40743</c:v>
                </c:pt>
                <c:pt idx="317">
                  <c:v>40772</c:v>
                </c:pt>
                <c:pt idx="318">
                  <c:v>40808</c:v>
                </c:pt>
                <c:pt idx="319">
                  <c:v>40842</c:v>
                </c:pt>
                <c:pt idx="320">
                  <c:v>40868</c:v>
                </c:pt>
                <c:pt idx="321">
                  <c:v>40897</c:v>
                </c:pt>
                <c:pt idx="322">
                  <c:v>40932</c:v>
                </c:pt>
                <c:pt idx="323">
                  <c:v>40977</c:v>
                </c:pt>
              </c:numCache>
            </c:numRef>
          </c:xVal>
          <c:yVal>
            <c:numRef>
              <c:f>'"300" wells'' water levels'!$P$2516:$P$2839</c:f>
              <c:numCache>
                <c:formatCode>General</c:formatCode>
                <c:ptCount val="324"/>
                <c:pt idx="6">
                  <c:v>0.96599999999995134</c:v>
                </c:pt>
                <c:pt idx="11">
                  <c:v>0.67099999999999227</c:v>
                </c:pt>
                <c:pt idx="13">
                  <c:v>0.63399999999995771</c:v>
                </c:pt>
                <c:pt idx="14">
                  <c:v>0.66800000000000637</c:v>
                </c:pt>
                <c:pt idx="15">
                  <c:v>0.41800000000000637</c:v>
                </c:pt>
                <c:pt idx="16">
                  <c:v>0.44499999999999318</c:v>
                </c:pt>
                <c:pt idx="17">
                  <c:v>0.43899999999996453</c:v>
                </c:pt>
                <c:pt idx="18">
                  <c:v>0.57299999999997908</c:v>
                </c:pt>
                <c:pt idx="19">
                  <c:v>0.65600000000000591</c:v>
                </c:pt>
                <c:pt idx="20">
                  <c:v>0.54900000000003502</c:v>
                </c:pt>
                <c:pt idx="21">
                  <c:v>0.10399999999998499</c:v>
                </c:pt>
                <c:pt idx="22">
                  <c:v>0.10400000000004184</c:v>
                </c:pt>
                <c:pt idx="23">
                  <c:v>9.8000000000013188E-2</c:v>
                </c:pt>
                <c:pt idx="24">
                  <c:v>0.71999999999997044</c:v>
                </c:pt>
                <c:pt idx="25">
                  <c:v>0.72599999999999909</c:v>
                </c:pt>
                <c:pt idx="26">
                  <c:v>0.61199999999996635</c:v>
                </c:pt>
                <c:pt idx="27">
                  <c:v>0.6279999999999859</c:v>
                </c:pt>
                <c:pt idx="28">
                  <c:v>0.6099999999999568</c:v>
                </c:pt>
                <c:pt idx="29">
                  <c:v>0.57900000000000773</c:v>
                </c:pt>
                <c:pt idx="30">
                  <c:v>0.56700000000000728</c:v>
                </c:pt>
                <c:pt idx="31">
                  <c:v>0.58199999999999363</c:v>
                </c:pt>
                <c:pt idx="32">
                  <c:v>0.59700000000003683</c:v>
                </c:pt>
                <c:pt idx="33">
                  <c:v>0.61000000000001364</c:v>
                </c:pt>
                <c:pt idx="34">
                  <c:v>0.65899999999999181</c:v>
                </c:pt>
                <c:pt idx="35">
                  <c:v>0.67400000000003502</c:v>
                </c:pt>
                <c:pt idx="36">
                  <c:v>0.68599999999997863</c:v>
                </c:pt>
                <c:pt idx="37">
                  <c:v>0.70999999999997954</c:v>
                </c:pt>
                <c:pt idx="38">
                  <c:v>0.70999999999997954</c:v>
                </c:pt>
                <c:pt idx="39">
                  <c:v>0.71299999999996544</c:v>
                </c:pt>
                <c:pt idx="40">
                  <c:v>0.71700000000004138</c:v>
                </c:pt>
                <c:pt idx="41">
                  <c:v>0.72499999999996589</c:v>
                </c:pt>
                <c:pt idx="42">
                  <c:v>0.72800000000000864</c:v>
                </c:pt>
                <c:pt idx="43">
                  <c:v>0.71999999999997044</c:v>
                </c:pt>
                <c:pt idx="44">
                  <c:v>0.69200000000000728</c:v>
                </c:pt>
                <c:pt idx="45">
                  <c:v>0.72199999999997999</c:v>
                </c:pt>
                <c:pt idx="46">
                  <c:v>0.71899999999999409</c:v>
                </c:pt>
                <c:pt idx="47">
                  <c:v>0.72200000000003683</c:v>
                </c:pt>
                <c:pt idx="48">
                  <c:v>0.73399999999998045</c:v>
                </c:pt>
                <c:pt idx="49">
                  <c:v>0.69499999999999318</c:v>
                </c:pt>
                <c:pt idx="50">
                  <c:v>0.47599999999999909</c:v>
                </c:pt>
                <c:pt idx="51">
                  <c:v>0.43000000000000682</c:v>
                </c:pt>
                <c:pt idx="52">
                  <c:v>0.41800000000000637</c:v>
                </c:pt>
                <c:pt idx="53">
                  <c:v>0.39299999999997226</c:v>
                </c:pt>
                <c:pt idx="54">
                  <c:v>0.40199999999998681</c:v>
                </c:pt>
                <c:pt idx="55">
                  <c:v>0.42400000000003502</c:v>
                </c:pt>
                <c:pt idx="56">
                  <c:v>0.43599999999997863</c:v>
                </c:pt>
                <c:pt idx="57">
                  <c:v>0.45999999999997954</c:v>
                </c:pt>
                <c:pt idx="58">
                  <c:v>0.51499999999998636</c:v>
                </c:pt>
                <c:pt idx="59">
                  <c:v>0.5029999999999859</c:v>
                </c:pt>
                <c:pt idx="60">
                  <c:v>0.4970000000000141</c:v>
                </c:pt>
                <c:pt idx="61">
                  <c:v>0.50899999999995771</c:v>
                </c:pt>
                <c:pt idx="62">
                  <c:v>0.50900000000001455</c:v>
                </c:pt>
                <c:pt idx="63">
                  <c:v>0.53300000000001546</c:v>
                </c:pt>
                <c:pt idx="64">
                  <c:v>0.52099999999995816</c:v>
                </c:pt>
                <c:pt idx="65">
                  <c:v>0.52400000000000091</c:v>
                </c:pt>
                <c:pt idx="66">
                  <c:v>0.53600000000000136</c:v>
                </c:pt>
                <c:pt idx="67">
                  <c:v>0.54300000000000637</c:v>
                </c:pt>
                <c:pt idx="68">
                  <c:v>0.54899999999997817</c:v>
                </c:pt>
                <c:pt idx="69">
                  <c:v>0.55500000000000682</c:v>
                </c:pt>
                <c:pt idx="70">
                  <c:v>0.56999999999999318</c:v>
                </c:pt>
                <c:pt idx="71">
                  <c:v>0.57900000000000773</c:v>
                </c:pt>
                <c:pt idx="72">
                  <c:v>0.57299999999997908</c:v>
                </c:pt>
                <c:pt idx="73">
                  <c:v>0.58500000000003638</c:v>
                </c:pt>
                <c:pt idx="74">
                  <c:v>0.60000000000002274</c:v>
                </c:pt>
                <c:pt idx="75">
                  <c:v>0.45999999999997954</c:v>
                </c:pt>
                <c:pt idx="76">
                  <c:v>0.61299999999999955</c:v>
                </c:pt>
                <c:pt idx="77">
                  <c:v>0.69499999999999318</c:v>
                </c:pt>
                <c:pt idx="78">
                  <c:v>0.71600000000000819</c:v>
                </c:pt>
                <c:pt idx="79">
                  <c:v>0.72500000000002274</c:v>
                </c:pt>
                <c:pt idx="80">
                  <c:v>0.72899999999998499</c:v>
                </c:pt>
                <c:pt idx="81">
                  <c:v>0.75600000000002865</c:v>
                </c:pt>
                <c:pt idx="82">
                  <c:v>0.7650000000000432</c:v>
                </c:pt>
                <c:pt idx="83">
                  <c:v>0.73500000000001364</c:v>
                </c:pt>
                <c:pt idx="84">
                  <c:v>0.7680000000000291</c:v>
                </c:pt>
                <c:pt idx="85">
                  <c:v>0.80699999999995953</c:v>
                </c:pt>
                <c:pt idx="86">
                  <c:v>0.75599999999997181</c:v>
                </c:pt>
                <c:pt idx="87">
                  <c:v>0.71899999999999409</c:v>
                </c:pt>
                <c:pt idx="88">
                  <c:v>0.68500000000000227</c:v>
                </c:pt>
                <c:pt idx="89">
                  <c:v>0.63099999999997181</c:v>
                </c:pt>
                <c:pt idx="90">
                  <c:v>0.59700000000003683</c:v>
                </c:pt>
                <c:pt idx="91">
                  <c:v>0.4849999999999568</c:v>
                </c:pt>
                <c:pt idx="92">
                  <c:v>0.4989999999999668</c:v>
                </c:pt>
                <c:pt idx="93">
                  <c:v>0.52500000000003411</c:v>
                </c:pt>
                <c:pt idx="94">
                  <c:v>0.52500000000003411</c:v>
                </c:pt>
                <c:pt idx="95">
                  <c:v>0.52400000000000091</c:v>
                </c:pt>
                <c:pt idx="96">
                  <c:v>0.59399999999999409</c:v>
                </c:pt>
                <c:pt idx="97">
                  <c:v>0.61499999999995225</c:v>
                </c:pt>
                <c:pt idx="98">
                  <c:v>0.68000000000000682</c:v>
                </c:pt>
                <c:pt idx="99">
                  <c:v>0.6220000000000141</c:v>
                </c:pt>
                <c:pt idx="100">
                  <c:v>0.70399999999995089</c:v>
                </c:pt>
                <c:pt idx="101">
                  <c:v>0.71899999999999409</c:v>
                </c:pt>
                <c:pt idx="103">
                  <c:v>0.75600000000002865</c:v>
                </c:pt>
                <c:pt idx="104">
                  <c:v>0.82299999999997908</c:v>
                </c:pt>
                <c:pt idx="106">
                  <c:v>0.62400000000002365</c:v>
                </c:pt>
                <c:pt idx="107">
                  <c:v>0.91499999999996362</c:v>
                </c:pt>
                <c:pt idx="108">
                  <c:v>0.67599999999998772</c:v>
                </c:pt>
                <c:pt idx="109">
                  <c:v>0.67300000000000182</c:v>
                </c:pt>
                <c:pt idx="110">
                  <c:v>0.75600000000002865</c:v>
                </c:pt>
                <c:pt idx="111">
                  <c:v>0.77800000000002001</c:v>
                </c:pt>
                <c:pt idx="112">
                  <c:v>0.70100000000002183</c:v>
                </c:pt>
                <c:pt idx="113">
                  <c:v>0.66699999999997317</c:v>
                </c:pt>
                <c:pt idx="114">
                  <c:v>0.70999999999997954</c:v>
                </c:pt>
                <c:pt idx="115">
                  <c:v>0.65499999999997272</c:v>
                </c:pt>
                <c:pt idx="116">
                  <c:v>0.76999999999998181</c:v>
                </c:pt>
                <c:pt idx="118">
                  <c:v>0.56000000000000227</c:v>
                </c:pt>
                <c:pt idx="119">
                  <c:v>0.69999999999998863</c:v>
                </c:pt>
                <c:pt idx="120">
                  <c:v>0.59800000000000031</c:v>
                </c:pt>
                <c:pt idx="121">
                  <c:v>0.59999999999996589</c:v>
                </c:pt>
                <c:pt idx="122">
                  <c:v>0.59999999999996589</c:v>
                </c:pt>
                <c:pt idx="123">
                  <c:v>0.54000000000002046</c:v>
                </c:pt>
                <c:pt idx="124">
                  <c:v>0.50999999999999091</c:v>
                </c:pt>
                <c:pt idx="125">
                  <c:v>0.48000000000001819</c:v>
                </c:pt>
                <c:pt idx="126">
                  <c:v>0.48000000000001819</c:v>
                </c:pt>
                <c:pt idx="127">
                  <c:v>0.47999999999996135</c:v>
                </c:pt>
                <c:pt idx="128">
                  <c:v>0.38900000000001</c:v>
                </c:pt>
                <c:pt idx="129">
                  <c:v>0.41800000000000637</c:v>
                </c:pt>
                <c:pt idx="130">
                  <c:v>0.45600000000001728</c:v>
                </c:pt>
                <c:pt idx="131">
                  <c:v>0.49799999999999045</c:v>
                </c:pt>
                <c:pt idx="132">
                  <c:v>0.56300000000004502</c:v>
                </c:pt>
                <c:pt idx="133">
                  <c:v>0.55200000000002092</c:v>
                </c:pt>
                <c:pt idx="134">
                  <c:v>0.42699999999996407</c:v>
                </c:pt>
                <c:pt idx="135">
                  <c:v>0.41399999999998727</c:v>
                </c:pt>
                <c:pt idx="137">
                  <c:v>0.38900000000001</c:v>
                </c:pt>
                <c:pt idx="138">
                  <c:v>0.36299999999999955</c:v>
                </c:pt>
                <c:pt idx="139">
                  <c:v>0.34699999999997999</c:v>
                </c:pt>
                <c:pt idx="140">
                  <c:v>0.35800000000000409</c:v>
                </c:pt>
                <c:pt idx="141">
                  <c:v>0.29999999999999982</c:v>
                </c:pt>
                <c:pt idx="142">
                  <c:v>0.37999999999999545</c:v>
                </c:pt>
                <c:pt idx="143">
                  <c:v>0.3720000000000141</c:v>
                </c:pt>
                <c:pt idx="144">
                  <c:v>0.33499999999997954</c:v>
                </c:pt>
                <c:pt idx="145">
                  <c:v>0.43099999999998317</c:v>
                </c:pt>
                <c:pt idx="147">
                  <c:v>0.48700000000002319</c:v>
                </c:pt>
                <c:pt idx="149">
                  <c:v>0.28399999999999181</c:v>
                </c:pt>
                <c:pt idx="150">
                  <c:v>0.34399999999999409</c:v>
                </c:pt>
                <c:pt idx="154">
                  <c:v>0.54500000000001592</c:v>
                </c:pt>
                <c:pt idx="155">
                  <c:v>0.49799999999999045</c:v>
                </c:pt>
                <c:pt idx="156">
                  <c:v>0.40600000000000591</c:v>
                </c:pt>
                <c:pt idx="157">
                  <c:v>0.32800000000003138</c:v>
                </c:pt>
                <c:pt idx="158">
                  <c:v>0.34100000000000819</c:v>
                </c:pt>
                <c:pt idx="160">
                  <c:v>0.37400000000002365</c:v>
                </c:pt>
                <c:pt idx="161">
                  <c:v>1.0889999999999986</c:v>
                </c:pt>
                <c:pt idx="162">
                  <c:v>0.45999999999997954</c:v>
                </c:pt>
                <c:pt idx="163">
                  <c:v>0.46200000000004593</c:v>
                </c:pt>
                <c:pt idx="164">
                  <c:v>0.48699999999996635</c:v>
                </c:pt>
                <c:pt idx="165">
                  <c:v>0.5080000000000382</c:v>
                </c:pt>
                <c:pt idx="166">
                  <c:v>0.53499999999996817</c:v>
                </c:pt>
                <c:pt idx="167">
                  <c:v>0.53000000000002956</c:v>
                </c:pt>
                <c:pt idx="168">
                  <c:v>0.5040000000000191</c:v>
                </c:pt>
                <c:pt idx="169">
                  <c:v>0.44700000000000273</c:v>
                </c:pt>
                <c:pt idx="170">
                  <c:v>0.55799999999999272</c:v>
                </c:pt>
                <c:pt idx="171">
                  <c:v>0.65699999999998226</c:v>
                </c:pt>
                <c:pt idx="172">
                  <c:v>0.30299999999999727</c:v>
                </c:pt>
                <c:pt idx="173">
                  <c:v>0.60000000000002274</c:v>
                </c:pt>
                <c:pt idx="176">
                  <c:v>0.31999999999999318</c:v>
                </c:pt>
                <c:pt idx="177">
                  <c:v>0.34899999999998954</c:v>
                </c:pt>
                <c:pt idx="178">
                  <c:v>0.27199999999999136</c:v>
                </c:pt>
                <c:pt idx="179">
                  <c:v>0.60199999999997544</c:v>
                </c:pt>
                <c:pt idx="180">
                  <c:v>0.45999999999997954</c:v>
                </c:pt>
                <c:pt idx="181">
                  <c:v>0.41199999999997772</c:v>
                </c:pt>
                <c:pt idx="182">
                  <c:v>0.40300000000002001</c:v>
                </c:pt>
                <c:pt idx="183">
                  <c:v>0.50399999999996226</c:v>
                </c:pt>
                <c:pt idx="184">
                  <c:v>0.52400000000000091</c:v>
                </c:pt>
                <c:pt idx="185">
                  <c:v>0.59100000000000819</c:v>
                </c:pt>
                <c:pt idx="186">
                  <c:v>0.54800000000000182</c:v>
                </c:pt>
                <c:pt idx="187">
                  <c:v>0.56200000000001182</c:v>
                </c:pt>
                <c:pt idx="188">
                  <c:v>0.51200000000000045</c:v>
                </c:pt>
                <c:pt idx="189">
                  <c:v>0.58999999999997499</c:v>
                </c:pt>
                <c:pt idx="190">
                  <c:v>0.7459999999999809</c:v>
                </c:pt>
                <c:pt idx="191">
                  <c:v>0.61900000000002819</c:v>
                </c:pt>
                <c:pt idx="192">
                  <c:v>0.55200000000002092</c:v>
                </c:pt>
                <c:pt idx="193">
                  <c:v>0.38999999999998636</c:v>
                </c:pt>
                <c:pt idx="194">
                  <c:v>0.33600000000001273</c:v>
                </c:pt>
                <c:pt idx="195">
                  <c:v>0.34300000000001774</c:v>
                </c:pt>
                <c:pt idx="196">
                  <c:v>0.37999999999999545</c:v>
                </c:pt>
                <c:pt idx="197">
                  <c:v>0.39099999999996271</c:v>
                </c:pt>
                <c:pt idx="198">
                  <c:v>0.45400000000000773</c:v>
                </c:pt>
                <c:pt idx="199">
                  <c:v>0.42099999999999227</c:v>
                </c:pt>
                <c:pt idx="200">
                  <c:v>0.34800000000001319</c:v>
                </c:pt>
                <c:pt idx="201">
                  <c:v>0.41800000000000637</c:v>
                </c:pt>
                <c:pt idx="202">
                  <c:v>0.44499999999999318</c:v>
                </c:pt>
                <c:pt idx="203">
                  <c:v>0.47800000000000864</c:v>
                </c:pt>
                <c:pt idx="204">
                  <c:v>0.44999999999998863</c:v>
                </c:pt>
                <c:pt idx="205">
                  <c:v>0.5</c:v>
                </c:pt>
                <c:pt idx="206">
                  <c:v>0.5010000000000332</c:v>
                </c:pt>
                <c:pt idx="207">
                  <c:v>0.48500000000001364</c:v>
                </c:pt>
                <c:pt idx="208">
                  <c:v>0.57699999999999818</c:v>
                </c:pt>
                <c:pt idx="209">
                  <c:v>0.57200000000000273</c:v>
                </c:pt>
                <c:pt idx="210">
                  <c:v>0.53100000000000591</c:v>
                </c:pt>
                <c:pt idx="211">
                  <c:v>0.52300000000002456</c:v>
                </c:pt>
                <c:pt idx="212">
                  <c:v>0.43299999999999272</c:v>
                </c:pt>
                <c:pt idx="213">
                  <c:v>0.45800000000002683</c:v>
                </c:pt>
                <c:pt idx="214">
                  <c:v>0.42599999999998772</c:v>
                </c:pt>
                <c:pt idx="215">
                  <c:v>0.55299999999999727</c:v>
                </c:pt>
                <c:pt idx="216">
                  <c:v>0.53899999999998727</c:v>
                </c:pt>
                <c:pt idx="217">
                  <c:v>0.53399999999999181</c:v>
                </c:pt>
                <c:pt idx="218">
                  <c:v>0.55500000000000682</c:v>
                </c:pt>
                <c:pt idx="219">
                  <c:v>0.60599999999999454</c:v>
                </c:pt>
                <c:pt idx="220">
                  <c:v>0.61000000000001364</c:v>
                </c:pt>
                <c:pt idx="221">
                  <c:v>0.58800000000002228</c:v>
                </c:pt>
                <c:pt idx="222">
                  <c:v>0.59100000000000819</c:v>
                </c:pt>
                <c:pt idx="223">
                  <c:v>0.59300000000001774</c:v>
                </c:pt>
                <c:pt idx="224">
                  <c:v>0.59399999999999409</c:v>
                </c:pt>
                <c:pt idx="225">
                  <c:v>0.59500000000002728</c:v>
                </c:pt>
                <c:pt idx="226">
                  <c:v>0.63900000000001</c:v>
                </c:pt>
                <c:pt idx="227">
                  <c:v>0.63499999999999091</c:v>
                </c:pt>
                <c:pt idx="228">
                  <c:v>0.58600000000001273</c:v>
                </c:pt>
                <c:pt idx="229">
                  <c:v>0.58299999999996999</c:v>
                </c:pt>
                <c:pt idx="230">
                  <c:v>0.53499999999996817</c:v>
                </c:pt>
                <c:pt idx="231">
                  <c:v>0.54599999999999227</c:v>
                </c:pt>
                <c:pt idx="232">
                  <c:v>0.59000000000003183</c:v>
                </c:pt>
                <c:pt idx="233">
                  <c:v>0.51699999999999591</c:v>
                </c:pt>
                <c:pt idx="234">
                  <c:v>0.63799999999997681</c:v>
                </c:pt>
                <c:pt idx="235">
                  <c:v>0.65399999999999636</c:v>
                </c:pt>
                <c:pt idx="236">
                  <c:v>0.69500000000005002</c:v>
                </c:pt>
                <c:pt idx="237">
                  <c:v>0.71000000000003638</c:v>
                </c:pt>
                <c:pt idx="238">
                  <c:v>0.73200000000002774</c:v>
                </c:pt>
                <c:pt idx="239">
                  <c:v>0.72300000000001319</c:v>
                </c:pt>
                <c:pt idx="240">
                  <c:v>0.49500000000000455</c:v>
                </c:pt>
                <c:pt idx="241">
                  <c:v>0.38399999999995771</c:v>
                </c:pt>
                <c:pt idx="242">
                  <c:v>0.41500000000002046</c:v>
                </c:pt>
                <c:pt idx="243">
                  <c:v>0.48500000000001364</c:v>
                </c:pt>
                <c:pt idx="244">
                  <c:v>0.53200000000003911</c:v>
                </c:pt>
                <c:pt idx="245">
                  <c:v>0.53600000000000136</c:v>
                </c:pt>
                <c:pt idx="246">
                  <c:v>0.42199999999996862</c:v>
                </c:pt>
                <c:pt idx="247">
                  <c:v>0.40399999999999636</c:v>
                </c:pt>
                <c:pt idx="248">
                  <c:v>0.28700000000003456</c:v>
                </c:pt>
                <c:pt idx="249">
                  <c:v>0.34800000000001319</c:v>
                </c:pt>
                <c:pt idx="250">
                  <c:v>0.5010000000000332</c:v>
                </c:pt>
                <c:pt idx="251">
                  <c:v>0.5029999999999859</c:v>
                </c:pt>
                <c:pt idx="252">
                  <c:v>0.52400000000000091</c:v>
                </c:pt>
                <c:pt idx="253">
                  <c:v>0.55299999999999727</c:v>
                </c:pt>
                <c:pt idx="254">
                  <c:v>0.55500000000000682</c:v>
                </c:pt>
                <c:pt idx="255">
                  <c:v>0.59700000000003683</c:v>
                </c:pt>
                <c:pt idx="256">
                  <c:v>0.62199999999995725</c:v>
                </c:pt>
                <c:pt idx="257">
                  <c:v>0.61499999999995225</c:v>
                </c:pt>
                <c:pt idx="258">
                  <c:v>0.35399999999998499</c:v>
                </c:pt>
                <c:pt idx="259">
                  <c:v>0.34000000000003183</c:v>
                </c:pt>
                <c:pt idx="260">
                  <c:v>0.39900000000000091</c:v>
                </c:pt>
                <c:pt idx="261">
                  <c:v>0.55000000000001137</c:v>
                </c:pt>
                <c:pt idx="262">
                  <c:v>0.66100000000000136</c:v>
                </c:pt>
                <c:pt idx="263">
                  <c:v>0.65600000000000591</c:v>
                </c:pt>
                <c:pt idx="264">
                  <c:v>0.64699999999999136</c:v>
                </c:pt>
                <c:pt idx="265">
                  <c:v>0.64999999999997726</c:v>
                </c:pt>
                <c:pt idx="266">
                  <c:v>0.69400000000001683</c:v>
                </c:pt>
                <c:pt idx="267">
                  <c:v>0.71799999999996089</c:v>
                </c:pt>
                <c:pt idx="268">
                  <c:v>0.72999999999996135</c:v>
                </c:pt>
                <c:pt idx="269">
                  <c:v>0.6290000000000191</c:v>
                </c:pt>
                <c:pt idx="270">
                  <c:v>0.53399999999999181</c:v>
                </c:pt>
                <c:pt idx="271">
                  <c:v>0.46699999999998454</c:v>
                </c:pt>
                <c:pt idx="272">
                  <c:v>0.44100000000003092</c:v>
                </c:pt>
                <c:pt idx="273">
                  <c:v>0.45999999999997954</c:v>
                </c:pt>
                <c:pt idx="274">
                  <c:v>0.64199999999999591</c:v>
                </c:pt>
                <c:pt idx="275">
                  <c:v>0.6279999999999859</c:v>
                </c:pt>
                <c:pt idx="276">
                  <c:v>0.59199999999998454</c:v>
                </c:pt>
                <c:pt idx="277">
                  <c:v>0.43400000000002592</c:v>
                </c:pt>
                <c:pt idx="278">
                  <c:v>0.47300000000001319</c:v>
                </c:pt>
                <c:pt idx="279">
                  <c:v>0.54800000000000182</c:v>
                </c:pt>
                <c:pt idx="280">
                  <c:v>0.63700000000000045</c:v>
                </c:pt>
                <c:pt idx="284">
                  <c:v>0.36299999999999955</c:v>
                </c:pt>
                <c:pt idx="285">
                  <c:v>0.38799999999997681</c:v>
                </c:pt>
                <c:pt idx="286">
                  <c:v>0.29400000000003956</c:v>
                </c:pt>
                <c:pt idx="287">
                  <c:v>0.27699999999998681</c:v>
                </c:pt>
                <c:pt idx="288">
                  <c:v>0.28200000000003911</c:v>
                </c:pt>
                <c:pt idx="289">
                  <c:v>0.33600000000001273</c:v>
                </c:pt>
                <c:pt idx="290">
                  <c:v>0.1290000000000191</c:v>
                </c:pt>
                <c:pt idx="293">
                  <c:v>0.28899999999998727</c:v>
                </c:pt>
                <c:pt idx="294">
                  <c:v>0.44499999999999318</c:v>
                </c:pt>
                <c:pt idx="295">
                  <c:v>0.52800000000002001</c:v>
                </c:pt>
                <c:pt idx="296">
                  <c:v>0.55299999999999727</c:v>
                </c:pt>
                <c:pt idx="297">
                  <c:v>0.56399999999996453</c:v>
                </c:pt>
                <c:pt idx="298">
                  <c:v>0.5050000000000523</c:v>
                </c:pt>
                <c:pt idx="299">
                  <c:v>0.62000000000000455</c:v>
                </c:pt>
                <c:pt idx="300">
                  <c:v>0.617999999999995</c:v>
                </c:pt>
                <c:pt idx="301">
                  <c:v>0.66200000000003456</c:v>
                </c:pt>
                <c:pt idx="302">
                  <c:v>0.56099999999997863</c:v>
                </c:pt>
                <c:pt idx="303">
                  <c:v>0.3930000000000291</c:v>
                </c:pt>
                <c:pt idx="304">
                  <c:v>0.38999999999998636</c:v>
                </c:pt>
                <c:pt idx="305">
                  <c:v>0.31799999999998363</c:v>
                </c:pt>
                <c:pt idx="306">
                  <c:v>0.27600000000001046</c:v>
                </c:pt>
                <c:pt idx="307">
                  <c:v>0.33000000000004093</c:v>
                </c:pt>
                <c:pt idx="308">
                  <c:v>0.33899999999999864</c:v>
                </c:pt>
                <c:pt idx="310">
                  <c:v>0.44600000000002638</c:v>
                </c:pt>
                <c:pt idx="312">
                  <c:v>0.47399999999998954</c:v>
                </c:pt>
                <c:pt idx="313">
                  <c:v>0.33299999999996999</c:v>
                </c:pt>
                <c:pt idx="314">
                  <c:v>0.28900000000004411</c:v>
                </c:pt>
                <c:pt idx="315">
                  <c:v>0.28200000000003911</c:v>
                </c:pt>
                <c:pt idx="316">
                  <c:v>0.375</c:v>
                </c:pt>
                <c:pt idx="317">
                  <c:v>0.43099999999998317</c:v>
                </c:pt>
                <c:pt idx="318">
                  <c:v>0.48300000000000409</c:v>
                </c:pt>
                <c:pt idx="319" formatCode="0.000">
                  <c:v>0.50999999999999091</c:v>
                </c:pt>
                <c:pt idx="320">
                  <c:v>0.5080000000000382</c:v>
                </c:pt>
                <c:pt idx="321">
                  <c:v>0.55500000000000682</c:v>
                </c:pt>
                <c:pt idx="322">
                  <c:v>0.52400000000000091</c:v>
                </c:pt>
                <c:pt idx="323">
                  <c:v>0.52699999999998681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98336"/>
        <c:axId val="49398912"/>
      </c:scatterChart>
      <c:valAx>
        <c:axId val="48848192"/>
        <c:scaling>
          <c:orientation val="minMax"/>
          <c:min val="30000"/>
        </c:scaling>
        <c:delete val="0"/>
        <c:axPos val="b"/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397760"/>
        <c:crosses val="autoZero"/>
        <c:crossBetween val="midCat"/>
      </c:valAx>
      <c:valAx>
        <c:axId val="49397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Elevation (m)</a:t>
                </a:r>
              </a:p>
            </c:rich>
          </c:tx>
          <c:layout>
            <c:manualLayout>
              <c:xMode val="edge"/>
              <c:yMode val="edge"/>
              <c:x val="3.1087990123317172E-2"/>
              <c:y val="0.388521751523141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848192"/>
        <c:crosses val="autoZero"/>
        <c:crossBetween val="midCat"/>
      </c:valAx>
      <c:valAx>
        <c:axId val="49398336"/>
        <c:scaling>
          <c:orientation val="minMax"/>
        </c:scaling>
        <c:delete val="1"/>
        <c:axPos val="b"/>
        <c:numFmt formatCode="mm/dd/yy" sourceLinked="1"/>
        <c:majorTickMark val="out"/>
        <c:minorTickMark val="none"/>
        <c:tickLblPos val="nextTo"/>
        <c:crossAx val="49398912"/>
        <c:crosses val="autoZero"/>
        <c:crossBetween val="midCat"/>
      </c:valAx>
      <c:valAx>
        <c:axId val="4939891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Oil thickness, meters</a:t>
                </a:r>
              </a:p>
            </c:rich>
          </c:tx>
          <c:layout>
            <c:manualLayout>
              <c:xMode val="edge"/>
              <c:yMode val="edge"/>
              <c:x val="0.9343713274619847"/>
              <c:y val="0.335541620645835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398336"/>
        <c:crosses val="max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83842010771995"/>
          <c:y val="0.20652177527582805"/>
          <c:w val="0.47396768402154399"/>
          <c:h val="4.347810596073681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312 Oil Thickness</a:t>
            </a:r>
          </a:p>
        </c:rich>
      </c:tx>
      <c:layout>
        <c:manualLayout>
          <c:xMode val="edge"/>
          <c:yMode val="edge"/>
          <c:x val="0.40414580301814601"/>
          <c:y val="2.8680688336520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71177864546"/>
          <c:y val="0.1300192418469559"/>
          <c:w val="0.86528643351689594"/>
          <c:h val="0.7055455917871577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levels'!$B$2516:$B$2734</c:f>
              <c:numCache>
                <c:formatCode>mm/dd/yy</c:formatCode>
                <c:ptCount val="219"/>
                <c:pt idx="0">
                  <c:v>30480</c:v>
                </c:pt>
                <c:pt idx="1">
                  <c:v>30480</c:v>
                </c:pt>
                <c:pt idx="2">
                  <c:v>30483</c:v>
                </c:pt>
                <c:pt idx="3">
                  <c:v>30488</c:v>
                </c:pt>
                <c:pt idx="4">
                  <c:v>30509</c:v>
                </c:pt>
                <c:pt idx="5">
                  <c:v>30524</c:v>
                </c:pt>
                <c:pt idx="6">
                  <c:v>30566</c:v>
                </c:pt>
                <c:pt idx="7">
                  <c:v>30739</c:v>
                </c:pt>
                <c:pt idx="8">
                  <c:v>30778</c:v>
                </c:pt>
                <c:pt idx="9">
                  <c:v>30785</c:v>
                </c:pt>
                <c:pt idx="10">
                  <c:v>30799</c:v>
                </c:pt>
                <c:pt idx="11">
                  <c:v>30806</c:v>
                </c:pt>
                <c:pt idx="12">
                  <c:v>30830</c:v>
                </c:pt>
                <c:pt idx="13">
                  <c:v>30839</c:v>
                </c:pt>
                <c:pt idx="14">
                  <c:v>30848</c:v>
                </c:pt>
                <c:pt idx="15">
                  <c:v>30854</c:v>
                </c:pt>
                <c:pt idx="16">
                  <c:v>30861</c:v>
                </c:pt>
                <c:pt idx="17">
                  <c:v>30869</c:v>
                </c:pt>
                <c:pt idx="18">
                  <c:v>30881</c:v>
                </c:pt>
                <c:pt idx="19">
                  <c:v>30897</c:v>
                </c:pt>
                <c:pt idx="20">
                  <c:v>30904</c:v>
                </c:pt>
                <c:pt idx="21">
                  <c:v>30911</c:v>
                </c:pt>
                <c:pt idx="22">
                  <c:v>30917</c:v>
                </c:pt>
                <c:pt idx="23">
                  <c:v>30925</c:v>
                </c:pt>
                <c:pt idx="24">
                  <c:v>30934</c:v>
                </c:pt>
                <c:pt idx="25">
                  <c:v>30945</c:v>
                </c:pt>
                <c:pt idx="26">
                  <c:v>30979</c:v>
                </c:pt>
                <c:pt idx="27">
                  <c:v>30986</c:v>
                </c:pt>
                <c:pt idx="28">
                  <c:v>30993</c:v>
                </c:pt>
                <c:pt idx="29">
                  <c:v>31001</c:v>
                </c:pt>
                <c:pt idx="30">
                  <c:v>31007</c:v>
                </c:pt>
                <c:pt idx="31">
                  <c:v>31016</c:v>
                </c:pt>
                <c:pt idx="32">
                  <c:v>31021</c:v>
                </c:pt>
                <c:pt idx="33">
                  <c:v>31029</c:v>
                </c:pt>
                <c:pt idx="34">
                  <c:v>31039</c:v>
                </c:pt>
                <c:pt idx="35">
                  <c:v>31046</c:v>
                </c:pt>
                <c:pt idx="36">
                  <c:v>31053</c:v>
                </c:pt>
                <c:pt idx="37">
                  <c:v>31060</c:v>
                </c:pt>
                <c:pt idx="38">
                  <c:v>31076</c:v>
                </c:pt>
                <c:pt idx="39">
                  <c:v>31081</c:v>
                </c:pt>
                <c:pt idx="40">
                  <c:v>31088</c:v>
                </c:pt>
                <c:pt idx="41">
                  <c:v>31116</c:v>
                </c:pt>
                <c:pt idx="42">
                  <c:v>31123</c:v>
                </c:pt>
                <c:pt idx="43">
                  <c:v>31130</c:v>
                </c:pt>
                <c:pt idx="44">
                  <c:v>31137</c:v>
                </c:pt>
                <c:pt idx="45">
                  <c:v>31144</c:v>
                </c:pt>
                <c:pt idx="46">
                  <c:v>31151</c:v>
                </c:pt>
                <c:pt idx="47">
                  <c:v>31158</c:v>
                </c:pt>
                <c:pt idx="48">
                  <c:v>31165</c:v>
                </c:pt>
                <c:pt idx="49">
                  <c:v>31172</c:v>
                </c:pt>
                <c:pt idx="50">
                  <c:v>31179</c:v>
                </c:pt>
                <c:pt idx="51">
                  <c:v>31186</c:v>
                </c:pt>
                <c:pt idx="52">
                  <c:v>31193</c:v>
                </c:pt>
                <c:pt idx="53">
                  <c:v>31200</c:v>
                </c:pt>
                <c:pt idx="54">
                  <c:v>31207</c:v>
                </c:pt>
                <c:pt idx="55">
                  <c:v>31214</c:v>
                </c:pt>
                <c:pt idx="56">
                  <c:v>31228</c:v>
                </c:pt>
                <c:pt idx="57">
                  <c:v>31235</c:v>
                </c:pt>
                <c:pt idx="58">
                  <c:v>31242</c:v>
                </c:pt>
                <c:pt idx="59">
                  <c:v>31249</c:v>
                </c:pt>
                <c:pt idx="60">
                  <c:v>31256</c:v>
                </c:pt>
                <c:pt idx="61">
                  <c:v>31263</c:v>
                </c:pt>
                <c:pt idx="62">
                  <c:v>31270</c:v>
                </c:pt>
                <c:pt idx="63">
                  <c:v>31272</c:v>
                </c:pt>
                <c:pt idx="64">
                  <c:v>31277</c:v>
                </c:pt>
                <c:pt idx="65">
                  <c:v>31284</c:v>
                </c:pt>
                <c:pt idx="66">
                  <c:v>31291</c:v>
                </c:pt>
                <c:pt idx="67">
                  <c:v>31298</c:v>
                </c:pt>
                <c:pt idx="68">
                  <c:v>31305</c:v>
                </c:pt>
                <c:pt idx="69">
                  <c:v>31312</c:v>
                </c:pt>
                <c:pt idx="70">
                  <c:v>31319</c:v>
                </c:pt>
                <c:pt idx="71">
                  <c:v>31326</c:v>
                </c:pt>
                <c:pt idx="72">
                  <c:v>31333</c:v>
                </c:pt>
                <c:pt idx="73">
                  <c:v>31340</c:v>
                </c:pt>
                <c:pt idx="74">
                  <c:v>31347</c:v>
                </c:pt>
                <c:pt idx="75">
                  <c:v>31437</c:v>
                </c:pt>
                <c:pt idx="76">
                  <c:v>31445</c:v>
                </c:pt>
                <c:pt idx="77">
                  <c:v>31445</c:v>
                </c:pt>
                <c:pt idx="78">
                  <c:v>31451</c:v>
                </c:pt>
                <c:pt idx="79">
                  <c:v>31458</c:v>
                </c:pt>
                <c:pt idx="80">
                  <c:v>31465</c:v>
                </c:pt>
                <c:pt idx="81">
                  <c:v>31473</c:v>
                </c:pt>
                <c:pt idx="82">
                  <c:v>31480</c:v>
                </c:pt>
                <c:pt idx="83">
                  <c:v>31487</c:v>
                </c:pt>
                <c:pt idx="84">
                  <c:v>31493</c:v>
                </c:pt>
                <c:pt idx="85">
                  <c:v>31500</c:v>
                </c:pt>
                <c:pt idx="86">
                  <c:v>31507</c:v>
                </c:pt>
                <c:pt idx="87">
                  <c:v>31515</c:v>
                </c:pt>
                <c:pt idx="88">
                  <c:v>31522</c:v>
                </c:pt>
                <c:pt idx="89">
                  <c:v>31529</c:v>
                </c:pt>
                <c:pt idx="90">
                  <c:v>31537</c:v>
                </c:pt>
                <c:pt idx="91">
                  <c:v>31543</c:v>
                </c:pt>
                <c:pt idx="92">
                  <c:v>31551</c:v>
                </c:pt>
                <c:pt idx="93">
                  <c:v>31578</c:v>
                </c:pt>
                <c:pt idx="94">
                  <c:v>31592</c:v>
                </c:pt>
                <c:pt idx="95">
                  <c:v>31602</c:v>
                </c:pt>
                <c:pt idx="96">
                  <c:v>31606</c:v>
                </c:pt>
                <c:pt idx="97">
                  <c:v>31614</c:v>
                </c:pt>
                <c:pt idx="98">
                  <c:v>31719</c:v>
                </c:pt>
                <c:pt idx="99">
                  <c:v>31774</c:v>
                </c:pt>
                <c:pt idx="100">
                  <c:v>31780</c:v>
                </c:pt>
                <c:pt idx="101">
                  <c:v>31788</c:v>
                </c:pt>
                <c:pt idx="102">
                  <c:v>31905</c:v>
                </c:pt>
                <c:pt idx="103">
                  <c:v>32352</c:v>
                </c:pt>
                <c:pt idx="104">
                  <c:v>32381</c:v>
                </c:pt>
                <c:pt idx="105">
                  <c:v>32381</c:v>
                </c:pt>
                <c:pt idx="106">
                  <c:v>32723</c:v>
                </c:pt>
                <c:pt idx="107">
                  <c:v>32755</c:v>
                </c:pt>
                <c:pt idx="108">
                  <c:v>32800</c:v>
                </c:pt>
                <c:pt idx="109">
                  <c:v>32829</c:v>
                </c:pt>
                <c:pt idx="110">
                  <c:v>32881</c:v>
                </c:pt>
                <c:pt idx="111">
                  <c:v>32930</c:v>
                </c:pt>
                <c:pt idx="112">
                  <c:v>33257</c:v>
                </c:pt>
                <c:pt idx="113">
                  <c:v>33306</c:v>
                </c:pt>
                <c:pt idx="114">
                  <c:v>33326</c:v>
                </c:pt>
                <c:pt idx="115">
                  <c:v>33342</c:v>
                </c:pt>
                <c:pt idx="116">
                  <c:v>33679</c:v>
                </c:pt>
                <c:pt idx="117">
                  <c:v>33784</c:v>
                </c:pt>
                <c:pt idx="118">
                  <c:v>34033</c:v>
                </c:pt>
                <c:pt idx="119">
                  <c:v>34044</c:v>
                </c:pt>
                <c:pt idx="120">
                  <c:v>34058</c:v>
                </c:pt>
                <c:pt idx="121">
                  <c:v>34065</c:v>
                </c:pt>
                <c:pt idx="122">
                  <c:v>34075</c:v>
                </c:pt>
                <c:pt idx="123">
                  <c:v>34086</c:v>
                </c:pt>
                <c:pt idx="124">
                  <c:v>34100</c:v>
                </c:pt>
                <c:pt idx="125">
                  <c:v>34110</c:v>
                </c:pt>
                <c:pt idx="126">
                  <c:v>34117</c:v>
                </c:pt>
                <c:pt idx="127">
                  <c:v>34129</c:v>
                </c:pt>
                <c:pt idx="128">
                  <c:v>34267</c:v>
                </c:pt>
                <c:pt idx="129">
                  <c:v>34310</c:v>
                </c:pt>
                <c:pt idx="130">
                  <c:v>34341</c:v>
                </c:pt>
                <c:pt idx="131">
                  <c:v>34366</c:v>
                </c:pt>
                <c:pt idx="132">
                  <c:v>34402</c:v>
                </c:pt>
                <c:pt idx="133">
                  <c:v>34438</c:v>
                </c:pt>
                <c:pt idx="134">
                  <c:v>34488</c:v>
                </c:pt>
                <c:pt idx="135">
                  <c:v>34522</c:v>
                </c:pt>
                <c:pt idx="136">
                  <c:v>34561</c:v>
                </c:pt>
                <c:pt idx="137">
                  <c:v>34589</c:v>
                </c:pt>
                <c:pt idx="138">
                  <c:v>34611</c:v>
                </c:pt>
                <c:pt idx="139">
                  <c:v>34648</c:v>
                </c:pt>
                <c:pt idx="140">
                  <c:v>34676</c:v>
                </c:pt>
                <c:pt idx="141">
                  <c:v>34702</c:v>
                </c:pt>
                <c:pt idx="142">
                  <c:v>34775</c:v>
                </c:pt>
                <c:pt idx="143">
                  <c:v>34817</c:v>
                </c:pt>
                <c:pt idx="144">
                  <c:v>34859</c:v>
                </c:pt>
                <c:pt idx="145">
                  <c:v>35025</c:v>
                </c:pt>
                <c:pt idx="146">
                  <c:v>35101</c:v>
                </c:pt>
                <c:pt idx="147">
                  <c:v>35143</c:v>
                </c:pt>
                <c:pt idx="148">
                  <c:v>35184</c:v>
                </c:pt>
                <c:pt idx="149">
                  <c:v>35213</c:v>
                </c:pt>
                <c:pt idx="150">
                  <c:v>35240</c:v>
                </c:pt>
                <c:pt idx="151">
                  <c:v>35286</c:v>
                </c:pt>
                <c:pt idx="152">
                  <c:v>35311</c:v>
                </c:pt>
                <c:pt idx="153">
                  <c:v>35325</c:v>
                </c:pt>
                <c:pt idx="154">
                  <c:v>35359</c:v>
                </c:pt>
                <c:pt idx="155">
                  <c:v>35419</c:v>
                </c:pt>
                <c:pt idx="156">
                  <c:v>35487</c:v>
                </c:pt>
                <c:pt idx="157">
                  <c:v>35551</c:v>
                </c:pt>
                <c:pt idx="158">
                  <c:v>35586</c:v>
                </c:pt>
                <c:pt idx="159">
                  <c:v>35625</c:v>
                </c:pt>
                <c:pt idx="160">
                  <c:v>35651</c:v>
                </c:pt>
                <c:pt idx="161">
                  <c:v>35693</c:v>
                </c:pt>
                <c:pt idx="162">
                  <c:v>35731</c:v>
                </c:pt>
                <c:pt idx="163">
                  <c:v>35754</c:v>
                </c:pt>
                <c:pt idx="164">
                  <c:v>35776</c:v>
                </c:pt>
                <c:pt idx="165">
                  <c:v>35817</c:v>
                </c:pt>
                <c:pt idx="166">
                  <c:v>35845</c:v>
                </c:pt>
                <c:pt idx="167">
                  <c:v>35871</c:v>
                </c:pt>
                <c:pt idx="168">
                  <c:v>35900</c:v>
                </c:pt>
                <c:pt idx="169">
                  <c:v>35956</c:v>
                </c:pt>
                <c:pt idx="170">
                  <c:v>36001</c:v>
                </c:pt>
                <c:pt idx="171">
                  <c:v>36060</c:v>
                </c:pt>
                <c:pt idx="172">
                  <c:v>36082</c:v>
                </c:pt>
                <c:pt idx="173">
                  <c:v>36216</c:v>
                </c:pt>
                <c:pt idx="174">
                  <c:v>36235</c:v>
                </c:pt>
                <c:pt idx="175">
                  <c:v>36277</c:v>
                </c:pt>
                <c:pt idx="176">
                  <c:v>36299</c:v>
                </c:pt>
                <c:pt idx="177">
                  <c:v>36328</c:v>
                </c:pt>
                <c:pt idx="178">
                  <c:v>36371</c:v>
                </c:pt>
                <c:pt idx="179">
                  <c:v>36399</c:v>
                </c:pt>
                <c:pt idx="180">
                  <c:v>36427</c:v>
                </c:pt>
                <c:pt idx="181">
                  <c:v>36458</c:v>
                </c:pt>
                <c:pt idx="182">
                  <c:v>36486</c:v>
                </c:pt>
                <c:pt idx="183">
                  <c:v>36553</c:v>
                </c:pt>
                <c:pt idx="184">
                  <c:v>36587</c:v>
                </c:pt>
                <c:pt idx="185">
                  <c:v>36612</c:v>
                </c:pt>
                <c:pt idx="186">
                  <c:v>36640</c:v>
                </c:pt>
                <c:pt idx="187">
                  <c:v>36669</c:v>
                </c:pt>
                <c:pt idx="188">
                  <c:v>36706</c:v>
                </c:pt>
                <c:pt idx="189">
                  <c:v>36732</c:v>
                </c:pt>
                <c:pt idx="190">
                  <c:v>36760</c:v>
                </c:pt>
                <c:pt idx="191">
                  <c:v>36787</c:v>
                </c:pt>
                <c:pt idx="192">
                  <c:v>36822</c:v>
                </c:pt>
                <c:pt idx="193">
                  <c:v>36859</c:v>
                </c:pt>
                <c:pt idx="194">
                  <c:v>36888</c:v>
                </c:pt>
                <c:pt idx="195">
                  <c:v>36914</c:v>
                </c:pt>
                <c:pt idx="196">
                  <c:v>36941</c:v>
                </c:pt>
                <c:pt idx="197">
                  <c:v>36965</c:v>
                </c:pt>
                <c:pt idx="198">
                  <c:v>37011</c:v>
                </c:pt>
                <c:pt idx="199">
                  <c:v>37041</c:v>
                </c:pt>
                <c:pt idx="200">
                  <c:v>37063</c:v>
                </c:pt>
                <c:pt idx="201">
                  <c:v>37102</c:v>
                </c:pt>
                <c:pt idx="202">
                  <c:v>37130</c:v>
                </c:pt>
                <c:pt idx="203">
                  <c:v>37158</c:v>
                </c:pt>
                <c:pt idx="204">
                  <c:v>37193</c:v>
                </c:pt>
                <c:pt idx="205">
                  <c:v>37223</c:v>
                </c:pt>
                <c:pt idx="206">
                  <c:v>37244</c:v>
                </c:pt>
                <c:pt idx="207">
                  <c:v>37281</c:v>
                </c:pt>
                <c:pt idx="208">
                  <c:v>37314</c:v>
                </c:pt>
                <c:pt idx="209">
                  <c:v>37337</c:v>
                </c:pt>
                <c:pt idx="210">
                  <c:v>37375</c:v>
                </c:pt>
                <c:pt idx="211">
                  <c:v>37399</c:v>
                </c:pt>
                <c:pt idx="212">
                  <c:v>37433</c:v>
                </c:pt>
                <c:pt idx="213">
                  <c:v>37460</c:v>
                </c:pt>
                <c:pt idx="214">
                  <c:v>37494</c:v>
                </c:pt>
                <c:pt idx="215">
                  <c:v>37524</c:v>
                </c:pt>
                <c:pt idx="216">
                  <c:v>37546</c:v>
                </c:pt>
                <c:pt idx="217">
                  <c:v>37581</c:v>
                </c:pt>
                <c:pt idx="218">
                  <c:v>37610</c:v>
                </c:pt>
              </c:numCache>
            </c:numRef>
          </c:xVal>
          <c:yVal>
            <c:numRef>
              <c:f>'"300" wells'' water levels'!$P$2516:$P$2734</c:f>
              <c:numCache>
                <c:formatCode>General</c:formatCode>
                <c:ptCount val="219"/>
                <c:pt idx="6">
                  <c:v>0.96599999999995134</c:v>
                </c:pt>
                <c:pt idx="11">
                  <c:v>0.67099999999999227</c:v>
                </c:pt>
                <c:pt idx="13">
                  <c:v>0.63399999999995771</c:v>
                </c:pt>
                <c:pt idx="14">
                  <c:v>0.66800000000000637</c:v>
                </c:pt>
                <c:pt idx="15">
                  <c:v>0.41800000000000637</c:v>
                </c:pt>
                <c:pt idx="16">
                  <c:v>0.44499999999999318</c:v>
                </c:pt>
                <c:pt idx="17">
                  <c:v>0.43899999999996453</c:v>
                </c:pt>
                <c:pt idx="18">
                  <c:v>0.57299999999997908</c:v>
                </c:pt>
                <c:pt idx="19">
                  <c:v>0.65600000000000591</c:v>
                </c:pt>
                <c:pt idx="20">
                  <c:v>0.54900000000003502</c:v>
                </c:pt>
                <c:pt idx="21">
                  <c:v>0.10399999999998499</c:v>
                </c:pt>
                <c:pt idx="22">
                  <c:v>0.10400000000004184</c:v>
                </c:pt>
                <c:pt idx="23">
                  <c:v>9.8000000000013188E-2</c:v>
                </c:pt>
                <c:pt idx="24">
                  <c:v>0.71999999999997044</c:v>
                </c:pt>
                <c:pt idx="25">
                  <c:v>0.72599999999999909</c:v>
                </c:pt>
                <c:pt idx="26">
                  <c:v>0.61199999999996635</c:v>
                </c:pt>
                <c:pt idx="27">
                  <c:v>0.6279999999999859</c:v>
                </c:pt>
                <c:pt idx="28">
                  <c:v>0.6099999999999568</c:v>
                </c:pt>
                <c:pt idx="29">
                  <c:v>0.57900000000000773</c:v>
                </c:pt>
                <c:pt idx="30">
                  <c:v>0.56700000000000728</c:v>
                </c:pt>
                <c:pt idx="31">
                  <c:v>0.58199999999999363</c:v>
                </c:pt>
                <c:pt idx="32">
                  <c:v>0.59700000000003683</c:v>
                </c:pt>
                <c:pt idx="33">
                  <c:v>0.61000000000001364</c:v>
                </c:pt>
                <c:pt idx="34">
                  <c:v>0.65899999999999181</c:v>
                </c:pt>
                <c:pt idx="35">
                  <c:v>0.67400000000003502</c:v>
                </c:pt>
                <c:pt idx="36">
                  <c:v>0.68599999999997863</c:v>
                </c:pt>
                <c:pt idx="37">
                  <c:v>0.70999999999997954</c:v>
                </c:pt>
                <c:pt idx="38">
                  <c:v>0.70999999999997954</c:v>
                </c:pt>
                <c:pt idx="39">
                  <c:v>0.71299999999996544</c:v>
                </c:pt>
                <c:pt idx="40">
                  <c:v>0.71700000000004138</c:v>
                </c:pt>
                <c:pt idx="41">
                  <c:v>0.72499999999996589</c:v>
                </c:pt>
                <c:pt idx="42">
                  <c:v>0.72800000000000864</c:v>
                </c:pt>
                <c:pt idx="43">
                  <c:v>0.71999999999997044</c:v>
                </c:pt>
                <c:pt idx="44">
                  <c:v>0.69200000000000728</c:v>
                </c:pt>
                <c:pt idx="45">
                  <c:v>0.72199999999997999</c:v>
                </c:pt>
                <c:pt idx="46">
                  <c:v>0.71899999999999409</c:v>
                </c:pt>
                <c:pt idx="47">
                  <c:v>0.72200000000003683</c:v>
                </c:pt>
                <c:pt idx="48">
                  <c:v>0.73399999999998045</c:v>
                </c:pt>
                <c:pt idx="49">
                  <c:v>0.69499999999999318</c:v>
                </c:pt>
                <c:pt idx="50">
                  <c:v>0.47599999999999909</c:v>
                </c:pt>
                <c:pt idx="51">
                  <c:v>0.43000000000000682</c:v>
                </c:pt>
                <c:pt idx="52">
                  <c:v>0.41800000000000637</c:v>
                </c:pt>
                <c:pt idx="53">
                  <c:v>0.39299999999997226</c:v>
                </c:pt>
                <c:pt idx="54">
                  <c:v>0.40199999999998681</c:v>
                </c:pt>
                <c:pt idx="55">
                  <c:v>0.42400000000003502</c:v>
                </c:pt>
                <c:pt idx="56">
                  <c:v>0.43599999999997863</c:v>
                </c:pt>
                <c:pt idx="57">
                  <c:v>0.45999999999997954</c:v>
                </c:pt>
                <c:pt idx="58">
                  <c:v>0.51499999999998636</c:v>
                </c:pt>
                <c:pt idx="59">
                  <c:v>0.5029999999999859</c:v>
                </c:pt>
                <c:pt idx="60">
                  <c:v>0.4970000000000141</c:v>
                </c:pt>
                <c:pt idx="61">
                  <c:v>0.50899999999995771</c:v>
                </c:pt>
                <c:pt idx="62">
                  <c:v>0.50900000000001455</c:v>
                </c:pt>
                <c:pt idx="63">
                  <c:v>0.53300000000001546</c:v>
                </c:pt>
                <c:pt idx="64">
                  <c:v>0.52099999999995816</c:v>
                </c:pt>
                <c:pt idx="65">
                  <c:v>0.52400000000000091</c:v>
                </c:pt>
                <c:pt idx="66">
                  <c:v>0.53600000000000136</c:v>
                </c:pt>
                <c:pt idx="67">
                  <c:v>0.54300000000000637</c:v>
                </c:pt>
                <c:pt idx="68">
                  <c:v>0.54899999999997817</c:v>
                </c:pt>
                <c:pt idx="69">
                  <c:v>0.55500000000000682</c:v>
                </c:pt>
                <c:pt idx="70">
                  <c:v>0.56999999999999318</c:v>
                </c:pt>
                <c:pt idx="71">
                  <c:v>0.57900000000000773</c:v>
                </c:pt>
                <c:pt idx="72">
                  <c:v>0.57299999999997908</c:v>
                </c:pt>
                <c:pt idx="73">
                  <c:v>0.58500000000003638</c:v>
                </c:pt>
                <c:pt idx="74">
                  <c:v>0.60000000000002274</c:v>
                </c:pt>
                <c:pt idx="75">
                  <c:v>0.45999999999997954</c:v>
                </c:pt>
                <c:pt idx="76">
                  <c:v>0.61299999999999955</c:v>
                </c:pt>
                <c:pt idx="77">
                  <c:v>0.69499999999999318</c:v>
                </c:pt>
                <c:pt idx="78">
                  <c:v>0.71600000000000819</c:v>
                </c:pt>
                <c:pt idx="79">
                  <c:v>0.72500000000002274</c:v>
                </c:pt>
                <c:pt idx="80">
                  <c:v>0.72899999999998499</c:v>
                </c:pt>
                <c:pt idx="81">
                  <c:v>0.75600000000002865</c:v>
                </c:pt>
                <c:pt idx="82">
                  <c:v>0.7650000000000432</c:v>
                </c:pt>
                <c:pt idx="83">
                  <c:v>0.73500000000001364</c:v>
                </c:pt>
                <c:pt idx="84">
                  <c:v>0.7680000000000291</c:v>
                </c:pt>
                <c:pt idx="85">
                  <c:v>0.80699999999995953</c:v>
                </c:pt>
                <c:pt idx="86">
                  <c:v>0.75599999999997181</c:v>
                </c:pt>
                <c:pt idx="87">
                  <c:v>0.71899999999999409</c:v>
                </c:pt>
                <c:pt idx="88">
                  <c:v>0.68500000000000227</c:v>
                </c:pt>
                <c:pt idx="89">
                  <c:v>0.63099999999997181</c:v>
                </c:pt>
                <c:pt idx="90">
                  <c:v>0.59700000000003683</c:v>
                </c:pt>
                <c:pt idx="91">
                  <c:v>0.4849999999999568</c:v>
                </c:pt>
                <c:pt idx="92">
                  <c:v>0.4989999999999668</c:v>
                </c:pt>
                <c:pt idx="93">
                  <c:v>0.52500000000003411</c:v>
                </c:pt>
                <c:pt idx="94">
                  <c:v>0.52500000000003411</c:v>
                </c:pt>
                <c:pt idx="95">
                  <c:v>0.52400000000000091</c:v>
                </c:pt>
                <c:pt idx="96">
                  <c:v>0.59399999999999409</c:v>
                </c:pt>
                <c:pt idx="97">
                  <c:v>0.61499999999995225</c:v>
                </c:pt>
                <c:pt idx="98">
                  <c:v>0.68000000000000682</c:v>
                </c:pt>
                <c:pt idx="99">
                  <c:v>0.6220000000000141</c:v>
                </c:pt>
                <c:pt idx="100">
                  <c:v>0.70399999999995089</c:v>
                </c:pt>
                <c:pt idx="101">
                  <c:v>0.71899999999999409</c:v>
                </c:pt>
                <c:pt idx="103">
                  <c:v>0.75600000000002865</c:v>
                </c:pt>
                <c:pt idx="104">
                  <c:v>0.82299999999997908</c:v>
                </c:pt>
                <c:pt idx="106">
                  <c:v>0.62400000000002365</c:v>
                </c:pt>
                <c:pt idx="107">
                  <c:v>0.91499999999996362</c:v>
                </c:pt>
                <c:pt idx="108">
                  <c:v>0.67599999999998772</c:v>
                </c:pt>
                <c:pt idx="109">
                  <c:v>0.67300000000000182</c:v>
                </c:pt>
                <c:pt idx="110">
                  <c:v>0.75600000000002865</c:v>
                </c:pt>
                <c:pt idx="111">
                  <c:v>0.77800000000002001</c:v>
                </c:pt>
                <c:pt idx="112">
                  <c:v>0.70100000000002183</c:v>
                </c:pt>
                <c:pt idx="113">
                  <c:v>0.66699999999997317</c:v>
                </c:pt>
                <c:pt idx="114">
                  <c:v>0.70999999999997954</c:v>
                </c:pt>
                <c:pt idx="115">
                  <c:v>0.65499999999997272</c:v>
                </c:pt>
                <c:pt idx="116">
                  <c:v>0.76999999999998181</c:v>
                </c:pt>
                <c:pt idx="118">
                  <c:v>0.56000000000000227</c:v>
                </c:pt>
                <c:pt idx="119">
                  <c:v>0.69999999999998863</c:v>
                </c:pt>
                <c:pt idx="120">
                  <c:v>0.59800000000000031</c:v>
                </c:pt>
                <c:pt idx="121">
                  <c:v>0.59999999999996589</c:v>
                </c:pt>
                <c:pt idx="122">
                  <c:v>0.59999999999996589</c:v>
                </c:pt>
                <c:pt idx="123">
                  <c:v>0.54000000000002046</c:v>
                </c:pt>
                <c:pt idx="124">
                  <c:v>0.50999999999999091</c:v>
                </c:pt>
                <c:pt idx="125">
                  <c:v>0.48000000000001819</c:v>
                </c:pt>
                <c:pt idx="126">
                  <c:v>0.48000000000001819</c:v>
                </c:pt>
                <c:pt idx="127">
                  <c:v>0.47999999999996135</c:v>
                </c:pt>
                <c:pt idx="128">
                  <c:v>0.38900000000001</c:v>
                </c:pt>
                <c:pt idx="129">
                  <c:v>0.41800000000000637</c:v>
                </c:pt>
                <c:pt idx="130">
                  <c:v>0.45600000000001728</c:v>
                </c:pt>
                <c:pt idx="131">
                  <c:v>0.49799999999999045</c:v>
                </c:pt>
                <c:pt idx="132">
                  <c:v>0.56300000000004502</c:v>
                </c:pt>
                <c:pt idx="133">
                  <c:v>0.55200000000002092</c:v>
                </c:pt>
                <c:pt idx="134">
                  <c:v>0.42699999999996407</c:v>
                </c:pt>
                <c:pt idx="135">
                  <c:v>0.41399999999998727</c:v>
                </c:pt>
                <c:pt idx="137">
                  <c:v>0.38900000000001</c:v>
                </c:pt>
                <c:pt idx="138">
                  <c:v>0.36299999999999955</c:v>
                </c:pt>
                <c:pt idx="139">
                  <c:v>0.34699999999997999</c:v>
                </c:pt>
                <c:pt idx="140">
                  <c:v>0.35800000000000409</c:v>
                </c:pt>
                <c:pt idx="141">
                  <c:v>0.29999999999999982</c:v>
                </c:pt>
                <c:pt idx="142">
                  <c:v>0.37999999999999545</c:v>
                </c:pt>
                <c:pt idx="143">
                  <c:v>0.3720000000000141</c:v>
                </c:pt>
                <c:pt idx="144">
                  <c:v>0.33499999999997954</c:v>
                </c:pt>
                <c:pt idx="145">
                  <c:v>0.43099999999998317</c:v>
                </c:pt>
                <c:pt idx="147">
                  <c:v>0.48700000000002319</c:v>
                </c:pt>
                <c:pt idx="149">
                  <c:v>0.28399999999999181</c:v>
                </c:pt>
                <c:pt idx="150">
                  <c:v>0.34399999999999409</c:v>
                </c:pt>
                <c:pt idx="154">
                  <c:v>0.54500000000001592</c:v>
                </c:pt>
                <c:pt idx="155">
                  <c:v>0.49799999999999045</c:v>
                </c:pt>
                <c:pt idx="156">
                  <c:v>0.40600000000000591</c:v>
                </c:pt>
                <c:pt idx="157">
                  <c:v>0.32800000000003138</c:v>
                </c:pt>
                <c:pt idx="158">
                  <c:v>0.34100000000000819</c:v>
                </c:pt>
                <c:pt idx="160">
                  <c:v>0.37400000000002365</c:v>
                </c:pt>
                <c:pt idx="161">
                  <c:v>1.0889999999999986</c:v>
                </c:pt>
                <c:pt idx="162">
                  <c:v>0.45999999999997954</c:v>
                </c:pt>
                <c:pt idx="163">
                  <c:v>0.46200000000004593</c:v>
                </c:pt>
                <c:pt idx="164">
                  <c:v>0.48699999999996635</c:v>
                </c:pt>
                <c:pt idx="165">
                  <c:v>0.5080000000000382</c:v>
                </c:pt>
                <c:pt idx="166">
                  <c:v>0.53499999999996817</c:v>
                </c:pt>
                <c:pt idx="167">
                  <c:v>0.53000000000002956</c:v>
                </c:pt>
                <c:pt idx="168">
                  <c:v>0.5040000000000191</c:v>
                </c:pt>
                <c:pt idx="169">
                  <c:v>0.44700000000000273</c:v>
                </c:pt>
                <c:pt idx="170">
                  <c:v>0.55799999999999272</c:v>
                </c:pt>
                <c:pt idx="171">
                  <c:v>0.65699999999998226</c:v>
                </c:pt>
                <c:pt idx="172">
                  <c:v>0.30299999999999727</c:v>
                </c:pt>
                <c:pt idx="173">
                  <c:v>0.60000000000002274</c:v>
                </c:pt>
                <c:pt idx="176">
                  <c:v>0.31999999999999318</c:v>
                </c:pt>
                <c:pt idx="177">
                  <c:v>0.34899999999998954</c:v>
                </c:pt>
                <c:pt idx="178">
                  <c:v>0.27199999999999136</c:v>
                </c:pt>
                <c:pt idx="179">
                  <c:v>0.60199999999997544</c:v>
                </c:pt>
                <c:pt idx="180">
                  <c:v>0.45999999999997954</c:v>
                </c:pt>
                <c:pt idx="181">
                  <c:v>0.41199999999997772</c:v>
                </c:pt>
                <c:pt idx="182">
                  <c:v>0.40300000000002001</c:v>
                </c:pt>
                <c:pt idx="183">
                  <c:v>0.50399999999996226</c:v>
                </c:pt>
                <c:pt idx="184">
                  <c:v>0.52400000000000091</c:v>
                </c:pt>
                <c:pt idx="185">
                  <c:v>0.59100000000000819</c:v>
                </c:pt>
                <c:pt idx="186">
                  <c:v>0.54800000000000182</c:v>
                </c:pt>
                <c:pt idx="187">
                  <c:v>0.56200000000001182</c:v>
                </c:pt>
                <c:pt idx="188">
                  <c:v>0.51200000000000045</c:v>
                </c:pt>
                <c:pt idx="189">
                  <c:v>0.58999999999997499</c:v>
                </c:pt>
                <c:pt idx="190">
                  <c:v>0.7459999999999809</c:v>
                </c:pt>
                <c:pt idx="191">
                  <c:v>0.61900000000002819</c:v>
                </c:pt>
                <c:pt idx="192">
                  <c:v>0.55200000000002092</c:v>
                </c:pt>
                <c:pt idx="193">
                  <c:v>0.38999999999998636</c:v>
                </c:pt>
                <c:pt idx="194">
                  <c:v>0.33600000000001273</c:v>
                </c:pt>
                <c:pt idx="195">
                  <c:v>0.34300000000001774</c:v>
                </c:pt>
                <c:pt idx="196">
                  <c:v>0.37999999999999545</c:v>
                </c:pt>
                <c:pt idx="197">
                  <c:v>0.39099999999996271</c:v>
                </c:pt>
                <c:pt idx="198">
                  <c:v>0.45400000000000773</c:v>
                </c:pt>
                <c:pt idx="199">
                  <c:v>0.42099999999999227</c:v>
                </c:pt>
                <c:pt idx="200">
                  <c:v>0.34800000000001319</c:v>
                </c:pt>
                <c:pt idx="201">
                  <c:v>0.41800000000000637</c:v>
                </c:pt>
                <c:pt idx="202">
                  <c:v>0.44499999999999318</c:v>
                </c:pt>
                <c:pt idx="203">
                  <c:v>0.47800000000000864</c:v>
                </c:pt>
                <c:pt idx="204">
                  <c:v>0.44999999999998863</c:v>
                </c:pt>
                <c:pt idx="205">
                  <c:v>0.5</c:v>
                </c:pt>
                <c:pt idx="206">
                  <c:v>0.5010000000000332</c:v>
                </c:pt>
                <c:pt idx="207">
                  <c:v>0.48500000000001364</c:v>
                </c:pt>
                <c:pt idx="208">
                  <c:v>0.57699999999999818</c:v>
                </c:pt>
                <c:pt idx="209">
                  <c:v>0.57200000000000273</c:v>
                </c:pt>
                <c:pt idx="210">
                  <c:v>0.53100000000000591</c:v>
                </c:pt>
                <c:pt idx="211">
                  <c:v>0.52300000000002456</c:v>
                </c:pt>
                <c:pt idx="212">
                  <c:v>0.43299999999999272</c:v>
                </c:pt>
                <c:pt idx="213">
                  <c:v>0.45800000000002683</c:v>
                </c:pt>
                <c:pt idx="214">
                  <c:v>0.42599999999998772</c:v>
                </c:pt>
                <c:pt idx="215">
                  <c:v>0.55299999999999727</c:v>
                </c:pt>
                <c:pt idx="216">
                  <c:v>0.53899999999998727</c:v>
                </c:pt>
                <c:pt idx="217">
                  <c:v>0.53399999999999181</c:v>
                </c:pt>
                <c:pt idx="218">
                  <c:v>0.55500000000000682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01216"/>
        <c:axId val="49401792"/>
      </c:scatterChart>
      <c:valAx>
        <c:axId val="49401216"/>
        <c:scaling>
          <c:orientation val="minMax"/>
          <c:min val="3068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401792"/>
        <c:crosses val="autoZero"/>
        <c:crossBetween val="midCat"/>
        <c:majorUnit val="365"/>
        <c:minorUnit val="30.4"/>
      </c:valAx>
      <c:valAx>
        <c:axId val="49401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Oil thickness (m)</a:t>
                </a:r>
              </a:p>
            </c:rich>
          </c:tx>
          <c:layout>
            <c:manualLayout>
              <c:xMode val="edge"/>
              <c:yMode val="edge"/>
              <c:x val="2.4179620034542316E-2"/>
              <c:y val="0.388145716967023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401216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315 Oil Thickness</a:t>
            </a:r>
          </a:p>
        </c:rich>
      </c:tx>
      <c:layout>
        <c:manualLayout>
          <c:xMode val="edge"/>
          <c:yMode val="edge"/>
          <c:x val="0.38696537678207737"/>
          <c:y val="3.27455919395465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19959266802444"/>
          <c:y val="0.16120926628579862"/>
          <c:w val="0.81670061099796332"/>
          <c:h val="0.67002601300035058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levels'!$B$3261:$B$3524</c:f>
              <c:numCache>
                <c:formatCode>mm/dd/yy</c:formatCode>
                <c:ptCount val="264"/>
                <c:pt idx="0">
                  <c:v>30509</c:v>
                </c:pt>
                <c:pt idx="1">
                  <c:v>30524</c:v>
                </c:pt>
                <c:pt idx="2">
                  <c:v>30566</c:v>
                </c:pt>
                <c:pt idx="3">
                  <c:v>30778</c:v>
                </c:pt>
                <c:pt idx="4">
                  <c:v>30785</c:v>
                </c:pt>
                <c:pt idx="5">
                  <c:v>30799</c:v>
                </c:pt>
                <c:pt idx="6">
                  <c:v>30806</c:v>
                </c:pt>
                <c:pt idx="7">
                  <c:v>30830</c:v>
                </c:pt>
                <c:pt idx="8">
                  <c:v>30839</c:v>
                </c:pt>
                <c:pt idx="9">
                  <c:v>30848</c:v>
                </c:pt>
                <c:pt idx="10">
                  <c:v>30854</c:v>
                </c:pt>
                <c:pt idx="11">
                  <c:v>30861</c:v>
                </c:pt>
                <c:pt idx="12">
                  <c:v>30869</c:v>
                </c:pt>
                <c:pt idx="13">
                  <c:v>30881</c:v>
                </c:pt>
                <c:pt idx="14">
                  <c:v>30897</c:v>
                </c:pt>
                <c:pt idx="15">
                  <c:v>30904</c:v>
                </c:pt>
                <c:pt idx="16">
                  <c:v>30911</c:v>
                </c:pt>
                <c:pt idx="17">
                  <c:v>30917</c:v>
                </c:pt>
                <c:pt idx="18">
                  <c:v>30925</c:v>
                </c:pt>
                <c:pt idx="19">
                  <c:v>30934</c:v>
                </c:pt>
                <c:pt idx="20">
                  <c:v>30945</c:v>
                </c:pt>
                <c:pt idx="21">
                  <c:v>30979</c:v>
                </c:pt>
                <c:pt idx="22">
                  <c:v>30986</c:v>
                </c:pt>
                <c:pt idx="23">
                  <c:v>30993</c:v>
                </c:pt>
                <c:pt idx="24">
                  <c:v>31001</c:v>
                </c:pt>
                <c:pt idx="25">
                  <c:v>31007</c:v>
                </c:pt>
                <c:pt idx="26">
                  <c:v>31016</c:v>
                </c:pt>
                <c:pt idx="27">
                  <c:v>31021</c:v>
                </c:pt>
                <c:pt idx="28">
                  <c:v>31029</c:v>
                </c:pt>
                <c:pt idx="29">
                  <c:v>31039</c:v>
                </c:pt>
                <c:pt idx="30">
                  <c:v>31046</c:v>
                </c:pt>
                <c:pt idx="31">
                  <c:v>31053</c:v>
                </c:pt>
                <c:pt idx="32">
                  <c:v>31060</c:v>
                </c:pt>
                <c:pt idx="33">
                  <c:v>31076</c:v>
                </c:pt>
                <c:pt idx="34">
                  <c:v>31081</c:v>
                </c:pt>
                <c:pt idx="35">
                  <c:v>31088</c:v>
                </c:pt>
                <c:pt idx="36">
                  <c:v>31095</c:v>
                </c:pt>
                <c:pt idx="37">
                  <c:v>31116</c:v>
                </c:pt>
                <c:pt idx="38">
                  <c:v>31123</c:v>
                </c:pt>
                <c:pt idx="39">
                  <c:v>31130</c:v>
                </c:pt>
                <c:pt idx="40">
                  <c:v>31137</c:v>
                </c:pt>
                <c:pt idx="41">
                  <c:v>31144</c:v>
                </c:pt>
                <c:pt idx="42">
                  <c:v>31151</c:v>
                </c:pt>
                <c:pt idx="43">
                  <c:v>31158</c:v>
                </c:pt>
                <c:pt idx="44">
                  <c:v>31165</c:v>
                </c:pt>
                <c:pt idx="45">
                  <c:v>31172</c:v>
                </c:pt>
                <c:pt idx="46">
                  <c:v>31179</c:v>
                </c:pt>
                <c:pt idx="47">
                  <c:v>31186</c:v>
                </c:pt>
                <c:pt idx="48">
                  <c:v>31193</c:v>
                </c:pt>
                <c:pt idx="49">
                  <c:v>31200</c:v>
                </c:pt>
                <c:pt idx="50">
                  <c:v>31207</c:v>
                </c:pt>
                <c:pt idx="51">
                  <c:v>31214</c:v>
                </c:pt>
                <c:pt idx="52">
                  <c:v>31228</c:v>
                </c:pt>
                <c:pt idx="53">
                  <c:v>31235</c:v>
                </c:pt>
                <c:pt idx="54">
                  <c:v>31242</c:v>
                </c:pt>
                <c:pt idx="55">
                  <c:v>31249</c:v>
                </c:pt>
                <c:pt idx="56">
                  <c:v>31256</c:v>
                </c:pt>
                <c:pt idx="57">
                  <c:v>31263</c:v>
                </c:pt>
                <c:pt idx="58">
                  <c:v>31270</c:v>
                </c:pt>
                <c:pt idx="59">
                  <c:v>31272</c:v>
                </c:pt>
                <c:pt idx="60">
                  <c:v>31277</c:v>
                </c:pt>
                <c:pt idx="61">
                  <c:v>31284</c:v>
                </c:pt>
                <c:pt idx="62">
                  <c:v>31291</c:v>
                </c:pt>
                <c:pt idx="63">
                  <c:v>31298</c:v>
                </c:pt>
                <c:pt idx="64">
                  <c:v>31305</c:v>
                </c:pt>
                <c:pt idx="65">
                  <c:v>31312</c:v>
                </c:pt>
                <c:pt idx="66">
                  <c:v>31319</c:v>
                </c:pt>
                <c:pt idx="67">
                  <c:v>31326</c:v>
                </c:pt>
                <c:pt idx="68">
                  <c:v>31333</c:v>
                </c:pt>
                <c:pt idx="69">
                  <c:v>31340</c:v>
                </c:pt>
                <c:pt idx="70">
                  <c:v>31347</c:v>
                </c:pt>
                <c:pt idx="71">
                  <c:v>31437</c:v>
                </c:pt>
                <c:pt idx="72">
                  <c:v>31445</c:v>
                </c:pt>
                <c:pt idx="73">
                  <c:v>31451</c:v>
                </c:pt>
                <c:pt idx="74">
                  <c:v>31458</c:v>
                </c:pt>
                <c:pt idx="75">
                  <c:v>31465</c:v>
                </c:pt>
                <c:pt idx="76">
                  <c:v>31473</c:v>
                </c:pt>
                <c:pt idx="77">
                  <c:v>31480</c:v>
                </c:pt>
                <c:pt idx="78">
                  <c:v>31487</c:v>
                </c:pt>
                <c:pt idx="79">
                  <c:v>31493</c:v>
                </c:pt>
                <c:pt idx="80">
                  <c:v>31500</c:v>
                </c:pt>
                <c:pt idx="81">
                  <c:v>31507</c:v>
                </c:pt>
                <c:pt idx="82">
                  <c:v>31515</c:v>
                </c:pt>
                <c:pt idx="83">
                  <c:v>31522</c:v>
                </c:pt>
                <c:pt idx="84">
                  <c:v>31529</c:v>
                </c:pt>
                <c:pt idx="85">
                  <c:v>31537</c:v>
                </c:pt>
                <c:pt idx="86">
                  <c:v>31543</c:v>
                </c:pt>
                <c:pt idx="87">
                  <c:v>31551</c:v>
                </c:pt>
                <c:pt idx="88">
                  <c:v>31578</c:v>
                </c:pt>
                <c:pt idx="89">
                  <c:v>31592</c:v>
                </c:pt>
                <c:pt idx="90">
                  <c:v>31602</c:v>
                </c:pt>
                <c:pt idx="91">
                  <c:v>31606</c:v>
                </c:pt>
                <c:pt idx="92">
                  <c:v>31614</c:v>
                </c:pt>
                <c:pt idx="93">
                  <c:v>31719</c:v>
                </c:pt>
                <c:pt idx="94">
                  <c:v>31774</c:v>
                </c:pt>
                <c:pt idx="95">
                  <c:v>31780</c:v>
                </c:pt>
                <c:pt idx="96">
                  <c:v>31788</c:v>
                </c:pt>
                <c:pt idx="97">
                  <c:v>32800</c:v>
                </c:pt>
                <c:pt idx="98">
                  <c:v>33050</c:v>
                </c:pt>
                <c:pt idx="99">
                  <c:v>33257</c:v>
                </c:pt>
                <c:pt idx="100">
                  <c:v>33306</c:v>
                </c:pt>
                <c:pt idx="101">
                  <c:v>33679</c:v>
                </c:pt>
                <c:pt idx="102">
                  <c:v>33784</c:v>
                </c:pt>
                <c:pt idx="103">
                  <c:v>33996</c:v>
                </c:pt>
                <c:pt idx="104">
                  <c:v>34026</c:v>
                </c:pt>
                <c:pt idx="105">
                  <c:v>34033</c:v>
                </c:pt>
                <c:pt idx="106">
                  <c:v>34044</c:v>
                </c:pt>
                <c:pt idx="107">
                  <c:v>34058</c:v>
                </c:pt>
                <c:pt idx="108">
                  <c:v>34065</c:v>
                </c:pt>
                <c:pt idx="109">
                  <c:v>34075</c:v>
                </c:pt>
                <c:pt idx="110">
                  <c:v>34086</c:v>
                </c:pt>
                <c:pt idx="111">
                  <c:v>34100</c:v>
                </c:pt>
                <c:pt idx="112">
                  <c:v>34110</c:v>
                </c:pt>
                <c:pt idx="113">
                  <c:v>34117</c:v>
                </c:pt>
                <c:pt idx="114">
                  <c:v>34129</c:v>
                </c:pt>
                <c:pt idx="115">
                  <c:v>34267</c:v>
                </c:pt>
                <c:pt idx="116">
                  <c:v>34310</c:v>
                </c:pt>
                <c:pt idx="117">
                  <c:v>34341</c:v>
                </c:pt>
                <c:pt idx="118">
                  <c:v>34366</c:v>
                </c:pt>
                <c:pt idx="119">
                  <c:v>34402</c:v>
                </c:pt>
                <c:pt idx="120">
                  <c:v>34438</c:v>
                </c:pt>
                <c:pt idx="121">
                  <c:v>34488</c:v>
                </c:pt>
                <c:pt idx="122">
                  <c:v>34522</c:v>
                </c:pt>
                <c:pt idx="123">
                  <c:v>34561</c:v>
                </c:pt>
                <c:pt idx="124">
                  <c:v>34589</c:v>
                </c:pt>
                <c:pt idx="125">
                  <c:v>34611</c:v>
                </c:pt>
                <c:pt idx="126">
                  <c:v>34648</c:v>
                </c:pt>
                <c:pt idx="127">
                  <c:v>34676</c:v>
                </c:pt>
                <c:pt idx="128">
                  <c:v>34702</c:v>
                </c:pt>
                <c:pt idx="129">
                  <c:v>34775</c:v>
                </c:pt>
                <c:pt idx="130">
                  <c:v>34817</c:v>
                </c:pt>
                <c:pt idx="131">
                  <c:v>34859</c:v>
                </c:pt>
                <c:pt idx="132">
                  <c:v>35025</c:v>
                </c:pt>
                <c:pt idx="133">
                  <c:v>35101</c:v>
                </c:pt>
                <c:pt idx="134">
                  <c:v>35143</c:v>
                </c:pt>
                <c:pt idx="135">
                  <c:v>35213</c:v>
                </c:pt>
                <c:pt idx="136">
                  <c:v>35240</c:v>
                </c:pt>
                <c:pt idx="137">
                  <c:v>35286</c:v>
                </c:pt>
                <c:pt idx="138">
                  <c:v>35311</c:v>
                </c:pt>
                <c:pt idx="139">
                  <c:v>35359</c:v>
                </c:pt>
                <c:pt idx="140">
                  <c:v>35419</c:v>
                </c:pt>
                <c:pt idx="141">
                  <c:v>35487</c:v>
                </c:pt>
                <c:pt idx="142">
                  <c:v>35551</c:v>
                </c:pt>
                <c:pt idx="143">
                  <c:v>35586</c:v>
                </c:pt>
                <c:pt idx="144">
                  <c:v>35651</c:v>
                </c:pt>
                <c:pt idx="145">
                  <c:v>35693</c:v>
                </c:pt>
                <c:pt idx="146">
                  <c:v>35731</c:v>
                </c:pt>
                <c:pt idx="147">
                  <c:v>35754</c:v>
                </c:pt>
                <c:pt idx="148">
                  <c:v>35776</c:v>
                </c:pt>
                <c:pt idx="149">
                  <c:v>35817</c:v>
                </c:pt>
                <c:pt idx="150">
                  <c:v>35845</c:v>
                </c:pt>
                <c:pt idx="151">
                  <c:v>35871</c:v>
                </c:pt>
                <c:pt idx="152">
                  <c:v>35900</c:v>
                </c:pt>
                <c:pt idx="153">
                  <c:v>35956</c:v>
                </c:pt>
                <c:pt idx="154">
                  <c:v>36060</c:v>
                </c:pt>
                <c:pt idx="155">
                  <c:v>36082</c:v>
                </c:pt>
                <c:pt idx="156">
                  <c:v>36216</c:v>
                </c:pt>
                <c:pt idx="157">
                  <c:v>36235</c:v>
                </c:pt>
                <c:pt idx="158">
                  <c:v>36277</c:v>
                </c:pt>
                <c:pt idx="159">
                  <c:v>36299</c:v>
                </c:pt>
                <c:pt idx="160">
                  <c:v>36328</c:v>
                </c:pt>
                <c:pt idx="161">
                  <c:v>36371</c:v>
                </c:pt>
                <c:pt idx="162">
                  <c:v>36399</c:v>
                </c:pt>
                <c:pt idx="163">
                  <c:v>36427</c:v>
                </c:pt>
                <c:pt idx="164">
                  <c:v>36458</c:v>
                </c:pt>
                <c:pt idx="165">
                  <c:v>36486</c:v>
                </c:pt>
                <c:pt idx="166">
                  <c:v>36521</c:v>
                </c:pt>
                <c:pt idx="167">
                  <c:v>36553</c:v>
                </c:pt>
                <c:pt idx="168">
                  <c:v>36587</c:v>
                </c:pt>
                <c:pt idx="169">
                  <c:v>36612</c:v>
                </c:pt>
                <c:pt idx="170">
                  <c:v>36640</c:v>
                </c:pt>
                <c:pt idx="171">
                  <c:v>36669</c:v>
                </c:pt>
                <c:pt idx="172">
                  <c:v>36706</c:v>
                </c:pt>
                <c:pt idx="173">
                  <c:v>36732</c:v>
                </c:pt>
                <c:pt idx="174">
                  <c:v>36760</c:v>
                </c:pt>
                <c:pt idx="175">
                  <c:v>36787</c:v>
                </c:pt>
                <c:pt idx="176">
                  <c:v>36822</c:v>
                </c:pt>
                <c:pt idx="177">
                  <c:v>36859</c:v>
                </c:pt>
                <c:pt idx="178">
                  <c:v>36888</c:v>
                </c:pt>
                <c:pt idx="179">
                  <c:v>36914</c:v>
                </c:pt>
                <c:pt idx="180">
                  <c:v>36941</c:v>
                </c:pt>
                <c:pt idx="181">
                  <c:v>36965</c:v>
                </c:pt>
                <c:pt idx="182">
                  <c:v>37011</c:v>
                </c:pt>
                <c:pt idx="183">
                  <c:v>37041</c:v>
                </c:pt>
                <c:pt idx="184">
                  <c:v>37063</c:v>
                </c:pt>
                <c:pt idx="185">
                  <c:v>37102</c:v>
                </c:pt>
                <c:pt idx="186">
                  <c:v>37130</c:v>
                </c:pt>
                <c:pt idx="187">
                  <c:v>37158</c:v>
                </c:pt>
                <c:pt idx="188">
                  <c:v>37193</c:v>
                </c:pt>
                <c:pt idx="189">
                  <c:v>37223</c:v>
                </c:pt>
                <c:pt idx="190">
                  <c:v>37244</c:v>
                </c:pt>
                <c:pt idx="191">
                  <c:v>37281</c:v>
                </c:pt>
                <c:pt idx="192">
                  <c:v>37314</c:v>
                </c:pt>
                <c:pt idx="193">
                  <c:v>37337</c:v>
                </c:pt>
                <c:pt idx="194">
                  <c:v>37375</c:v>
                </c:pt>
                <c:pt idx="195">
                  <c:v>37399</c:v>
                </c:pt>
                <c:pt idx="196">
                  <c:v>37433</c:v>
                </c:pt>
                <c:pt idx="197">
                  <c:v>37460</c:v>
                </c:pt>
                <c:pt idx="198">
                  <c:v>37494</c:v>
                </c:pt>
                <c:pt idx="199">
                  <c:v>37524</c:v>
                </c:pt>
                <c:pt idx="200">
                  <c:v>37546</c:v>
                </c:pt>
                <c:pt idx="201">
                  <c:v>37581</c:v>
                </c:pt>
                <c:pt idx="202">
                  <c:v>37610</c:v>
                </c:pt>
                <c:pt idx="203">
                  <c:v>37651</c:v>
                </c:pt>
                <c:pt idx="204">
                  <c:v>37679</c:v>
                </c:pt>
                <c:pt idx="205">
                  <c:v>37705</c:v>
                </c:pt>
                <c:pt idx="206">
                  <c:v>37739</c:v>
                </c:pt>
                <c:pt idx="207">
                  <c:v>37761</c:v>
                </c:pt>
                <c:pt idx="208">
                  <c:v>37802</c:v>
                </c:pt>
                <c:pt idx="209">
                  <c:v>37830</c:v>
                </c:pt>
                <c:pt idx="210">
                  <c:v>37859</c:v>
                </c:pt>
                <c:pt idx="211">
                  <c:v>37888</c:v>
                </c:pt>
                <c:pt idx="212">
                  <c:v>37924</c:v>
                </c:pt>
                <c:pt idx="213">
                  <c:v>37951</c:v>
                </c:pt>
                <c:pt idx="214">
                  <c:v>37978</c:v>
                </c:pt>
                <c:pt idx="215">
                  <c:v>38008</c:v>
                </c:pt>
                <c:pt idx="216">
                  <c:v>38047</c:v>
                </c:pt>
                <c:pt idx="217">
                  <c:v>38078</c:v>
                </c:pt>
                <c:pt idx="218">
                  <c:v>38105</c:v>
                </c:pt>
                <c:pt idx="219">
                  <c:v>38131</c:v>
                </c:pt>
                <c:pt idx="220">
                  <c:v>38162</c:v>
                </c:pt>
                <c:pt idx="221">
                  <c:v>38191</c:v>
                </c:pt>
                <c:pt idx="222">
                  <c:v>38220</c:v>
                </c:pt>
                <c:pt idx="223">
                  <c:v>38250</c:v>
                </c:pt>
                <c:pt idx="224">
                  <c:v>38292</c:v>
                </c:pt>
                <c:pt idx="225">
                  <c:v>38320</c:v>
                </c:pt>
                <c:pt idx="226">
                  <c:v>38341</c:v>
                </c:pt>
                <c:pt idx="227">
                  <c:v>38377</c:v>
                </c:pt>
                <c:pt idx="228">
                  <c:v>38413</c:v>
                </c:pt>
                <c:pt idx="229">
                  <c:v>38440</c:v>
                </c:pt>
                <c:pt idx="230">
                  <c:v>38467</c:v>
                </c:pt>
                <c:pt idx="231">
                  <c:v>38496</c:v>
                </c:pt>
                <c:pt idx="232">
                  <c:v>38526</c:v>
                </c:pt>
                <c:pt idx="233">
                  <c:v>38558</c:v>
                </c:pt>
                <c:pt idx="234">
                  <c:v>38586</c:v>
                </c:pt>
                <c:pt idx="235">
                  <c:v>38618</c:v>
                </c:pt>
                <c:pt idx="236">
                  <c:v>38649</c:v>
                </c:pt>
                <c:pt idx="237">
                  <c:v>38677</c:v>
                </c:pt>
                <c:pt idx="238">
                  <c:v>38707</c:v>
                </c:pt>
                <c:pt idx="239">
                  <c:v>38743</c:v>
                </c:pt>
                <c:pt idx="240">
                  <c:v>38776</c:v>
                </c:pt>
                <c:pt idx="241">
                  <c:v>38803</c:v>
                </c:pt>
                <c:pt idx="242">
                  <c:v>38835</c:v>
                </c:pt>
                <c:pt idx="243">
                  <c:v>38856</c:v>
                </c:pt>
                <c:pt idx="244">
                  <c:v>38894</c:v>
                </c:pt>
                <c:pt idx="245">
                  <c:v>38925</c:v>
                </c:pt>
                <c:pt idx="246">
                  <c:v>38958</c:v>
                </c:pt>
                <c:pt idx="247">
                  <c:v>38986</c:v>
                </c:pt>
                <c:pt idx="248">
                  <c:v>39014</c:v>
                </c:pt>
                <c:pt idx="249">
                  <c:v>39050</c:v>
                </c:pt>
                <c:pt idx="250">
                  <c:v>39077</c:v>
                </c:pt>
                <c:pt idx="251">
                  <c:v>39114</c:v>
                </c:pt>
                <c:pt idx="252">
                  <c:v>39136</c:v>
                </c:pt>
                <c:pt idx="253">
                  <c:v>39167</c:v>
                </c:pt>
                <c:pt idx="254">
                  <c:v>39198</c:v>
                </c:pt>
                <c:pt idx="255">
                  <c:v>39220</c:v>
                </c:pt>
                <c:pt idx="256">
                  <c:v>39258</c:v>
                </c:pt>
                <c:pt idx="257">
                  <c:v>39272</c:v>
                </c:pt>
                <c:pt idx="258">
                  <c:v>39317</c:v>
                </c:pt>
                <c:pt idx="259">
                  <c:v>39356</c:v>
                </c:pt>
                <c:pt idx="260">
                  <c:v>39373</c:v>
                </c:pt>
                <c:pt idx="261">
                  <c:v>39413</c:v>
                </c:pt>
                <c:pt idx="262">
                  <c:v>39443</c:v>
                </c:pt>
                <c:pt idx="263">
                  <c:v>39472</c:v>
                </c:pt>
              </c:numCache>
            </c:numRef>
          </c:xVal>
          <c:yVal>
            <c:numRef>
              <c:f>'"300" wells'' water levels'!$P$3261:$P$3524</c:f>
              <c:numCache>
                <c:formatCode>General</c:formatCode>
                <c:ptCount val="264"/>
                <c:pt idx="6">
                  <c:v>1.1009999999999991</c:v>
                </c:pt>
                <c:pt idx="8">
                  <c:v>1.1100000000000136</c:v>
                </c:pt>
                <c:pt idx="9">
                  <c:v>0.98099999999999454</c:v>
                </c:pt>
                <c:pt idx="10">
                  <c:v>0.93500000000000227</c:v>
                </c:pt>
                <c:pt idx="11">
                  <c:v>0.88599999999996726</c:v>
                </c:pt>
                <c:pt idx="12">
                  <c:v>0.83499999999997954</c:v>
                </c:pt>
                <c:pt idx="13">
                  <c:v>0.84999999999996589</c:v>
                </c:pt>
                <c:pt idx="14">
                  <c:v>0.93200000000001637</c:v>
                </c:pt>
                <c:pt idx="15">
                  <c:v>1.0029999999999859</c:v>
                </c:pt>
                <c:pt idx="16">
                  <c:v>1.125</c:v>
                </c:pt>
                <c:pt idx="17">
                  <c:v>1.1219999999999573</c:v>
                </c:pt>
                <c:pt idx="18">
                  <c:v>1.1159999999999854</c:v>
                </c:pt>
                <c:pt idx="19">
                  <c:v>1.2799999999999727</c:v>
                </c:pt>
                <c:pt idx="20">
                  <c:v>1.2379999999999995</c:v>
                </c:pt>
                <c:pt idx="21">
                  <c:v>1.0540000000000305</c:v>
                </c:pt>
                <c:pt idx="22">
                  <c:v>1.0090000000000146</c:v>
                </c:pt>
                <c:pt idx="23">
                  <c:v>1.0370000000000346</c:v>
                </c:pt>
                <c:pt idx="24">
                  <c:v>1.0539999999999736</c:v>
                </c:pt>
                <c:pt idx="25">
                  <c:v>1.0510000000000446</c:v>
                </c:pt>
                <c:pt idx="26">
                  <c:v>1.0819999999999936</c:v>
                </c:pt>
                <c:pt idx="27">
                  <c:v>1.0880000000000223</c:v>
                </c:pt>
                <c:pt idx="28">
                  <c:v>1.1219999999999573</c:v>
                </c:pt>
                <c:pt idx="29">
                  <c:v>1.1219999999999573</c:v>
                </c:pt>
                <c:pt idx="30">
                  <c:v>1.1220000000000141</c:v>
                </c:pt>
                <c:pt idx="31">
                  <c:v>1.1059999999999945</c:v>
                </c:pt>
                <c:pt idx="32">
                  <c:v>1.0999999999999659</c:v>
                </c:pt>
                <c:pt idx="33">
                  <c:v>1.0910000000000082</c:v>
                </c:pt>
                <c:pt idx="34">
                  <c:v>1.0849999999999795</c:v>
                </c:pt>
                <c:pt idx="35">
                  <c:v>1.0729999999999791</c:v>
                </c:pt>
                <c:pt idx="36">
                  <c:v>1.0640000000000214</c:v>
                </c:pt>
                <c:pt idx="37">
                  <c:v>1.0509999999999877</c:v>
                </c:pt>
                <c:pt idx="38">
                  <c:v>1.0480000000000018</c:v>
                </c:pt>
                <c:pt idx="39">
                  <c:v>1.0819999999999936</c:v>
                </c:pt>
                <c:pt idx="40">
                  <c:v>1.0849999999999795</c:v>
                </c:pt>
                <c:pt idx="41">
                  <c:v>1.0970000000000368</c:v>
                </c:pt>
                <c:pt idx="42">
                  <c:v>1.0970000000000368</c:v>
                </c:pt>
                <c:pt idx="43">
                  <c:v>1.1030000000000086</c:v>
                </c:pt>
                <c:pt idx="44">
                  <c:v>1.1370000000000005</c:v>
                </c:pt>
                <c:pt idx="45">
                  <c:v>1.1490000000000009</c:v>
                </c:pt>
                <c:pt idx="46">
                  <c:v>1.0550000000000068</c:v>
                </c:pt>
                <c:pt idx="47">
                  <c:v>1.05499999999995</c:v>
                </c:pt>
                <c:pt idx="48">
                  <c:v>1.0520000000000209</c:v>
                </c:pt>
                <c:pt idx="49">
                  <c:v>0.97899999999998499</c:v>
                </c:pt>
                <c:pt idx="50">
                  <c:v>0.90600000000000591</c:v>
                </c:pt>
                <c:pt idx="51">
                  <c:v>0.84500000000002728</c:v>
                </c:pt>
                <c:pt idx="52">
                  <c:v>0.81700000000000728</c:v>
                </c:pt>
                <c:pt idx="53">
                  <c:v>0.80500000000000682</c:v>
                </c:pt>
                <c:pt idx="54">
                  <c:v>0.79900000000003502</c:v>
                </c:pt>
                <c:pt idx="55">
                  <c:v>0.85000000000002274</c:v>
                </c:pt>
                <c:pt idx="56">
                  <c:v>0.84700000000003683</c:v>
                </c:pt>
                <c:pt idx="57">
                  <c:v>0.83799999999996544</c:v>
                </c:pt>
                <c:pt idx="58">
                  <c:v>0.83800000000002228</c:v>
                </c:pt>
                <c:pt idx="59">
                  <c:v>0.79599999999999227</c:v>
                </c:pt>
                <c:pt idx="60">
                  <c:v>0.80799999999999272</c:v>
                </c:pt>
                <c:pt idx="61">
                  <c:v>0.80200000000002092</c:v>
                </c:pt>
                <c:pt idx="62">
                  <c:v>0.79599999999999227</c:v>
                </c:pt>
                <c:pt idx="63">
                  <c:v>0.80500000000000682</c:v>
                </c:pt>
                <c:pt idx="64">
                  <c:v>0.81999999999999318</c:v>
                </c:pt>
                <c:pt idx="65">
                  <c:v>0.83499999999997954</c:v>
                </c:pt>
                <c:pt idx="66">
                  <c:v>0.84699999999997999</c:v>
                </c:pt>
                <c:pt idx="67">
                  <c:v>0.78899999999998727</c:v>
                </c:pt>
                <c:pt idx="68">
                  <c:v>0.867999999999995</c:v>
                </c:pt>
                <c:pt idx="69">
                  <c:v>0.87800000000004275</c:v>
                </c:pt>
                <c:pt idx="70">
                  <c:v>0.88400000000001455</c:v>
                </c:pt>
                <c:pt idx="71">
                  <c:v>1.1309999999999718</c:v>
                </c:pt>
                <c:pt idx="72">
                  <c:v>1.1490000000000009</c:v>
                </c:pt>
                <c:pt idx="73">
                  <c:v>1.1519999999999868</c:v>
                </c:pt>
                <c:pt idx="74">
                  <c:v>1.1430000000000291</c:v>
                </c:pt>
                <c:pt idx="75">
                  <c:v>1.1340000000000146</c:v>
                </c:pt>
                <c:pt idx="76">
                  <c:v>1.1220000000000141</c:v>
                </c:pt>
                <c:pt idx="77">
                  <c:v>1.1399999999999864</c:v>
                </c:pt>
                <c:pt idx="78">
                  <c:v>1.1370000000000005</c:v>
                </c:pt>
                <c:pt idx="79">
                  <c:v>1.1360000000000241</c:v>
                </c:pt>
                <c:pt idx="80">
                  <c:v>1.1430000000000291</c:v>
                </c:pt>
                <c:pt idx="81">
                  <c:v>1.0670000000000073</c:v>
                </c:pt>
                <c:pt idx="82">
                  <c:v>1.04200000000003</c:v>
                </c:pt>
                <c:pt idx="83">
                  <c:v>1.0339999999999918</c:v>
                </c:pt>
                <c:pt idx="84">
                  <c:v>1.0120000000000005</c:v>
                </c:pt>
                <c:pt idx="85">
                  <c:v>1.0020000000000095</c:v>
                </c:pt>
                <c:pt idx="86">
                  <c:v>1.0029999999999859</c:v>
                </c:pt>
                <c:pt idx="87">
                  <c:v>0.81100000000003547</c:v>
                </c:pt>
                <c:pt idx="88">
                  <c:v>0.84699999999997999</c:v>
                </c:pt>
                <c:pt idx="89">
                  <c:v>0.84699999999997999</c:v>
                </c:pt>
                <c:pt idx="90">
                  <c:v>0.84100000000000819</c:v>
                </c:pt>
                <c:pt idx="91">
                  <c:v>0.8930000000000291</c:v>
                </c:pt>
                <c:pt idx="92">
                  <c:v>0.95100000000002183</c:v>
                </c:pt>
                <c:pt idx="93">
                  <c:v>1.1089999999999804</c:v>
                </c:pt>
                <c:pt idx="94">
                  <c:v>1.1310000000000286</c:v>
                </c:pt>
                <c:pt idx="95">
                  <c:v>1.1150000000000091</c:v>
                </c:pt>
                <c:pt idx="96">
                  <c:v>1.117999999999995</c:v>
                </c:pt>
                <c:pt idx="97">
                  <c:v>1.0180000000000291</c:v>
                </c:pt>
                <c:pt idx="98">
                  <c:v>0.8779999999999859</c:v>
                </c:pt>
                <c:pt idx="99">
                  <c:v>0.84100000000000819</c:v>
                </c:pt>
                <c:pt idx="100">
                  <c:v>0.66800000000000637</c:v>
                </c:pt>
                <c:pt idx="101">
                  <c:v>0.82999999999998408</c:v>
                </c:pt>
                <c:pt idx="103">
                  <c:v>-0.15999999999996817</c:v>
                </c:pt>
                <c:pt idx="104">
                  <c:v>0.93000000000000682</c:v>
                </c:pt>
                <c:pt idx="105">
                  <c:v>0.95999999999997954</c:v>
                </c:pt>
                <c:pt idx="106">
                  <c:v>0.97000000000002728</c:v>
                </c:pt>
                <c:pt idx="107">
                  <c:v>0.99400000000000066</c:v>
                </c:pt>
                <c:pt idx="108">
                  <c:v>0.99600000000000044</c:v>
                </c:pt>
                <c:pt idx="109">
                  <c:v>1.0229999999999997</c:v>
                </c:pt>
                <c:pt idx="110">
                  <c:v>1.0039999999999996</c:v>
                </c:pt>
                <c:pt idx="111">
                  <c:v>0.85000000000002274</c:v>
                </c:pt>
                <c:pt idx="116">
                  <c:v>0.81999999999999318</c:v>
                </c:pt>
                <c:pt idx="117">
                  <c:v>0.86599999999998545</c:v>
                </c:pt>
                <c:pt idx="118">
                  <c:v>0.90399999999999636</c:v>
                </c:pt>
                <c:pt idx="119">
                  <c:v>0.95999999999997954</c:v>
                </c:pt>
                <c:pt idx="120">
                  <c:v>1.0049999999999955</c:v>
                </c:pt>
                <c:pt idx="121">
                  <c:v>0.83800000000002228</c:v>
                </c:pt>
                <c:pt idx="122">
                  <c:v>0.79599999999999227</c:v>
                </c:pt>
                <c:pt idx="124">
                  <c:v>0.68399999999996908</c:v>
                </c:pt>
                <c:pt idx="126">
                  <c:v>0.59000000000003183</c:v>
                </c:pt>
                <c:pt idx="127">
                  <c:v>0.59299999999996089</c:v>
                </c:pt>
                <c:pt idx="128">
                  <c:v>0.61000000000001364</c:v>
                </c:pt>
                <c:pt idx="129">
                  <c:v>0.76499999999998636</c:v>
                </c:pt>
                <c:pt idx="130">
                  <c:v>0.75499999999999545</c:v>
                </c:pt>
                <c:pt idx="131">
                  <c:v>1.1680000000000064</c:v>
                </c:pt>
                <c:pt idx="132">
                  <c:v>0.76299999999997681</c:v>
                </c:pt>
                <c:pt idx="134">
                  <c:v>0.91699999999997317</c:v>
                </c:pt>
                <c:pt idx="135">
                  <c:v>0.55700000000001637</c:v>
                </c:pt>
                <c:pt idx="137">
                  <c:v>0.59599999999994679</c:v>
                </c:pt>
                <c:pt idx="138">
                  <c:v>0.71000000000003638</c:v>
                </c:pt>
                <c:pt idx="139">
                  <c:v>0.90600000000000591</c:v>
                </c:pt>
                <c:pt idx="140">
                  <c:v>0.81799999999998363</c:v>
                </c:pt>
                <c:pt idx="141">
                  <c:v>0.93799999999998818</c:v>
                </c:pt>
                <c:pt idx="142">
                  <c:v>0.56299999999998818</c:v>
                </c:pt>
                <c:pt idx="143">
                  <c:v>0.55000000000001137</c:v>
                </c:pt>
                <c:pt idx="144">
                  <c:v>0.39500000000003865</c:v>
                </c:pt>
                <c:pt idx="145">
                  <c:v>0.53900000000004411</c:v>
                </c:pt>
                <c:pt idx="146">
                  <c:v>0.61600000000004229</c:v>
                </c:pt>
                <c:pt idx="147">
                  <c:v>0.67700000000002092</c:v>
                </c:pt>
                <c:pt idx="148">
                  <c:v>0.70599999999996044</c:v>
                </c:pt>
                <c:pt idx="149">
                  <c:v>0.75</c:v>
                </c:pt>
                <c:pt idx="150">
                  <c:v>0.79700000000002547</c:v>
                </c:pt>
                <c:pt idx="151">
                  <c:v>0.83500000000003638</c:v>
                </c:pt>
                <c:pt idx="152">
                  <c:v>0.76299999999997681</c:v>
                </c:pt>
                <c:pt idx="153">
                  <c:v>0.58100000000001728</c:v>
                </c:pt>
                <c:pt idx="154">
                  <c:v>0.93799999999998818</c:v>
                </c:pt>
                <c:pt idx="155">
                  <c:v>0.51599999999996271</c:v>
                </c:pt>
                <c:pt idx="156">
                  <c:v>0.93999999999999773</c:v>
                </c:pt>
                <c:pt idx="157">
                  <c:v>0.97100000000000364</c:v>
                </c:pt>
                <c:pt idx="158">
                  <c:v>0.98000000000001819</c:v>
                </c:pt>
                <c:pt idx="159">
                  <c:v>0.73000000000001819</c:v>
                </c:pt>
                <c:pt idx="160">
                  <c:v>0.77899999999999636</c:v>
                </c:pt>
                <c:pt idx="161">
                  <c:v>0.66700000000003001</c:v>
                </c:pt>
                <c:pt idx="162">
                  <c:v>0.60300000000000864</c:v>
                </c:pt>
                <c:pt idx="163">
                  <c:v>0.50200000000000955</c:v>
                </c:pt>
                <c:pt idx="164">
                  <c:v>0.492999999999995</c:v>
                </c:pt>
                <c:pt idx="165">
                  <c:v>0.54699999999996862</c:v>
                </c:pt>
                <c:pt idx="166">
                  <c:v>0.62000000000000455</c:v>
                </c:pt>
                <c:pt idx="167">
                  <c:v>0.67399999999997817</c:v>
                </c:pt>
                <c:pt idx="168">
                  <c:v>0.70999999999997954</c:v>
                </c:pt>
                <c:pt idx="169">
                  <c:v>0.72099999999994679</c:v>
                </c:pt>
                <c:pt idx="170">
                  <c:v>0.72000000000002728</c:v>
                </c:pt>
                <c:pt idx="171">
                  <c:v>0.73200000000002774</c:v>
                </c:pt>
                <c:pt idx="172">
                  <c:v>0.87700000000000955</c:v>
                </c:pt>
                <c:pt idx="173">
                  <c:v>0.81700000000000728</c:v>
                </c:pt>
                <c:pt idx="174">
                  <c:v>0.95199999999999818</c:v>
                </c:pt>
                <c:pt idx="175">
                  <c:v>0.94400000000001683</c:v>
                </c:pt>
                <c:pt idx="176">
                  <c:v>0.94099999999997408</c:v>
                </c:pt>
                <c:pt idx="177">
                  <c:v>0.47500000000002274</c:v>
                </c:pt>
                <c:pt idx="178">
                  <c:v>0.34600000000000364</c:v>
                </c:pt>
                <c:pt idx="179">
                  <c:v>0.41999999999995907</c:v>
                </c:pt>
                <c:pt idx="180">
                  <c:v>0.48799999999999955</c:v>
                </c:pt>
                <c:pt idx="181">
                  <c:v>0.53800000000001091</c:v>
                </c:pt>
                <c:pt idx="182">
                  <c:v>0.65100000000001046</c:v>
                </c:pt>
                <c:pt idx="183">
                  <c:v>0.84699999999997999</c:v>
                </c:pt>
                <c:pt idx="184">
                  <c:v>0.55700000000001637</c:v>
                </c:pt>
                <c:pt idx="185">
                  <c:v>0.46600000000000819</c:v>
                </c:pt>
                <c:pt idx="186">
                  <c:v>0.55200000000002092</c:v>
                </c:pt>
                <c:pt idx="187">
                  <c:v>0.59300000000001774</c:v>
                </c:pt>
                <c:pt idx="188">
                  <c:v>0.63799999999997681</c:v>
                </c:pt>
                <c:pt idx="189">
                  <c:v>0.72500000000002274</c:v>
                </c:pt>
                <c:pt idx="190">
                  <c:v>0.71199999999998909</c:v>
                </c:pt>
                <c:pt idx="191">
                  <c:v>0.51899999999994861</c:v>
                </c:pt>
                <c:pt idx="192">
                  <c:v>0.625</c:v>
                </c:pt>
                <c:pt idx="193">
                  <c:v>0.68200000000001637</c:v>
                </c:pt>
                <c:pt idx="194">
                  <c:v>0.86899999999997135</c:v>
                </c:pt>
                <c:pt idx="195">
                  <c:v>0.74399999999997135</c:v>
                </c:pt>
                <c:pt idx="196">
                  <c:v>1.0149999999999864</c:v>
                </c:pt>
                <c:pt idx="197">
                  <c:v>0.56099999999997863</c:v>
                </c:pt>
                <c:pt idx="198">
                  <c:v>0.43900000000002137</c:v>
                </c:pt>
                <c:pt idx="199">
                  <c:v>0.47800000000000864</c:v>
                </c:pt>
                <c:pt idx="200">
                  <c:v>0.55700000000001637</c:v>
                </c:pt>
                <c:pt idx="201">
                  <c:v>0.72099999999994679</c:v>
                </c:pt>
                <c:pt idx="202">
                  <c:v>0.76999999999998181</c:v>
                </c:pt>
                <c:pt idx="203">
                  <c:v>0.81499999999999773</c:v>
                </c:pt>
                <c:pt idx="204">
                  <c:v>0.85099999999999909</c:v>
                </c:pt>
                <c:pt idx="205">
                  <c:v>0.867999999999995</c:v>
                </c:pt>
                <c:pt idx="206">
                  <c:v>0.86900000000002819</c:v>
                </c:pt>
                <c:pt idx="207">
                  <c:v>0.85499999999996135</c:v>
                </c:pt>
                <c:pt idx="208">
                  <c:v>0.90000000000003411</c:v>
                </c:pt>
                <c:pt idx="209">
                  <c:v>0.74000000000000909</c:v>
                </c:pt>
                <c:pt idx="210">
                  <c:v>0.9959999999999809</c:v>
                </c:pt>
                <c:pt idx="211">
                  <c:v>0.94999999999998863</c:v>
                </c:pt>
                <c:pt idx="212">
                  <c:v>0.94599999999996953</c:v>
                </c:pt>
                <c:pt idx="213">
                  <c:v>0.94200000000000728</c:v>
                </c:pt>
                <c:pt idx="214">
                  <c:v>0.60099999999999909</c:v>
                </c:pt>
                <c:pt idx="215">
                  <c:v>0.64799999999996771</c:v>
                </c:pt>
                <c:pt idx="216">
                  <c:v>0.76299999999997681</c:v>
                </c:pt>
                <c:pt idx="217">
                  <c:v>0.58400000000000318</c:v>
                </c:pt>
                <c:pt idx="218">
                  <c:v>0.66000000000002501</c:v>
                </c:pt>
                <c:pt idx="219">
                  <c:v>0.7319999999999709</c:v>
                </c:pt>
                <c:pt idx="220">
                  <c:v>0.92600000000004457</c:v>
                </c:pt>
                <c:pt idx="221">
                  <c:v>0.94299999999998363</c:v>
                </c:pt>
                <c:pt idx="222">
                  <c:v>0.83800000000002228</c:v>
                </c:pt>
                <c:pt idx="223">
                  <c:v>0.87699999999995271</c:v>
                </c:pt>
                <c:pt idx="224">
                  <c:v>0.64599999999995816</c:v>
                </c:pt>
                <c:pt idx="225">
                  <c:v>0.3930000000000291</c:v>
                </c:pt>
                <c:pt idx="226">
                  <c:v>0.36000000000001364</c:v>
                </c:pt>
                <c:pt idx="227">
                  <c:v>0.42399999999997817</c:v>
                </c:pt>
                <c:pt idx="228">
                  <c:v>0.51600000000001955</c:v>
                </c:pt>
                <c:pt idx="229">
                  <c:v>0.58400000000000318</c:v>
                </c:pt>
                <c:pt idx="230">
                  <c:v>0.64099999999996271</c:v>
                </c:pt>
                <c:pt idx="231">
                  <c:v>0.43999999999999773</c:v>
                </c:pt>
                <c:pt idx="232">
                  <c:v>0.61299999999999955</c:v>
                </c:pt>
                <c:pt idx="233">
                  <c:v>0.367999999999995</c:v>
                </c:pt>
                <c:pt idx="234">
                  <c:v>0.34699999999997999</c:v>
                </c:pt>
                <c:pt idx="235">
                  <c:v>0.39900000000000091</c:v>
                </c:pt>
                <c:pt idx="236">
                  <c:v>0.47300000000001319</c:v>
                </c:pt>
                <c:pt idx="237">
                  <c:v>0.53300000000001546</c:v>
                </c:pt>
                <c:pt idx="238">
                  <c:v>0.55599999999998317</c:v>
                </c:pt>
                <c:pt idx="239">
                  <c:v>0.56299999999998818</c:v>
                </c:pt>
                <c:pt idx="240">
                  <c:v>0.60599999999999454</c:v>
                </c:pt>
                <c:pt idx="241">
                  <c:v>0.72200000000003683</c:v>
                </c:pt>
                <c:pt idx="242">
                  <c:v>0.5110000000000241</c:v>
                </c:pt>
                <c:pt idx="243">
                  <c:v>0.43899999999996453</c:v>
                </c:pt>
                <c:pt idx="244">
                  <c:v>0.38199999999994816</c:v>
                </c:pt>
                <c:pt idx="245">
                  <c:v>0.22399999999998954</c:v>
                </c:pt>
                <c:pt idx="246">
                  <c:v>0.48399999999998045</c:v>
                </c:pt>
                <c:pt idx="247">
                  <c:v>0.60700000000002774</c:v>
                </c:pt>
                <c:pt idx="248">
                  <c:v>0.65800000000001546</c:v>
                </c:pt>
                <c:pt idx="249">
                  <c:v>0.70799999999996999</c:v>
                </c:pt>
                <c:pt idx="250">
                  <c:v>0.7529999999999859</c:v>
                </c:pt>
                <c:pt idx="251">
                  <c:v>0.78600000000000136</c:v>
                </c:pt>
                <c:pt idx="252">
                  <c:v>0.81400000000002137</c:v>
                </c:pt>
                <c:pt idx="253">
                  <c:v>0.91399999999998727</c:v>
                </c:pt>
                <c:pt idx="254">
                  <c:v>0.82400000000001228</c:v>
                </c:pt>
                <c:pt idx="255">
                  <c:v>0.69700000000000273</c:v>
                </c:pt>
                <c:pt idx="256">
                  <c:v>0.60000000000002274</c:v>
                </c:pt>
                <c:pt idx="257">
                  <c:v>0.53600000000000136</c:v>
                </c:pt>
                <c:pt idx="258">
                  <c:v>0.54200000000003001</c:v>
                </c:pt>
                <c:pt idx="259">
                  <c:v>0.68999999999999773</c:v>
                </c:pt>
                <c:pt idx="260">
                  <c:v>0.7489999999999668</c:v>
                </c:pt>
                <c:pt idx="261">
                  <c:v>0.62700000000000955</c:v>
                </c:pt>
                <c:pt idx="262">
                  <c:v>0.54699999999996862</c:v>
                </c:pt>
                <c:pt idx="263">
                  <c:v>0.54600000000004911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03520"/>
        <c:axId val="49404096"/>
      </c:scatterChart>
      <c:valAx>
        <c:axId val="49403520"/>
        <c:scaling>
          <c:orientation val="minMax"/>
          <c:min val="3002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404096"/>
        <c:crosses val="autoZero"/>
        <c:crossBetween val="midCat"/>
      </c:valAx>
      <c:valAx>
        <c:axId val="49404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Oil thickness (m)</a:t>
                </a:r>
              </a:p>
            </c:rich>
          </c:tx>
          <c:layout>
            <c:manualLayout>
              <c:xMode val="edge"/>
              <c:yMode val="edge"/>
              <c:x val="2.8513238289205704E-2"/>
              <c:y val="0.372796498674441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403520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319 Oil Thickness</a:t>
            </a:r>
          </a:p>
        </c:rich>
      </c:tx>
      <c:layout>
        <c:manualLayout>
          <c:xMode val="edge"/>
          <c:yMode val="edge"/>
          <c:x val="0.38235283867524861"/>
          <c:y val="3.26975476839237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05042016806722"/>
          <c:y val="0.17166235373163122"/>
          <c:w val="0.8172268907563025"/>
          <c:h val="0.64577742594280318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levels'!$B$3838:$B$3957</c:f>
              <c:numCache>
                <c:formatCode>mm/dd/yy</c:formatCode>
                <c:ptCount val="120"/>
                <c:pt idx="0">
                  <c:v>30509</c:v>
                </c:pt>
                <c:pt idx="1">
                  <c:v>30524</c:v>
                </c:pt>
                <c:pt idx="2">
                  <c:v>30566</c:v>
                </c:pt>
                <c:pt idx="3">
                  <c:v>30739</c:v>
                </c:pt>
                <c:pt idx="4">
                  <c:v>30778</c:v>
                </c:pt>
                <c:pt idx="5">
                  <c:v>30785</c:v>
                </c:pt>
                <c:pt idx="6">
                  <c:v>30799</c:v>
                </c:pt>
                <c:pt idx="7">
                  <c:v>30806</c:v>
                </c:pt>
                <c:pt idx="8">
                  <c:v>30830</c:v>
                </c:pt>
                <c:pt idx="9">
                  <c:v>30839</c:v>
                </c:pt>
                <c:pt idx="10">
                  <c:v>30848</c:v>
                </c:pt>
                <c:pt idx="11">
                  <c:v>30854</c:v>
                </c:pt>
                <c:pt idx="12">
                  <c:v>30861</c:v>
                </c:pt>
                <c:pt idx="13">
                  <c:v>30869</c:v>
                </c:pt>
                <c:pt idx="14">
                  <c:v>30881</c:v>
                </c:pt>
                <c:pt idx="15">
                  <c:v>30897</c:v>
                </c:pt>
                <c:pt idx="16">
                  <c:v>30904</c:v>
                </c:pt>
                <c:pt idx="17">
                  <c:v>30911</c:v>
                </c:pt>
                <c:pt idx="18">
                  <c:v>30917</c:v>
                </c:pt>
                <c:pt idx="19">
                  <c:v>30925</c:v>
                </c:pt>
                <c:pt idx="20">
                  <c:v>30934</c:v>
                </c:pt>
                <c:pt idx="21">
                  <c:v>30945</c:v>
                </c:pt>
                <c:pt idx="22">
                  <c:v>30979</c:v>
                </c:pt>
                <c:pt idx="23">
                  <c:v>30986</c:v>
                </c:pt>
                <c:pt idx="24">
                  <c:v>30993</c:v>
                </c:pt>
                <c:pt idx="25">
                  <c:v>31001</c:v>
                </c:pt>
                <c:pt idx="26">
                  <c:v>31007</c:v>
                </c:pt>
                <c:pt idx="27">
                  <c:v>31016</c:v>
                </c:pt>
                <c:pt idx="28">
                  <c:v>31021</c:v>
                </c:pt>
                <c:pt idx="29">
                  <c:v>31029</c:v>
                </c:pt>
                <c:pt idx="30">
                  <c:v>31039</c:v>
                </c:pt>
                <c:pt idx="31">
                  <c:v>31046</c:v>
                </c:pt>
                <c:pt idx="32">
                  <c:v>31053</c:v>
                </c:pt>
                <c:pt idx="33">
                  <c:v>31060</c:v>
                </c:pt>
                <c:pt idx="34">
                  <c:v>31076</c:v>
                </c:pt>
                <c:pt idx="35">
                  <c:v>31081</c:v>
                </c:pt>
                <c:pt idx="36">
                  <c:v>31088</c:v>
                </c:pt>
                <c:pt idx="37">
                  <c:v>31095</c:v>
                </c:pt>
                <c:pt idx="38">
                  <c:v>31116</c:v>
                </c:pt>
                <c:pt idx="39">
                  <c:v>31123</c:v>
                </c:pt>
                <c:pt idx="40">
                  <c:v>31130</c:v>
                </c:pt>
                <c:pt idx="41">
                  <c:v>31137</c:v>
                </c:pt>
                <c:pt idx="42">
                  <c:v>31144</c:v>
                </c:pt>
                <c:pt idx="43">
                  <c:v>31151</c:v>
                </c:pt>
                <c:pt idx="44">
                  <c:v>31158</c:v>
                </c:pt>
                <c:pt idx="45">
                  <c:v>31165</c:v>
                </c:pt>
                <c:pt idx="46">
                  <c:v>31172</c:v>
                </c:pt>
                <c:pt idx="47">
                  <c:v>31179</c:v>
                </c:pt>
                <c:pt idx="48">
                  <c:v>31186</c:v>
                </c:pt>
                <c:pt idx="49">
                  <c:v>31193</c:v>
                </c:pt>
                <c:pt idx="50">
                  <c:v>31200</c:v>
                </c:pt>
                <c:pt idx="51">
                  <c:v>31207</c:v>
                </c:pt>
                <c:pt idx="52">
                  <c:v>31214</c:v>
                </c:pt>
                <c:pt idx="53">
                  <c:v>31228</c:v>
                </c:pt>
                <c:pt idx="54">
                  <c:v>31235</c:v>
                </c:pt>
                <c:pt idx="55">
                  <c:v>31242</c:v>
                </c:pt>
                <c:pt idx="56">
                  <c:v>31249</c:v>
                </c:pt>
                <c:pt idx="57">
                  <c:v>31256</c:v>
                </c:pt>
                <c:pt idx="58">
                  <c:v>31263</c:v>
                </c:pt>
                <c:pt idx="59">
                  <c:v>31270</c:v>
                </c:pt>
                <c:pt idx="60">
                  <c:v>31272</c:v>
                </c:pt>
                <c:pt idx="61">
                  <c:v>31277</c:v>
                </c:pt>
                <c:pt idx="62">
                  <c:v>31284</c:v>
                </c:pt>
                <c:pt idx="63">
                  <c:v>31291</c:v>
                </c:pt>
                <c:pt idx="64">
                  <c:v>31298</c:v>
                </c:pt>
                <c:pt idx="65">
                  <c:v>31305</c:v>
                </c:pt>
                <c:pt idx="66">
                  <c:v>31312</c:v>
                </c:pt>
                <c:pt idx="67">
                  <c:v>31317</c:v>
                </c:pt>
                <c:pt idx="68">
                  <c:v>31326</c:v>
                </c:pt>
                <c:pt idx="69">
                  <c:v>31333</c:v>
                </c:pt>
                <c:pt idx="70">
                  <c:v>31340</c:v>
                </c:pt>
                <c:pt idx="71">
                  <c:v>31347</c:v>
                </c:pt>
                <c:pt idx="72">
                  <c:v>31437</c:v>
                </c:pt>
                <c:pt idx="73">
                  <c:v>31445</c:v>
                </c:pt>
                <c:pt idx="74">
                  <c:v>31451</c:v>
                </c:pt>
                <c:pt idx="75">
                  <c:v>31458</c:v>
                </c:pt>
                <c:pt idx="76">
                  <c:v>31465</c:v>
                </c:pt>
                <c:pt idx="77">
                  <c:v>31473</c:v>
                </c:pt>
                <c:pt idx="78">
                  <c:v>31480</c:v>
                </c:pt>
                <c:pt idx="79">
                  <c:v>31487</c:v>
                </c:pt>
                <c:pt idx="80">
                  <c:v>31493</c:v>
                </c:pt>
                <c:pt idx="81">
                  <c:v>31500</c:v>
                </c:pt>
                <c:pt idx="82">
                  <c:v>31507</c:v>
                </c:pt>
                <c:pt idx="83">
                  <c:v>31515</c:v>
                </c:pt>
                <c:pt idx="84">
                  <c:v>31522</c:v>
                </c:pt>
                <c:pt idx="85">
                  <c:v>31529</c:v>
                </c:pt>
                <c:pt idx="86">
                  <c:v>31537</c:v>
                </c:pt>
                <c:pt idx="87">
                  <c:v>31543</c:v>
                </c:pt>
                <c:pt idx="88">
                  <c:v>31551</c:v>
                </c:pt>
                <c:pt idx="89">
                  <c:v>31578</c:v>
                </c:pt>
                <c:pt idx="90">
                  <c:v>31592</c:v>
                </c:pt>
                <c:pt idx="91">
                  <c:v>31602</c:v>
                </c:pt>
                <c:pt idx="92">
                  <c:v>31606</c:v>
                </c:pt>
                <c:pt idx="93">
                  <c:v>31614</c:v>
                </c:pt>
                <c:pt idx="94">
                  <c:v>31719</c:v>
                </c:pt>
                <c:pt idx="95">
                  <c:v>31774</c:v>
                </c:pt>
                <c:pt idx="96">
                  <c:v>31780</c:v>
                </c:pt>
                <c:pt idx="97">
                  <c:v>31788</c:v>
                </c:pt>
                <c:pt idx="98">
                  <c:v>32800</c:v>
                </c:pt>
                <c:pt idx="99">
                  <c:v>33050</c:v>
                </c:pt>
                <c:pt idx="100">
                  <c:v>33257</c:v>
                </c:pt>
                <c:pt idx="101">
                  <c:v>33306</c:v>
                </c:pt>
                <c:pt idx="102">
                  <c:v>33342</c:v>
                </c:pt>
                <c:pt idx="103">
                  <c:v>33679</c:v>
                </c:pt>
                <c:pt idx="104">
                  <c:v>33855</c:v>
                </c:pt>
                <c:pt idx="105">
                  <c:v>33765</c:v>
                </c:pt>
                <c:pt idx="106">
                  <c:v>33784</c:v>
                </c:pt>
                <c:pt idx="107">
                  <c:v>38558</c:v>
                </c:pt>
                <c:pt idx="108">
                  <c:v>40633</c:v>
                </c:pt>
                <c:pt idx="109">
                  <c:v>40666</c:v>
                </c:pt>
                <c:pt idx="110">
                  <c:v>40709</c:v>
                </c:pt>
                <c:pt idx="111">
                  <c:v>40714</c:v>
                </c:pt>
                <c:pt idx="112">
                  <c:v>40743</c:v>
                </c:pt>
                <c:pt idx="113">
                  <c:v>40772</c:v>
                </c:pt>
                <c:pt idx="114">
                  <c:v>40808</c:v>
                </c:pt>
                <c:pt idx="115">
                  <c:v>40842</c:v>
                </c:pt>
                <c:pt idx="116">
                  <c:v>40868</c:v>
                </c:pt>
                <c:pt idx="117">
                  <c:v>40897</c:v>
                </c:pt>
                <c:pt idx="118">
                  <c:v>40932</c:v>
                </c:pt>
                <c:pt idx="119">
                  <c:v>40977</c:v>
                </c:pt>
              </c:numCache>
            </c:numRef>
          </c:xVal>
          <c:yVal>
            <c:numRef>
              <c:f>'"300" wells'' water levels'!$P$3838:$P$3957</c:f>
              <c:numCache>
                <c:formatCode>General</c:formatCode>
                <c:ptCount val="120"/>
                <c:pt idx="2">
                  <c:v>1.2860000000000014</c:v>
                </c:pt>
                <c:pt idx="7">
                  <c:v>1.2189999999999941</c:v>
                </c:pt>
                <c:pt idx="9">
                  <c:v>1.2130000000000223</c:v>
                </c:pt>
                <c:pt idx="10">
                  <c:v>1.0579999999999927</c:v>
                </c:pt>
                <c:pt idx="11">
                  <c:v>1.0850000000000364</c:v>
                </c:pt>
                <c:pt idx="12">
                  <c:v>1.0249999999999773</c:v>
                </c:pt>
                <c:pt idx="13">
                  <c:v>0.95699999999999363</c:v>
                </c:pt>
                <c:pt idx="14">
                  <c:v>0.93000000000000682</c:v>
                </c:pt>
                <c:pt idx="15">
                  <c:v>0.92099999999999227</c:v>
                </c:pt>
                <c:pt idx="16">
                  <c:v>1.0120000000000005</c:v>
                </c:pt>
                <c:pt idx="17">
                  <c:v>1.2069999999999936</c:v>
                </c:pt>
                <c:pt idx="18">
                  <c:v>1.2040000000000077</c:v>
                </c:pt>
                <c:pt idx="19">
                  <c:v>0.91400000000004411</c:v>
                </c:pt>
                <c:pt idx="20">
                  <c:v>1.1099999999999568</c:v>
                </c:pt>
                <c:pt idx="21">
                  <c:v>1.1099999999999568</c:v>
                </c:pt>
                <c:pt idx="22">
                  <c:v>1.1400000000000432</c:v>
                </c:pt>
                <c:pt idx="23">
                  <c:v>1.2069999999999936</c:v>
                </c:pt>
                <c:pt idx="24">
                  <c:v>1.1059999999999945</c:v>
                </c:pt>
                <c:pt idx="25">
                  <c:v>1.075999999999965</c:v>
                </c:pt>
                <c:pt idx="26">
                  <c:v>1.0489999999999782</c:v>
                </c:pt>
                <c:pt idx="27">
                  <c:v>1.0729999999999791</c:v>
                </c:pt>
                <c:pt idx="28">
                  <c:v>1.0910000000000082</c:v>
                </c:pt>
                <c:pt idx="29">
                  <c:v>1.1160000000000423</c:v>
                </c:pt>
                <c:pt idx="30">
                  <c:v>1.1610000000000014</c:v>
                </c:pt>
                <c:pt idx="31">
                  <c:v>1.2100000000000364</c:v>
                </c:pt>
                <c:pt idx="32">
                  <c:v>1.2650000000000432</c:v>
                </c:pt>
                <c:pt idx="33">
                  <c:v>1.32000000000005</c:v>
                </c:pt>
                <c:pt idx="34">
                  <c:v>1.3349999999999795</c:v>
                </c:pt>
                <c:pt idx="35">
                  <c:v>1.3600000000000136</c:v>
                </c:pt>
                <c:pt idx="36">
                  <c:v>1.3779999999999859</c:v>
                </c:pt>
                <c:pt idx="37">
                  <c:v>1.3919999999999959</c:v>
                </c:pt>
                <c:pt idx="38">
                  <c:v>1.4420000000000073</c:v>
                </c:pt>
                <c:pt idx="39">
                  <c:v>1.4510000000000218</c:v>
                </c:pt>
                <c:pt idx="40">
                  <c:v>1.40300000000002</c:v>
                </c:pt>
                <c:pt idx="41">
                  <c:v>1.4209999999999923</c:v>
                </c:pt>
                <c:pt idx="42">
                  <c:v>1.4540000000000077</c:v>
                </c:pt>
                <c:pt idx="43">
                  <c:v>1.4420000000000073</c:v>
                </c:pt>
                <c:pt idx="44">
                  <c:v>1.4300000000000068</c:v>
                </c:pt>
                <c:pt idx="45">
                  <c:v>1.3770000000000095</c:v>
                </c:pt>
                <c:pt idx="46">
                  <c:v>1.3199999999999932</c:v>
                </c:pt>
                <c:pt idx="47">
                  <c:v>1.2040000000000077</c:v>
                </c:pt>
                <c:pt idx="48">
                  <c:v>1.1739999999999782</c:v>
                </c:pt>
                <c:pt idx="49">
                  <c:v>1.146000000000015</c:v>
                </c:pt>
                <c:pt idx="50">
                  <c:v>1.0699999999999932</c:v>
                </c:pt>
                <c:pt idx="51">
                  <c:v>1.0459999999999923</c:v>
                </c:pt>
                <c:pt idx="52">
                  <c:v>0.98799999999999955</c:v>
                </c:pt>
                <c:pt idx="53">
                  <c:v>0.94499999999999318</c:v>
                </c:pt>
                <c:pt idx="54">
                  <c:v>0.94200000000000728</c:v>
                </c:pt>
                <c:pt idx="55">
                  <c:v>0.93000000000000682</c:v>
                </c:pt>
                <c:pt idx="56">
                  <c:v>0.91500000000002046</c:v>
                </c:pt>
                <c:pt idx="57">
                  <c:v>0.88099999999997181</c:v>
                </c:pt>
                <c:pt idx="58">
                  <c:v>0.86599999999998545</c:v>
                </c:pt>
                <c:pt idx="59">
                  <c:v>1.0029999999999859</c:v>
                </c:pt>
                <c:pt idx="60">
                  <c:v>0.8779999999999859</c:v>
                </c:pt>
                <c:pt idx="61">
                  <c:v>0.84800000000001319</c:v>
                </c:pt>
                <c:pt idx="62">
                  <c:v>0.83600000000001273</c:v>
                </c:pt>
                <c:pt idx="63">
                  <c:v>0.83199999999999363</c:v>
                </c:pt>
                <c:pt idx="64">
                  <c:v>0.82300000000003593</c:v>
                </c:pt>
                <c:pt idx="65">
                  <c:v>0.82300000000003593</c:v>
                </c:pt>
                <c:pt idx="66">
                  <c:v>0.81099999999997863</c:v>
                </c:pt>
                <c:pt idx="67">
                  <c:v>0.81999999999999318</c:v>
                </c:pt>
                <c:pt idx="68">
                  <c:v>0.83199999999999363</c:v>
                </c:pt>
                <c:pt idx="69">
                  <c:v>0.84999999999996589</c:v>
                </c:pt>
                <c:pt idx="70">
                  <c:v>0.86899999999997135</c:v>
                </c:pt>
                <c:pt idx="71">
                  <c:v>0.89600000000001501</c:v>
                </c:pt>
                <c:pt idx="72">
                  <c:v>1.1279999999999859</c:v>
                </c:pt>
                <c:pt idx="73">
                  <c:v>1.1430000000000291</c:v>
                </c:pt>
                <c:pt idx="74">
                  <c:v>1.1519999999999868</c:v>
                </c:pt>
                <c:pt idx="75">
                  <c:v>1.1679999999999495</c:v>
                </c:pt>
                <c:pt idx="76">
                  <c:v>1.1850000000000023</c:v>
                </c:pt>
                <c:pt idx="77">
                  <c:v>1.2220000000000368</c:v>
                </c:pt>
                <c:pt idx="78">
                  <c:v>1.2280000000000086</c:v>
                </c:pt>
                <c:pt idx="79">
                  <c:v>1.2099999999999795</c:v>
                </c:pt>
                <c:pt idx="80">
                  <c:v>1.2460000000000377</c:v>
                </c:pt>
                <c:pt idx="81">
                  <c:v>1.5600000000000023</c:v>
                </c:pt>
                <c:pt idx="82">
                  <c:v>1.1700000000000159</c:v>
                </c:pt>
                <c:pt idx="83">
                  <c:v>1.34699999999998</c:v>
                </c:pt>
                <c:pt idx="84">
                  <c:v>1.1189999999999714</c:v>
                </c:pt>
                <c:pt idx="85">
                  <c:v>1.0939999999999941</c:v>
                </c:pt>
                <c:pt idx="86">
                  <c:v>1.0539999999999736</c:v>
                </c:pt>
                <c:pt idx="87">
                  <c:v>0.98699999999996635</c:v>
                </c:pt>
                <c:pt idx="88">
                  <c:v>1</c:v>
                </c:pt>
                <c:pt idx="89">
                  <c:v>0.87199999999995725</c:v>
                </c:pt>
                <c:pt idx="90">
                  <c:v>0.90599999999994907</c:v>
                </c:pt>
                <c:pt idx="91">
                  <c:v>0.91100000000000136</c:v>
                </c:pt>
                <c:pt idx="92">
                  <c:v>0.66100000000000136</c:v>
                </c:pt>
                <c:pt idx="93">
                  <c:v>0.88700000000000045</c:v>
                </c:pt>
                <c:pt idx="94">
                  <c:v>1.0480000000000018</c:v>
                </c:pt>
                <c:pt idx="95">
                  <c:v>1.2899999999999636</c:v>
                </c:pt>
                <c:pt idx="96">
                  <c:v>1.3009999999999877</c:v>
                </c:pt>
                <c:pt idx="97">
                  <c:v>1.3129999999999882</c:v>
                </c:pt>
                <c:pt idx="98">
                  <c:v>1.1949999999999932</c:v>
                </c:pt>
                <c:pt idx="99">
                  <c:v>1.325999999999965</c:v>
                </c:pt>
                <c:pt idx="100">
                  <c:v>1.3319999999999936</c:v>
                </c:pt>
                <c:pt idx="101">
                  <c:v>1.2950000000000159</c:v>
                </c:pt>
                <c:pt idx="102">
                  <c:v>1.3430000000000177</c:v>
                </c:pt>
                <c:pt idx="103">
                  <c:v>1.2470000000000141</c:v>
                </c:pt>
                <c:pt idx="104">
                  <c:v>0.74000000000000909</c:v>
                </c:pt>
                <c:pt idx="105">
                  <c:v>0.9819999999999709</c:v>
                </c:pt>
                <c:pt idx="106">
                  <c:v>0.96199999999998909</c:v>
                </c:pt>
                <c:pt idx="107">
                  <c:v>0.35099999999999909</c:v>
                </c:pt>
                <c:pt idx="108">
                  <c:v>0.42099999999999227</c:v>
                </c:pt>
                <c:pt idx="109">
                  <c:v>0.38099999999997181</c:v>
                </c:pt>
                <c:pt idx="110">
                  <c:v>0.32499999999998863</c:v>
                </c:pt>
                <c:pt idx="111">
                  <c:v>0.32699999999999818</c:v>
                </c:pt>
                <c:pt idx="113">
                  <c:v>0.33199999999999363</c:v>
                </c:pt>
                <c:pt idx="114">
                  <c:v>0.41799999999994952</c:v>
                </c:pt>
                <c:pt idx="115">
                  <c:v>0.47200000000003683</c:v>
                </c:pt>
                <c:pt idx="116">
                  <c:v>0.44399999999995998</c:v>
                </c:pt>
                <c:pt idx="117">
                  <c:v>0.43400000000002592</c:v>
                </c:pt>
                <c:pt idx="118" formatCode="0.000">
                  <c:v>0.42000000000001592</c:v>
                </c:pt>
                <c:pt idx="119" formatCode="0.000">
                  <c:v>0.39999999999997726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5392"/>
        <c:axId val="48955968"/>
      </c:scatterChart>
      <c:valAx>
        <c:axId val="48955392"/>
        <c:scaling>
          <c:orientation val="minMax"/>
          <c:max val="42682"/>
          <c:min val="304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955968"/>
        <c:crosses val="autoZero"/>
        <c:crossBetween val="midCat"/>
      </c:valAx>
      <c:valAx>
        <c:axId val="48955968"/>
        <c:scaling>
          <c:orientation val="minMax"/>
          <c:max val="1.6"/>
          <c:min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Oil thickness (m)</a:t>
                </a:r>
              </a:p>
            </c:rich>
          </c:tx>
          <c:layout>
            <c:manualLayout>
              <c:xMode val="edge"/>
              <c:yMode val="edge"/>
              <c:x val="2.9411790331187852E-2"/>
              <c:y val="0.359673596658728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955392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314 Oil Thickness</a:t>
            </a:r>
          </a:p>
        </c:rich>
      </c:tx>
      <c:layout>
        <c:manualLayout>
          <c:xMode val="edge"/>
          <c:yMode val="edge"/>
          <c:x val="0.39272111101054891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12738206574753"/>
          <c:y val="0.15880912541815947"/>
          <c:w val="0.82184068945404809"/>
          <c:h val="0.6749387830271778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levels'!$B$3143:$B$3259</c:f>
              <c:numCache>
                <c:formatCode>mm/dd/yy</c:formatCode>
                <c:ptCount val="117"/>
                <c:pt idx="0">
                  <c:v>30482</c:v>
                </c:pt>
                <c:pt idx="1">
                  <c:v>30483</c:v>
                </c:pt>
                <c:pt idx="2">
                  <c:v>30488</c:v>
                </c:pt>
                <c:pt idx="3">
                  <c:v>30509</c:v>
                </c:pt>
                <c:pt idx="4">
                  <c:v>30524</c:v>
                </c:pt>
                <c:pt idx="5">
                  <c:v>30566</c:v>
                </c:pt>
                <c:pt idx="6">
                  <c:v>30586</c:v>
                </c:pt>
                <c:pt idx="7">
                  <c:v>30739</c:v>
                </c:pt>
                <c:pt idx="8">
                  <c:v>30778</c:v>
                </c:pt>
                <c:pt idx="9">
                  <c:v>30785</c:v>
                </c:pt>
                <c:pt idx="10">
                  <c:v>30799</c:v>
                </c:pt>
                <c:pt idx="11">
                  <c:v>30806</c:v>
                </c:pt>
                <c:pt idx="12">
                  <c:v>30830</c:v>
                </c:pt>
                <c:pt idx="13">
                  <c:v>30839</c:v>
                </c:pt>
                <c:pt idx="14">
                  <c:v>30848</c:v>
                </c:pt>
                <c:pt idx="15">
                  <c:v>30854</c:v>
                </c:pt>
                <c:pt idx="16">
                  <c:v>30861</c:v>
                </c:pt>
                <c:pt idx="17">
                  <c:v>30869</c:v>
                </c:pt>
                <c:pt idx="18">
                  <c:v>30881</c:v>
                </c:pt>
                <c:pt idx="19">
                  <c:v>30897</c:v>
                </c:pt>
                <c:pt idx="20">
                  <c:v>30904</c:v>
                </c:pt>
                <c:pt idx="21">
                  <c:v>30911</c:v>
                </c:pt>
                <c:pt idx="22">
                  <c:v>30917</c:v>
                </c:pt>
                <c:pt idx="23">
                  <c:v>30925</c:v>
                </c:pt>
                <c:pt idx="24">
                  <c:v>30934</c:v>
                </c:pt>
                <c:pt idx="25">
                  <c:v>30945</c:v>
                </c:pt>
                <c:pt idx="26">
                  <c:v>30979</c:v>
                </c:pt>
                <c:pt idx="27">
                  <c:v>30986</c:v>
                </c:pt>
                <c:pt idx="28">
                  <c:v>30993</c:v>
                </c:pt>
                <c:pt idx="29">
                  <c:v>31001</c:v>
                </c:pt>
                <c:pt idx="30">
                  <c:v>31007</c:v>
                </c:pt>
                <c:pt idx="31">
                  <c:v>31016</c:v>
                </c:pt>
                <c:pt idx="32">
                  <c:v>31021</c:v>
                </c:pt>
                <c:pt idx="33">
                  <c:v>31029</c:v>
                </c:pt>
                <c:pt idx="34">
                  <c:v>31039</c:v>
                </c:pt>
                <c:pt idx="35">
                  <c:v>31045</c:v>
                </c:pt>
                <c:pt idx="36">
                  <c:v>31053</c:v>
                </c:pt>
                <c:pt idx="37">
                  <c:v>31060</c:v>
                </c:pt>
                <c:pt idx="38">
                  <c:v>31076</c:v>
                </c:pt>
                <c:pt idx="39">
                  <c:v>31081</c:v>
                </c:pt>
                <c:pt idx="40">
                  <c:v>31088</c:v>
                </c:pt>
                <c:pt idx="41">
                  <c:v>31116</c:v>
                </c:pt>
                <c:pt idx="42">
                  <c:v>31123</c:v>
                </c:pt>
                <c:pt idx="43">
                  <c:v>31130</c:v>
                </c:pt>
                <c:pt idx="44">
                  <c:v>31137</c:v>
                </c:pt>
                <c:pt idx="45">
                  <c:v>31144</c:v>
                </c:pt>
                <c:pt idx="46">
                  <c:v>31151</c:v>
                </c:pt>
                <c:pt idx="47">
                  <c:v>31158</c:v>
                </c:pt>
                <c:pt idx="48">
                  <c:v>31165</c:v>
                </c:pt>
                <c:pt idx="49">
                  <c:v>31172</c:v>
                </c:pt>
                <c:pt idx="50">
                  <c:v>31179</c:v>
                </c:pt>
                <c:pt idx="51">
                  <c:v>31186</c:v>
                </c:pt>
                <c:pt idx="52">
                  <c:v>31193</c:v>
                </c:pt>
                <c:pt idx="53">
                  <c:v>31200</c:v>
                </c:pt>
                <c:pt idx="54">
                  <c:v>31207</c:v>
                </c:pt>
                <c:pt idx="55">
                  <c:v>31214</c:v>
                </c:pt>
                <c:pt idx="56">
                  <c:v>31228</c:v>
                </c:pt>
                <c:pt idx="57">
                  <c:v>31235</c:v>
                </c:pt>
                <c:pt idx="58">
                  <c:v>31242</c:v>
                </c:pt>
                <c:pt idx="59">
                  <c:v>31249</c:v>
                </c:pt>
                <c:pt idx="60">
                  <c:v>31256</c:v>
                </c:pt>
                <c:pt idx="61">
                  <c:v>31263</c:v>
                </c:pt>
                <c:pt idx="62">
                  <c:v>31270</c:v>
                </c:pt>
                <c:pt idx="63">
                  <c:v>31272</c:v>
                </c:pt>
                <c:pt idx="64">
                  <c:v>31277</c:v>
                </c:pt>
                <c:pt idx="65">
                  <c:v>31284</c:v>
                </c:pt>
                <c:pt idx="66">
                  <c:v>31291</c:v>
                </c:pt>
                <c:pt idx="67">
                  <c:v>31298</c:v>
                </c:pt>
                <c:pt idx="68">
                  <c:v>31305</c:v>
                </c:pt>
                <c:pt idx="69">
                  <c:v>31312</c:v>
                </c:pt>
                <c:pt idx="70">
                  <c:v>31317</c:v>
                </c:pt>
                <c:pt idx="71">
                  <c:v>31326</c:v>
                </c:pt>
                <c:pt idx="72">
                  <c:v>31333</c:v>
                </c:pt>
                <c:pt idx="73">
                  <c:v>31340</c:v>
                </c:pt>
                <c:pt idx="74">
                  <c:v>31347</c:v>
                </c:pt>
                <c:pt idx="75">
                  <c:v>31437</c:v>
                </c:pt>
                <c:pt idx="76">
                  <c:v>31445</c:v>
                </c:pt>
                <c:pt idx="77">
                  <c:v>31451</c:v>
                </c:pt>
                <c:pt idx="78">
                  <c:v>31458</c:v>
                </c:pt>
                <c:pt idx="79">
                  <c:v>31465</c:v>
                </c:pt>
                <c:pt idx="80">
                  <c:v>31473</c:v>
                </c:pt>
                <c:pt idx="81">
                  <c:v>31480</c:v>
                </c:pt>
                <c:pt idx="82">
                  <c:v>31487</c:v>
                </c:pt>
                <c:pt idx="83">
                  <c:v>31493</c:v>
                </c:pt>
                <c:pt idx="84">
                  <c:v>31500</c:v>
                </c:pt>
                <c:pt idx="85">
                  <c:v>31507</c:v>
                </c:pt>
                <c:pt idx="86">
                  <c:v>31515</c:v>
                </c:pt>
                <c:pt idx="87">
                  <c:v>31522</c:v>
                </c:pt>
                <c:pt idx="88">
                  <c:v>31529</c:v>
                </c:pt>
                <c:pt idx="89">
                  <c:v>31537</c:v>
                </c:pt>
                <c:pt idx="90">
                  <c:v>31543</c:v>
                </c:pt>
                <c:pt idx="91">
                  <c:v>31551</c:v>
                </c:pt>
                <c:pt idx="92">
                  <c:v>31578</c:v>
                </c:pt>
                <c:pt idx="93">
                  <c:v>31592</c:v>
                </c:pt>
                <c:pt idx="94">
                  <c:v>31602</c:v>
                </c:pt>
                <c:pt idx="95">
                  <c:v>31606</c:v>
                </c:pt>
                <c:pt idx="96">
                  <c:v>31614</c:v>
                </c:pt>
                <c:pt idx="97">
                  <c:v>31637</c:v>
                </c:pt>
                <c:pt idx="98">
                  <c:v>31675</c:v>
                </c:pt>
                <c:pt idx="99">
                  <c:v>31719</c:v>
                </c:pt>
                <c:pt idx="100">
                  <c:v>31774</c:v>
                </c:pt>
                <c:pt idx="101">
                  <c:v>31780</c:v>
                </c:pt>
                <c:pt idx="102">
                  <c:v>31788</c:v>
                </c:pt>
                <c:pt idx="103">
                  <c:v>31905</c:v>
                </c:pt>
                <c:pt idx="104">
                  <c:v>32755</c:v>
                </c:pt>
                <c:pt idx="105">
                  <c:v>32800</c:v>
                </c:pt>
                <c:pt idx="106">
                  <c:v>32829</c:v>
                </c:pt>
                <c:pt idx="107">
                  <c:v>32881</c:v>
                </c:pt>
                <c:pt idx="108">
                  <c:v>32930</c:v>
                </c:pt>
                <c:pt idx="109">
                  <c:v>33257</c:v>
                </c:pt>
                <c:pt idx="110">
                  <c:v>33306</c:v>
                </c:pt>
                <c:pt idx="111">
                  <c:v>33326</c:v>
                </c:pt>
                <c:pt idx="112">
                  <c:v>33342</c:v>
                </c:pt>
                <c:pt idx="113">
                  <c:v>33679</c:v>
                </c:pt>
                <c:pt idx="114">
                  <c:v>33784</c:v>
                </c:pt>
                <c:pt idx="115">
                  <c:v>35325</c:v>
                </c:pt>
                <c:pt idx="116">
                  <c:v>40714</c:v>
                </c:pt>
              </c:numCache>
            </c:numRef>
          </c:xVal>
          <c:yVal>
            <c:numRef>
              <c:f>'"300" wells'' water levels'!$P$3143:$P$3259</c:f>
              <c:numCache>
                <c:formatCode>General</c:formatCode>
                <c:ptCount val="117"/>
                <c:pt idx="11">
                  <c:v>0.68299999999999272</c:v>
                </c:pt>
                <c:pt idx="13">
                  <c:v>0.73700000000002319</c:v>
                </c:pt>
                <c:pt idx="14">
                  <c:v>0.67700000000002092</c:v>
                </c:pt>
                <c:pt idx="15">
                  <c:v>0.42099999999999227</c:v>
                </c:pt>
                <c:pt idx="16">
                  <c:v>0.35700000000002774</c:v>
                </c:pt>
                <c:pt idx="17">
                  <c:v>0.36000000000001364</c:v>
                </c:pt>
                <c:pt idx="18">
                  <c:v>0.41500000000002046</c:v>
                </c:pt>
                <c:pt idx="19">
                  <c:v>0.54199999999997317</c:v>
                </c:pt>
                <c:pt idx="20">
                  <c:v>0.35900000000003729</c:v>
                </c:pt>
                <c:pt idx="21">
                  <c:v>0.63099999999997181</c:v>
                </c:pt>
                <c:pt idx="22">
                  <c:v>0.63700000000000045</c:v>
                </c:pt>
                <c:pt idx="23">
                  <c:v>0.63999999999998636</c:v>
                </c:pt>
                <c:pt idx="24">
                  <c:v>0.65600000000000591</c:v>
                </c:pt>
                <c:pt idx="26">
                  <c:v>0.40800000000001546</c:v>
                </c:pt>
                <c:pt idx="27">
                  <c:v>0.43899999999996453</c:v>
                </c:pt>
                <c:pt idx="28">
                  <c:v>0.45499999999998408</c:v>
                </c:pt>
                <c:pt idx="29">
                  <c:v>0.44200000000000728</c:v>
                </c:pt>
                <c:pt idx="30">
                  <c:v>0.41699999999997317</c:v>
                </c:pt>
                <c:pt idx="31">
                  <c:v>0.42700000000002092</c:v>
                </c:pt>
                <c:pt idx="32">
                  <c:v>0.43599999999997863</c:v>
                </c:pt>
                <c:pt idx="33">
                  <c:v>0.44499999999999318</c:v>
                </c:pt>
                <c:pt idx="34">
                  <c:v>0.45699999999999363</c:v>
                </c:pt>
                <c:pt idx="35">
                  <c:v>0.46300000000002228</c:v>
                </c:pt>
                <c:pt idx="36">
                  <c:v>0.45099999999996498</c:v>
                </c:pt>
                <c:pt idx="37">
                  <c:v>0.45699999999999363</c:v>
                </c:pt>
                <c:pt idx="38">
                  <c:v>0.49500000000000455</c:v>
                </c:pt>
                <c:pt idx="39">
                  <c:v>0.45100000000002183</c:v>
                </c:pt>
                <c:pt idx="40">
                  <c:v>0.45099999999996498</c:v>
                </c:pt>
                <c:pt idx="41">
                  <c:v>0.44099999999997408</c:v>
                </c:pt>
                <c:pt idx="42">
                  <c:v>0.43899999999996453</c:v>
                </c:pt>
                <c:pt idx="43">
                  <c:v>0.47800000000000864</c:v>
                </c:pt>
                <c:pt idx="44">
                  <c:v>0.46000000000003638</c:v>
                </c:pt>
                <c:pt idx="45">
                  <c:v>0.46300000000002228</c:v>
                </c:pt>
                <c:pt idx="46">
                  <c:v>0.52100000000001501</c:v>
                </c:pt>
                <c:pt idx="47">
                  <c:v>0.5180000000000291</c:v>
                </c:pt>
                <c:pt idx="48">
                  <c:v>0.5</c:v>
                </c:pt>
                <c:pt idx="49">
                  <c:v>0.51499999999998636</c:v>
                </c:pt>
                <c:pt idx="50">
                  <c:v>0.625</c:v>
                </c:pt>
                <c:pt idx="51">
                  <c:v>0.61299999999999955</c:v>
                </c:pt>
                <c:pt idx="52">
                  <c:v>0.59100000000000819</c:v>
                </c:pt>
                <c:pt idx="53">
                  <c:v>0.55799999999999272</c:v>
                </c:pt>
                <c:pt idx="54">
                  <c:v>0.5180000000000291</c:v>
                </c:pt>
                <c:pt idx="55">
                  <c:v>0.73200000000002774</c:v>
                </c:pt>
                <c:pt idx="56">
                  <c:v>0.40199999999998681</c:v>
                </c:pt>
                <c:pt idx="57">
                  <c:v>0.39999999999997726</c:v>
                </c:pt>
                <c:pt idx="58">
                  <c:v>0.3930000000000291</c:v>
                </c:pt>
                <c:pt idx="59">
                  <c:v>0.36599999999998545</c:v>
                </c:pt>
                <c:pt idx="60">
                  <c:v>0.34199999999998454</c:v>
                </c:pt>
                <c:pt idx="61">
                  <c:v>0.35099999999999909</c:v>
                </c:pt>
                <c:pt idx="62">
                  <c:v>0.35399999999998499</c:v>
                </c:pt>
                <c:pt idx="63">
                  <c:v>0.47800000000000864</c:v>
                </c:pt>
                <c:pt idx="64">
                  <c:v>0.3569999999999709</c:v>
                </c:pt>
                <c:pt idx="65">
                  <c:v>0.3720000000000141</c:v>
                </c:pt>
                <c:pt idx="66">
                  <c:v>0.38700000000000045</c:v>
                </c:pt>
                <c:pt idx="67">
                  <c:v>0.367999999999995</c:v>
                </c:pt>
                <c:pt idx="68">
                  <c:v>0.33499999999997954</c:v>
                </c:pt>
                <c:pt idx="69">
                  <c:v>0.30799999999999272</c:v>
                </c:pt>
                <c:pt idx="70">
                  <c:v>0.32600000000002183</c:v>
                </c:pt>
                <c:pt idx="71">
                  <c:v>0.33899999999999864</c:v>
                </c:pt>
                <c:pt idx="72">
                  <c:v>0.34199999999998454</c:v>
                </c:pt>
                <c:pt idx="73">
                  <c:v>0.35399999999998499</c:v>
                </c:pt>
                <c:pt idx="74">
                  <c:v>0.38700000000000045</c:v>
                </c:pt>
                <c:pt idx="75">
                  <c:v>0.46099999999995589</c:v>
                </c:pt>
                <c:pt idx="76">
                  <c:v>0.42000000000001592</c:v>
                </c:pt>
                <c:pt idx="77">
                  <c:v>0.45399999999995089</c:v>
                </c:pt>
                <c:pt idx="78">
                  <c:v>0.43899999999996453</c:v>
                </c:pt>
                <c:pt idx="79">
                  <c:v>0.43899999999996453</c:v>
                </c:pt>
                <c:pt idx="80">
                  <c:v>0.42400000000003502</c:v>
                </c:pt>
                <c:pt idx="81">
                  <c:v>0.43599999999997863</c:v>
                </c:pt>
                <c:pt idx="82">
                  <c:v>0.73500000000001364</c:v>
                </c:pt>
                <c:pt idx="83">
                  <c:v>0.45100000000002183</c:v>
                </c:pt>
                <c:pt idx="84">
                  <c:v>0.45699999999999363</c:v>
                </c:pt>
                <c:pt idx="85">
                  <c:v>0.42300000000000182</c:v>
                </c:pt>
                <c:pt idx="86">
                  <c:v>0.44099999999997408</c:v>
                </c:pt>
                <c:pt idx="87">
                  <c:v>0.49099999999998545</c:v>
                </c:pt>
                <c:pt idx="88">
                  <c:v>0.44200000000000728</c:v>
                </c:pt>
                <c:pt idx="89">
                  <c:v>0.47000000000002728</c:v>
                </c:pt>
                <c:pt idx="90">
                  <c:v>0.49400000000002819</c:v>
                </c:pt>
                <c:pt idx="91">
                  <c:v>0.45099999999996498</c:v>
                </c:pt>
                <c:pt idx="92">
                  <c:v>0.48700000000002319</c:v>
                </c:pt>
                <c:pt idx="93">
                  <c:v>0.52500000000003411</c:v>
                </c:pt>
                <c:pt idx="94">
                  <c:v>0.49000000000000909</c:v>
                </c:pt>
                <c:pt idx="95">
                  <c:v>0.52100000000001501</c:v>
                </c:pt>
                <c:pt idx="96">
                  <c:v>0.6220000000000141</c:v>
                </c:pt>
                <c:pt idx="99">
                  <c:v>0.70400000000000773</c:v>
                </c:pt>
                <c:pt idx="100">
                  <c:v>0.61600000000004229</c:v>
                </c:pt>
                <c:pt idx="101">
                  <c:v>0.61600000000004229</c:v>
                </c:pt>
                <c:pt idx="102">
                  <c:v>0.6220000000000141</c:v>
                </c:pt>
                <c:pt idx="105">
                  <c:v>0.70999999999997954</c:v>
                </c:pt>
                <c:pt idx="106">
                  <c:v>0.7319999999999709</c:v>
                </c:pt>
                <c:pt idx="107">
                  <c:v>0.77999999999997272</c:v>
                </c:pt>
                <c:pt idx="108">
                  <c:v>0.82299999999997908</c:v>
                </c:pt>
                <c:pt idx="109">
                  <c:v>0.77999999999997272</c:v>
                </c:pt>
                <c:pt idx="110">
                  <c:v>0.7319999999999709</c:v>
                </c:pt>
                <c:pt idx="111">
                  <c:v>0.77499999999997726</c:v>
                </c:pt>
                <c:pt idx="112">
                  <c:v>0.76599999999996271</c:v>
                </c:pt>
                <c:pt idx="113">
                  <c:v>0.79500000000001592</c:v>
                </c:pt>
                <c:pt idx="114">
                  <c:v>0.15899999999999181</c:v>
                </c:pt>
                <c:pt idx="115">
                  <c:v>0.47599999999999909</c:v>
                </c:pt>
                <c:pt idx="116" formatCode="0.00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7696"/>
        <c:axId val="48958272"/>
      </c:scatterChart>
      <c:valAx>
        <c:axId val="48957696"/>
        <c:scaling>
          <c:orientation val="minMax"/>
          <c:max val="42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958272"/>
        <c:crosses val="autoZero"/>
        <c:crossBetween val="midCat"/>
      </c:valAx>
      <c:valAx>
        <c:axId val="489582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Oil thickness (m)</a:t>
                </a:r>
              </a:p>
            </c:rich>
          </c:tx>
          <c:layout>
            <c:manualLayout>
              <c:xMode val="edge"/>
              <c:yMode val="edge"/>
              <c:x val="2.681992337164751E-2"/>
              <c:y val="0.374690347329412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957696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W/L 303</a:t>
            </a:r>
          </a:p>
        </c:rich>
      </c:tx>
      <c:layout>
        <c:manualLayout>
          <c:xMode val="edge"/>
          <c:yMode val="edge"/>
          <c:x val="0.39764364820251125"/>
          <c:y val="9.23077109587629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95652173913045"/>
          <c:y val="0.46064918947389838"/>
          <c:w val="0.66434782608695653"/>
          <c:h val="0.46990846966432848"/>
        </c:manualLayout>
      </c:layout>
      <c:scatterChart>
        <c:scatterStyle val="lineMarker"/>
        <c:varyColors val="0"/>
        <c:ser>
          <c:idx val="3"/>
          <c:order val="0"/>
          <c:tx>
            <c:v>Hand Measurements</c:v>
          </c:tx>
          <c:spPr>
            <a:ln w="12700">
              <a:solidFill>
                <a:srgbClr val="3333CC"/>
              </a:solidFill>
              <a:prstDash val="solid"/>
            </a:ln>
          </c:spPr>
          <c:marker>
            <c:symbol val="x"/>
            <c:size val="5"/>
            <c:spPr>
              <a:solidFill>
                <a:srgbClr val="3333CC"/>
              </a:solidFill>
              <a:ln>
                <a:solidFill>
                  <a:srgbClr val="3333CC"/>
                </a:solidFill>
                <a:prstDash val="solid"/>
              </a:ln>
            </c:spPr>
          </c:marker>
          <c:xVal>
            <c:numRef>
              <c:f>'"300" wells'' water levels'!$B$645:$B$656</c:f>
              <c:numCache>
                <c:formatCode>mm/dd/yy</c:formatCode>
                <c:ptCount val="12"/>
                <c:pt idx="0">
                  <c:v>36185</c:v>
                </c:pt>
                <c:pt idx="1">
                  <c:v>36216</c:v>
                </c:pt>
                <c:pt idx="2">
                  <c:v>36235</c:v>
                </c:pt>
                <c:pt idx="3">
                  <c:v>36277</c:v>
                </c:pt>
                <c:pt idx="4">
                  <c:v>36299</c:v>
                </c:pt>
                <c:pt idx="5">
                  <c:v>36328</c:v>
                </c:pt>
                <c:pt idx="6">
                  <c:v>36371</c:v>
                </c:pt>
                <c:pt idx="7">
                  <c:v>36399</c:v>
                </c:pt>
                <c:pt idx="8">
                  <c:v>36427</c:v>
                </c:pt>
                <c:pt idx="9">
                  <c:v>36458</c:v>
                </c:pt>
                <c:pt idx="10">
                  <c:v>36486</c:v>
                </c:pt>
                <c:pt idx="11">
                  <c:v>36521</c:v>
                </c:pt>
              </c:numCache>
            </c:numRef>
          </c:xVal>
          <c:yVal>
            <c:numRef>
              <c:f>'"300" wells'' water levels'!$G$645:$G$656</c:f>
              <c:numCache>
                <c:formatCode>General</c:formatCode>
                <c:ptCount val="12"/>
                <c:pt idx="0">
                  <c:v>7.0490000000000004</c:v>
                </c:pt>
                <c:pt idx="1">
                  <c:v>7.0910000000000002</c:v>
                </c:pt>
                <c:pt idx="2">
                  <c:v>7.0810000000000004</c:v>
                </c:pt>
                <c:pt idx="3">
                  <c:v>6.899</c:v>
                </c:pt>
                <c:pt idx="4">
                  <c:v>6.8109999999999999</c:v>
                </c:pt>
                <c:pt idx="5">
                  <c:v>6.6379999999999999</c:v>
                </c:pt>
                <c:pt idx="6">
                  <c:v>6.5380000000000003</c:v>
                </c:pt>
                <c:pt idx="7">
                  <c:v>6.5339999999999998</c:v>
                </c:pt>
                <c:pt idx="8">
                  <c:v>6.5110000000000001</c:v>
                </c:pt>
                <c:pt idx="9">
                  <c:v>6.5960000000000001</c:v>
                </c:pt>
                <c:pt idx="10">
                  <c:v>6.6769999999999996</c:v>
                </c:pt>
                <c:pt idx="11">
                  <c:v>6.75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76640"/>
        <c:axId val="44377216"/>
      </c:scatterChart>
      <c:valAx>
        <c:axId val="44376640"/>
        <c:scaling>
          <c:orientation val="minMax"/>
          <c:max val="36525"/>
          <c:min val="36161"/>
        </c:scaling>
        <c:delete val="0"/>
        <c:axPos val="t"/>
        <c:numFmt formatCode="mm/dd/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220000" vert="horz"/>
          <a:lstStyle/>
          <a:p>
            <a:pPr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77216"/>
        <c:crosses val="autoZero"/>
        <c:crossBetween val="midCat"/>
        <c:majorUnit val="30.4"/>
      </c:valAx>
      <c:valAx>
        <c:axId val="44377216"/>
        <c:scaling>
          <c:orientation val="maxMin"/>
          <c:max val="7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5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W/L BMP (meters)</a:t>
                </a:r>
              </a:p>
            </c:rich>
          </c:tx>
          <c:layout>
            <c:manualLayout>
              <c:xMode val="edge"/>
              <c:yMode val="edge"/>
              <c:x val="2.2091506854326138E-2"/>
              <c:y val="0.490109775539027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7664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309A Oil Thickness</a:t>
            </a:r>
          </a:p>
        </c:rich>
      </c:tx>
      <c:layout>
        <c:manualLayout>
          <c:xMode val="edge"/>
          <c:yMode val="edge"/>
          <c:x val="0.38403081744059558"/>
          <c:y val="3.03030303030303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0685469534842"/>
          <c:y val="0.142857444825159"/>
          <c:w val="0.84600838990500782"/>
          <c:h val="0.70995821064624476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levels'!$B$1389:$B$1503</c:f>
              <c:numCache>
                <c:formatCode>mm/dd/yy</c:formatCode>
                <c:ptCount val="115"/>
                <c:pt idx="0">
                  <c:v>30483</c:v>
                </c:pt>
                <c:pt idx="1">
                  <c:v>30488</c:v>
                </c:pt>
                <c:pt idx="2">
                  <c:v>30524</c:v>
                </c:pt>
                <c:pt idx="3">
                  <c:v>30566</c:v>
                </c:pt>
                <c:pt idx="4">
                  <c:v>30739</c:v>
                </c:pt>
                <c:pt idx="5">
                  <c:v>30778</c:v>
                </c:pt>
                <c:pt idx="6">
                  <c:v>30785</c:v>
                </c:pt>
                <c:pt idx="7">
                  <c:v>30799</c:v>
                </c:pt>
                <c:pt idx="8">
                  <c:v>30806</c:v>
                </c:pt>
                <c:pt idx="9">
                  <c:v>30830</c:v>
                </c:pt>
                <c:pt idx="10">
                  <c:v>30839</c:v>
                </c:pt>
                <c:pt idx="11">
                  <c:v>30840</c:v>
                </c:pt>
                <c:pt idx="12">
                  <c:v>30854</c:v>
                </c:pt>
                <c:pt idx="13">
                  <c:v>30861</c:v>
                </c:pt>
                <c:pt idx="14">
                  <c:v>30869</c:v>
                </c:pt>
                <c:pt idx="15">
                  <c:v>30881</c:v>
                </c:pt>
                <c:pt idx="16">
                  <c:v>30897</c:v>
                </c:pt>
                <c:pt idx="17">
                  <c:v>30904</c:v>
                </c:pt>
                <c:pt idx="18">
                  <c:v>30911</c:v>
                </c:pt>
                <c:pt idx="19">
                  <c:v>30917</c:v>
                </c:pt>
                <c:pt idx="20">
                  <c:v>30925</c:v>
                </c:pt>
                <c:pt idx="21">
                  <c:v>30934</c:v>
                </c:pt>
                <c:pt idx="22">
                  <c:v>30945</c:v>
                </c:pt>
                <c:pt idx="23">
                  <c:v>30979</c:v>
                </c:pt>
                <c:pt idx="24">
                  <c:v>30986</c:v>
                </c:pt>
                <c:pt idx="25">
                  <c:v>30993</c:v>
                </c:pt>
                <c:pt idx="26">
                  <c:v>31001</c:v>
                </c:pt>
                <c:pt idx="27">
                  <c:v>31007</c:v>
                </c:pt>
                <c:pt idx="28">
                  <c:v>31016</c:v>
                </c:pt>
                <c:pt idx="29">
                  <c:v>31021</c:v>
                </c:pt>
                <c:pt idx="30">
                  <c:v>31029</c:v>
                </c:pt>
                <c:pt idx="31">
                  <c:v>31039</c:v>
                </c:pt>
                <c:pt idx="32">
                  <c:v>31046</c:v>
                </c:pt>
                <c:pt idx="33">
                  <c:v>31053</c:v>
                </c:pt>
                <c:pt idx="34">
                  <c:v>31060</c:v>
                </c:pt>
                <c:pt idx="35">
                  <c:v>31076</c:v>
                </c:pt>
                <c:pt idx="36">
                  <c:v>31081</c:v>
                </c:pt>
                <c:pt idx="37">
                  <c:v>31088</c:v>
                </c:pt>
                <c:pt idx="38">
                  <c:v>31109</c:v>
                </c:pt>
                <c:pt idx="39">
                  <c:v>31116</c:v>
                </c:pt>
                <c:pt idx="40">
                  <c:v>31123</c:v>
                </c:pt>
                <c:pt idx="41">
                  <c:v>31130</c:v>
                </c:pt>
                <c:pt idx="42">
                  <c:v>31137</c:v>
                </c:pt>
                <c:pt idx="43">
                  <c:v>31144</c:v>
                </c:pt>
                <c:pt idx="44">
                  <c:v>31151</c:v>
                </c:pt>
                <c:pt idx="45">
                  <c:v>31158</c:v>
                </c:pt>
                <c:pt idx="46">
                  <c:v>31165</c:v>
                </c:pt>
                <c:pt idx="47">
                  <c:v>31172</c:v>
                </c:pt>
                <c:pt idx="48">
                  <c:v>31179</c:v>
                </c:pt>
                <c:pt idx="49">
                  <c:v>31186</c:v>
                </c:pt>
                <c:pt idx="50">
                  <c:v>31193</c:v>
                </c:pt>
                <c:pt idx="51">
                  <c:v>31200</c:v>
                </c:pt>
                <c:pt idx="52">
                  <c:v>31207</c:v>
                </c:pt>
                <c:pt idx="53">
                  <c:v>31214</c:v>
                </c:pt>
                <c:pt idx="54">
                  <c:v>31228</c:v>
                </c:pt>
                <c:pt idx="55">
                  <c:v>31235</c:v>
                </c:pt>
                <c:pt idx="56">
                  <c:v>31242</c:v>
                </c:pt>
                <c:pt idx="57">
                  <c:v>31249</c:v>
                </c:pt>
                <c:pt idx="58">
                  <c:v>31256</c:v>
                </c:pt>
                <c:pt idx="59">
                  <c:v>31263</c:v>
                </c:pt>
                <c:pt idx="60">
                  <c:v>31270</c:v>
                </c:pt>
                <c:pt idx="61">
                  <c:v>31272</c:v>
                </c:pt>
                <c:pt idx="62">
                  <c:v>31277</c:v>
                </c:pt>
                <c:pt idx="63">
                  <c:v>31284</c:v>
                </c:pt>
                <c:pt idx="64">
                  <c:v>31291</c:v>
                </c:pt>
                <c:pt idx="65">
                  <c:v>31298</c:v>
                </c:pt>
                <c:pt idx="66">
                  <c:v>31305</c:v>
                </c:pt>
                <c:pt idx="67">
                  <c:v>31312</c:v>
                </c:pt>
                <c:pt idx="68">
                  <c:v>31319</c:v>
                </c:pt>
                <c:pt idx="69">
                  <c:v>31326</c:v>
                </c:pt>
                <c:pt idx="70">
                  <c:v>31333</c:v>
                </c:pt>
                <c:pt idx="71">
                  <c:v>31340</c:v>
                </c:pt>
                <c:pt idx="72">
                  <c:v>31347</c:v>
                </c:pt>
                <c:pt idx="73">
                  <c:v>31437</c:v>
                </c:pt>
                <c:pt idx="74">
                  <c:v>31445</c:v>
                </c:pt>
                <c:pt idx="75">
                  <c:v>31451</c:v>
                </c:pt>
                <c:pt idx="76">
                  <c:v>31458</c:v>
                </c:pt>
                <c:pt idx="77">
                  <c:v>31471</c:v>
                </c:pt>
                <c:pt idx="78">
                  <c:v>31471</c:v>
                </c:pt>
                <c:pt idx="79">
                  <c:v>31473</c:v>
                </c:pt>
                <c:pt idx="80">
                  <c:v>31480</c:v>
                </c:pt>
                <c:pt idx="81">
                  <c:v>31487</c:v>
                </c:pt>
                <c:pt idx="82">
                  <c:v>31493</c:v>
                </c:pt>
                <c:pt idx="83">
                  <c:v>31500</c:v>
                </c:pt>
                <c:pt idx="84">
                  <c:v>31507</c:v>
                </c:pt>
                <c:pt idx="85">
                  <c:v>31515</c:v>
                </c:pt>
                <c:pt idx="86">
                  <c:v>31522</c:v>
                </c:pt>
                <c:pt idx="87">
                  <c:v>31529</c:v>
                </c:pt>
                <c:pt idx="88">
                  <c:v>31537</c:v>
                </c:pt>
                <c:pt idx="89">
                  <c:v>31543</c:v>
                </c:pt>
                <c:pt idx="90">
                  <c:v>31551</c:v>
                </c:pt>
                <c:pt idx="91">
                  <c:v>31578</c:v>
                </c:pt>
                <c:pt idx="92">
                  <c:v>31592</c:v>
                </c:pt>
                <c:pt idx="93">
                  <c:v>31602</c:v>
                </c:pt>
                <c:pt idx="94">
                  <c:v>31606</c:v>
                </c:pt>
                <c:pt idx="95">
                  <c:v>31614</c:v>
                </c:pt>
                <c:pt idx="96">
                  <c:v>31719</c:v>
                </c:pt>
                <c:pt idx="97">
                  <c:v>31774</c:v>
                </c:pt>
                <c:pt idx="98">
                  <c:v>31780</c:v>
                </c:pt>
                <c:pt idx="99">
                  <c:v>31788</c:v>
                </c:pt>
                <c:pt idx="100">
                  <c:v>31905</c:v>
                </c:pt>
                <c:pt idx="101">
                  <c:v>32352</c:v>
                </c:pt>
                <c:pt idx="102">
                  <c:v>32381</c:v>
                </c:pt>
                <c:pt idx="103">
                  <c:v>32723</c:v>
                </c:pt>
                <c:pt idx="104">
                  <c:v>32800</c:v>
                </c:pt>
                <c:pt idx="105">
                  <c:v>32829</c:v>
                </c:pt>
                <c:pt idx="106">
                  <c:v>32881</c:v>
                </c:pt>
                <c:pt idx="107">
                  <c:v>32930</c:v>
                </c:pt>
                <c:pt idx="108">
                  <c:v>33257</c:v>
                </c:pt>
                <c:pt idx="109">
                  <c:v>33306</c:v>
                </c:pt>
                <c:pt idx="110">
                  <c:v>33326</c:v>
                </c:pt>
                <c:pt idx="111">
                  <c:v>33342</c:v>
                </c:pt>
                <c:pt idx="112">
                  <c:v>33679</c:v>
                </c:pt>
                <c:pt idx="113">
                  <c:v>33771</c:v>
                </c:pt>
                <c:pt idx="114">
                  <c:v>35325</c:v>
                </c:pt>
              </c:numCache>
            </c:numRef>
          </c:xVal>
          <c:yVal>
            <c:numRef>
              <c:f>'"300" wells'' water levels'!$P$1389:$P$1503</c:f>
              <c:numCache>
                <c:formatCode>General</c:formatCode>
                <c:ptCount val="115"/>
                <c:pt idx="3">
                  <c:v>0.21399999999999864</c:v>
                </c:pt>
                <c:pt idx="10">
                  <c:v>0.13700000000000045</c:v>
                </c:pt>
                <c:pt idx="11">
                  <c:v>0.14400000000000546</c:v>
                </c:pt>
                <c:pt idx="12">
                  <c:v>0.14699999999999136</c:v>
                </c:pt>
                <c:pt idx="13">
                  <c:v>0.1470000000000482</c:v>
                </c:pt>
                <c:pt idx="14">
                  <c:v>0.14400000000000546</c:v>
                </c:pt>
                <c:pt idx="15">
                  <c:v>0.22300000000001319</c:v>
                </c:pt>
                <c:pt idx="16">
                  <c:v>0.48500000000001364</c:v>
                </c:pt>
                <c:pt idx="17">
                  <c:v>0.45799999999996999</c:v>
                </c:pt>
                <c:pt idx="18">
                  <c:v>0.56999999999999318</c:v>
                </c:pt>
                <c:pt idx="19">
                  <c:v>0.56699999999995043</c:v>
                </c:pt>
                <c:pt idx="20">
                  <c:v>0.53999999999996362</c:v>
                </c:pt>
                <c:pt idx="21">
                  <c:v>0.56099999999997863</c:v>
                </c:pt>
                <c:pt idx="22">
                  <c:v>0.56999999999999318</c:v>
                </c:pt>
                <c:pt idx="23">
                  <c:v>0.1069999999999709</c:v>
                </c:pt>
                <c:pt idx="24">
                  <c:v>0.10399999999998499</c:v>
                </c:pt>
                <c:pt idx="25">
                  <c:v>0.10099999999999909</c:v>
                </c:pt>
                <c:pt idx="26">
                  <c:v>9.7999999999956344E-2</c:v>
                </c:pt>
                <c:pt idx="27">
                  <c:v>9.1999999999984539E-2</c:v>
                </c:pt>
                <c:pt idx="28">
                  <c:v>9.7999999999956344E-2</c:v>
                </c:pt>
                <c:pt idx="29">
                  <c:v>9.2000000000041382E-2</c:v>
                </c:pt>
                <c:pt idx="30">
                  <c:v>7.2999999999979082E-2</c:v>
                </c:pt>
                <c:pt idx="31">
                  <c:v>8.6000000000012733E-2</c:v>
                </c:pt>
                <c:pt idx="32">
                  <c:v>8.8999999999998636E-2</c:v>
                </c:pt>
                <c:pt idx="33">
                  <c:v>4.2999999999949523E-2</c:v>
                </c:pt>
                <c:pt idx="34">
                  <c:v>5.1999999999964075E-2</c:v>
                </c:pt>
                <c:pt idx="35">
                  <c:v>3.999999999996362E-2</c:v>
                </c:pt>
                <c:pt idx="36">
                  <c:v>3.7000000000034561E-2</c:v>
                </c:pt>
                <c:pt idx="37">
                  <c:v>3.1000000000005912E-2</c:v>
                </c:pt>
                <c:pt idx="38">
                  <c:v>2.8000000000020009E-2</c:v>
                </c:pt>
                <c:pt idx="39">
                  <c:v>2.4999999999977263E-2</c:v>
                </c:pt>
                <c:pt idx="40">
                  <c:v>0.28999999999996362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7.0000000000050022E-3</c:v>
                </c:pt>
                <c:pt idx="52">
                  <c:v>7.0000000000050022E-3</c:v>
                </c:pt>
                <c:pt idx="53">
                  <c:v>7.0000000000050022E-3</c:v>
                </c:pt>
                <c:pt idx="54">
                  <c:v>7.0000000000050022E-3</c:v>
                </c:pt>
                <c:pt idx="55">
                  <c:v>1.4999999999986358E-2</c:v>
                </c:pt>
                <c:pt idx="56">
                  <c:v>2.5000000000034106E-2</c:v>
                </c:pt>
                <c:pt idx="57">
                  <c:v>2.5000000000034106E-2</c:v>
                </c:pt>
                <c:pt idx="58">
                  <c:v>2.9999999999972715E-2</c:v>
                </c:pt>
                <c:pt idx="59">
                  <c:v>3.3999999999991815E-2</c:v>
                </c:pt>
                <c:pt idx="60">
                  <c:v>3.2999999999958618E-2</c:v>
                </c:pt>
                <c:pt idx="61">
                  <c:v>3.1000000000005912E-2</c:v>
                </c:pt>
                <c:pt idx="62">
                  <c:v>3.3999999999991815E-2</c:v>
                </c:pt>
                <c:pt idx="63">
                  <c:v>3.3999999999991815E-2</c:v>
                </c:pt>
                <c:pt idx="64">
                  <c:v>3.0999999999949068E-2</c:v>
                </c:pt>
                <c:pt idx="65">
                  <c:v>1.5999999999962711E-2</c:v>
                </c:pt>
                <c:pt idx="66">
                  <c:v>4.2999999999949523E-2</c:v>
                </c:pt>
                <c:pt idx="67">
                  <c:v>5.1999999999964075E-2</c:v>
                </c:pt>
                <c:pt idx="68">
                  <c:v>4.5999999999992269E-2</c:v>
                </c:pt>
                <c:pt idx="69">
                  <c:v>2.199999999999136E-2</c:v>
                </c:pt>
                <c:pt idx="70">
                  <c:v>1.0000000000047748E-2</c:v>
                </c:pt>
                <c:pt idx="71">
                  <c:v>9.0000000000145519E-3</c:v>
                </c:pt>
                <c:pt idx="72">
                  <c:v>5.9999999999718057E-3</c:v>
                </c:pt>
                <c:pt idx="73">
                  <c:v>4.0000000000190994E-3</c:v>
                </c:pt>
                <c:pt idx="74">
                  <c:v>3.999999999962256E-3</c:v>
                </c:pt>
                <c:pt idx="75">
                  <c:v>4.0000000000190994E-3</c:v>
                </c:pt>
                <c:pt idx="76">
                  <c:v>4.0000000000190994E-3</c:v>
                </c:pt>
                <c:pt idx="77">
                  <c:v>4.0000000000190994E-3</c:v>
                </c:pt>
                <c:pt idx="78">
                  <c:v>3.1000000000005912E-2</c:v>
                </c:pt>
                <c:pt idx="79">
                  <c:v>2.9999999999859028E-3</c:v>
                </c:pt>
                <c:pt idx="80">
                  <c:v>2.9999999999859028E-3</c:v>
                </c:pt>
                <c:pt idx="81">
                  <c:v>2.9999999999859028E-3</c:v>
                </c:pt>
                <c:pt idx="82">
                  <c:v>4.0000000000190994E-3</c:v>
                </c:pt>
                <c:pt idx="83">
                  <c:v>4.0000000000190994E-3</c:v>
                </c:pt>
                <c:pt idx="84">
                  <c:v>2.9999999999859028E-3</c:v>
                </c:pt>
                <c:pt idx="85">
                  <c:v>4.0000000000190994E-3</c:v>
                </c:pt>
                <c:pt idx="91">
                  <c:v>3.999999999962256E-3</c:v>
                </c:pt>
                <c:pt idx="92">
                  <c:v>6.0000000000286491E-3</c:v>
                </c:pt>
                <c:pt idx="93">
                  <c:v>2.9999999999859028E-3</c:v>
                </c:pt>
                <c:pt idx="94">
                  <c:v>9.0000000000145519E-3</c:v>
                </c:pt>
                <c:pt idx="95">
                  <c:v>5.3999999999973625E-2</c:v>
                </c:pt>
                <c:pt idx="96">
                  <c:v>0.40199999999998681</c:v>
                </c:pt>
                <c:pt idx="97">
                  <c:v>0.25</c:v>
                </c:pt>
                <c:pt idx="98">
                  <c:v>0.13100000000002865</c:v>
                </c:pt>
                <c:pt idx="99">
                  <c:v>0.23700000000002319</c:v>
                </c:pt>
                <c:pt idx="101">
                  <c:v>0.15199999999998681</c:v>
                </c:pt>
                <c:pt idx="102">
                  <c:v>0.41800000000000637</c:v>
                </c:pt>
                <c:pt idx="103">
                  <c:v>0.42599999999998772</c:v>
                </c:pt>
                <c:pt idx="104">
                  <c:v>0.57299999999997908</c:v>
                </c:pt>
                <c:pt idx="105">
                  <c:v>0.34499999999997044</c:v>
                </c:pt>
                <c:pt idx="106">
                  <c:v>0.33799999999996544</c:v>
                </c:pt>
                <c:pt idx="107">
                  <c:v>0.32299999999997908</c:v>
                </c:pt>
                <c:pt idx="108">
                  <c:v>0.52699999999998681</c:v>
                </c:pt>
                <c:pt idx="109">
                  <c:v>0.48799999999999955</c:v>
                </c:pt>
                <c:pt idx="110">
                  <c:v>0.37000000000000455</c:v>
                </c:pt>
                <c:pt idx="111">
                  <c:v>0.36500000000000909</c:v>
                </c:pt>
                <c:pt idx="112">
                  <c:v>5.5999999999983174E-2</c:v>
                </c:pt>
                <c:pt idx="113">
                  <c:v>0.1069999999999709</c:v>
                </c:pt>
                <c:pt idx="114">
                  <c:v>2.9999999999859028E-3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60000"/>
        <c:axId val="48960576"/>
      </c:scatterChart>
      <c:valAx>
        <c:axId val="48960000"/>
        <c:scaling>
          <c:orientation val="minMax"/>
          <c:min val="3068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960576"/>
        <c:crosses val="autoZero"/>
        <c:crossBetween val="midCat"/>
        <c:majorUnit val="365"/>
        <c:minorUnit val="30.4"/>
      </c:valAx>
      <c:valAx>
        <c:axId val="48960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Oil thickness (m)</a:t>
                </a:r>
              </a:p>
            </c:rich>
          </c:tx>
          <c:layout>
            <c:manualLayout>
              <c:xMode val="edge"/>
              <c:yMode val="edge"/>
              <c:x val="2.6615969581749048E-2"/>
              <c:y val="0.39177580075217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960000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306 Oil Thickness</a:t>
            </a:r>
          </a:p>
        </c:rich>
      </c:tx>
      <c:layout>
        <c:manualLayout>
          <c:xMode val="edge"/>
          <c:yMode val="edge"/>
          <c:x val="0.4"/>
          <c:y val="3.17848410757946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71428571428571"/>
          <c:y val="0.15647940441554814"/>
          <c:w val="0.82857142857142863"/>
          <c:h val="0.67970741293003722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levels'!$B$779:$B$902</c:f>
              <c:numCache>
                <c:formatCode>mm/dd/yy</c:formatCode>
                <c:ptCount val="124"/>
                <c:pt idx="0">
                  <c:v>30470</c:v>
                </c:pt>
                <c:pt idx="1">
                  <c:v>30470</c:v>
                </c:pt>
                <c:pt idx="2">
                  <c:v>30475</c:v>
                </c:pt>
                <c:pt idx="3">
                  <c:v>30483</c:v>
                </c:pt>
                <c:pt idx="4">
                  <c:v>30488</c:v>
                </c:pt>
                <c:pt idx="5">
                  <c:v>30509</c:v>
                </c:pt>
                <c:pt idx="6">
                  <c:v>30524</c:v>
                </c:pt>
                <c:pt idx="7">
                  <c:v>30566</c:v>
                </c:pt>
                <c:pt idx="8">
                  <c:v>30610</c:v>
                </c:pt>
                <c:pt idx="9">
                  <c:v>30778</c:v>
                </c:pt>
                <c:pt idx="10">
                  <c:v>30785</c:v>
                </c:pt>
                <c:pt idx="11">
                  <c:v>30799</c:v>
                </c:pt>
                <c:pt idx="12">
                  <c:v>30806</c:v>
                </c:pt>
                <c:pt idx="13">
                  <c:v>30830</c:v>
                </c:pt>
                <c:pt idx="14">
                  <c:v>30839</c:v>
                </c:pt>
                <c:pt idx="15">
                  <c:v>30848</c:v>
                </c:pt>
                <c:pt idx="16">
                  <c:v>30854</c:v>
                </c:pt>
                <c:pt idx="17">
                  <c:v>30861</c:v>
                </c:pt>
                <c:pt idx="18">
                  <c:v>30869</c:v>
                </c:pt>
                <c:pt idx="19">
                  <c:v>30881</c:v>
                </c:pt>
                <c:pt idx="20">
                  <c:v>30897</c:v>
                </c:pt>
                <c:pt idx="21">
                  <c:v>30900</c:v>
                </c:pt>
                <c:pt idx="22">
                  <c:v>30904</c:v>
                </c:pt>
                <c:pt idx="23">
                  <c:v>30911</c:v>
                </c:pt>
                <c:pt idx="24">
                  <c:v>30917</c:v>
                </c:pt>
                <c:pt idx="25">
                  <c:v>30925</c:v>
                </c:pt>
                <c:pt idx="26">
                  <c:v>30934</c:v>
                </c:pt>
                <c:pt idx="27">
                  <c:v>30945</c:v>
                </c:pt>
                <c:pt idx="28">
                  <c:v>30979</c:v>
                </c:pt>
                <c:pt idx="29">
                  <c:v>30986</c:v>
                </c:pt>
                <c:pt idx="30">
                  <c:v>30993</c:v>
                </c:pt>
                <c:pt idx="31">
                  <c:v>31001</c:v>
                </c:pt>
                <c:pt idx="32">
                  <c:v>31007</c:v>
                </c:pt>
                <c:pt idx="33">
                  <c:v>31016</c:v>
                </c:pt>
                <c:pt idx="34">
                  <c:v>31021</c:v>
                </c:pt>
                <c:pt idx="35">
                  <c:v>31029</c:v>
                </c:pt>
                <c:pt idx="36">
                  <c:v>31039</c:v>
                </c:pt>
                <c:pt idx="37">
                  <c:v>31046</c:v>
                </c:pt>
                <c:pt idx="38">
                  <c:v>31053</c:v>
                </c:pt>
                <c:pt idx="39">
                  <c:v>31060</c:v>
                </c:pt>
                <c:pt idx="40">
                  <c:v>31076</c:v>
                </c:pt>
                <c:pt idx="41">
                  <c:v>31081</c:v>
                </c:pt>
                <c:pt idx="42">
                  <c:v>31088</c:v>
                </c:pt>
                <c:pt idx="43">
                  <c:v>31095</c:v>
                </c:pt>
                <c:pt idx="44">
                  <c:v>31116</c:v>
                </c:pt>
                <c:pt idx="45">
                  <c:v>31123</c:v>
                </c:pt>
                <c:pt idx="46">
                  <c:v>31130</c:v>
                </c:pt>
                <c:pt idx="47">
                  <c:v>31137</c:v>
                </c:pt>
                <c:pt idx="48">
                  <c:v>31144</c:v>
                </c:pt>
                <c:pt idx="49">
                  <c:v>31151</c:v>
                </c:pt>
                <c:pt idx="50">
                  <c:v>31158</c:v>
                </c:pt>
                <c:pt idx="51">
                  <c:v>31165</c:v>
                </c:pt>
                <c:pt idx="52">
                  <c:v>31172</c:v>
                </c:pt>
                <c:pt idx="53">
                  <c:v>31179</c:v>
                </c:pt>
                <c:pt idx="54">
                  <c:v>31186</c:v>
                </c:pt>
                <c:pt idx="55">
                  <c:v>31193</c:v>
                </c:pt>
                <c:pt idx="56">
                  <c:v>31200</c:v>
                </c:pt>
                <c:pt idx="57">
                  <c:v>31207</c:v>
                </c:pt>
                <c:pt idx="58">
                  <c:v>31214</c:v>
                </c:pt>
                <c:pt idx="59">
                  <c:v>31228</c:v>
                </c:pt>
                <c:pt idx="60">
                  <c:v>31235</c:v>
                </c:pt>
                <c:pt idx="61">
                  <c:v>31242</c:v>
                </c:pt>
                <c:pt idx="62">
                  <c:v>31249</c:v>
                </c:pt>
                <c:pt idx="63">
                  <c:v>31256</c:v>
                </c:pt>
                <c:pt idx="64">
                  <c:v>31263</c:v>
                </c:pt>
                <c:pt idx="65">
                  <c:v>31270</c:v>
                </c:pt>
                <c:pt idx="66">
                  <c:v>31272</c:v>
                </c:pt>
                <c:pt idx="67">
                  <c:v>31277</c:v>
                </c:pt>
                <c:pt idx="68">
                  <c:v>31284</c:v>
                </c:pt>
                <c:pt idx="69">
                  <c:v>31291</c:v>
                </c:pt>
                <c:pt idx="70">
                  <c:v>31298</c:v>
                </c:pt>
                <c:pt idx="71">
                  <c:v>31305</c:v>
                </c:pt>
                <c:pt idx="72">
                  <c:v>31312</c:v>
                </c:pt>
                <c:pt idx="73">
                  <c:v>31317</c:v>
                </c:pt>
                <c:pt idx="74">
                  <c:v>31326</c:v>
                </c:pt>
                <c:pt idx="75">
                  <c:v>31333</c:v>
                </c:pt>
                <c:pt idx="76">
                  <c:v>31340</c:v>
                </c:pt>
                <c:pt idx="77">
                  <c:v>31347</c:v>
                </c:pt>
                <c:pt idx="78">
                  <c:v>31437</c:v>
                </c:pt>
                <c:pt idx="79">
                  <c:v>31445</c:v>
                </c:pt>
                <c:pt idx="80">
                  <c:v>31451</c:v>
                </c:pt>
                <c:pt idx="81">
                  <c:v>31458</c:v>
                </c:pt>
                <c:pt idx="82">
                  <c:v>31465</c:v>
                </c:pt>
                <c:pt idx="83">
                  <c:v>31473</c:v>
                </c:pt>
                <c:pt idx="84">
                  <c:v>31480</c:v>
                </c:pt>
                <c:pt idx="85">
                  <c:v>31487</c:v>
                </c:pt>
                <c:pt idx="86">
                  <c:v>31493</c:v>
                </c:pt>
                <c:pt idx="87">
                  <c:v>31500</c:v>
                </c:pt>
                <c:pt idx="88">
                  <c:v>31507</c:v>
                </c:pt>
                <c:pt idx="89">
                  <c:v>31515</c:v>
                </c:pt>
                <c:pt idx="90">
                  <c:v>31522</c:v>
                </c:pt>
                <c:pt idx="91">
                  <c:v>31529</c:v>
                </c:pt>
                <c:pt idx="92">
                  <c:v>31537</c:v>
                </c:pt>
                <c:pt idx="93">
                  <c:v>31543</c:v>
                </c:pt>
                <c:pt idx="94">
                  <c:v>31551</c:v>
                </c:pt>
                <c:pt idx="95">
                  <c:v>31578</c:v>
                </c:pt>
                <c:pt idx="96">
                  <c:v>31592</c:v>
                </c:pt>
                <c:pt idx="97">
                  <c:v>31602</c:v>
                </c:pt>
                <c:pt idx="98">
                  <c:v>31606</c:v>
                </c:pt>
                <c:pt idx="99">
                  <c:v>31614</c:v>
                </c:pt>
                <c:pt idx="100">
                  <c:v>31719</c:v>
                </c:pt>
                <c:pt idx="101">
                  <c:v>31774</c:v>
                </c:pt>
                <c:pt idx="102">
                  <c:v>31780</c:v>
                </c:pt>
                <c:pt idx="103">
                  <c:v>31788</c:v>
                </c:pt>
                <c:pt idx="104">
                  <c:v>32800</c:v>
                </c:pt>
                <c:pt idx="105">
                  <c:v>33050</c:v>
                </c:pt>
                <c:pt idx="106">
                  <c:v>33257</c:v>
                </c:pt>
                <c:pt idx="107">
                  <c:v>33306</c:v>
                </c:pt>
                <c:pt idx="108">
                  <c:v>33342</c:v>
                </c:pt>
                <c:pt idx="109">
                  <c:v>33679</c:v>
                </c:pt>
                <c:pt idx="110">
                  <c:v>33784</c:v>
                </c:pt>
                <c:pt idx="111">
                  <c:v>38558</c:v>
                </c:pt>
                <c:pt idx="112">
                  <c:v>40633</c:v>
                </c:pt>
                <c:pt idx="113">
                  <c:v>40666</c:v>
                </c:pt>
                <c:pt idx="114">
                  <c:v>40709</c:v>
                </c:pt>
                <c:pt idx="115">
                  <c:v>40714</c:v>
                </c:pt>
                <c:pt idx="116">
                  <c:v>40743</c:v>
                </c:pt>
                <c:pt idx="117">
                  <c:v>40772</c:v>
                </c:pt>
                <c:pt idx="118">
                  <c:v>40808</c:v>
                </c:pt>
                <c:pt idx="119">
                  <c:v>40842</c:v>
                </c:pt>
                <c:pt idx="120">
                  <c:v>40868</c:v>
                </c:pt>
                <c:pt idx="121">
                  <c:v>40897</c:v>
                </c:pt>
                <c:pt idx="122">
                  <c:v>40932</c:v>
                </c:pt>
                <c:pt idx="123">
                  <c:v>40977</c:v>
                </c:pt>
              </c:numCache>
            </c:numRef>
          </c:xVal>
          <c:yVal>
            <c:numRef>
              <c:f>'"300" wells'' water levels'!$P$779:$P$902</c:f>
              <c:numCache>
                <c:formatCode>General</c:formatCode>
                <c:ptCount val="124"/>
                <c:pt idx="0">
                  <c:v>1.2069999999999936</c:v>
                </c:pt>
                <c:pt idx="1">
                  <c:v>1.2409999999999854</c:v>
                </c:pt>
                <c:pt idx="2">
                  <c:v>1.1829999999999927</c:v>
                </c:pt>
                <c:pt idx="7">
                  <c:v>1.1920000000000073</c:v>
                </c:pt>
                <c:pt idx="12">
                  <c:v>1.1800000000000068</c:v>
                </c:pt>
                <c:pt idx="14">
                  <c:v>1.1429999999999723</c:v>
                </c:pt>
                <c:pt idx="15">
                  <c:v>1.0059999999999718</c:v>
                </c:pt>
                <c:pt idx="16">
                  <c:v>0.97500000000002274</c:v>
                </c:pt>
                <c:pt idx="17">
                  <c:v>0.9989999999999668</c:v>
                </c:pt>
                <c:pt idx="18">
                  <c:v>0.96899999999999409</c:v>
                </c:pt>
                <c:pt idx="19">
                  <c:v>0.94500000000005002</c:v>
                </c:pt>
                <c:pt idx="20">
                  <c:v>0.93900000000002137</c:v>
                </c:pt>
                <c:pt idx="22">
                  <c:v>1.049000000000035</c:v>
                </c:pt>
                <c:pt idx="23">
                  <c:v>1.1430000000000291</c:v>
                </c:pt>
                <c:pt idx="24">
                  <c:v>1.1399999999999864</c:v>
                </c:pt>
                <c:pt idx="25">
                  <c:v>1.1469999999999914</c:v>
                </c:pt>
                <c:pt idx="26">
                  <c:v>1.1819999999999595</c:v>
                </c:pt>
                <c:pt idx="27">
                  <c:v>1.2010000000000218</c:v>
                </c:pt>
                <c:pt idx="28">
                  <c:v>1.1370000000000005</c:v>
                </c:pt>
                <c:pt idx="29">
                  <c:v>1.1519999999999868</c:v>
                </c:pt>
                <c:pt idx="30">
                  <c:v>1.146000000000015</c:v>
                </c:pt>
                <c:pt idx="31">
                  <c:v>1.1340000000000146</c:v>
                </c:pt>
                <c:pt idx="32">
                  <c:v>1.1089999999999804</c:v>
                </c:pt>
                <c:pt idx="33">
                  <c:v>1.125</c:v>
                </c:pt>
                <c:pt idx="34">
                  <c:v>1.146000000000015</c:v>
                </c:pt>
                <c:pt idx="35">
                  <c:v>1.1709999999999923</c:v>
                </c:pt>
                <c:pt idx="36">
                  <c:v>1.2220000000000368</c:v>
                </c:pt>
                <c:pt idx="37">
                  <c:v>1.2220000000000368</c:v>
                </c:pt>
                <c:pt idx="38">
                  <c:v>1.2130000000000223</c:v>
                </c:pt>
                <c:pt idx="39">
                  <c:v>1.2220000000000368</c:v>
                </c:pt>
                <c:pt idx="40">
                  <c:v>1.1949999999999932</c:v>
                </c:pt>
                <c:pt idx="41">
                  <c:v>1.1890000000000214</c:v>
                </c:pt>
                <c:pt idx="42">
                  <c:v>1.1759999999999877</c:v>
                </c:pt>
                <c:pt idx="43">
                  <c:v>1.1709999999999923</c:v>
                </c:pt>
                <c:pt idx="44">
                  <c:v>1.1399999999999864</c:v>
                </c:pt>
                <c:pt idx="45">
                  <c:v>1.1370000000000005</c:v>
                </c:pt>
                <c:pt idx="46">
                  <c:v>1.1700000000000159</c:v>
                </c:pt>
                <c:pt idx="47">
                  <c:v>1.1800000000000068</c:v>
                </c:pt>
                <c:pt idx="48">
                  <c:v>1.1920000000000073</c:v>
                </c:pt>
                <c:pt idx="49">
                  <c:v>1.1920000000000073</c:v>
                </c:pt>
                <c:pt idx="50">
                  <c:v>1.1920000000000073</c:v>
                </c:pt>
                <c:pt idx="51">
                  <c:v>1.2190000000000509</c:v>
                </c:pt>
                <c:pt idx="52">
                  <c:v>1.2280000000000086</c:v>
                </c:pt>
                <c:pt idx="53">
                  <c:v>1.0580000000000496</c:v>
                </c:pt>
                <c:pt idx="54">
                  <c:v>1.0579999999999927</c:v>
                </c:pt>
                <c:pt idx="55">
                  <c:v>0.99399999999997135</c:v>
                </c:pt>
                <c:pt idx="56">
                  <c:v>0.97499999999996589</c:v>
                </c:pt>
                <c:pt idx="57">
                  <c:v>0.95699999999999363</c:v>
                </c:pt>
                <c:pt idx="58">
                  <c:v>1.0120000000000005</c:v>
                </c:pt>
                <c:pt idx="59">
                  <c:v>0.90600000000000591</c:v>
                </c:pt>
                <c:pt idx="60">
                  <c:v>0.90600000000000591</c:v>
                </c:pt>
                <c:pt idx="61">
                  <c:v>0.91499999999996362</c:v>
                </c:pt>
                <c:pt idx="62">
                  <c:v>0.90599999999994907</c:v>
                </c:pt>
                <c:pt idx="63">
                  <c:v>0.90600000000000591</c:v>
                </c:pt>
                <c:pt idx="64">
                  <c:v>0.90299999999996317</c:v>
                </c:pt>
                <c:pt idx="65">
                  <c:v>0.90599999999994907</c:v>
                </c:pt>
                <c:pt idx="66">
                  <c:v>0.91800000000000637</c:v>
                </c:pt>
                <c:pt idx="67">
                  <c:v>0.89999999999997726</c:v>
                </c:pt>
                <c:pt idx="68">
                  <c:v>0.89999999999997726</c:v>
                </c:pt>
                <c:pt idx="69">
                  <c:v>0.89600000000001501</c:v>
                </c:pt>
                <c:pt idx="70">
                  <c:v>0.89099999999996271</c:v>
                </c:pt>
                <c:pt idx="71">
                  <c:v>0.88700000000000045</c:v>
                </c:pt>
                <c:pt idx="72">
                  <c:v>0.88700000000000045</c:v>
                </c:pt>
                <c:pt idx="73">
                  <c:v>0.89600000000001501</c:v>
                </c:pt>
                <c:pt idx="74">
                  <c:v>0.90499999999997272</c:v>
                </c:pt>
                <c:pt idx="75">
                  <c:v>0.91700000000003001</c:v>
                </c:pt>
                <c:pt idx="76">
                  <c:v>0.93299999999999272</c:v>
                </c:pt>
                <c:pt idx="77">
                  <c:v>0.94800000000003593</c:v>
                </c:pt>
                <c:pt idx="78">
                  <c:v>1.2130000000000223</c:v>
                </c:pt>
                <c:pt idx="79">
                  <c:v>1.0209999999999582</c:v>
                </c:pt>
                <c:pt idx="80">
                  <c:v>1.1829999999999927</c:v>
                </c:pt>
                <c:pt idx="81">
                  <c:v>1.2069999999999936</c:v>
                </c:pt>
                <c:pt idx="82">
                  <c:v>1.2189999999999941</c:v>
                </c:pt>
                <c:pt idx="83">
                  <c:v>1.2549999999999955</c:v>
                </c:pt>
                <c:pt idx="84">
                  <c:v>1.2460000000000377</c:v>
                </c:pt>
                <c:pt idx="85">
                  <c:v>1.2430000000000518</c:v>
                </c:pt>
                <c:pt idx="86">
                  <c:v>1.2370000000000232</c:v>
                </c:pt>
                <c:pt idx="88">
                  <c:v>1.1490000000000009</c:v>
                </c:pt>
                <c:pt idx="89">
                  <c:v>1.1310000000000286</c:v>
                </c:pt>
                <c:pt idx="91">
                  <c:v>1.0760000000000218</c:v>
                </c:pt>
                <c:pt idx="92">
                  <c:v>1.0180000000000291</c:v>
                </c:pt>
                <c:pt idx="93">
                  <c:v>1.0270000000000437</c:v>
                </c:pt>
                <c:pt idx="94">
                  <c:v>0.96299999999996544</c:v>
                </c:pt>
                <c:pt idx="95">
                  <c:v>0.96300000000002228</c:v>
                </c:pt>
                <c:pt idx="96">
                  <c:v>0.96299999999996544</c:v>
                </c:pt>
                <c:pt idx="97">
                  <c:v>0.65600000000000591</c:v>
                </c:pt>
                <c:pt idx="98">
                  <c:v>0.9989999999999668</c:v>
                </c:pt>
                <c:pt idx="99">
                  <c:v>1.0120000000000005</c:v>
                </c:pt>
                <c:pt idx="100">
                  <c:v>1.0120000000000005</c:v>
                </c:pt>
                <c:pt idx="101">
                  <c:v>1.2980000000000018</c:v>
                </c:pt>
                <c:pt idx="102">
                  <c:v>1.2620000000000005</c:v>
                </c:pt>
                <c:pt idx="103">
                  <c:v>1.2620000000000005</c:v>
                </c:pt>
                <c:pt idx="104">
                  <c:v>1.1610000000000014</c:v>
                </c:pt>
                <c:pt idx="105">
                  <c:v>1.1680000000000064</c:v>
                </c:pt>
                <c:pt idx="106">
                  <c:v>1.0299999999999727</c:v>
                </c:pt>
                <c:pt idx="107">
                  <c:v>0.98799999999999955</c:v>
                </c:pt>
                <c:pt idx="108">
                  <c:v>1.0310000000000059</c:v>
                </c:pt>
                <c:pt idx="109">
                  <c:v>1.6800000000000068</c:v>
                </c:pt>
                <c:pt idx="110">
                  <c:v>0.83499999999997954</c:v>
                </c:pt>
                <c:pt idx="111">
                  <c:v>0.27499999999997726</c:v>
                </c:pt>
                <c:pt idx="112">
                  <c:v>0.43299999999999272</c:v>
                </c:pt>
                <c:pt idx="113">
                  <c:v>3.8000000000010914E-2</c:v>
                </c:pt>
                <c:pt idx="114" formatCode="0.000">
                  <c:v>0</c:v>
                </c:pt>
                <c:pt idx="115" formatCode="0.000">
                  <c:v>0</c:v>
                </c:pt>
                <c:pt idx="117">
                  <c:v>0.23399999999998045</c:v>
                </c:pt>
                <c:pt idx="118">
                  <c:v>0.42700000000002092</c:v>
                </c:pt>
                <c:pt idx="119">
                  <c:v>0.56599999999997408</c:v>
                </c:pt>
                <c:pt idx="120">
                  <c:v>0.59499999999997044</c:v>
                </c:pt>
                <c:pt idx="121">
                  <c:v>0.60099999999999909</c:v>
                </c:pt>
                <c:pt idx="122">
                  <c:v>0.57200000000000273</c:v>
                </c:pt>
                <c:pt idx="123" formatCode="0.000">
                  <c:v>0.53999999999996362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62304"/>
        <c:axId val="48962880"/>
      </c:scatterChart>
      <c:valAx>
        <c:axId val="48962304"/>
        <c:scaling>
          <c:orientation val="minMax"/>
          <c:max val="41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962880"/>
        <c:crosses val="autoZero"/>
        <c:crossBetween val="midCat"/>
      </c:valAx>
      <c:valAx>
        <c:axId val="4896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Oil thickness (m)</a:t>
                </a:r>
              </a:p>
            </c:rich>
          </c:tx>
          <c:layout>
            <c:manualLayout>
              <c:xMode val="edge"/>
              <c:yMode val="edge"/>
              <c:x val="2.5000000000000001E-2"/>
              <c:y val="0.376528630742673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962304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301A Oil Thickness</a:t>
            </a:r>
          </a:p>
        </c:rich>
      </c:tx>
      <c:layout>
        <c:manualLayout>
          <c:xMode val="edge"/>
          <c:yMode val="edge"/>
          <c:x val="0.38085949016646892"/>
          <c:y val="3.08058415774951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1875"/>
          <c:y val="0.11611374407582939"/>
          <c:w val="0.84765625"/>
          <c:h val="0.64218009478672988"/>
        </c:manualLayout>
      </c:layout>
      <c:scatterChart>
        <c:scatterStyle val="lineMarker"/>
        <c:varyColors val="0"/>
        <c:ser>
          <c:idx val="1"/>
          <c:order val="0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levels'!$B$9:$B$350</c:f>
              <c:numCache>
                <c:formatCode>mm/dd/yy</c:formatCode>
                <c:ptCount val="342"/>
                <c:pt idx="0">
                  <c:v>30470</c:v>
                </c:pt>
                <c:pt idx="1">
                  <c:v>30475</c:v>
                </c:pt>
                <c:pt idx="2">
                  <c:v>30483</c:v>
                </c:pt>
                <c:pt idx="3">
                  <c:v>30488</c:v>
                </c:pt>
                <c:pt idx="4">
                  <c:v>30509</c:v>
                </c:pt>
                <c:pt idx="5">
                  <c:v>30524</c:v>
                </c:pt>
                <c:pt idx="6">
                  <c:v>30566</c:v>
                </c:pt>
                <c:pt idx="7">
                  <c:v>30610</c:v>
                </c:pt>
                <c:pt idx="8">
                  <c:v>30739</c:v>
                </c:pt>
                <c:pt idx="9">
                  <c:v>30778</c:v>
                </c:pt>
                <c:pt idx="10">
                  <c:v>30785</c:v>
                </c:pt>
                <c:pt idx="11">
                  <c:v>30799</c:v>
                </c:pt>
                <c:pt idx="12">
                  <c:v>30806</c:v>
                </c:pt>
                <c:pt idx="13">
                  <c:v>30830</c:v>
                </c:pt>
                <c:pt idx="14">
                  <c:v>30839</c:v>
                </c:pt>
                <c:pt idx="15">
                  <c:v>30848</c:v>
                </c:pt>
                <c:pt idx="16">
                  <c:v>30854</c:v>
                </c:pt>
                <c:pt idx="17">
                  <c:v>30861</c:v>
                </c:pt>
                <c:pt idx="18">
                  <c:v>30869</c:v>
                </c:pt>
                <c:pt idx="19">
                  <c:v>30881</c:v>
                </c:pt>
                <c:pt idx="20">
                  <c:v>30897</c:v>
                </c:pt>
                <c:pt idx="21">
                  <c:v>30904</c:v>
                </c:pt>
                <c:pt idx="22">
                  <c:v>30911</c:v>
                </c:pt>
                <c:pt idx="23">
                  <c:v>30917</c:v>
                </c:pt>
                <c:pt idx="24">
                  <c:v>30925</c:v>
                </c:pt>
                <c:pt idx="25">
                  <c:v>30934</c:v>
                </c:pt>
                <c:pt idx="26">
                  <c:v>30945</c:v>
                </c:pt>
                <c:pt idx="27">
                  <c:v>30979</c:v>
                </c:pt>
                <c:pt idx="28">
                  <c:v>30986</c:v>
                </c:pt>
                <c:pt idx="29">
                  <c:v>30993</c:v>
                </c:pt>
                <c:pt idx="30">
                  <c:v>31001</c:v>
                </c:pt>
                <c:pt idx="31">
                  <c:v>31007</c:v>
                </c:pt>
                <c:pt idx="32">
                  <c:v>31016</c:v>
                </c:pt>
                <c:pt idx="33">
                  <c:v>31021</c:v>
                </c:pt>
                <c:pt idx="34">
                  <c:v>31029</c:v>
                </c:pt>
                <c:pt idx="35">
                  <c:v>31039</c:v>
                </c:pt>
                <c:pt idx="36">
                  <c:v>31046</c:v>
                </c:pt>
                <c:pt idx="37">
                  <c:v>31053</c:v>
                </c:pt>
                <c:pt idx="38">
                  <c:v>31060</c:v>
                </c:pt>
                <c:pt idx="39">
                  <c:v>31076</c:v>
                </c:pt>
                <c:pt idx="40">
                  <c:v>31081</c:v>
                </c:pt>
                <c:pt idx="41">
                  <c:v>31088</c:v>
                </c:pt>
                <c:pt idx="42">
                  <c:v>31095</c:v>
                </c:pt>
                <c:pt idx="43">
                  <c:v>31116</c:v>
                </c:pt>
                <c:pt idx="44">
                  <c:v>31130</c:v>
                </c:pt>
                <c:pt idx="45">
                  <c:v>31137</c:v>
                </c:pt>
                <c:pt idx="46">
                  <c:v>31144</c:v>
                </c:pt>
                <c:pt idx="47">
                  <c:v>31151</c:v>
                </c:pt>
                <c:pt idx="48">
                  <c:v>31158</c:v>
                </c:pt>
                <c:pt idx="49">
                  <c:v>31162</c:v>
                </c:pt>
                <c:pt idx="50">
                  <c:v>31165</c:v>
                </c:pt>
                <c:pt idx="51">
                  <c:v>31172</c:v>
                </c:pt>
                <c:pt idx="52">
                  <c:v>31179</c:v>
                </c:pt>
                <c:pt idx="53">
                  <c:v>31186</c:v>
                </c:pt>
                <c:pt idx="54">
                  <c:v>31193</c:v>
                </c:pt>
                <c:pt idx="55">
                  <c:v>31200</c:v>
                </c:pt>
                <c:pt idx="56">
                  <c:v>31207</c:v>
                </c:pt>
                <c:pt idx="57">
                  <c:v>31214</c:v>
                </c:pt>
                <c:pt idx="58">
                  <c:v>31228</c:v>
                </c:pt>
                <c:pt idx="59">
                  <c:v>31235</c:v>
                </c:pt>
                <c:pt idx="60">
                  <c:v>31242</c:v>
                </c:pt>
                <c:pt idx="61">
                  <c:v>31249</c:v>
                </c:pt>
                <c:pt idx="62">
                  <c:v>31256</c:v>
                </c:pt>
                <c:pt idx="63">
                  <c:v>31263</c:v>
                </c:pt>
                <c:pt idx="64">
                  <c:v>31270</c:v>
                </c:pt>
                <c:pt idx="65">
                  <c:v>31272</c:v>
                </c:pt>
                <c:pt idx="66">
                  <c:v>31277</c:v>
                </c:pt>
                <c:pt idx="67">
                  <c:v>31284</c:v>
                </c:pt>
                <c:pt idx="68">
                  <c:v>31291</c:v>
                </c:pt>
                <c:pt idx="69">
                  <c:v>31298</c:v>
                </c:pt>
                <c:pt idx="70">
                  <c:v>31305</c:v>
                </c:pt>
                <c:pt idx="71">
                  <c:v>31312</c:v>
                </c:pt>
                <c:pt idx="72">
                  <c:v>31317</c:v>
                </c:pt>
                <c:pt idx="73">
                  <c:v>31326</c:v>
                </c:pt>
                <c:pt idx="74">
                  <c:v>31333</c:v>
                </c:pt>
                <c:pt idx="75">
                  <c:v>31340</c:v>
                </c:pt>
                <c:pt idx="76">
                  <c:v>31347</c:v>
                </c:pt>
                <c:pt idx="77">
                  <c:v>31437</c:v>
                </c:pt>
                <c:pt idx="78">
                  <c:v>31445</c:v>
                </c:pt>
                <c:pt idx="79">
                  <c:v>31451</c:v>
                </c:pt>
                <c:pt idx="80">
                  <c:v>31458</c:v>
                </c:pt>
                <c:pt idx="81">
                  <c:v>31465</c:v>
                </c:pt>
                <c:pt idx="82">
                  <c:v>31473</c:v>
                </c:pt>
                <c:pt idx="83">
                  <c:v>31477</c:v>
                </c:pt>
                <c:pt idx="84">
                  <c:v>31480</c:v>
                </c:pt>
                <c:pt idx="85">
                  <c:v>31493</c:v>
                </c:pt>
                <c:pt idx="86">
                  <c:v>31500</c:v>
                </c:pt>
                <c:pt idx="87">
                  <c:v>31507</c:v>
                </c:pt>
                <c:pt idx="88">
                  <c:v>31515</c:v>
                </c:pt>
                <c:pt idx="89">
                  <c:v>31522</c:v>
                </c:pt>
                <c:pt idx="90">
                  <c:v>31529</c:v>
                </c:pt>
                <c:pt idx="91">
                  <c:v>31537</c:v>
                </c:pt>
                <c:pt idx="92">
                  <c:v>31543</c:v>
                </c:pt>
                <c:pt idx="93">
                  <c:v>31551</c:v>
                </c:pt>
                <c:pt idx="94">
                  <c:v>31578</c:v>
                </c:pt>
                <c:pt idx="95">
                  <c:v>31592</c:v>
                </c:pt>
                <c:pt idx="96">
                  <c:v>31602</c:v>
                </c:pt>
                <c:pt idx="97">
                  <c:v>31606</c:v>
                </c:pt>
                <c:pt idx="98">
                  <c:v>31614</c:v>
                </c:pt>
                <c:pt idx="99">
                  <c:v>31719</c:v>
                </c:pt>
                <c:pt idx="100">
                  <c:v>31774</c:v>
                </c:pt>
                <c:pt idx="101">
                  <c:v>31780</c:v>
                </c:pt>
                <c:pt idx="102">
                  <c:v>31788</c:v>
                </c:pt>
                <c:pt idx="103">
                  <c:v>32201</c:v>
                </c:pt>
                <c:pt idx="104">
                  <c:v>32235</c:v>
                </c:pt>
                <c:pt idx="105">
                  <c:v>32263</c:v>
                </c:pt>
                <c:pt idx="106">
                  <c:v>32300</c:v>
                </c:pt>
                <c:pt idx="107">
                  <c:v>32313</c:v>
                </c:pt>
                <c:pt idx="108">
                  <c:v>32330</c:v>
                </c:pt>
                <c:pt idx="109">
                  <c:v>32352</c:v>
                </c:pt>
                <c:pt idx="110">
                  <c:v>32381</c:v>
                </c:pt>
                <c:pt idx="111">
                  <c:v>32476</c:v>
                </c:pt>
                <c:pt idx="112">
                  <c:v>32723</c:v>
                </c:pt>
                <c:pt idx="113">
                  <c:v>32759</c:v>
                </c:pt>
                <c:pt idx="114">
                  <c:v>32800</c:v>
                </c:pt>
                <c:pt idx="115">
                  <c:v>32829</c:v>
                </c:pt>
                <c:pt idx="116">
                  <c:v>32881</c:v>
                </c:pt>
                <c:pt idx="117">
                  <c:v>32976</c:v>
                </c:pt>
                <c:pt idx="118">
                  <c:v>33050</c:v>
                </c:pt>
                <c:pt idx="119">
                  <c:v>33257</c:v>
                </c:pt>
                <c:pt idx="120">
                  <c:v>33306</c:v>
                </c:pt>
                <c:pt idx="121">
                  <c:v>33326</c:v>
                </c:pt>
                <c:pt idx="122">
                  <c:v>33679</c:v>
                </c:pt>
                <c:pt idx="123">
                  <c:v>33686</c:v>
                </c:pt>
                <c:pt idx="124">
                  <c:v>33688</c:v>
                </c:pt>
                <c:pt idx="125">
                  <c:v>33690</c:v>
                </c:pt>
                <c:pt idx="126">
                  <c:v>33693</c:v>
                </c:pt>
                <c:pt idx="127">
                  <c:v>33695</c:v>
                </c:pt>
                <c:pt idx="128">
                  <c:v>33699</c:v>
                </c:pt>
                <c:pt idx="129">
                  <c:v>33700</c:v>
                </c:pt>
                <c:pt idx="130">
                  <c:v>33702</c:v>
                </c:pt>
                <c:pt idx="131">
                  <c:v>33707</c:v>
                </c:pt>
                <c:pt idx="132">
                  <c:v>33709</c:v>
                </c:pt>
                <c:pt idx="133">
                  <c:v>33711</c:v>
                </c:pt>
                <c:pt idx="134">
                  <c:v>33714</c:v>
                </c:pt>
                <c:pt idx="135">
                  <c:v>33716</c:v>
                </c:pt>
                <c:pt idx="136">
                  <c:v>33718</c:v>
                </c:pt>
                <c:pt idx="137">
                  <c:v>33784</c:v>
                </c:pt>
                <c:pt idx="138">
                  <c:v>33996</c:v>
                </c:pt>
                <c:pt idx="139">
                  <c:v>34026</c:v>
                </c:pt>
                <c:pt idx="140">
                  <c:v>34033</c:v>
                </c:pt>
                <c:pt idx="141">
                  <c:v>34044</c:v>
                </c:pt>
                <c:pt idx="142">
                  <c:v>34058</c:v>
                </c:pt>
                <c:pt idx="143">
                  <c:v>34065</c:v>
                </c:pt>
                <c:pt idx="144">
                  <c:v>34075</c:v>
                </c:pt>
                <c:pt idx="145">
                  <c:v>34086</c:v>
                </c:pt>
                <c:pt idx="146">
                  <c:v>34100</c:v>
                </c:pt>
                <c:pt idx="147">
                  <c:v>34110</c:v>
                </c:pt>
                <c:pt idx="148">
                  <c:v>34117</c:v>
                </c:pt>
                <c:pt idx="149">
                  <c:v>34129</c:v>
                </c:pt>
                <c:pt idx="150">
                  <c:v>34267</c:v>
                </c:pt>
                <c:pt idx="151">
                  <c:v>34310</c:v>
                </c:pt>
                <c:pt idx="152">
                  <c:v>34341</c:v>
                </c:pt>
                <c:pt idx="153">
                  <c:v>34366</c:v>
                </c:pt>
                <c:pt idx="154">
                  <c:v>34402</c:v>
                </c:pt>
                <c:pt idx="155">
                  <c:v>34438</c:v>
                </c:pt>
                <c:pt idx="156">
                  <c:v>34488</c:v>
                </c:pt>
                <c:pt idx="157">
                  <c:v>34522</c:v>
                </c:pt>
                <c:pt idx="158">
                  <c:v>34561</c:v>
                </c:pt>
                <c:pt idx="159">
                  <c:v>34589</c:v>
                </c:pt>
                <c:pt idx="160">
                  <c:v>34611</c:v>
                </c:pt>
                <c:pt idx="161">
                  <c:v>34648</c:v>
                </c:pt>
                <c:pt idx="162">
                  <c:v>34676</c:v>
                </c:pt>
                <c:pt idx="163">
                  <c:v>34702</c:v>
                </c:pt>
                <c:pt idx="164">
                  <c:v>34775</c:v>
                </c:pt>
                <c:pt idx="165">
                  <c:v>34817</c:v>
                </c:pt>
                <c:pt idx="166">
                  <c:v>34859</c:v>
                </c:pt>
                <c:pt idx="167">
                  <c:v>35025</c:v>
                </c:pt>
                <c:pt idx="168">
                  <c:v>35213</c:v>
                </c:pt>
                <c:pt idx="169">
                  <c:v>35240</c:v>
                </c:pt>
                <c:pt idx="170">
                  <c:v>35286</c:v>
                </c:pt>
                <c:pt idx="171">
                  <c:v>35311</c:v>
                </c:pt>
                <c:pt idx="172">
                  <c:v>35359</c:v>
                </c:pt>
                <c:pt idx="173">
                  <c:v>35419</c:v>
                </c:pt>
                <c:pt idx="174">
                  <c:v>35487</c:v>
                </c:pt>
                <c:pt idx="175">
                  <c:v>35551</c:v>
                </c:pt>
                <c:pt idx="176">
                  <c:v>35586</c:v>
                </c:pt>
                <c:pt idx="177">
                  <c:v>35625</c:v>
                </c:pt>
                <c:pt idx="178">
                  <c:v>35651</c:v>
                </c:pt>
                <c:pt idx="179">
                  <c:v>35693</c:v>
                </c:pt>
                <c:pt idx="180">
                  <c:v>35731</c:v>
                </c:pt>
                <c:pt idx="181">
                  <c:v>35754</c:v>
                </c:pt>
                <c:pt idx="182">
                  <c:v>35776</c:v>
                </c:pt>
                <c:pt idx="183">
                  <c:v>35817</c:v>
                </c:pt>
                <c:pt idx="184">
                  <c:v>35845</c:v>
                </c:pt>
                <c:pt idx="185">
                  <c:v>35871</c:v>
                </c:pt>
                <c:pt idx="186">
                  <c:v>35900</c:v>
                </c:pt>
                <c:pt idx="187">
                  <c:v>35956</c:v>
                </c:pt>
                <c:pt idx="188">
                  <c:v>36060</c:v>
                </c:pt>
                <c:pt idx="189">
                  <c:v>36082</c:v>
                </c:pt>
                <c:pt idx="190">
                  <c:v>36160</c:v>
                </c:pt>
                <c:pt idx="191">
                  <c:v>36216</c:v>
                </c:pt>
                <c:pt idx="192">
                  <c:v>36235</c:v>
                </c:pt>
                <c:pt idx="193">
                  <c:v>36277</c:v>
                </c:pt>
                <c:pt idx="194">
                  <c:v>36299</c:v>
                </c:pt>
                <c:pt idx="195">
                  <c:v>36328</c:v>
                </c:pt>
                <c:pt idx="196">
                  <c:v>36371</c:v>
                </c:pt>
                <c:pt idx="197">
                  <c:v>36399</c:v>
                </c:pt>
                <c:pt idx="198">
                  <c:v>36427</c:v>
                </c:pt>
                <c:pt idx="199">
                  <c:v>36458</c:v>
                </c:pt>
                <c:pt idx="200">
                  <c:v>36486</c:v>
                </c:pt>
                <c:pt idx="201">
                  <c:v>36553</c:v>
                </c:pt>
                <c:pt idx="202">
                  <c:v>36587</c:v>
                </c:pt>
                <c:pt idx="203">
                  <c:v>36612</c:v>
                </c:pt>
                <c:pt idx="204">
                  <c:v>36640</c:v>
                </c:pt>
                <c:pt idx="205">
                  <c:v>36669</c:v>
                </c:pt>
                <c:pt idx="206">
                  <c:v>36706</c:v>
                </c:pt>
                <c:pt idx="207">
                  <c:v>36732</c:v>
                </c:pt>
                <c:pt idx="208">
                  <c:v>36747</c:v>
                </c:pt>
                <c:pt idx="209">
                  <c:v>36760</c:v>
                </c:pt>
                <c:pt idx="210">
                  <c:v>36787</c:v>
                </c:pt>
                <c:pt idx="211">
                  <c:v>36822</c:v>
                </c:pt>
                <c:pt idx="212">
                  <c:v>36859</c:v>
                </c:pt>
                <c:pt idx="213">
                  <c:v>36888</c:v>
                </c:pt>
                <c:pt idx="214">
                  <c:v>36914</c:v>
                </c:pt>
                <c:pt idx="215">
                  <c:v>36941</c:v>
                </c:pt>
                <c:pt idx="216">
                  <c:v>36965</c:v>
                </c:pt>
                <c:pt idx="217">
                  <c:v>37011</c:v>
                </c:pt>
                <c:pt idx="218">
                  <c:v>37041</c:v>
                </c:pt>
                <c:pt idx="219">
                  <c:v>37063</c:v>
                </c:pt>
                <c:pt idx="220">
                  <c:v>37102</c:v>
                </c:pt>
                <c:pt idx="221">
                  <c:v>37130</c:v>
                </c:pt>
                <c:pt idx="222">
                  <c:v>37158</c:v>
                </c:pt>
                <c:pt idx="223">
                  <c:v>37193</c:v>
                </c:pt>
                <c:pt idx="224">
                  <c:v>37223</c:v>
                </c:pt>
                <c:pt idx="225">
                  <c:v>37244</c:v>
                </c:pt>
                <c:pt idx="226">
                  <c:v>37281</c:v>
                </c:pt>
                <c:pt idx="227">
                  <c:v>37314</c:v>
                </c:pt>
                <c:pt idx="228">
                  <c:v>37337</c:v>
                </c:pt>
                <c:pt idx="229">
                  <c:v>37375</c:v>
                </c:pt>
                <c:pt idx="230">
                  <c:v>37399</c:v>
                </c:pt>
                <c:pt idx="231">
                  <c:v>37433</c:v>
                </c:pt>
                <c:pt idx="232">
                  <c:v>37460</c:v>
                </c:pt>
                <c:pt idx="233">
                  <c:v>37494</c:v>
                </c:pt>
                <c:pt idx="234">
                  <c:v>37524</c:v>
                </c:pt>
                <c:pt idx="235">
                  <c:v>37546</c:v>
                </c:pt>
                <c:pt idx="236">
                  <c:v>37581</c:v>
                </c:pt>
                <c:pt idx="237">
                  <c:v>37610</c:v>
                </c:pt>
                <c:pt idx="238">
                  <c:v>37651</c:v>
                </c:pt>
                <c:pt idx="239">
                  <c:v>37679</c:v>
                </c:pt>
                <c:pt idx="240">
                  <c:v>37705</c:v>
                </c:pt>
                <c:pt idx="241">
                  <c:v>37739</c:v>
                </c:pt>
                <c:pt idx="242">
                  <c:v>37761</c:v>
                </c:pt>
                <c:pt idx="243">
                  <c:v>37802</c:v>
                </c:pt>
                <c:pt idx="244">
                  <c:v>37830</c:v>
                </c:pt>
                <c:pt idx="245">
                  <c:v>37859</c:v>
                </c:pt>
                <c:pt idx="246">
                  <c:v>37888</c:v>
                </c:pt>
                <c:pt idx="247">
                  <c:v>37924</c:v>
                </c:pt>
                <c:pt idx="248">
                  <c:v>37951</c:v>
                </c:pt>
                <c:pt idx="249">
                  <c:v>37978</c:v>
                </c:pt>
                <c:pt idx="250">
                  <c:v>38008</c:v>
                </c:pt>
                <c:pt idx="251">
                  <c:v>38047</c:v>
                </c:pt>
                <c:pt idx="252">
                  <c:v>38078</c:v>
                </c:pt>
                <c:pt idx="253">
                  <c:v>38105</c:v>
                </c:pt>
                <c:pt idx="254">
                  <c:v>38131</c:v>
                </c:pt>
                <c:pt idx="255">
                  <c:v>38162</c:v>
                </c:pt>
                <c:pt idx="256">
                  <c:v>38191</c:v>
                </c:pt>
                <c:pt idx="257">
                  <c:v>38220</c:v>
                </c:pt>
                <c:pt idx="258">
                  <c:v>38225</c:v>
                </c:pt>
                <c:pt idx="259">
                  <c:v>38250</c:v>
                </c:pt>
                <c:pt idx="260">
                  <c:v>38292</c:v>
                </c:pt>
                <c:pt idx="261">
                  <c:v>38320</c:v>
                </c:pt>
                <c:pt idx="262">
                  <c:v>38341</c:v>
                </c:pt>
                <c:pt idx="263">
                  <c:v>38377</c:v>
                </c:pt>
                <c:pt idx="264">
                  <c:v>38413</c:v>
                </c:pt>
                <c:pt idx="265">
                  <c:v>38440</c:v>
                </c:pt>
                <c:pt idx="266">
                  <c:v>38467</c:v>
                </c:pt>
                <c:pt idx="267">
                  <c:v>38496</c:v>
                </c:pt>
                <c:pt idx="268">
                  <c:v>38526</c:v>
                </c:pt>
                <c:pt idx="269">
                  <c:v>38558</c:v>
                </c:pt>
                <c:pt idx="270">
                  <c:v>38586</c:v>
                </c:pt>
                <c:pt idx="271">
                  <c:v>38618</c:v>
                </c:pt>
                <c:pt idx="272">
                  <c:v>38649</c:v>
                </c:pt>
                <c:pt idx="273">
                  <c:v>38677</c:v>
                </c:pt>
                <c:pt idx="274">
                  <c:v>38707</c:v>
                </c:pt>
                <c:pt idx="275">
                  <c:v>38743</c:v>
                </c:pt>
                <c:pt idx="276">
                  <c:v>38776</c:v>
                </c:pt>
                <c:pt idx="277">
                  <c:v>38803</c:v>
                </c:pt>
                <c:pt idx="278">
                  <c:v>38835</c:v>
                </c:pt>
                <c:pt idx="279">
                  <c:v>38856</c:v>
                </c:pt>
                <c:pt idx="280">
                  <c:v>38894</c:v>
                </c:pt>
                <c:pt idx="281">
                  <c:v>38925</c:v>
                </c:pt>
                <c:pt idx="282">
                  <c:v>38958</c:v>
                </c:pt>
                <c:pt idx="283">
                  <c:v>38986</c:v>
                </c:pt>
                <c:pt idx="284">
                  <c:v>39014</c:v>
                </c:pt>
                <c:pt idx="285">
                  <c:v>39050</c:v>
                </c:pt>
                <c:pt idx="286">
                  <c:v>39077</c:v>
                </c:pt>
                <c:pt idx="287">
                  <c:v>39114</c:v>
                </c:pt>
                <c:pt idx="288">
                  <c:v>39136</c:v>
                </c:pt>
                <c:pt idx="289">
                  <c:v>39167</c:v>
                </c:pt>
                <c:pt idx="290">
                  <c:v>39198</c:v>
                </c:pt>
                <c:pt idx="291">
                  <c:v>39220</c:v>
                </c:pt>
                <c:pt idx="292">
                  <c:v>39258</c:v>
                </c:pt>
                <c:pt idx="293">
                  <c:v>39272</c:v>
                </c:pt>
                <c:pt idx="294">
                  <c:v>39317</c:v>
                </c:pt>
                <c:pt idx="295">
                  <c:v>39356</c:v>
                </c:pt>
                <c:pt idx="296">
                  <c:v>39373</c:v>
                </c:pt>
                <c:pt idx="297">
                  <c:v>39413</c:v>
                </c:pt>
                <c:pt idx="298">
                  <c:v>39443</c:v>
                </c:pt>
                <c:pt idx="299">
                  <c:v>39472</c:v>
                </c:pt>
                <c:pt idx="300">
                  <c:v>39507</c:v>
                </c:pt>
                <c:pt idx="301">
                  <c:v>39536</c:v>
                </c:pt>
                <c:pt idx="302">
                  <c:v>39563</c:v>
                </c:pt>
                <c:pt idx="303">
                  <c:v>39580</c:v>
                </c:pt>
                <c:pt idx="304">
                  <c:v>39674</c:v>
                </c:pt>
                <c:pt idx="305">
                  <c:v>39725</c:v>
                </c:pt>
                <c:pt idx="306">
                  <c:v>39767</c:v>
                </c:pt>
                <c:pt idx="307">
                  <c:v>39795</c:v>
                </c:pt>
                <c:pt idx="308">
                  <c:v>39832</c:v>
                </c:pt>
                <c:pt idx="309">
                  <c:v>39866</c:v>
                </c:pt>
                <c:pt idx="310">
                  <c:v>39898</c:v>
                </c:pt>
                <c:pt idx="311">
                  <c:v>39966</c:v>
                </c:pt>
                <c:pt idx="312">
                  <c:v>40044</c:v>
                </c:pt>
                <c:pt idx="313">
                  <c:v>40074</c:v>
                </c:pt>
                <c:pt idx="314">
                  <c:v>40102</c:v>
                </c:pt>
                <c:pt idx="315">
                  <c:v>40128</c:v>
                </c:pt>
                <c:pt idx="316">
                  <c:v>40161</c:v>
                </c:pt>
                <c:pt idx="317">
                  <c:v>40191</c:v>
                </c:pt>
                <c:pt idx="318">
                  <c:v>40221</c:v>
                </c:pt>
                <c:pt idx="319">
                  <c:v>40246</c:v>
                </c:pt>
                <c:pt idx="320">
                  <c:v>40274</c:v>
                </c:pt>
                <c:pt idx="321">
                  <c:v>40331</c:v>
                </c:pt>
                <c:pt idx="322">
                  <c:v>40378</c:v>
                </c:pt>
                <c:pt idx="323">
                  <c:v>40417</c:v>
                </c:pt>
                <c:pt idx="324">
                  <c:v>40442</c:v>
                </c:pt>
                <c:pt idx="325">
                  <c:v>40485</c:v>
                </c:pt>
                <c:pt idx="326">
                  <c:v>40515</c:v>
                </c:pt>
                <c:pt idx="327">
                  <c:v>40549</c:v>
                </c:pt>
                <c:pt idx="328">
                  <c:v>40577</c:v>
                </c:pt>
                <c:pt idx="329">
                  <c:v>40605</c:v>
                </c:pt>
                <c:pt idx="330">
                  <c:v>40632</c:v>
                </c:pt>
                <c:pt idx="331">
                  <c:v>40666</c:v>
                </c:pt>
                <c:pt idx="332">
                  <c:v>40709</c:v>
                </c:pt>
                <c:pt idx="333">
                  <c:v>40714</c:v>
                </c:pt>
                <c:pt idx="334">
                  <c:v>40743</c:v>
                </c:pt>
                <c:pt idx="335">
                  <c:v>40772</c:v>
                </c:pt>
                <c:pt idx="336">
                  <c:v>40808</c:v>
                </c:pt>
                <c:pt idx="337">
                  <c:v>40842</c:v>
                </c:pt>
                <c:pt idx="338">
                  <c:v>40868</c:v>
                </c:pt>
                <c:pt idx="339">
                  <c:v>40897</c:v>
                </c:pt>
                <c:pt idx="340">
                  <c:v>40932</c:v>
                </c:pt>
                <c:pt idx="341">
                  <c:v>40977</c:v>
                </c:pt>
              </c:numCache>
            </c:numRef>
          </c:xVal>
          <c:yVal>
            <c:numRef>
              <c:f>'"300" wells'' water levels'!$P$9:$P$350</c:f>
              <c:numCache>
                <c:formatCode>General</c:formatCode>
                <c:ptCount val="342"/>
                <c:pt idx="0">
                  <c:v>1.0670000000000002</c:v>
                </c:pt>
                <c:pt idx="1">
                  <c:v>1.048</c:v>
                </c:pt>
                <c:pt idx="6">
                  <c:v>1.0300000000000002</c:v>
                </c:pt>
                <c:pt idx="12">
                  <c:v>0.95099999999999962</c:v>
                </c:pt>
                <c:pt idx="14">
                  <c:v>0.91999999999999993</c:v>
                </c:pt>
                <c:pt idx="15">
                  <c:v>0.73099999999999987</c:v>
                </c:pt>
                <c:pt idx="16">
                  <c:v>0.68599999999999994</c:v>
                </c:pt>
                <c:pt idx="17">
                  <c:v>0.67300000000000004</c:v>
                </c:pt>
                <c:pt idx="18">
                  <c:v>0.66999999999999993</c:v>
                </c:pt>
                <c:pt idx="19">
                  <c:v>0.71</c:v>
                </c:pt>
                <c:pt idx="20">
                  <c:v>0.78300000000000036</c:v>
                </c:pt>
                <c:pt idx="21">
                  <c:v>0.8230000000000004</c:v>
                </c:pt>
                <c:pt idx="22">
                  <c:v>0.91199999999999992</c:v>
                </c:pt>
                <c:pt idx="23">
                  <c:v>0.90599999999999969</c:v>
                </c:pt>
                <c:pt idx="24">
                  <c:v>0.91199999999999992</c:v>
                </c:pt>
                <c:pt idx="25">
                  <c:v>0.96099999999999941</c:v>
                </c:pt>
                <c:pt idx="26">
                  <c:v>0.99599999999999955</c:v>
                </c:pt>
                <c:pt idx="27">
                  <c:v>0.88999999999999968</c:v>
                </c:pt>
                <c:pt idx="28">
                  <c:v>0.85299999999999976</c:v>
                </c:pt>
                <c:pt idx="29">
                  <c:v>0.85299999999999976</c:v>
                </c:pt>
                <c:pt idx="30">
                  <c:v>0.86499999999999932</c:v>
                </c:pt>
                <c:pt idx="31">
                  <c:v>0.85299999999999976</c:v>
                </c:pt>
                <c:pt idx="32">
                  <c:v>0.88999999999999968</c:v>
                </c:pt>
                <c:pt idx="33">
                  <c:v>0.9139999999999997</c:v>
                </c:pt>
                <c:pt idx="34">
                  <c:v>0.94200000000000017</c:v>
                </c:pt>
                <c:pt idx="35">
                  <c:v>0.97299999999999986</c:v>
                </c:pt>
                <c:pt idx="36">
                  <c:v>0.9870000000000001</c:v>
                </c:pt>
                <c:pt idx="37">
                  <c:v>1.0359999999999996</c:v>
                </c:pt>
                <c:pt idx="38">
                  <c:v>1.0659999999999998</c:v>
                </c:pt>
                <c:pt idx="39">
                  <c:v>1.0419999999999998</c:v>
                </c:pt>
                <c:pt idx="40">
                  <c:v>1.0339999999999998</c:v>
                </c:pt>
                <c:pt idx="41">
                  <c:v>1.024</c:v>
                </c:pt>
                <c:pt idx="42">
                  <c:v>1.0149999999999997</c:v>
                </c:pt>
                <c:pt idx="43">
                  <c:v>0.99600000000000044</c:v>
                </c:pt>
                <c:pt idx="44">
                  <c:v>1.0460000000000003</c:v>
                </c:pt>
                <c:pt idx="45">
                  <c:v>1.0430000000000001</c:v>
                </c:pt>
                <c:pt idx="46">
                  <c:v>1.0360000000000005</c:v>
                </c:pt>
                <c:pt idx="47">
                  <c:v>1.0389999999999997</c:v>
                </c:pt>
                <c:pt idx="48">
                  <c:v>1.0419999999999998</c:v>
                </c:pt>
                <c:pt idx="49">
                  <c:v>1.0209999999999999</c:v>
                </c:pt>
                <c:pt idx="50">
                  <c:v>1.0389999999999997</c:v>
                </c:pt>
                <c:pt idx="51">
                  <c:v>0.9300000000000006</c:v>
                </c:pt>
                <c:pt idx="52">
                  <c:v>0.76499999999999968</c:v>
                </c:pt>
                <c:pt idx="53">
                  <c:v>0.75900000000000034</c:v>
                </c:pt>
                <c:pt idx="54">
                  <c:v>0.69199999999999928</c:v>
                </c:pt>
                <c:pt idx="55">
                  <c:v>0.67600000000000016</c:v>
                </c:pt>
                <c:pt idx="56">
                  <c:v>0.68299999999999983</c:v>
                </c:pt>
                <c:pt idx="57">
                  <c:v>0.625</c:v>
                </c:pt>
                <c:pt idx="58">
                  <c:v>0.62200000000000077</c:v>
                </c:pt>
                <c:pt idx="59">
                  <c:v>0.62800000000000011</c:v>
                </c:pt>
                <c:pt idx="60">
                  <c:v>0.61000000000000032</c:v>
                </c:pt>
                <c:pt idx="61">
                  <c:v>0.62199999999999989</c:v>
                </c:pt>
                <c:pt idx="62">
                  <c:v>0.63400000000000034</c:v>
                </c:pt>
                <c:pt idx="63">
                  <c:v>0.64299999999999979</c:v>
                </c:pt>
                <c:pt idx="64">
                  <c:v>0.63999999999999968</c:v>
                </c:pt>
                <c:pt idx="65">
                  <c:v>0.66199999999999992</c:v>
                </c:pt>
                <c:pt idx="66">
                  <c:v>0.64000000000000057</c:v>
                </c:pt>
                <c:pt idx="67">
                  <c:v>0.64300000000000068</c:v>
                </c:pt>
                <c:pt idx="68">
                  <c:v>0.64300000000000068</c:v>
                </c:pt>
                <c:pt idx="69">
                  <c:v>0.64599999999999991</c:v>
                </c:pt>
                <c:pt idx="70">
                  <c:v>0.65299999999999958</c:v>
                </c:pt>
                <c:pt idx="71">
                  <c:v>0.65800000000000036</c:v>
                </c:pt>
                <c:pt idx="72">
                  <c:v>0.67600000000000016</c:v>
                </c:pt>
                <c:pt idx="73">
                  <c:v>0.68900000000000006</c:v>
                </c:pt>
                <c:pt idx="74">
                  <c:v>0.69500000000000028</c:v>
                </c:pt>
                <c:pt idx="75">
                  <c:v>0.70400000000000063</c:v>
                </c:pt>
                <c:pt idx="76">
                  <c:v>0.71300000000000008</c:v>
                </c:pt>
                <c:pt idx="77">
                  <c:v>0.93900000000000006</c:v>
                </c:pt>
                <c:pt idx="78">
                  <c:v>0.95399999999999974</c:v>
                </c:pt>
                <c:pt idx="79">
                  <c:v>0.96</c:v>
                </c:pt>
                <c:pt idx="80">
                  <c:v>0.98199999999999932</c:v>
                </c:pt>
                <c:pt idx="81">
                  <c:v>0.99399999999999977</c:v>
                </c:pt>
                <c:pt idx="82">
                  <c:v>1.04</c:v>
                </c:pt>
                <c:pt idx="83">
                  <c:v>1.0149999999999997</c:v>
                </c:pt>
                <c:pt idx="84">
                  <c:v>1.0339999999999998</c:v>
                </c:pt>
                <c:pt idx="85">
                  <c:v>1.0449999999999999</c:v>
                </c:pt>
                <c:pt idx="86">
                  <c:v>0.97499999999999964</c:v>
                </c:pt>
                <c:pt idx="87">
                  <c:v>0.94500000000000028</c:v>
                </c:pt>
                <c:pt idx="88">
                  <c:v>1</c:v>
                </c:pt>
                <c:pt idx="89">
                  <c:v>0.87199999999999989</c:v>
                </c:pt>
                <c:pt idx="90">
                  <c:v>0.83199999999999985</c:v>
                </c:pt>
                <c:pt idx="91">
                  <c:v>0.77400000000000002</c:v>
                </c:pt>
                <c:pt idx="92">
                  <c:v>0.73500000000000032</c:v>
                </c:pt>
                <c:pt idx="93">
                  <c:v>0.65899999999999981</c:v>
                </c:pt>
                <c:pt idx="94">
                  <c:v>0.72299999999999986</c:v>
                </c:pt>
                <c:pt idx="95">
                  <c:v>0.72299999999999986</c:v>
                </c:pt>
                <c:pt idx="96">
                  <c:v>0.71900000000000031</c:v>
                </c:pt>
                <c:pt idx="97">
                  <c:v>0.70099999999999962</c:v>
                </c:pt>
                <c:pt idx="98">
                  <c:v>0.76200000000000045</c:v>
                </c:pt>
                <c:pt idx="99">
                  <c:v>0.91100000000000048</c:v>
                </c:pt>
                <c:pt idx="100">
                  <c:v>1.0789999999999997</c:v>
                </c:pt>
                <c:pt idx="101">
                  <c:v>1.0759999999999996</c:v>
                </c:pt>
                <c:pt idx="102">
                  <c:v>1.0700000000000003</c:v>
                </c:pt>
                <c:pt idx="103">
                  <c:v>1.0789999999999997</c:v>
                </c:pt>
                <c:pt idx="104">
                  <c:v>1.0759999999999996</c:v>
                </c:pt>
                <c:pt idx="105">
                  <c:v>0.93299999999999983</c:v>
                </c:pt>
                <c:pt idx="106">
                  <c:v>1.0149999999999997</c:v>
                </c:pt>
                <c:pt idx="107">
                  <c:v>1.0670000000000002</c:v>
                </c:pt>
                <c:pt idx="108">
                  <c:v>1.0759999999999996</c:v>
                </c:pt>
                <c:pt idx="109">
                  <c:v>0.99100000000000055</c:v>
                </c:pt>
                <c:pt idx="110">
                  <c:v>1.048</c:v>
                </c:pt>
                <c:pt idx="111">
                  <c:v>0.94799999999999951</c:v>
                </c:pt>
                <c:pt idx="112">
                  <c:v>0.77400000000000002</c:v>
                </c:pt>
                <c:pt idx="113">
                  <c:v>0.92999999999999972</c:v>
                </c:pt>
                <c:pt idx="114">
                  <c:v>0.96900000000000031</c:v>
                </c:pt>
                <c:pt idx="115">
                  <c:v>0.9480000000000004</c:v>
                </c:pt>
                <c:pt idx="116">
                  <c:v>0.9139999999999997</c:v>
                </c:pt>
                <c:pt idx="117">
                  <c:v>0.87800000000000011</c:v>
                </c:pt>
                <c:pt idx="118">
                  <c:v>0.92300000000000004</c:v>
                </c:pt>
                <c:pt idx="119">
                  <c:v>0.8230000000000004</c:v>
                </c:pt>
                <c:pt idx="120">
                  <c:v>0.77099999999999991</c:v>
                </c:pt>
                <c:pt idx="121">
                  <c:v>0.76200000000000045</c:v>
                </c:pt>
                <c:pt idx="122">
                  <c:v>0.88999999999999968</c:v>
                </c:pt>
                <c:pt idx="123">
                  <c:v>0.84999999999999964</c:v>
                </c:pt>
                <c:pt idx="124">
                  <c:v>1.0269999999999992</c:v>
                </c:pt>
                <c:pt idx="125">
                  <c:v>1.0269999999999992</c:v>
                </c:pt>
                <c:pt idx="126">
                  <c:v>0.87000000000000011</c:v>
                </c:pt>
                <c:pt idx="127">
                  <c:v>0.58599999999999941</c:v>
                </c:pt>
                <c:pt idx="128">
                  <c:v>0.79999999999999982</c:v>
                </c:pt>
                <c:pt idx="129">
                  <c:v>85</c:v>
                </c:pt>
                <c:pt idx="130">
                  <c:v>1.0820000000000007</c:v>
                </c:pt>
                <c:pt idx="131">
                  <c:v>1.0300000000000002</c:v>
                </c:pt>
                <c:pt idx="132">
                  <c:v>0.85700000000000021</c:v>
                </c:pt>
                <c:pt idx="133">
                  <c:v>1.1899999999999995</c:v>
                </c:pt>
                <c:pt idx="134">
                  <c:v>1.2069999999999999</c:v>
                </c:pt>
                <c:pt idx="138">
                  <c:v>0.66000000000000014</c:v>
                </c:pt>
                <c:pt idx="139">
                  <c:v>0.77799999999999958</c:v>
                </c:pt>
                <c:pt idx="140">
                  <c:v>1.2649999999999997</c:v>
                </c:pt>
                <c:pt idx="141">
                  <c:v>0.83099999999999952</c:v>
                </c:pt>
                <c:pt idx="142">
                  <c:v>0.84200000000000053</c:v>
                </c:pt>
                <c:pt idx="143">
                  <c:v>0.84200000000000053</c:v>
                </c:pt>
                <c:pt idx="144">
                  <c:v>1.0730000000000004</c:v>
                </c:pt>
                <c:pt idx="145">
                  <c:v>0.78200000000000003</c:v>
                </c:pt>
                <c:pt idx="146">
                  <c:v>0.64599999999999991</c:v>
                </c:pt>
                <c:pt idx="147">
                  <c:v>0.6120000000000001</c:v>
                </c:pt>
                <c:pt idx="148">
                  <c:v>0.6120000000000001</c:v>
                </c:pt>
                <c:pt idx="149">
                  <c:v>0.34299999999999997</c:v>
                </c:pt>
                <c:pt idx="151">
                  <c:v>0.63700000000000045</c:v>
                </c:pt>
                <c:pt idx="152">
                  <c:v>0.68900000000000006</c:v>
                </c:pt>
                <c:pt idx="153">
                  <c:v>0.33499999999999996</c:v>
                </c:pt>
                <c:pt idx="154">
                  <c:v>0.94099999999999984</c:v>
                </c:pt>
                <c:pt idx="155">
                  <c:v>1.3439999999999994</c:v>
                </c:pt>
                <c:pt idx="156">
                  <c:v>1.3950000000000005</c:v>
                </c:pt>
                <c:pt idx="157">
                  <c:v>0.65899999999999981</c:v>
                </c:pt>
                <c:pt idx="159">
                  <c:v>0.48000000000000043</c:v>
                </c:pt>
                <c:pt idx="160">
                  <c:v>0.42799999999999994</c:v>
                </c:pt>
                <c:pt idx="161">
                  <c:v>0.38099999999999934</c:v>
                </c:pt>
                <c:pt idx="163">
                  <c:v>0.48999999999999932</c:v>
                </c:pt>
                <c:pt idx="164">
                  <c:v>0.67499999999999982</c:v>
                </c:pt>
                <c:pt idx="166">
                  <c:v>0.37700000000000955</c:v>
                </c:pt>
                <c:pt idx="167">
                  <c:v>0.73300000000000409</c:v>
                </c:pt>
                <c:pt idx="168">
                  <c:v>0.21199999999998909</c:v>
                </c:pt>
                <c:pt idx="169">
                  <c:v>0.33199999999999363</c:v>
                </c:pt>
                <c:pt idx="170">
                  <c:v>0.46999999999997044</c:v>
                </c:pt>
                <c:pt idx="171">
                  <c:v>0.6199999999999477</c:v>
                </c:pt>
                <c:pt idx="172">
                  <c:v>0.7489999999999668</c:v>
                </c:pt>
                <c:pt idx="173">
                  <c:v>0.71699999999998454</c:v>
                </c:pt>
                <c:pt idx="174">
                  <c:v>0.60200000000003229</c:v>
                </c:pt>
                <c:pt idx="175">
                  <c:v>0.32900000000000773</c:v>
                </c:pt>
                <c:pt idx="176">
                  <c:v>0.31999999999999318</c:v>
                </c:pt>
                <c:pt idx="177">
                  <c:v>0.21900000000005093</c:v>
                </c:pt>
                <c:pt idx="179">
                  <c:v>0.47800000000000864</c:v>
                </c:pt>
                <c:pt idx="180">
                  <c:v>0.47700000000003229</c:v>
                </c:pt>
                <c:pt idx="181">
                  <c:v>0.51699999999999591</c:v>
                </c:pt>
                <c:pt idx="182">
                  <c:v>0.57699999999999818</c:v>
                </c:pt>
                <c:pt idx="183">
                  <c:v>0.65199999999998681</c:v>
                </c:pt>
                <c:pt idx="184">
                  <c:v>0.92900000000003047</c:v>
                </c:pt>
                <c:pt idx="185">
                  <c:v>0.64499999999998181</c:v>
                </c:pt>
                <c:pt idx="186">
                  <c:v>0.65699999999998226</c:v>
                </c:pt>
                <c:pt idx="187">
                  <c:v>0.45699999999999363</c:v>
                </c:pt>
                <c:pt idx="188">
                  <c:v>0.77199999999999136</c:v>
                </c:pt>
                <c:pt idx="189">
                  <c:v>0.84300000000001774</c:v>
                </c:pt>
                <c:pt idx="190">
                  <c:v>0.76799999999997226</c:v>
                </c:pt>
                <c:pt idx="191">
                  <c:v>0.93400000000002592</c:v>
                </c:pt>
                <c:pt idx="192">
                  <c:v>1.3439999999999941</c:v>
                </c:pt>
                <c:pt idx="193">
                  <c:v>0.83400000000000318</c:v>
                </c:pt>
                <c:pt idx="194">
                  <c:v>0.67200000000002547</c:v>
                </c:pt>
                <c:pt idx="195">
                  <c:v>0.46499999999997499</c:v>
                </c:pt>
                <c:pt idx="196">
                  <c:v>0.42500000000001137</c:v>
                </c:pt>
                <c:pt idx="197">
                  <c:v>0.43700000000001182</c:v>
                </c:pt>
                <c:pt idx="198">
                  <c:v>0.36599999999998545</c:v>
                </c:pt>
                <c:pt idx="199">
                  <c:v>0.38799999999997681</c:v>
                </c:pt>
                <c:pt idx="200">
                  <c:v>0.43200000000001637</c:v>
                </c:pt>
                <c:pt idx="201">
                  <c:v>0.58800000000002228</c:v>
                </c:pt>
                <c:pt idx="202">
                  <c:v>0.66300000000001091</c:v>
                </c:pt>
                <c:pt idx="203">
                  <c:v>0.69099999999997408</c:v>
                </c:pt>
                <c:pt idx="204">
                  <c:v>0.64199999999999591</c:v>
                </c:pt>
                <c:pt idx="205">
                  <c:v>0.69200000000000728</c:v>
                </c:pt>
                <c:pt idx="206">
                  <c:v>0.47100000000000364</c:v>
                </c:pt>
                <c:pt idx="207">
                  <c:v>0.86200000000002319</c:v>
                </c:pt>
                <c:pt idx="208">
                  <c:v>0.93600000000000005</c:v>
                </c:pt>
                <c:pt idx="209">
                  <c:v>0.86500000000000909</c:v>
                </c:pt>
                <c:pt idx="210">
                  <c:v>0.78200000000003911</c:v>
                </c:pt>
                <c:pt idx="211">
                  <c:v>0.80699999999995953</c:v>
                </c:pt>
                <c:pt idx="212">
                  <c:v>0.40500000000002956</c:v>
                </c:pt>
                <c:pt idx="213">
                  <c:v>0.27699999999998681</c:v>
                </c:pt>
                <c:pt idx="214">
                  <c:v>0.32299999999997908</c:v>
                </c:pt>
                <c:pt idx="215">
                  <c:v>0.41700000000003001</c:v>
                </c:pt>
                <c:pt idx="216">
                  <c:v>0.46899999999999409</c:v>
                </c:pt>
                <c:pt idx="217">
                  <c:v>0.52099999999995816</c:v>
                </c:pt>
                <c:pt idx="218">
                  <c:v>0.10199999999997544</c:v>
                </c:pt>
                <c:pt idx="219">
                  <c:v>0.29000000000002046</c:v>
                </c:pt>
                <c:pt idx="220">
                  <c:v>0.44599999999996953</c:v>
                </c:pt>
                <c:pt idx="221">
                  <c:v>0.45199999999999818</c:v>
                </c:pt>
                <c:pt idx="222">
                  <c:v>0.55099999999998772</c:v>
                </c:pt>
                <c:pt idx="223">
                  <c:v>0.51499999999998636</c:v>
                </c:pt>
                <c:pt idx="224">
                  <c:v>0.66800000000000637</c:v>
                </c:pt>
                <c:pt idx="225">
                  <c:v>0.67199999999996862</c:v>
                </c:pt>
                <c:pt idx="226">
                  <c:v>0.49900000000002365</c:v>
                </c:pt>
                <c:pt idx="227">
                  <c:v>0.54700000000002547</c:v>
                </c:pt>
                <c:pt idx="228">
                  <c:v>0.60300000000000864</c:v>
                </c:pt>
                <c:pt idx="229">
                  <c:v>0.74399999999997135</c:v>
                </c:pt>
                <c:pt idx="230">
                  <c:v>0.65800000000001546</c:v>
                </c:pt>
                <c:pt idx="231">
                  <c:v>0.57600000000002183</c:v>
                </c:pt>
                <c:pt idx="232">
                  <c:v>0.47199999999997999</c:v>
                </c:pt>
                <c:pt idx="233">
                  <c:v>0.32699999999999818</c:v>
                </c:pt>
                <c:pt idx="234">
                  <c:v>0.41000000000002501</c:v>
                </c:pt>
                <c:pt idx="235">
                  <c:v>0.63900000000001</c:v>
                </c:pt>
                <c:pt idx="236">
                  <c:v>0.67300000000000182</c:v>
                </c:pt>
                <c:pt idx="237">
                  <c:v>0.72800000000000864</c:v>
                </c:pt>
                <c:pt idx="238">
                  <c:v>0.74000000000000909</c:v>
                </c:pt>
                <c:pt idx="239">
                  <c:v>0.76699999999999591</c:v>
                </c:pt>
                <c:pt idx="240">
                  <c:v>0.78999999999996362</c:v>
                </c:pt>
                <c:pt idx="241">
                  <c:v>0.69400000000001683</c:v>
                </c:pt>
                <c:pt idx="242">
                  <c:v>0.74399999999997135</c:v>
                </c:pt>
                <c:pt idx="243">
                  <c:v>0.77500000000003411</c:v>
                </c:pt>
                <c:pt idx="244">
                  <c:v>0.75999999999999091</c:v>
                </c:pt>
                <c:pt idx="245">
                  <c:v>0.81600000000003092</c:v>
                </c:pt>
                <c:pt idx="246">
                  <c:v>0.875</c:v>
                </c:pt>
                <c:pt idx="247">
                  <c:v>0.79699999999996862</c:v>
                </c:pt>
                <c:pt idx="248">
                  <c:v>0.80400000000003047</c:v>
                </c:pt>
                <c:pt idx="249">
                  <c:v>0.64400000000000546</c:v>
                </c:pt>
                <c:pt idx="250">
                  <c:v>0.66699999999997317</c:v>
                </c:pt>
                <c:pt idx="251">
                  <c:v>0.71200000000004593</c:v>
                </c:pt>
                <c:pt idx="252">
                  <c:v>0.63799999999997681</c:v>
                </c:pt>
                <c:pt idx="253">
                  <c:v>0.72299999999995634</c:v>
                </c:pt>
                <c:pt idx="254">
                  <c:v>0.73599999999999</c:v>
                </c:pt>
                <c:pt idx="255">
                  <c:v>0.82799999999997453</c:v>
                </c:pt>
                <c:pt idx="256">
                  <c:v>0.81499999999999773</c:v>
                </c:pt>
                <c:pt idx="257">
                  <c:v>0.86200000000002319</c:v>
                </c:pt>
                <c:pt idx="258">
                  <c:v>0.58299999999996999</c:v>
                </c:pt>
                <c:pt idx="259">
                  <c:v>0.78800000000001091</c:v>
                </c:pt>
                <c:pt idx="260">
                  <c:v>0.71399999999999864</c:v>
                </c:pt>
                <c:pt idx="261">
                  <c:v>0.33600000000001273</c:v>
                </c:pt>
                <c:pt idx="262">
                  <c:v>0.37300000000004729</c:v>
                </c:pt>
                <c:pt idx="263">
                  <c:v>0.47699999999997544</c:v>
                </c:pt>
                <c:pt idx="264">
                  <c:v>0.58199999999999363</c:v>
                </c:pt>
                <c:pt idx="265">
                  <c:v>0.66300000000001091</c:v>
                </c:pt>
                <c:pt idx="266">
                  <c:v>0.46700000000004138</c:v>
                </c:pt>
                <c:pt idx="267">
                  <c:v>0.38700000000000045</c:v>
                </c:pt>
                <c:pt idx="268">
                  <c:v>3.7000000000034561E-2</c:v>
                </c:pt>
                <c:pt idx="269">
                  <c:v>9.1999999999984539E-2</c:v>
                </c:pt>
                <c:pt idx="270">
                  <c:v>0.31400000000002137</c:v>
                </c:pt>
                <c:pt idx="271">
                  <c:v>0.49500000000000455</c:v>
                </c:pt>
                <c:pt idx="272">
                  <c:v>0.57000000000005002</c:v>
                </c:pt>
                <c:pt idx="273">
                  <c:v>0.60199999999997544</c:v>
                </c:pt>
                <c:pt idx="274">
                  <c:v>0.62400000000002365</c:v>
                </c:pt>
                <c:pt idx="275">
                  <c:v>0.68799999999998818</c:v>
                </c:pt>
                <c:pt idx="276">
                  <c:v>0.73399999999998045</c:v>
                </c:pt>
                <c:pt idx="277">
                  <c:v>0.74000000000000909</c:v>
                </c:pt>
                <c:pt idx="278">
                  <c:v>0.27000000000003865</c:v>
                </c:pt>
                <c:pt idx="279">
                  <c:v>0.19999999999998863</c:v>
                </c:pt>
                <c:pt idx="280">
                  <c:v>0.30200000000002092</c:v>
                </c:pt>
                <c:pt idx="281">
                  <c:v>0.42900000000003047</c:v>
                </c:pt>
                <c:pt idx="282">
                  <c:v>0.62599999999997635</c:v>
                </c:pt>
                <c:pt idx="283">
                  <c:v>0.73500000000001364</c:v>
                </c:pt>
                <c:pt idx="284">
                  <c:v>0.757000000000005</c:v>
                </c:pt>
                <c:pt idx="285">
                  <c:v>0.78100000000000591</c:v>
                </c:pt>
                <c:pt idx="286">
                  <c:v>0.81299999999998818</c:v>
                </c:pt>
                <c:pt idx="287">
                  <c:v>0.83800000000002228</c:v>
                </c:pt>
                <c:pt idx="288">
                  <c:v>0.82800000000003138</c:v>
                </c:pt>
                <c:pt idx="289">
                  <c:v>0.83699999999998909</c:v>
                </c:pt>
                <c:pt idx="290">
                  <c:v>0.76400000000001</c:v>
                </c:pt>
                <c:pt idx="291">
                  <c:v>0.51900000000000546</c:v>
                </c:pt>
                <c:pt idx="292">
                  <c:v>0.37999999999999545</c:v>
                </c:pt>
                <c:pt idx="293">
                  <c:v>0.34999999999996589</c:v>
                </c:pt>
                <c:pt idx="294">
                  <c:v>0.56499999999999773</c:v>
                </c:pt>
                <c:pt idx="295">
                  <c:v>0.70400000000000773</c:v>
                </c:pt>
                <c:pt idx="296">
                  <c:v>0.71600000000000819</c:v>
                </c:pt>
                <c:pt idx="297">
                  <c:v>0.4889999999999759</c:v>
                </c:pt>
                <c:pt idx="298">
                  <c:v>0.49000000000000909</c:v>
                </c:pt>
                <c:pt idx="299">
                  <c:v>0.55000000000001137</c:v>
                </c:pt>
                <c:pt idx="300">
                  <c:v>0.63899999999995316</c:v>
                </c:pt>
                <c:pt idx="301">
                  <c:v>0.71399999999999864</c:v>
                </c:pt>
                <c:pt idx="304">
                  <c:v>0.26600000000001955</c:v>
                </c:pt>
                <c:pt idx="305">
                  <c:v>0.28999999999996362</c:v>
                </c:pt>
                <c:pt idx="306">
                  <c:v>5.8999999999969077E-2</c:v>
                </c:pt>
                <c:pt idx="307">
                  <c:v>2.6000000000010459E-2</c:v>
                </c:pt>
                <c:pt idx="308">
                  <c:v>0.15699999999998226</c:v>
                </c:pt>
                <c:pt idx="309">
                  <c:v>0.30500000000000682</c:v>
                </c:pt>
                <c:pt idx="310">
                  <c:v>9.8999999999989541E-2</c:v>
                </c:pt>
                <c:pt idx="312">
                  <c:v>0.40000000000003411</c:v>
                </c:pt>
                <c:pt idx="321">
                  <c:v>0.21499999999997499</c:v>
                </c:pt>
                <c:pt idx="322">
                  <c:v>0.16100000000000136</c:v>
                </c:pt>
                <c:pt idx="323" formatCode="0.000">
                  <c:v>0</c:v>
                </c:pt>
                <c:pt idx="324" formatCode="0.000">
                  <c:v>0</c:v>
                </c:pt>
                <c:pt idx="325" formatCode="0.000">
                  <c:v>0</c:v>
                </c:pt>
                <c:pt idx="326" formatCode="0.000">
                  <c:v>6.9999999999993179E-2</c:v>
                </c:pt>
                <c:pt idx="328" formatCode="0.000">
                  <c:v>0.3599999999999568</c:v>
                </c:pt>
                <c:pt idx="330">
                  <c:v>0.48100000000005139</c:v>
                </c:pt>
                <c:pt idx="331">
                  <c:v>7.5999999999964984E-2</c:v>
                </c:pt>
                <c:pt idx="332" formatCode="0.000">
                  <c:v>0</c:v>
                </c:pt>
                <c:pt idx="333" formatCode="0.000">
                  <c:v>0</c:v>
                </c:pt>
                <c:pt idx="334">
                  <c:v>8.0999999999960437E-2</c:v>
                </c:pt>
                <c:pt idx="335" formatCode="0.000">
                  <c:v>0.15999999999996817</c:v>
                </c:pt>
                <c:pt idx="336" formatCode="0.000">
                  <c:v>0.37699999999995271</c:v>
                </c:pt>
                <c:pt idx="337" formatCode="0.000">
                  <c:v>0.59499999999997044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97216"/>
        <c:axId val="49497792"/>
      </c:scatterChart>
      <c:valAx>
        <c:axId val="49497216"/>
        <c:scaling>
          <c:orientation val="minMax"/>
          <c:min val="30082"/>
        </c:scaling>
        <c:delete val="0"/>
        <c:axPos val="b"/>
        <c:numFmt formatCode="m/d/yyyy" sourceLinked="0"/>
        <c:majorTickMark val="in"/>
        <c:minorTickMark val="in"/>
        <c:tickLblPos val="nextTo"/>
        <c:txPr>
          <a:bodyPr rot="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497792"/>
        <c:crosses val="autoZero"/>
        <c:crossBetween val="midCat"/>
        <c:majorUnit val="365"/>
        <c:minorUnit val="30.4"/>
      </c:valAx>
      <c:valAx>
        <c:axId val="49497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Oil thickness (m)</a:t>
                </a:r>
              </a:p>
            </c:rich>
          </c:tx>
          <c:layout>
            <c:manualLayout>
              <c:xMode val="edge"/>
              <c:yMode val="edge"/>
              <c:x val="1.3935929241721497E-2"/>
              <c:y val="0.319905242613904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497216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310B Water Elevations</a:t>
            </a:r>
          </a:p>
        </c:rich>
      </c:tx>
      <c:layout>
        <c:manualLayout>
          <c:xMode val="edge"/>
          <c:yMode val="edge"/>
          <c:x val="0.3617025337983622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44884139344456"/>
          <c:y val="7.9365255113677882E-2"/>
          <c:w val="0.83752496895113882"/>
          <c:h val="0.85034201907512019"/>
        </c:manualLayout>
      </c:layout>
      <c:scatterChart>
        <c:scatterStyle val="lineMarker"/>
        <c:varyColors val="0"/>
        <c:ser>
          <c:idx val="0"/>
          <c:order val="0"/>
          <c:tx>
            <c:v>Water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levels'!$B$1666:$B$1802</c:f>
              <c:numCache>
                <c:formatCode>mm/dd/yy</c:formatCode>
                <c:ptCount val="137"/>
                <c:pt idx="0">
                  <c:v>30715</c:v>
                </c:pt>
                <c:pt idx="1">
                  <c:v>30739</c:v>
                </c:pt>
                <c:pt idx="2">
                  <c:v>30778</c:v>
                </c:pt>
                <c:pt idx="3">
                  <c:v>30785</c:v>
                </c:pt>
                <c:pt idx="4">
                  <c:v>30799</c:v>
                </c:pt>
                <c:pt idx="5">
                  <c:v>30806</c:v>
                </c:pt>
                <c:pt idx="6">
                  <c:v>30830</c:v>
                </c:pt>
                <c:pt idx="7">
                  <c:v>30839</c:v>
                </c:pt>
                <c:pt idx="8">
                  <c:v>30848</c:v>
                </c:pt>
                <c:pt idx="9">
                  <c:v>30854</c:v>
                </c:pt>
                <c:pt idx="10">
                  <c:v>30861</c:v>
                </c:pt>
                <c:pt idx="11">
                  <c:v>30869</c:v>
                </c:pt>
                <c:pt idx="12">
                  <c:v>30881</c:v>
                </c:pt>
                <c:pt idx="13">
                  <c:v>30888</c:v>
                </c:pt>
                <c:pt idx="14">
                  <c:v>30897</c:v>
                </c:pt>
                <c:pt idx="15">
                  <c:v>30904</c:v>
                </c:pt>
                <c:pt idx="16">
                  <c:v>30911</c:v>
                </c:pt>
                <c:pt idx="17">
                  <c:v>30917</c:v>
                </c:pt>
                <c:pt idx="18">
                  <c:v>30925</c:v>
                </c:pt>
                <c:pt idx="19">
                  <c:v>30934</c:v>
                </c:pt>
                <c:pt idx="20">
                  <c:v>30945</c:v>
                </c:pt>
                <c:pt idx="21">
                  <c:v>30979</c:v>
                </c:pt>
                <c:pt idx="22">
                  <c:v>30986</c:v>
                </c:pt>
                <c:pt idx="23">
                  <c:v>30993</c:v>
                </c:pt>
                <c:pt idx="24">
                  <c:v>31002</c:v>
                </c:pt>
                <c:pt idx="25">
                  <c:v>31007</c:v>
                </c:pt>
                <c:pt idx="26">
                  <c:v>31016</c:v>
                </c:pt>
                <c:pt idx="27">
                  <c:v>31021</c:v>
                </c:pt>
                <c:pt idx="28">
                  <c:v>31029</c:v>
                </c:pt>
                <c:pt idx="29">
                  <c:v>31039</c:v>
                </c:pt>
                <c:pt idx="30">
                  <c:v>31046</c:v>
                </c:pt>
                <c:pt idx="31">
                  <c:v>31053</c:v>
                </c:pt>
                <c:pt idx="32">
                  <c:v>31060</c:v>
                </c:pt>
                <c:pt idx="33">
                  <c:v>31076</c:v>
                </c:pt>
                <c:pt idx="34">
                  <c:v>31081</c:v>
                </c:pt>
                <c:pt idx="35">
                  <c:v>31088</c:v>
                </c:pt>
                <c:pt idx="36">
                  <c:v>31095</c:v>
                </c:pt>
                <c:pt idx="37">
                  <c:v>31102</c:v>
                </c:pt>
                <c:pt idx="38">
                  <c:v>31109</c:v>
                </c:pt>
                <c:pt idx="39">
                  <c:v>31116</c:v>
                </c:pt>
                <c:pt idx="40">
                  <c:v>31123</c:v>
                </c:pt>
                <c:pt idx="41">
                  <c:v>31130</c:v>
                </c:pt>
                <c:pt idx="42">
                  <c:v>31137</c:v>
                </c:pt>
                <c:pt idx="43">
                  <c:v>31144</c:v>
                </c:pt>
                <c:pt idx="44">
                  <c:v>31151</c:v>
                </c:pt>
                <c:pt idx="45">
                  <c:v>31158</c:v>
                </c:pt>
                <c:pt idx="46">
                  <c:v>31165</c:v>
                </c:pt>
                <c:pt idx="47">
                  <c:v>31172</c:v>
                </c:pt>
                <c:pt idx="48">
                  <c:v>31179</c:v>
                </c:pt>
                <c:pt idx="49">
                  <c:v>31186</c:v>
                </c:pt>
                <c:pt idx="50">
                  <c:v>31193</c:v>
                </c:pt>
                <c:pt idx="51">
                  <c:v>31200</c:v>
                </c:pt>
                <c:pt idx="52">
                  <c:v>31207</c:v>
                </c:pt>
                <c:pt idx="53">
                  <c:v>31214</c:v>
                </c:pt>
                <c:pt idx="54">
                  <c:v>31228</c:v>
                </c:pt>
                <c:pt idx="55">
                  <c:v>31235</c:v>
                </c:pt>
                <c:pt idx="56">
                  <c:v>31242</c:v>
                </c:pt>
                <c:pt idx="57">
                  <c:v>31249</c:v>
                </c:pt>
                <c:pt idx="58">
                  <c:v>31256</c:v>
                </c:pt>
                <c:pt idx="59">
                  <c:v>31263</c:v>
                </c:pt>
                <c:pt idx="60">
                  <c:v>31270</c:v>
                </c:pt>
                <c:pt idx="61">
                  <c:v>31272</c:v>
                </c:pt>
                <c:pt idx="62">
                  <c:v>31277</c:v>
                </c:pt>
                <c:pt idx="63">
                  <c:v>31284</c:v>
                </c:pt>
                <c:pt idx="64">
                  <c:v>31291</c:v>
                </c:pt>
                <c:pt idx="65">
                  <c:v>31298</c:v>
                </c:pt>
                <c:pt idx="66">
                  <c:v>31305</c:v>
                </c:pt>
                <c:pt idx="67">
                  <c:v>31312</c:v>
                </c:pt>
                <c:pt idx="68">
                  <c:v>31319</c:v>
                </c:pt>
                <c:pt idx="69">
                  <c:v>31326</c:v>
                </c:pt>
                <c:pt idx="70">
                  <c:v>31333</c:v>
                </c:pt>
                <c:pt idx="71">
                  <c:v>31340</c:v>
                </c:pt>
                <c:pt idx="72">
                  <c:v>31347</c:v>
                </c:pt>
                <c:pt idx="73">
                  <c:v>31431</c:v>
                </c:pt>
                <c:pt idx="74">
                  <c:v>31437</c:v>
                </c:pt>
                <c:pt idx="75">
                  <c:v>31445</c:v>
                </c:pt>
                <c:pt idx="76">
                  <c:v>31451</c:v>
                </c:pt>
                <c:pt idx="77">
                  <c:v>31458</c:v>
                </c:pt>
                <c:pt idx="78">
                  <c:v>31465</c:v>
                </c:pt>
                <c:pt idx="79">
                  <c:v>31473</c:v>
                </c:pt>
                <c:pt idx="80">
                  <c:v>31473</c:v>
                </c:pt>
                <c:pt idx="81">
                  <c:v>31480</c:v>
                </c:pt>
                <c:pt idx="82">
                  <c:v>31487</c:v>
                </c:pt>
                <c:pt idx="83">
                  <c:v>31500</c:v>
                </c:pt>
                <c:pt idx="84">
                  <c:v>31507</c:v>
                </c:pt>
                <c:pt idx="85">
                  <c:v>31515</c:v>
                </c:pt>
                <c:pt idx="86">
                  <c:v>31522</c:v>
                </c:pt>
                <c:pt idx="87">
                  <c:v>31529</c:v>
                </c:pt>
                <c:pt idx="88">
                  <c:v>31537</c:v>
                </c:pt>
                <c:pt idx="89">
                  <c:v>31543</c:v>
                </c:pt>
                <c:pt idx="90">
                  <c:v>31551</c:v>
                </c:pt>
                <c:pt idx="91">
                  <c:v>31578</c:v>
                </c:pt>
                <c:pt idx="92">
                  <c:v>31592</c:v>
                </c:pt>
                <c:pt idx="93">
                  <c:v>31602</c:v>
                </c:pt>
                <c:pt idx="94">
                  <c:v>31606</c:v>
                </c:pt>
                <c:pt idx="95">
                  <c:v>31614</c:v>
                </c:pt>
                <c:pt idx="96">
                  <c:v>31719</c:v>
                </c:pt>
                <c:pt idx="97">
                  <c:v>31760</c:v>
                </c:pt>
                <c:pt idx="98">
                  <c:v>31774</c:v>
                </c:pt>
                <c:pt idx="99">
                  <c:v>31780</c:v>
                </c:pt>
                <c:pt idx="100">
                  <c:v>31788</c:v>
                </c:pt>
                <c:pt idx="101">
                  <c:v>31903</c:v>
                </c:pt>
                <c:pt idx="102">
                  <c:v>31986</c:v>
                </c:pt>
                <c:pt idx="103">
                  <c:v>31999</c:v>
                </c:pt>
                <c:pt idx="104">
                  <c:v>32047</c:v>
                </c:pt>
                <c:pt idx="105">
                  <c:v>32200</c:v>
                </c:pt>
                <c:pt idx="106">
                  <c:v>32201</c:v>
                </c:pt>
                <c:pt idx="107">
                  <c:v>32231</c:v>
                </c:pt>
                <c:pt idx="108">
                  <c:v>32235</c:v>
                </c:pt>
                <c:pt idx="109">
                  <c:v>32238</c:v>
                </c:pt>
                <c:pt idx="110">
                  <c:v>32242</c:v>
                </c:pt>
                <c:pt idx="111">
                  <c:v>32245</c:v>
                </c:pt>
                <c:pt idx="112">
                  <c:v>32263</c:v>
                </c:pt>
                <c:pt idx="113">
                  <c:v>32297</c:v>
                </c:pt>
                <c:pt idx="114">
                  <c:v>32313</c:v>
                </c:pt>
                <c:pt idx="115">
                  <c:v>32381</c:v>
                </c:pt>
                <c:pt idx="116">
                  <c:v>32410</c:v>
                </c:pt>
                <c:pt idx="117">
                  <c:v>32411</c:v>
                </c:pt>
                <c:pt idx="118">
                  <c:v>32605</c:v>
                </c:pt>
                <c:pt idx="119">
                  <c:v>32613</c:v>
                </c:pt>
                <c:pt idx="120">
                  <c:v>32641</c:v>
                </c:pt>
                <c:pt idx="121">
                  <c:v>32660</c:v>
                </c:pt>
                <c:pt idx="122">
                  <c:v>32723</c:v>
                </c:pt>
                <c:pt idx="123">
                  <c:v>32743</c:v>
                </c:pt>
                <c:pt idx="124">
                  <c:v>32759</c:v>
                </c:pt>
                <c:pt idx="125">
                  <c:v>32800</c:v>
                </c:pt>
                <c:pt idx="126">
                  <c:v>32808</c:v>
                </c:pt>
                <c:pt idx="127">
                  <c:v>33257</c:v>
                </c:pt>
                <c:pt idx="128">
                  <c:v>33312</c:v>
                </c:pt>
                <c:pt idx="129">
                  <c:v>33679</c:v>
                </c:pt>
                <c:pt idx="130">
                  <c:v>33686</c:v>
                </c:pt>
                <c:pt idx="131">
                  <c:v>33688</c:v>
                </c:pt>
                <c:pt idx="132">
                  <c:v>33695</c:v>
                </c:pt>
                <c:pt idx="133">
                  <c:v>33699</c:v>
                </c:pt>
                <c:pt idx="134">
                  <c:v>33700</c:v>
                </c:pt>
                <c:pt idx="135">
                  <c:v>33702</c:v>
                </c:pt>
                <c:pt idx="136">
                  <c:v>33771</c:v>
                </c:pt>
              </c:numCache>
            </c:numRef>
          </c:xVal>
          <c:yVal>
            <c:numRef>
              <c:f>'"300" wells'' water levels'!$L$1666:$L$1802</c:f>
              <c:numCache>
                <c:formatCode>General</c:formatCode>
                <c:ptCount val="137"/>
                <c:pt idx="0">
                  <c:v>423.779</c:v>
                </c:pt>
                <c:pt idx="1">
                  <c:v>423.93700000000001</c:v>
                </c:pt>
                <c:pt idx="2">
                  <c:v>423.94299999999998</c:v>
                </c:pt>
                <c:pt idx="3">
                  <c:v>423.95499999999998</c:v>
                </c:pt>
                <c:pt idx="4">
                  <c:v>423.971</c:v>
                </c:pt>
                <c:pt idx="5">
                  <c:v>424.03199999999998</c:v>
                </c:pt>
                <c:pt idx="6">
                  <c:v>424.03800000000001</c:v>
                </c:pt>
                <c:pt idx="7">
                  <c:v>424.05599999999998</c:v>
                </c:pt>
                <c:pt idx="8">
                  <c:v>424.13200000000001</c:v>
                </c:pt>
                <c:pt idx="9">
                  <c:v>424.21499999999997</c:v>
                </c:pt>
                <c:pt idx="10">
                  <c:v>424.23</c:v>
                </c:pt>
                <c:pt idx="11">
                  <c:v>424.22399999999999</c:v>
                </c:pt>
                <c:pt idx="12">
                  <c:v>424.19299999999998</c:v>
                </c:pt>
                <c:pt idx="13">
                  <c:v>424.16300000000001</c:v>
                </c:pt>
                <c:pt idx="14">
                  <c:v>424.13799999999998</c:v>
                </c:pt>
                <c:pt idx="15">
                  <c:v>424.13200000000001</c:v>
                </c:pt>
                <c:pt idx="16">
                  <c:v>424.108</c:v>
                </c:pt>
                <c:pt idx="17">
                  <c:v>424.108</c:v>
                </c:pt>
                <c:pt idx="18">
                  <c:v>424.07400000000001</c:v>
                </c:pt>
                <c:pt idx="19">
                  <c:v>424.05599999999998</c:v>
                </c:pt>
                <c:pt idx="20">
                  <c:v>424.00400000000002</c:v>
                </c:pt>
                <c:pt idx="21">
                  <c:v>424.07400000000001</c:v>
                </c:pt>
                <c:pt idx="22">
                  <c:v>424.11099999999999</c:v>
                </c:pt>
                <c:pt idx="23">
                  <c:v>424.13200000000001</c:v>
                </c:pt>
                <c:pt idx="24">
                  <c:v>424.14100000000002</c:v>
                </c:pt>
                <c:pt idx="25">
                  <c:v>424.10500000000002</c:v>
                </c:pt>
                <c:pt idx="26">
                  <c:v>424.09899999999999</c:v>
                </c:pt>
                <c:pt idx="27">
                  <c:v>424.08</c:v>
                </c:pt>
                <c:pt idx="28">
                  <c:v>424.065</c:v>
                </c:pt>
                <c:pt idx="29">
                  <c:v>424.04700000000003</c:v>
                </c:pt>
                <c:pt idx="30">
                  <c:v>424.03199999999998</c:v>
                </c:pt>
                <c:pt idx="31">
                  <c:v>424.01900000000001</c:v>
                </c:pt>
                <c:pt idx="32">
                  <c:v>424.01</c:v>
                </c:pt>
                <c:pt idx="33">
                  <c:v>423.97699999999998</c:v>
                </c:pt>
                <c:pt idx="34">
                  <c:v>423.96499999999997</c:v>
                </c:pt>
                <c:pt idx="35">
                  <c:v>423.96199999999999</c:v>
                </c:pt>
                <c:pt idx="36">
                  <c:v>423.94600000000003</c:v>
                </c:pt>
                <c:pt idx="37">
                  <c:v>423.93700000000001</c:v>
                </c:pt>
                <c:pt idx="38">
                  <c:v>423.928</c:v>
                </c:pt>
                <c:pt idx="39">
                  <c:v>423.91899999999998</c:v>
                </c:pt>
                <c:pt idx="40">
                  <c:v>423.904</c:v>
                </c:pt>
                <c:pt idx="41">
                  <c:v>423.94600000000003</c:v>
                </c:pt>
                <c:pt idx="42">
                  <c:v>423.94900000000001</c:v>
                </c:pt>
                <c:pt idx="43">
                  <c:v>423.95800000000003</c:v>
                </c:pt>
                <c:pt idx="44">
                  <c:v>423.96199999999999</c:v>
                </c:pt>
                <c:pt idx="45">
                  <c:v>423.96499999999997</c:v>
                </c:pt>
                <c:pt idx="46">
                  <c:v>424.02600000000001</c:v>
                </c:pt>
                <c:pt idx="47">
                  <c:v>424.05900000000003</c:v>
                </c:pt>
                <c:pt idx="48">
                  <c:v>424.20800000000003</c:v>
                </c:pt>
                <c:pt idx="49">
                  <c:v>424.24200000000002</c:v>
                </c:pt>
                <c:pt idx="50">
                  <c:v>424.25400000000002</c:v>
                </c:pt>
                <c:pt idx="51">
                  <c:v>424.26299999999998</c:v>
                </c:pt>
                <c:pt idx="52">
                  <c:v>424.26600000000002</c:v>
                </c:pt>
                <c:pt idx="53">
                  <c:v>424.26900000000001</c:v>
                </c:pt>
                <c:pt idx="54">
                  <c:v>424.27499999999998</c:v>
                </c:pt>
                <c:pt idx="55">
                  <c:v>424.27199999999999</c:v>
                </c:pt>
                <c:pt idx="56">
                  <c:v>424.27199999999999</c:v>
                </c:pt>
                <c:pt idx="57">
                  <c:v>424.27499999999998</c:v>
                </c:pt>
                <c:pt idx="58">
                  <c:v>424.27499999999998</c:v>
                </c:pt>
                <c:pt idx="59">
                  <c:v>424.27199999999999</c:v>
                </c:pt>
                <c:pt idx="60">
                  <c:v>424.26600000000002</c:v>
                </c:pt>
                <c:pt idx="61">
                  <c:v>424.23899999999998</c:v>
                </c:pt>
                <c:pt idx="62">
                  <c:v>424.26299999999998</c:v>
                </c:pt>
                <c:pt idx="63">
                  <c:v>424.24799999999999</c:v>
                </c:pt>
                <c:pt idx="64">
                  <c:v>424.24200000000002</c:v>
                </c:pt>
                <c:pt idx="65">
                  <c:v>424.23</c:v>
                </c:pt>
                <c:pt idx="66">
                  <c:v>424.23599999999999</c:v>
                </c:pt>
                <c:pt idx="67">
                  <c:v>424.22699999999998</c:v>
                </c:pt>
                <c:pt idx="68">
                  <c:v>424.22399999999999</c:v>
                </c:pt>
                <c:pt idx="69">
                  <c:v>424.21800000000002</c:v>
                </c:pt>
                <c:pt idx="70">
                  <c:v>424.20800000000003</c:v>
                </c:pt>
                <c:pt idx="71">
                  <c:v>424.19900000000001</c:v>
                </c:pt>
                <c:pt idx="72">
                  <c:v>424.18400000000003</c:v>
                </c:pt>
                <c:pt idx="73">
                  <c:v>424.07400000000001</c:v>
                </c:pt>
                <c:pt idx="74">
                  <c:v>424.08300000000003</c:v>
                </c:pt>
                <c:pt idx="75">
                  <c:v>424.07400000000001</c:v>
                </c:pt>
                <c:pt idx="76">
                  <c:v>424.06799999999998</c:v>
                </c:pt>
                <c:pt idx="77">
                  <c:v>424.05599999999998</c:v>
                </c:pt>
                <c:pt idx="78">
                  <c:v>424.05</c:v>
                </c:pt>
                <c:pt idx="79">
                  <c:v>424.041</c:v>
                </c:pt>
                <c:pt idx="80">
                  <c:v>424.01600000000002</c:v>
                </c:pt>
                <c:pt idx="81">
                  <c:v>424.03500000000003</c:v>
                </c:pt>
                <c:pt idx="82">
                  <c:v>424.02199999999999</c:v>
                </c:pt>
                <c:pt idx="83">
                  <c:v>424.065</c:v>
                </c:pt>
                <c:pt idx="84">
                  <c:v>424.07400000000001</c:v>
                </c:pt>
                <c:pt idx="85">
                  <c:v>424.10199999999998</c:v>
                </c:pt>
                <c:pt idx="86">
                  <c:v>424.12299999999999</c:v>
                </c:pt>
                <c:pt idx="87">
                  <c:v>424.14100000000002</c:v>
                </c:pt>
                <c:pt idx="88">
                  <c:v>424.178</c:v>
                </c:pt>
                <c:pt idx="89">
                  <c:v>424.19900000000001</c:v>
                </c:pt>
                <c:pt idx="90">
                  <c:v>424.22699999999998</c:v>
                </c:pt>
                <c:pt idx="91">
                  <c:v>424.202</c:v>
                </c:pt>
                <c:pt idx="92">
                  <c:v>424.20499999999998</c:v>
                </c:pt>
                <c:pt idx="93">
                  <c:v>424.16899999999998</c:v>
                </c:pt>
                <c:pt idx="94">
                  <c:v>424.16899999999998</c:v>
                </c:pt>
                <c:pt idx="95">
                  <c:v>424.16</c:v>
                </c:pt>
                <c:pt idx="96">
                  <c:v>424.00099999999998</c:v>
                </c:pt>
                <c:pt idx="97">
                  <c:v>423.99799999999999</c:v>
                </c:pt>
                <c:pt idx="98">
                  <c:v>424.00099999999998</c:v>
                </c:pt>
                <c:pt idx="99">
                  <c:v>423.995</c:v>
                </c:pt>
                <c:pt idx="100">
                  <c:v>423.98</c:v>
                </c:pt>
                <c:pt idx="101">
                  <c:v>423.94900000000001</c:v>
                </c:pt>
                <c:pt idx="102">
                  <c:v>424.14100000000002</c:v>
                </c:pt>
                <c:pt idx="103">
                  <c:v>424.154</c:v>
                </c:pt>
                <c:pt idx="104">
                  <c:v>424.14699999999999</c:v>
                </c:pt>
                <c:pt idx="105">
                  <c:v>423.98899999999998</c:v>
                </c:pt>
                <c:pt idx="106">
                  <c:v>423.98899999999998</c:v>
                </c:pt>
                <c:pt idx="107">
                  <c:v>423.98899999999998</c:v>
                </c:pt>
                <c:pt idx="108">
                  <c:v>424.00099999999998</c:v>
                </c:pt>
                <c:pt idx="109">
                  <c:v>424.01900000000001</c:v>
                </c:pt>
                <c:pt idx="110">
                  <c:v>424.029</c:v>
                </c:pt>
                <c:pt idx="111">
                  <c:v>424.03800000000001</c:v>
                </c:pt>
                <c:pt idx="112">
                  <c:v>424.07400000000001</c:v>
                </c:pt>
                <c:pt idx="113">
                  <c:v>424.04399999999998</c:v>
                </c:pt>
                <c:pt idx="114">
                  <c:v>424.03199999999998</c:v>
                </c:pt>
                <c:pt idx="115">
                  <c:v>423.97399999999999</c:v>
                </c:pt>
                <c:pt idx="116">
                  <c:v>423.92200000000003</c:v>
                </c:pt>
                <c:pt idx="117">
                  <c:v>423.91300000000001</c:v>
                </c:pt>
                <c:pt idx="118">
                  <c:v>423.87100000000004</c:v>
                </c:pt>
                <c:pt idx="119">
                  <c:v>423.90900000000005</c:v>
                </c:pt>
                <c:pt idx="120">
                  <c:v>424.03300000000002</c:v>
                </c:pt>
                <c:pt idx="121">
                  <c:v>424.03200000000004</c:v>
                </c:pt>
                <c:pt idx="122">
                  <c:v>423.98900000000003</c:v>
                </c:pt>
                <c:pt idx="123">
                  <c:v>423.93700000000001</c:v>
                </c:pt>
                <c:pt idx="124">
                  <c:v>423.93700000000001</c:v>
                </c:pt>
                <c:pt idx="125">
                  <c:v>423.92400000000004</c:v>
                </c:pt>
                <c:pt idx="126">
                  <c:v>423.92100000000005</c:v>
                </c:pt>
                <c:pt idx="127">
                  <c:v>423.714</c:v>
                </c:pt>
                <c:pt idx="128">
                  <c:v>423.65500000000003</c:v>
                </c:pt>
                <c:pt idx="129">
                  <c:v>423.74300000000005</c:v>
                </c:pt>
                <c:pt idx="130">
                  <c:v>423.74300000000005</c:v>
                </c:pt>
                <c:pt idx="131">
                  <c:v>423.74800000000005</c:v>
                </c:pt>
                <c:pt idx="132">
                  <c:v>423.74200000000002</c:v>
                </c:pt>
                <c:pt idx="133">
                  <c:v>423.745</c:v>
                </c:pt>
                <c:pt idx="134">
                  <c:v>423.745</c:v>
                </c:pt>
                <c:pt idx="135">
                  <c:v>423.75100000000003</c:v>
                </c:pt>
                <c:pt idx="136">
                  <c:v>423.84100000000001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00672"/>
        <c:axId val="49501248"/>
      </c:scatterChart>
      <c:valAx>
        <c:axId val="49500672"/>
        <c:scaling>
          <c:orientation val="minMax"/>
          <c:min val="3068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01248"/>
        <c:crosses val="autoZero"/>
        <c:crossBetween val="midCat"/>
        <c:majorUnit val="365"/>
        <c:minorUnit val="30.4"/>
      </c:valAx>
      <c:valAx>
        <c:axId val="49501248"/>
        <c:scaling>
          <c:orientation val="minMax"/>
          <c:max val="424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Elevation (m)</a:t>
                </a:r>
              </a:p>
            </c:rich>
          </c:tx>
          <c:layout>
            <c:manualLayout>
              <c:xMode val="edge"/>
              <c:yMode val="edge"/>
              <c:x val="9.6711798839458421E-3"/>
              <c:y val="0.419502086048767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00672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70406189555128"/>
          <c:y val="0.85487528344671204"/>
          <c:w val="0.12959381044487428"/>
          <c:h val="4.535147392290250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310D Hand-measured Water levels</a:t>
            </a:r>
          </a:p>
        </c:rich>
      </c:tx>
      <c:layout>
        <c:manualLayout>
          <c:xMode val="edge"/>
          <c:yMode val="edge"/>
          <c:x val="0.21702131920158482"/>
          <c:y val="2.35215089639218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76294277929154"/>
          <c:y val="2.9661016949152543E-2"/>
          <c:w val="0.7438692098092643"/>
          <c:h val="0.81355932203389836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levels'!$B$1946:$B$2045</c:f>
              <c:numCache>
                <c:formatCode>mm/dd/yy</c:formatCode>
                <c:ptCount val="100"/>
                <c:pt idx="0">
                  <c:v>31272</c:v>
                </c:pt>
                <c:pt idx="1">
                  <c:v>31903</c:v>
                </c:pt>
                <c:pt idx="2">
                  <c:v>31999</c:v>
                </c:pt>
                <c:pt idx="3">
                  <c:v>32013</c:v>
                </c:pt>
                <c:pt idx="4">
                  <c:v>32032</c:v>
                </c:pt>
                <c:pt idx="5">
                  <c:v>32047</c:v>
                </c:pt>
                <c:pt idx="6">
                  <c:v>32061</c:v>
                </c:pt>
                <c:pt idx="7">
                  <c:v>32088</c:v>
                </c:pt>
                <c:pt idx="8">
                  <c:v>32100</c:v>
                </c:pt>
                <c:pt idx="9">
                  <c:v>32139</c:v>
                </c:pt>
                <c:pt idx="10">
                  <c:v>32159</c:v>
                </c:pt>
                <c:pt idx="11">
                  <c:v>32200</c:v>
                </c:pt>
                <c:pt idx="12">
                  <c:v>32201</c:v>
                </c:pt>
                <c:pt idx="13">
                  <c:v>32222</c:v>
                </c:pt>
                <c:pt idx="14">
                  <c:v>32231</c:v>
                </c:pt>
                <c:pt idx="15">
                  <c:v>32235</c:v>
                </c:pt>
                <c:pt idx="16">
                  <c:v>32238</c:v>
                </c:pt>
                <c:pt idx="17">
                  <c:v>32242</c:v>
                </c:pt>
                <c:pt idx="18">
                  <c:v>32245</c:v>
                </c:pt>
                <c:pt idx="19">
                  <c:v>32263</c:v>
                </c:pt>
                <c:pt idx="20">
                  <c:v>32287</c:v>
                </c:pt>
                <c:pt idx="21">
                  <c:v>32297</c:v>
                </c:pt>
                <c:pt idx="22">
                  <c:v>32300</c:v>
                </c:pt>
                <c:pt idx="23">
                  <c:v>32302</c:v>
                </c:pt>
                <c:pt idx="24">
                  <c:v>32313</c:v>
                </c:pt>
                <c:pt idx="25">
                  <c:v>32321</c:v>
                </c:pt>
                <c:pt idx="26">
                  <c:v>32330</c:v>
                </c:pt>
                <c:pt idx="27">
                  <c:v>32332</c:v>
                </c:pt>
                <c:pt idx="28">
                  <c:v>32351</c:v>
                </c:pt>
                <c:pt idx="29">
                  <c:v>32381</c:v>
                </c:pt>
                <c:pt idx="30">
                  <c:v>32410</c:v>
                </c:pt>
                <c:pt idx="31">
                  <c:v>32411</c:v>
                </c:pt>
                <c:pt idx="32">
                  <c:v>32476</c:v>
                </c:pt>
                <c:pt idx="33">
                  <c:v>32605</c:v>
                </c:pt>
                <c:pt idx="34">
                  <c:v>32613</c:v>
                </c:pt>
                <c:pt idx="35">
                  <c:v>32641</c:v>
                </c:pt>
                <c:pt idx="36">
                  <c:v>32660</c:v>
                </c:pt>
                <c:pt idx="37">
                  <c:v>32723</c:v>
                </c:pt>
                <c:pt idx="38">
                  <c:v>32743</c:v>
                </c:pt>
                <c:pt idx="39">
                  <c:v>32755</c:v>
                </c:pt>
                <c:pt idx="40">
                  <c:v>32800</c:v>
                </c:pt>
                <c:pt idx="41">
                  <c:v>32808</c:v>
                </c:pt>
                <c:pt idx="42">
                  <c:v>33257</c:v>
                </c:pt>
                <c:pt idx="43">
                  <c:v>33679</c:v>
                </c:pt>
                <c:pt idx="44">
                  <c:v>33686</c:v>
                </c:pt>
                <c:pt idx="45">
                  <c:v>33688</c:v>
                </c:pt>
                <c:pt idx="46">
                  <c:v>33695</c:v>
                </c:pt>
                <c:pt idx="47">
                  <c:v>33699</c:v>
                </c:pt>
                <c:pt idx="48">
                  <c:v>33700</c:v>
                </c:pt>
                <c:pt idx="49">
                  <c:v>33702</c:v>
                </c:pt>
                <c:pt idx="50">
                  <c:v>33711</c:v>
                </c:pt>
                <c:pt idx="51">
                  <c:v>33714</c:v>
                </c:pt>
                <c:pt idx="52">
                  <c:v>33771</c:v>
                </c:pt>
                <c:pt idx="53">
                  <c:v>36300</c:v>
                </c:pt>
                <c:pt idx="54">
                  <c:v>36328</c:v>
                </c:pt>
                <c:pt idx="55">
                  <c:v>36371</c:v>
                </c:pt>
                <c:pt idx="56">
                  <c:v>36395</c:v>
                </c:pt>
                <c:pt idx="57">
                  <c:v>36427</c:v>
                </c:pt>
                <c:pt idx="58">
                  <c:v>36458</c:v>
                </c:pt>
                <c:pt idx="59">
                  <c:v>36486</c:v>
                </c:pt>
                <c:pt idx="60">
                  <c:v>36521</c:v>
                </c:pt>
                <c:pt idx="61">
                  <c:v>36553</c:v>
                </c:pt>
                <c:pt idx="62">
                  <c:v>36587</c:v>
                </c:pt>
                <c:pt idx="63">
                  <c:v>36612</c:v>
                </c:pt>
                <c:pt idx="64">
                  <c:v>36640</c:v>
                </c:pt>
                <c:pt idx="65">
                  <c:v>36669</c:v>
                </c:pt>
                <c:pt idx="66">
                  <c:v>36706</c:v>
                </c:pt>
                <c:pt idx="67">
                  <c:v>36732</c:v>
                </c:pt>
                <c:pt idx="68">
                  <c:v>36760</c:v>
                </c:pt>
                <c:pt idx="69">
                  <c:v>36787</c:v>
                </c:pt>
                <c:pt idx="70">
                  <c:v>36822</c:v>
                </c:pt>
                <c:pt idx="71">
                  <c:v>36859</c:v>
                </c:pt>
                <c:pt idx="72">
                  <c:v>36888</c:v>
                </c:pt>
                <c:pt idx="73">
                  <c:v>36914</c:v>
                </c:pt>
                <c:pt idx="74">
                  <c:v>36941</c:v>
                </c:pt>
                <c:pt idx="75">
                  <c:v>36965</c:v>
                </c:pt>
                <c:pt idx="76">
                  <c:v>37011</c:v>
                </c:pt>
                <c:pt idx="77">
                  <c:v>37041</c:v>
                </c:pt>
                <c:pt idx="78">
                  <c:v>37063</c:v>
                </c:pt>
                <c:pt idx="79">
                  <c:v>37098</c:v>
                </c:pt>
                <c:pt idx="80">
                  <c:v>37130</c:v>
                </c:pt>
                <c:pt idx="81">
                  <c:v>37159</c:v>
                </c:pt>
                <c:pt idx="82">
                  <c:v>37193</c:v>
                </c:pt>
                <c:pt idx="83">
                  <c:v>37223</c:v>
                </c:pt>
                <c:pt idx="84">
                  <c:v>37244</c:v>
                </c:pt>
                <c:pt idx="85">
                  <c:v>37281</c:v>
                </c:pt>
                <c:pt idx="86">
                  <c:v>37314</c:v>
                </c:pt>
                <c:pt idx="87">
                  <c:v>37337</c:v>
                </c:pt>
                <c:pt idx="88">
                  <c:v>37375</c:v>
                </c:pt>
                <c:pt idx="89">
                  <c:v>37398</c:v>
                </c:pt>
                <c:pt idx="90">
                  <c:v>37433</c:v>
                </c:pt>
                <c:pt idx="91">
                  <c:v>37459</c:v>
                </c:pt>
                <c:pt idx="92">
                  <c:v>37494</c:v>
                </c:pt>
                <c:pt idx="93">
                  <c:v>37524</c:v>
                </c:pt>
                <c:pt idx="94">
                  <c:v>37546</c:v>
                </c:pt>
                <c:pt idx="95">
                  <c:v>37577</c:v>
                </c:pt>
                <c:pt idx="96">
                  <c:v>37610</c:v>
                </c:pt>
                <c:pt idx="97">
                  <c:v>37651</c:v>
                </c:pt>
                <c:pt idx="98">
                  <c:v>37679</c:v>
                </c:pt>
                <c:pt idx="99">
                  <c:v>37705</c:v>
                </c:pt>
              </c:numCache>
            </c:numRef>
          </c:xVal>
          <c:yVal>
            <c:numRef>
              <c:f>'"300" wells'' water levels'!$L$1946:$L$2045</c:f>
              <c:numCache>
                <c:formatCode>General</c:formatCode>
                <c:ptCount val="100"/>
                <c:pt idx="0">
                  <c:v>424.43900000000002</c:v>
                </c:pt>
                <c:pt idx="1">
                  <c:v>423.93599999999998</c:v>
                </c:pt>
                <c:pt idx="2">
                  <c:v>423.89600000000002</c:v>
                </c:pt>
                <c:pt idx="3">
                  <c:v>424.14</c:v>
                </c:pt>
                <c:pt idx="4">
                  <c:v>424.18599999999998</c:v>
                </c:pt>
                <c:pt idx="5">
                  <c:v>424.15499999999997</c:v>
                </c:pt>
                <c:pt idx="6">
                  <c:v>424.149</c:v>
                </c:pt>
                <c:pt idx="7">
                  <c:v>424.11900000000003</c:v>
                </c:pt>
                <c:pt idx="8">
                  <c:v>424.12799999999999</c:v>
                </c:pt>
                <c:pt idx="9">
                  <c:v>424.173</c:v>
                </c:pt>
                <c:pt idx="10">
                  <c:v>424.03300000000002</c:v>
                </c:pt>
                <c:pt idx="11">
                  <c:v>423.99400000000003</c:v>
                </c:pt>
                <c:pt idx="12">
                  <c:v>423.99400000000003</c:v>
                </c:pt>
                <c:pt idx="13">
                  <c:v>423.94799999999998</c:v>
                </c:pt>
                <c:pt idx="14">
                  <c:v>423.98399999999998</c:v>
                </c:pt>
                <c:pt idx="15">
                  <c:v>423.99400000000003</c:v>
                </c:pt>
                <c:pt idx="16">
                  <c:v>424.024</c:v>
                </c:pt>
                <c:pt idx="17">
                  <c:v>424.024</c:v>
                </c:pt>
                <c:pt idx="18">
                  <c:v>423.89299999999997</c:v>
                </c:pt>
                <c:pt idx="19">
                  <c:v>424.06400000000002</c:v>
                </c:pt>
                <c:pt idx="20">
                  <c:v>424.048</c:v>
                </c:pt>
                <c:pt idx="21">
                  <c:v>424.03300000000002</c:v>
                </c:pt>
                <c:pt idx="22">
                  <c:v>424.02699999999999</c:v>
                </c:pt>
                <c:pt idx="23">
                  <c:v>424.02699999999999</c:v>
                </c:pt>
                <c:pt idx="24">
                  <c:v>424.02699999999999</c:v>
                </c:pt>
                <c:pt idx="25">
                  <c:v>424.02099999999996</c:v>
                </c:pt>
                <c:pt idx="26">
                  <c:v>424.00599999999997</c:v>
                </c:pt>
                <c:pt idx="27">
                  <c:v>423.988</c:v>
                </c:pt>
                <c:pt idx="28">
                  <c:v>424.50299999999999</c:v>
                </c:pt>
                <c:pt idx="29">
                  <c:v>424.57</c:v>
                </c:pt>
                <c:pt idx="30">
                  <c:v>423.93599999999998</c:v>
                </c:pt>
                <c:pt idx="31">
                  <c:v>423.92099999999999</c:v>
                </c:pt>
                <c:pt idx="32">
                  <c:v>423.911</c:v>
                </c:pt>
                <c:pt idx="33">
                  <c:v>423.87799999999999</c:v>
                </c:pt>
                <c:pt idx="34">
                  <c:v>423.91899999999998</c:v>
                </c:pt>
                <c:pt idx="35">
                  <c:v>424.024</c:v>
                </c:pt>
                <c:pt idx="36">
                  <c:v>424.041</c:v>
                </c:pt>
                <c:pt idx="37">
                  <c:v>424.00099999999998</c:v>
                </c:pt>
                <c:pt idx="38">
                  <c:v>423.95699999999999</c:v>
                </c:pt>
                <c:pt idx="39">
                  <c:v>423.95399999999995</c:v>
                </c:pt>
                <c:pt idx="40">
                  <c:v>423.935</c:v>
                </c:pt>
                <c:pt idx="41">
                  <c:v>423.93399999999997</c:v>
                </c:pt>
                <c:pt idx="42">
                  <c:v>423.59699999999998</c:v>
                </c:pt>
                <c:pt idx="43">
                  <c:v>423.60399999999998</c:v>
                </c:pt>
                <c:pt idx="44">
                  <c:v>423.77499999999998</c:v>
                </c:pt>
                <c:pt idx="45">
                  <c:v>423.61899999999997</c:v>
                </c:pt>
                <c:pt idx="46">
                  <c:v>423.62199999999996</c:v>
                </c:pt>
                <c:pt idx="47">
                  <c:v>423.64299999999997</c:v>
                </c:pt>
                <c:pt idx="48">
                  <c:v>423.65799999999996</c:v>
                </c:pt>
                <c:pt idx="49">
                  <c:v>423.66399999999999</c:v>
                </c:pt>
                <c:pt idx="50">
                  <c:v>424.31299999999999</c:v>
                </c:pt>
                <c:pt idx="51">
                  <c:v>424.31599999999997</c:v>
                </c:pt>
                <c:pt idx="52">
                  <c:v>423.71599999999995</c:v>
                </c:pt>
                <c:pt idx="53">
                  <c:v>424.15300000000002</c:v>
                </c:pt>
                <c:pt idx="54">
                  <c:v>424.29</c:v>
                </c:pt>
                <c:pt idx="55">
                  <c:v>424.375</c:v>
                </c:pt>
                <c:pt idx="56">
                  <c:v>424.351</c:v>
                </c:pt>
                <c:pt idx="57">
                  <c:v>424.37799999999999</c:v>
                </c:pt>
                <c:pt idx="58">
                  <c:v>424.28436909478819</c:v>
                </c:pt>
                <c:pt idx="59">
                  <c:v>424.19902925937214</c:v>
                </c:pt>
                <c:pt idx="60">
                  <c:v>424.26608198719902</c:v>
                </c:pt>
                <c:pt idx="61">
                  <c:v>424.06492380371839</c:v>
                </c:pt>
                <c:pt idx="62">
                  <c:v>424.01006248095092</c:v>
                </c:pt>
                <c:pt idx="63">
                  <c:v>423.99787107589151</c:v>
                </c:pt>
                <c:pt idx="64">
                  <c:v>423.98872752209689</c:v>
                </c:pt>
                <c:pt idx="65">
                  <c:v>423.98263181956719</c:v>
                </c:pt>
                <c:pt idx="66">
                  <c:v>424.01615818348063</c:v>
                </c:pt>
                <c:pt idx="67">
                  <c:v>423.93491892715639</c:v>
                </c:pt>
                <c:pt idx="68">
                  <c:v>423.93796677842124</c:v>
                </c:pt>
                <c:pt idx="69">
                  <c:v>423.95320603474551</c:v>
                </c:pt>
                <c:pt idx="70">
                  <c:v>423.97149314233468</c:v>
                </c:pt>
                <c:pt idx="71">
                  <c:v>424.12083785431275</c:v>
                </c:pt>
                <c:pt idx="72">
                  <c:v>424.06902438281014</c:v>
                </c:pt>
                <c:pt idx="73">
                  <c:v>424.02635446510214</c:v>
                </c:pt>
                <c:pt idx="74">
                  <c:v>423.98673239865894</c:v>
                </c:pt>
                <c:pt idx="75">
                  <c:v>423.95320603474551</c:v>
                </c:pt>
                <c:pt idx="76">
                  <c:v>424.12083785431275</c:v>
                </c:pt>
                <c:pt idx="77">
                  <c:v>424.37685736056085</c:v>
                </c:pt>
                <c:pt idx="78">
                  <c:v>424.51705851874431</c:v>
                </c:pt>
                <c:pt idx="79">
                  <c:v>424.34942669917712</c:v>
                </c:pt>
                <c:pt idx="80">
                  <c:v>424.25189545870165</c:v>
                </c:pt>
                <c:pt idx="81">
                  <c:v>424.18179487960992</c:v>
                </c:pt>
                <c:pt idx="82">
                  <c:v>424.12083785431275</c:v>
                </c:pt>
                <c:pt idx="83">
                  <c:v>424.09035934166417</c:v>
                </c:pt>
                <c:pt idx="84">
                  <c:v>424.06597653154529</c:v>
                </c:pt>
                <c:pt idx="85">
                  <c:v>423.99892380371841</c:v>
                </c:pt>
                <c:pt idx="86">
                  <c:v>423.95320603474551</c:v>
                </c:pt>
                <c:pt idx="87">
                  <c:v>423.92272752209692</c:v>
                </c:pt>
                <c:pt idx="88">
                  <c:v>423.96234958854012</c:v>
                </c:pt>
                <c:pt idx="89">
                  <c:v>423.99892380371841</c:v>
                </c:pt>
                <c:pt idx="90">
                  <c:v>424.0354980188967</c:v>
                </c:pt>
                <c:pt idx="91">
                  <c:v>424.09645504419387</c:v>
                </c:pt>
                <c:pt idx="92">
                  <c:v>424.04159372142641</c:v>
                </c:pt>
                <c:pt idx="93">
                  <c:v>424.02635446510214</c:v>
                </c:pt>
                <c:pt idx="94">
                  <c:v>424.02025876257244</c:v>
                </c:pt>
                <c:pt idx="95">
                  <c:v>423.98063669612924</c:v>
                </c:pt>
                <c:pt idx="96">
                  <c:v>423.95015818348065</c:v>
                </c:pt>
                <c:pt idx="97">
                  <c:v>423.90139256324295</c:v>
                </c:pt>
                <c:pt idx="98">
                  <c:v>423.8587226455349</c:v>
                </c:pt>
                <c:pt idx="99">
                  <c:v>423.84043553794578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03552"/>
        <c:axId val="49618944"/>
      </c:scatterChart>
      <c:valAx>
        <c:axId val="49503552"/>
        <c:scaling>
          <c:orientation val="minMax"/>
          <c:min val="36526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/d/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618944"/>
        <c:crosses val="autoZero"/>
        <c:crossBetween val="midCat"/>
        <c:majorUnit val="365"/>
        <c:minorUnit val="30.4"/>
      </c:valAx>
      <c:valAx>
        <c:axId val="49618944"/>
        <c:scaling>
          <c:orientation val="minMax"/>
          <c:max val="424.6"/>
          <c:min val="423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Water Level Elevation in meters above sea level</a:t>
                </a:r>
              </a:p>
            </c:rich>
          </c:tx>
          <c:layout>
            <c:manualLayout>
              <c:xMode val="edge"/>
              <c:yMode val="edge"/>
              <c:x val="2.9787094051935605E-2"/>
              <c:y val="0.299413230125895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035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307 Water Elevation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104"/>
            <c:bubble3D val="0"/>
          </c:dPt>
          <c:cat>
            <c:numRef>
              <c:f>'"300" wells'' water levels'!$B$904:$B$1147</c:f>
              <c:numCache>
                <c:formatCode>mm/dd/yy</c:formatCode>
                <c:ptCount val="244"/>
                <c:pt idx="0">
                  <c:v>30461</c:v>
                </c:pt>
                <c:pt idx="1">
                  <c:v>30468</c:v>
                </c:pt>
                <c:pt idx="2">
                  <c:v>30473</c:v>
                </c:pt>
                <c:pt idx="3">
                  <c:v>30483</c:v>
                </c:pt>
                <c:pt idx="4">
                  <c:v>30488</c:v>
                </c:pt>
                <c:pt idx="5">
                  <c:v>30509</c:v>
                </c:pt>
                <c:pt idx="6">
                  <c:v>30519</c:v>
                </c:pt>
                <c:pt idx="7">
                  <c:v>30566</c:v>
                </c:pt>
                <c:pt idx="8">
                  <c:v>30739</c:v>
                </c:pt>
                <c:pt idx="9">
                  <c:v>30778</c:v>
                </c:pt>
                <c:pt idx="10">
                  <c:v>30785</c:v>
                </c:pt>
                <c:pt idx="11">
                  <c:v>30799</c:v>
                </c:pt>
                <c:pt idx="12">
                  <c:v>30806</c:v>
                </c:pt>
                <c:pt idx="13">
                  <c:v>30839</c:v>
                </c:pt>
                <c:pt idx="14">
                  <c:v>30848</c:v>
                </c:pt>
                <c:pt idx="15">
                  <c:v>30854</c:v>
                </c:pt>
                <c:pt idx="16">
                  <c:v>30861</c:v>
                </c:pt>
                <c:pt idx="17">
                  <c:v>30869</c:v>
                </c:pt>
                <c:pt idx="18">
                  <c:v>30881</c:v>
                </c:pt>
                <c:pt idx="19">
                  <c:v>30888</c:v>
                </c:pt>
                <c:pt idx="20">
                  <c:v>30897</c:v>
                </c:pt>
                <c:pt idx="21">
                  <c:v>30904</c:v>
                </c:pt>
                <c:pt idx="22">
                  <c:v>30911</c:v>
                </c:pt>
                <c:pt idx="23">
                  <c:v>30917</c:v>
                </c:pt>
                <c:pt idx="24">
                  <c:v>30925</c:v>
                </c:pt>
                <c:pt idx="25">
                  <c:v>30934</c:v>
                </c:pt>
                <c:pt idx="26">
                  <c:v>30945</c:v>
                </c:pt>
                <c:pt idx="27">
                  <c:v>30970</c:v>
                </c:pt>
                <c:pt idx="28">
                  <c:v>30979</c:v>
                </c:pt>
                <c:pt idx="29">
                  <c:v>30986</c:v>
                </c:pt>
                <c:pt idx="30">
                  <c:v>30993</c:v>
                </c:pt>
                <c:pt idx="31">
                  <c:v>31002</c:v>
                </c:pt>
                <c:pt idx="32">
                  <c:v>31007</c:v>
                </c:pt>
                <c:pt idx="33">
                  <c:v>31016</c:v>
                </c:pt>
                <c:pt idx="34">
                  <c:v>31021</c:v>
                </c:pt>
                <c:pt idx="35">
                  <c:v>31029</c:v>
                </c:pt>
                <c:pt idx="36">
                  <c:v>31046</c:v>
                </c:pt>
                <c:pt idx="37">
                  <c:v>31053</c:v>
                </c:pt>
                <c:pt idx="38">
                  <c:v>31060</c:v>
                </c:pt>
                <c:pt idx="39">
                  <c:v>31076</c:v>
                </c:pt>
                <c:pt idx="40">
                  <c:v>31081</c:v>
                </c:pt>
                <c:pt idx="41">
                  <c:v>31088</c:v>
                </c:pt>
                <c:pt idx="42">
                  <c:v>31095</c:v>
                </c:pt>
                <c:pt idx="43">
                  <c:v>31102</c:v>
                </c:pt>
                <c:pt idx="44">
                  <c:v>31109</c:v>
                </c:pt>
                <c:pt idx="45">
                  <c:v>31116</c:v>
                </c:pt>
                <c:pt idx="46">
                  <c:v>31123</c:v>
                </c:pt>
                <c:pt idx="47">
                  <c:v>31130</c:v>
                </c:pt>
                <c:pt idx="48">
                  <c:v>31137</c:v>
                </c:pt>
                <c:pt idx="49">
                  <c:v>31144</c:v>
                </c:pt>
                <c:pt idx="50">
                  <c:v>31151</c:v>
                </c:pt>
                <c:pt idx="51">
                  <c:v>31158</c:v>
                </c:pt>
                <c:pt idx="52">
                  <c:v>31165</c:v>
                </c:pt>
                <c:pt idx="53">
                  <c:v>31172</c:v>
                </c:pt>
                <c:pt idx="54">
                  <c:v>31179</c:v>
                </c:pt>
                <c:pt idx="55">
                  <c:v>31186</c:v>
                </c:pt>
                <c:pt idx="56">
                  <c:v>31193</c:v>
                </c:pt>
                <c:pt idx="57">
                  <c:v>31200</c:v>
                </c:pt>
                <c:pt idx="58">
                  <c:v>31207</c:v>
                </c:pt>
                <c:pt idx="59">
                  <c:v>31214</c:v>
                </c:pt>
                <c:pt idx="60">
                  <c:v>31228</c:v>
                </c:pt>
                <c:pt idx="61">
                  <c:v>31235</c:v>
                </c:pt>
                <c:pt idx="62">
                  <c:v>31242</c:v>
                </c:pt>
                <c:pt idx="63">
                  <c:v>31249</c:v>
                </c:pt>
                <c:pt idx="64">
                  <c:v>31256</c:v>
                </c:pt>
                <c:pt idx="65">
                  <c:v>31263</c:v>
                </c:pt>
                <c:pt idx="66">
                  <c:v>31270</c:v>
                </c:pt>
                <c:pt idx="67">
                  <c:v>31272</c:v>
                </c:pt>
                <c:pt idx="68">
                  <c:v>31277</c:v>
                </c:pt>
                <c:pt idx="69">
                  <c:v>31284</c:v>
                </c:pt>
                <c:pt idx="70">
                  <c:v>31291</c:v>
                </c:pt>
                <c:pt idx="71">
                  <c:v>31298</c:v>
                </c:pt>
                <c:pt idx="72">
                  <c:v>31305</c:v>
                </c:pt>
                <c:pt idx="73">
                  <c:v>31312</c:v>
                </c:pt>
                <c:pt idx="74">
                  <c:v>31319</c:v>
                </c:pt>
                <c:pt idx="75">
                  <c:v>31326</c:v>
                </c:pt>
                <c:pt idx="76">
                  <c:v>31333</c:v>
                </c:pt>
                <c:pt idx="77">
                  <c:v>31340</c:v>
                </c:pt>
                <c:pt idx="78">
                  <c:v>31347</c:v>
                </c:pt>
                <c:pt idx="79">
                  <c:v>31431</c:v>
                </c:pt>
                <c:pt idx="80">
                  <c:v>31437</c:v>
                </c:pt>
                <c:pt idx="81">
                  <c:v>31445</c:v>
                </c:pt>
                <c:pt idx="82">
                  <c:v>31451</c:v>
                </c:pt>
                <c:pt idx="83">
                  <c:v>31458</c:v>
                </c:pt>
                <c:pt idx="84">
                  <c:v>31465</c:v>
                </c:pt>
                <c:pt idx="85">
                  <c:v>31473</c:v>
                </c:pt>
                <c:pt idx="86">
                  <c:v>31480</c:v>
                </c:pt>
                <c:pt idx="87">
                  <c:v>31482</c:v>
                </c:pt>
                <c:pt idx="88">
                  <c:v>31487</c:v>
                </c:pt>
                <c:pt idx="89">
                  <c:v>31493</c:v>
                </c:pt>
                <c:pt idx="90">
                  <c:v>31500</c:v>
                </c:pt>
                <c:pt idx="91">
                  <c:v>31507</c:v>
                </c:pt>
                <c:pt idx="92">
                  <c:v>31515</c:v>
                </c:pt>
                <c:pt idx="93">
                  <c:v>31522</c:v>
                </c:pt>
                <c:pt idx="94">
                  <c:v>31529</c:v>
                </c:pt>
                <c:pt idx="95">
                  <c:v>31537</c:v>
                </c:pt>
                <c:pt idx="96">
                  <c:v>31543</c:v>
                </c:pt>
                <c:pt idx="97">
                  <c:v>31551</c:v>
                </c:pt>
                <c:pt idx="98">
                  <c:v>31578</c:v>
                </c:pt>
                <c:pt idx="99">
                  <c:v>31592</c:v>
                </c:pt>
                <c:pt idx="100">
                  <c:v>31602</c:v>
                </c:pt>
                <c:pt idx="101">
                  <c:v>31606</c:v>
                </c:pt>
                <c:pt idx="102">
                  <c:v>31614</c:v>
                </c:pt>
                <c:pt idx="103">
                  <c:v>31719</c:v>
                </c:pt>
                <c:pt idx="104">
                  <c:v>31760</c:v>
                </c:pt>
                <c:pt idx="105">
                  <c:v>31774</c:v>
                </c:pt>
                <c:pt idx="106">
                  <c:v>31780</c:v>
                </c:pt>
                <c:pt idx="107">
                  <c:v>31788</c:v>
                </c:pt>
                <c:pt idx="108">
                  <c:v>31902</c:v>
                </c:pt>
                <c:pt idx="109">
                  <c:v>33306</c:v>
                </c:pt>
                <c:pt idx="110">
                  <c:v>33324</c:v>
                </c:pt>
                <c:pt idx="111">
                  <c:v>33771</c:v>
                </c:pt>
                <c:pt idx="112">
                  <c:v>34086</c:v>
                </c:pt>
                <c:pt idx="113">
                  <c:v>34110</c:v>
                </c:pt>
                <c:pt idx="114">
                  <c:v>34117</c:v>
                </c:pt>
                <c:pt idx="115">
                  <c:v>34129</c:v>
                </c:pt>
                <c:pt idx="116">
                  <c:v>36299</c:v>
                </c:pt>
                <c:pt idx="117">
                  <c:v>36328</c:v>
                </c:pt>
                <c:pt idx="118">
                  <c:v>36371</c:v>
                </c:pt>
                <c:pt idx="119">
                  <c:v>36399</c:v>
                </c:pt>
                <c:pt idx="120">
                  <c:v>36427</c:v>
                </c:pt>
                <c:pt idx="121">
                  <c:v>36458</c:v>
                </c:pt>
                <c:pt idx="122">
                  <c:v>36486</c:v>
                </c:pt>
                <c:pt idx="123">
                  <c:v>36521</c:v>
                </c:pt>
                <c:pt idx="124">
                  <c:v>36553</c:v>
                </c:pt>
                <c:pt idx="125">
                  <c:v>36587</c:v>
                </c:pt>
                <c:pt idx="126">
                  <c:v>36612</c:v>
                </c:pt>
                <c:pt idx="127">
                  <c:v>36640</c:v>
                </c:pt>
                <c:pt idx="128">
                  <c:v>36669</c:v>
                </c:pt>
                <c:pt idx="129">
                  <c:v>36706</c:v>
                </c:pt>
                <c:pt idx="130">
                  <c:v>36732</c:v>
                </c:pt>
                <c:pt idx="131">
                  <c:v>36760</c:v>
                </c:pt>
                <c:pt idx="132">
                  <c:v>36787</c:v>
                </c:pt>
                <c:pt idx="133">
                  <c:v>36822</c:v>
                </c:pt>
                <c:pt idx="134">
                  <c:v>36859</c:v>
                </c:pt>
                <c:pt idx="135">
                  <c:v>36888</c:v>
                </c:pt>
                <c:pt idx="136">
                  <c:v>36914</c:v>
                </c:pt>
                <c:pt idx="137">
                  <c:v>36941</c:v>
                </c:pt>
                <c:pt idx="138">
                  <c:v>36965</c:v>
                </c:pt>
                <c:pt idx="139">
                  <c:v>37011</c:v>
                </c:pt>
                <c:pt idx="140">
                  <c:v>37041</c:v>
                </c:pt>
                <c:pt idx="141">
                  <c:v>37063</c:v>
                </c:pt>
                <c:pt idx="142">
                  <c:v>37102</c:v>
                </c:pt>
                <c:pt idx="143">
                  <c:v>37130</c:v>
                </c:pt>
                <c:pt idx="144">
                  <c:v>37159</c:v>
                </c:pt>
                <c:pt idx="145">
                  <c:v>37193</c:v>
                </c:pt>
                <c:pt idx="146">
                  <c:v>37223</c:v>
                </c:pt>
                <c:pt idx="147">
                  <c:v>37244</c:v>
                </c:pt>
                <c:pt idx="148">
                  <c:v>37281</c:v>
                </c:pt>
                <c:pt idx="149">
                  <c:v>37314</c:v>
                </c:pt>
                <c:pt idx="150">
                  <c:v>37337</c:v>
                </c:pt>
                <c:pt idx="151">
                  <c:v>37375</c:v>
                </c:pt>
                <c:pt idx="152">
                  <c:v>37398</c:v>
                </c:pt>
                <c:pt idx="153">
                  <c:v>37433</c:v>
                </c:pt>
                <c:pt idx="154">
                  <c:v>37469</c:v>
                </c:pt>
                <c:pt idx="155">
                  <c:v>37494</c:v>
                </c:pt>
                <c:pt idx="156">
                  <c:v>37524</c:v>
                </c:pt>
                <c:pt idx="157">
                  <c:v>37550</c:v>
                </c:pt>
                <c:pt idx="158">
                  <c:v>37581</c:v>
                </c:pt>
                <c:pt idx="159">
                  <c:v>37610</c:v>
                </c:pt>
                <c:pt idx="160">
                  <c:v>37651</c:v>
                </c:pt>
                <c:pt idx="161">
                  <c:v>37679</c:v>
                </c:pt>
                <c:pt idx="162">
                  <c:v>37706</c:v>
                </c:pt>
                <c:pt idx="163">
                  <c:v>37739</c:v>
                </c:pt>
                <c:pt idx="164">
                  <c:v>37761</c:v>
                </c:pt>
                <c:pt idx="165">
                  <c:v>37802</c:v>
                </c:pt>
                <c:pt idx="166">
                  <c:v>37832</c:v>
                </c:pt>
                <c:pt idx="167">
                  <c:v>37860</c:v>
                </c:pt>
                <c:pt idx="168">
                  <c:v>37888</c:v>
                </c:pt>
                <c:pt idx="169">
                  <c:v>37924</c:v>
                </c:pt>
                <c:pt idx="170">
                  <c:v>37951</c:v>
                </c:pt>
                <c:pt idx="171">
                  <c:v>37978</c:v>
                </c:pt>
                <c:pt idx="172">
                  <c:v>38008</c:v>
                </c:pt>
                <c:pt idx="173">
                  <c:v>38047</c:v>
                </c:pt>
                <c:pt idx="174">
                  <c:v>38079</c:v>
                </c:pt>
                <c:pt idx="175">
                  <c:v>38105</c:v>
                </c:pt>
                <c:pt idx="176">
                  <c:v>38131</c:v>
                </c:pt>
                <c:pt idx="177">
                  <c:v>38162</c:v>
                </c:pt>
                <c:pt idx="178">
                  <c:v>38191</c:v>
                </c:pt>
                <c:pt idx="179">
                  <c:v>38226</c:v>
                </c:pt>
                <c:pt idx="180">
                  <c:v>38254</c:v>
                </c:pt>
                <c:pt idx="181">
                  <c:v>38292</c:v>
                </c:pt>
                <c:pt idx="182">
                  <c:v>38320</c:v>
                </c:pt>
                <c:pt idx="183">
                  <c:v>38341</c:v>
                </c:pt>
                <c:pt idx="184">
                  <c:v>38377</c:v>
                </c:pt>
                <c:pt idx="185">
                  <c:v>38413</c:v>
                </c:pt>
                <c:pt idx="186">
                  <c:v>38440</c:v>
                </c:pt>
                <c:pt idx="187">
                  <c:v>38467</c:v>
                </c:pt>
                <c:pt idx="188">
                  <c:v>38496</c:v>
                </c:pt>
                <c:pt idx="189">
                  <c:v>38526</c:v>
                </c:pt>
                <c:pt idx="190">
                  <c:v>38558</c:v>
                </c:pt>
                <c:pt idx="191">
                  <c:v>38586</c:v>
                </c:pt>
                <c:pt idx="192">
                  <c:v>38618</c:v>
                </c:pt>
                <c:pt idx="193">
                  <c:v>38649</c:v>
                </c:pt>
                <c:pt idx="194">
                  <c:v>38677</c:v>
                </c:pt>
                <c:pt idx="195">
                  <c:v>38707</c:v>
                </c:pt>
                <c:pt idx="196">
                  <c:v>38743</c:v>
                </c:pt>
                <c:pt idx="197">
                  <c:v>38776</c:v>
                </c:pt>
                <c:pt idx="198">
                  <c:v>38803</c:v>
                </c:pt>
                <c:pt idx="199">
                  <c:v>38835</c:v>
                </c:pt>
                <c:pt idx="200">
                  <c:v>38856</c:v>
                </c:pt>
                <c:pt idx="201">
                  <c:v>38895</c:v>
                </c:pt>
                <c:pt idx="202">
                  <c:v>38925</c:v>
                </c:pt>
                <c:pt idx="203">
                  <c:v>38958</c:v>
                </c:pt>
                <c:pt idx="204">
                  <c:v>38986</c:v>
                </c:pt>
                <c:pt idx="205">
                  <c:v>39014</c:v>
                </c:pt>
                <c:pt idx="206">
                  <c:v>39050</c:v>
                </c:pt>
                <c:pt idx="207">
                  <c:v>39077</c:v>
                </c:pt>
                <c:pt idx="208">
                  <c:v>39114</c:v>
                </c:pt>
                <c:pt idx="209">
                  <c:v>39136</c:v>
                </c:pt>
                <c:pt idx="210">
                  <c:v>39167</c:v>
                </c:pt>
                <c:pt idx="211">
                  <c:v>39198</c:v>
                </c:pt>
                <c:pt idx="212">
                  <c:v>39220</c:v>
                </c:pt>
                <c:pt idx="213">
                  <c:v>39258</c:v>
                </c:pt>
                <c:pt idx="214">
                  <c:v>39317</c:v>
                </c:pt>
                <c:pt idx="215">
                  <c:v>39356</c:v>
                </c:pt>
                <c:pt idx="216">
                  <c:v>39373</c:v>
                </c:pt>
                <c:pt idx="217">
                  <c:v>39413</c:v>
                </c:pt>
                <c:pt idx="218">
                  <c:v>39443</c:v>
                </c:pt>
                <c:pt idx="219">
                  <c:v>39472</c:v>
                </c:pt>
                <c:pt idx="220">
                  <c:v>39507</c:v>
                </c:pt>
                <c:pt idx="221">
                  <c:v>39536</c:v>
                </c:pt>
                <c:pt idx="222">
                  <c:v>39563</c:v>
                </c:pt>
                <c:pt idx="223">
                  <c:v>39580</c:v>
                </c:pt>
                <c:pt idx="224">
                  <c:v>39674</c:v>
                </c:pt>
                <c:pt idx="225">
                  <c:v>39725</c:v>
                </c:pt>
                <c:pt idx="226">
                  <c:v>39767</c:v>
                </c:pt>
                <c:pt idx="227">
                  <c:v>39795</c:v>
                </c:pt>
                <c:pt idx="228">
                  <c:v>39866</c:v>
                </c:pt>
                <c:pt idx="229">
                  <c:v>39898</c:v>
                </c:pt>
                <c:pt idx="230">
                  <c:v>39928</c:v>
                </c:pt>
                <c:pt idx="231">
                  <c:v>39966</c:v>
                </c:pt>
                <c:pt idx="232">
                  <c:v>40004</c:v>
                </c:pt>
                <c:pt idx="233">
                  <c:v>40045</c:v>
                </c:pt>
                <c:pt idx="234">
                  <c:v>40074</c:v>
                </c:pt>
                <c:pt idx="235">
                  <c:v>40102</c:v>
                </c:pt>
                <c:pt idx="236">
                  <c:v>40128</c:v>
                </c:pt>
                <c:pt idx="237">
                  <c:v>40162</c:v>
                </c:pt>
                <c:pt idx="238">
                  <c:v>40191</c:v>
                </c:pt>
                <c:pt idx="239">
                  <c:v>40222</c:v>
                </c:pt>
                <c:pt idx="240">
                  <c:v>40247</c:v>
                </c:pt>
                <c:pt idx="241">
                  <c:v>40275</c:v>
                </c:pt>
                <c:pt idx="242">
                  <c:v>40302</c:v>
                </c:pt>
                <c:pt idx="243">
                  <c:v>40331</c:v>
                </c:pt>
              </c:numCache>
            </c:numRef>
          </c:cat>
          <c:val>
            <c:numRef>
              <c:f>'"300" wells'' water levels'!$L$904:$L$1147</c:f>
              <c:numCache>
                <c:formatCode>General</c:formatCode>
                <c:ptCount val="244"/>
                <c:pt idx="0">
                  <c:v>423.68700000000001</c:v>
                </c:pt>
                <c:pt idx="1">
                  <c:v>423.68700000000001</c:v>
                </c:pt>
                <c:pt idx="2">
                  <c:v>423.68700000000001</c:v>
                </c:pt>
                <c:pt idx="3">
                  <c:v>423.71499999999997</c:v>
                </c:pt>
                <c:pt idx="4">
                  <c:v>423.75400000000002</c:v>
                </c:pt>
                <c:pt idx="5">
                  <c:v>423.83</c:v>
                </c:pt>
                <c:pt idx="6">
                  <c:v>423.80599999999998</c:v>
                </c:pt>
                <c:pt idx="7">
                  <c:v>423.70499999999998</c:v>
                </c:pt>
                <c:pt idx="8">
                  <c:v>423.58</c:v>
                </c:pt>
                <c:pt idx="9">
                  <c:v>423.733</c:v>
                </c:pt>
                <c:pt idx="10">
                  <c:v>423.745</c:v>
                </c:pt>
                <c:pt idx="11">
                  <c:v>423.76</c:v>
                </c:pt>
                <c:pt idx="12">
                  <c:v>423.75099999999998</c:v>
                </c:pt>
                <c:pt idx="13">
                  <c:v>423.74799999999999</c:v>
                </c:pt>
                <c:pt idx="14">
                  <c:v>423.97399999999999</c:v>
                </c:pt>
                <c:pt idx="15">
                  <c:v>423.98899999999998</c:v>
                </c:pt>
                <c:pt idx="16">
                  <c:v>423.91899999999998</c:v>
                </c:pt>
                <c:pt idx="17">
                  <c:v>423.858</c:v>
                </c:pt>
                <c:pt idx="18">
                  <c:v>423.80599999999998</c:v>
                </c:pt>
                <c:pt idx="19">
                  <c:v>423.76299999999998</c:v>
                </c:pt>
                <c:pt idx="20">
                  <c:v>423.71499999999997</c:v>
                </c:pt>
                <c:pt idx="21">
                  <c:v>423.71499999999997</c:v>
                </c:pt>
                <c:pt idx="22">
                  <c:v>423.68700000000001</c:v>
                </c:pt>
                <c:pt idx="23">
                  <c:v>423.66</c:v>
                </c:pt>
                <c:pt idx="24">
                  <c:v>423.64499999999998</c:v>
                </c:pt>
                <c:pt idx="25">
                  <c:v>423.63200000000001</c:v>
                </c:pt>
                <c:pt idx="26">
                  <c:v>423.60199999999998</c:v>
                </c:pt>
                <c:pt idx="27">
                  <c:v>423.565</c:v>
                </c:pt>
                <c:pt idx="28">
                  <c:v>423.86099999999999</c:v>
                </c:pt>
                <c:pt idx="29">
                  <c:v>423.84300000000002</c:v>
                </c:pt>
                <c:pt idx="30">
                  <c:v>423.82100000000003</c:v>
                </c:pt>
                <c:pt idx="31">
                  <c:v>423.78500000000003</c:v>
                </c:pt>
                <c:pt idx="32">
                  <c:v>423.779</c:v>
                </c:pt>
                <c:pt idx="33">
                  <c:v>423.75700000000001</c:v>
                </c:pt>
                <c:pt idx="34">
                  <c:v>423.745</c:v>
                </c:pt>
                <c:pt idx="35">
                  <c:v>423.721</c:v>
                </c:pt>
                <c:pt idx="36">
                  <c:v>423.67200000000003</c:v>
                </c:pt>
                <c:pt idx="37">
                  <c:v>423.66300000000001</c:v>
                </c:pt>
                <c:pt idx="38">
                  <c:v>423.64800000000002</c:v>
                </c:pt>
                <c:pt idx="39">
                  <c:v>423.61399999999998</c:v>
                </c:pt>
                <c:pt idx="40">
                  <c:v>423.59899999999999</c:v>
                </c:pt>
                <c:pt idx="41">
                  <c:v>423.577</c:v>
                </c:pt>
                <c:pt idx="42">
                  <c:v>423.57400000000001</c:v>
                </c:pt>
                <c:pt idx="43">
                  <c:v>423.56200000000001</c:v>
                </c:pt>
                <c:pt idx="44">
                  <c:v>423.55599999999998</c:v>
                </c:pt>
                <c:pt idx="45">
                  <c:v>423.553</c:v>
                </c:pt>
                <c:pt idx="46">
                  <c:v>423.53500000000003</c:v>
                </c:pt>
                <c:pt idx="47">
                  <c:v>423.565</c:v>
                </c:pt>
                <c:pt idx="48">
                  <c:v>423.62299999999999</c:v>
                </c:pt>
                <c:pt idx="49">
                  <c:v>423.678</c:v>
                </c:pt>
                <c:pt idx="50">
                  <c:v>423.678</c:v>
                </c:pt>
                <c:pt idx="51">
                  <c:v>423.69600000000003</c:v>
                </c:pt>
                <c:pt idx="52">
                  <c:v>423.84</c:v>
                </c:pt>
                <c:pt idx="53">
                  <c:v>423.86700000000002</c:v>
                </c:pt>
                <c:pt idx="54">
                  <c:v>423.87</c:v>
                </c:pt>
                <c:pt idx="55">
                  <c:v>423.904</c:v>
                </c:pt>
                <c:pt idx="56">
                  <c:v>423.93099999999998</c:v>
                </c:pt>
                <c:pt idx="57">
                  <c:v>423.95800000000003</c:v>
                </c:pt>
                <c:pt idx="58">
                  <c:v>423.95800000000003</c:v>
                </c:pt>
                <c:pt idx="59">
                  <c:v>423.96499999999997</c:v>
                </c:pt>
                <c:pt idx="60">
                  <c:v>423.93700000000001</c:v>
                </c:pt>
                <c:pt idx="61">
                  <c:v>423.916</c:v>
                </c:pt>
                <c:pt idx="62">
                  <c:v>423.92200000000003</c:v>
                </c:pt>
                <c:pt idx="63">
                  <c:v>423.92500000000001</c:v>
                </c:pt>
                <c:pt idx="64">
                  <c:v>423.94</c:v>
                </c:pt>
                <c:pt idx="65">
                  <c:v>423.928</c:v>
                </c:pt>
                <c:pt idx="66">
                  <c:v>423.916</c:v>
                </c:pt>
                <c:pt idx="67">
                  <c:v>423.94900000000001</c:v>
                </c:pt>
                <c:pt idx="68">
                  <c:v>423.90100000000001</c:v>
                </c:pt>
                <c:pt idx="69">
                  <c:v>423.89100000000002</c:v>
                </c:pt>
                <c:pt idx="70">
                  <c:v>423.87599999999998</c:v>
                </c:pt>
                <c:pt idx="71">
                  <c:v>423.86700000000002</c:v>
                </c:pt>
                <c:pt idx="72">
                  <c:v>423.86399999999998</c:v>
                </c:pt>
                <c:pt idx="73">
                  <c:v>423.86399999999998</c:v>
                </c:pt>
                <c:pt idx="74">
                  <c:v>423.86099999999999</c:v>
                </c:pt>
                <c:pt idx="75">
                  <c:v>423.85199999999998</c:v>
                </c:pt>
                <c:pt idx="76">
                  <c:v>423.85199999999998</c:v>
                </c:pt>
                <c:pt idx="77">
                  <c:v>423.83699999999999</c:v>
                </c:pt>
                <c:pt idx="78">
                  <c:v>423.83</c:v>
                </c:pt>
                <c:pt idx="79">
                  <c:v>423.77600000000001</c:v>
                </c:pt>
                <c:pt idx="80">
                  <c:v>423.76299999999998</c:v>
                </c:pt>
                <c:pt idx="81">
                  <c:v>423.745</c:v>
                </c:pt>
                <c:pt idx="82">
                  <c:v>423.73599999999999</c:v>
                </c:pt>
                <c:pt idx="83">
                  <c:v>423.73</c:v>
                </c:pt>
                <c:pt idx="84">
                  <c:v>423.71800000000002</c:v>
                </c:pt>
                <c:pt idx="85">
                  <c:v>423.70499999999998</c:v>
                </c:pt>
                <c:pt idx="86">
                  <c:v>423.69900000000001</c:v>
                </c:pt>
                <c:pt idx="87">
                  <c:v>423.69600000000003</c:v>
                </c:pt>
                <c:pt idx="88">
                  <c:v>423.69</c:v>
                </c:pt>
                <c:pt idx="89">
                  <c:v>423.68700000000001</c:v>
                </c:pt>
                <c:pt idx="90">
                  <c:v>423.91899999999998</c:v>
                </c:pt>
                <c:pt idx="91">
                  <c:v>423.916</c:v>
                </c:pt>
                <c:pt idx="92">
                  <c:v>423.904</c:v>
                </c:pt>
                <c:pt idx="93">
                  <c:v>423.904</c:v>
                </c:pt>
                <c:pt idx="94">
                  <c:v>423.91300000000001</c:v>
                </c:pt>
                <c:pt idx="95">
                  <c:v>423.97399999999999</c:v>
                </c:pt>
                <c:pt idx="96">
                  <c:v>424.00099999999998</c:v>
                </c:pt>
                <c:pt idx="97">
                  <c:v>423.96800000000002</c:v>
                </c:pt>
                <c:pt idx="98">
                  <c:v>423.87599999999998</c:v>
                </c:pt>
                <c:pt idx="99">
                  <c:v>423.88200000000001</c:v>
                </c:pt>
                <c:pt idx="100">
                  <c:v>423.858</c:v>
                </c:pt>
                <c:pt idx="101">
                  <c:v>423.87900000000002</c:v>
                </c:pt>
                <c:pt idx="102">
                  <c:v>423.87</c:v>
                </c:pt>
                <c:pt idx="103">
                  <c:v>423.76900000000001</c:v>
                </c:pt>
                <c:pt idx="104">
                  <c:v>423.76299999999998</c:v>
                </c:pt>
                <c:pt idx="105">
                  <c:v>423.69299999999998</c:v>
                </c:pt>
                <c:pt idx="106">
                  <c:v>423.68099999999998</c:v>
                </c:pt>
                <c:pt idx="107">
                  <c:v>423.666</c:v>
                </c:pt>
                <c:pt idx="108">
                  <c:v>423.65100000000001</c:v>
                </c:pt>
                <c:pt idx="109">
                  <c:v>423.24799999999999</c:v>
                </c:pt>
                <c:pt idx="110">
                  <c:v>423.30500000000001</c:v>
                </c:pt>
                <c:pt idx="111">
                  <c:v>423.50599999999997</c:v>
                </c:pt>
                <c:pt idx="112">
                  <c:v>423.71699999999998</c:v>
                </c:pt>
                <c:pt idx="113">
                  <c:v>423.70800000000003</c:v>
                </c:pt>
                <c:pt idx="114">
                  <c:v>423.71300000000002</c:v>
                </c:pt>
                <c:pt idx="115">
                  <c:v>423.71199999999999</c:v>
                </c:pt>
                <c:pt idx="116">
                  <c:v>424.13900000000001</c:v>
                </c:pt>
                <c:pt idx="117">
                  <c:v>424.13299999999998</c:v>
                </c:pt>
                <c:pt idx="118">
                  <c:v>424.20100000000002</c:v>
                </c:pt>
                <c:pt idx="119">
                  <c:v>424.18200000000002</c:v>
                </c:pt>
                <c:pt idx="120">
                  <c:v>424.20100000000002</c:v>
                </c:pt>
                <c:pt idx="121">
                  <c:v>424.13299999999998</c:v>
                </c:pt>
                <c:pt idx="122">
                  <c:v>424.05799999999999</c:v>
                </c:pt>
                <c:pt idx="123">
                  <c:v>423.93900000000002</c:v>
                </c:pt>
                <c:pt idx="124">
                  <c:v>423.88544163364827</c:v>
                </c:pt>
                <c:pt idx="125">
                  <c:v>423.82143675708625</c:v>
                </c:pt>
                <c:pt idx="126">
                  <c:v>423.8244846083511</c:v>
                </c:pt>
                <c:pt idx="127">
                  <c:v>423.83667601341057</c:v>
                </c:pt>
                <c:pt idx="128">
                  <c:v>423.8305803108808</c:v>
                </c:pt>
                <c:pt idx="129">
                  <c:v>423.89153733617798</c:v>
                </c:pt>
                <c:pt idx="130">
                  <c:v>423.71476196281623</c:v>
                </c:pt>
                <c:pt idx="131">
                  <c:v>423.72199999999998</c:v>
                </c:pt>
                <c:pt idx="132">
                  <c:v>423.71499999999997</c:v>
                </c:pt>
                <c:pt idx="133">
                  <c:v>423.81799999999998</c:v>
                </c:pt>
                <c:pt idx="134">
                  <c:v>423.95800000000003</c:v>
                </c:pt>
                <c:pt idx="135">
                  <c:v>423.90100000000001</c:v>
                </c:pt>
                <c:pt idx="136">
                  <c:v>423.86099999999999</c:v>
                </c:pt>
                <c:pt idx="137">
                  <c:v>423.815</c:v>
                </c:pt>
                <c:pt idx="138">
                  <c:v>423.78500000000003</c:v>
                </c:pt>
                <c:pt idx="139">
                  <c:v>424.10500000000002</c:v>
                </c:pt>
                <c:pt idx="140">
                  <c:v>424.29399999999998</c:v>
                </c:pt>
                <c:pt idx="141">
                  <c:v>424.26600000000002</c:v>
                </c:pt>
                <c:pt idx="142">
                  <c:v>424.154</c:v>
                </c:pt>
                <c:pt idx="143">
                  <c:v>424.06200000000001</c:v>
                </c:pt>
                <c:pt idx="144">
                  <c:v>424.00099999999998</c:v>
                </c:pt>
                <c:pt idx="145">
                  <c:v>423.98599999999999</c:v>
                </c:pt>
                <c:pt idx="146">
                  <c:v>423.93099999999998</c:v>
                </c:pt>
                <c:pt idx="147">
                  <c:v>423.90100000000001</c:v>
                </c:pt>
                <c:pt idx="148">
                  <c:v>423.83699999999999</c:v>
                </c:pt>
                <c:pt idx="149">
                  <c:v>423.77300000000002</c:v>
                </c:pt>
                <c:pt idx="150">
                  <c:v>423.733</c:v>
                </c:pt>
                <c:pt idx="151">
                  <c:v>423.834</c:v>
                </c:pt>
                <c:pt idx="152">
                  <c:v>423.87900000000002</c:v>
                </c:pt>
                <c:pt idx="153">
                  <c:v>423.97699999999998</c:v>
                </c:pt>
                <c:pt idx="154">
                  <c:v>423.90699999999998</c:v>
                </c:pt>
                <c:pt idx="155">
                  <c:v>423.79700000000003</c:v>
                </c:pt>
                <c:pt idx="156">
                  <c:v>423.75426399999998</c:v>
                </c:pt>
                <c:pt idx="157">
                  <c:v>423.74816800000002</c:v>
                </c:pt>
                <c:pt idx="158">
                  <c:v>423.726832</c:v>
                </c:pt>
                <c:pt idx="159">
                  <c:v>423.69940000000003</c:v>
                </c:pt>
                <c:pt idx="160">
                  <c:v>423.65063199999997</c:v>
                </c:pt>
                <c:pt idx="161">
                  <c:v>423.61405600000001</c:v>
                </c:pt>
                <c:pt idx="162">
                  <c:v>423.58967200000001</c:v>
                </c:pt>
                <c:pt idx="163">
                  <c:v>423.62015200000002</c:v>
                </c:pt>
                <c:pt idx="164">
                  <c:v>423.6232</c:v>
                </c:pt>
                <c:pt idx="165">
                  <c:v>423.64758399999999</c:v>
                </c:pt>
                <c:pt idx="166">
                  <c:v>423.56833599999999</c:v>
                </c:pt>
                <c:pt idx="167">
                  <c:v>423.45860800000003</c:v>
                </c:pt>
                <c:pt idx="168">
                  <c:v>423.43117599999999</c:v>
                </c:pt>
                <c:pt idx="169">
                  <c:v>423.44946399999998</c:v>
                </c:pt>
                <c:pt idx="170">
                  <c:v>423.461656</c:v>
                </c:pt>
                <c:pt idx="171">
                  <c:v>423.4708</c:v>
                </c:pt>
                <c:pt idx="172">
                  <c:v>423.45251200000001</c:v>
                </c:pt>
                <c:pt idx="173">
                  <c:v>423.43117599999999</c:v>
                </c:pt>
                <c:pt idx="174">
                  <c:v>423.48299200000002</c:v>
                </c:pt>
                <c:pt idx="175">
                  <c:v>423.598816</c:v>
                </c:pt>
                <c:pt idx="176">
                  <c:v>423.60491200000001</c:v>
                </c:pt>
                <c:pt idx="177">
                  <c:v>423.48299200000002</c:v>
                </c:pt>
                <c:pt idx="178">
                  <c:v>423.44336800000002</c:v>
                </c:pt>
                <c:pt idx="179">
                  <c:v>423.37021599999997</c:v>
                </c:pt>
                <c:pt idx="180">
                  <c:v>423.397648</c:v>
                </c:pt>
                <c:pt idx="181">
                  <c:v>423.67501599999997</c:v>
                </c:pt>
                <c:pt idx="182">
                  <c:v>423.69635199999999</c:v>
                </c:pt>
                <c:pt idx="183">
                  <c:v>423.69025599999998</c:v>
                </c:pt>
                <c:pt idx="184">
                  <c:v>423.6232</c:v>
                </c:pt>
                <c:pt idx="185">
                  <c:v>423.56833599999999</c:v>
                </c:pt>
                <c:pt idx="186">
                  <c:v>423.54700000000003</c:v>
                </c:pt>
                <c:pt idx="187">
                  <c:v>423.726832</c:v>
                </c:pt>
                <c:pt idx="188">
                  <c:v>423.70854400000002</c:v>
                </c:pt>
                <c:pt idx="189">
                  <c:v>423.91885600000001</c:v>
                </c:pt>
                <c:pt idx="190">
                  <c:v>423.76340800000003</c:v>
                </c:pt>
                <c:pt idx="191">
                  <c:v>423.65063199999997</c:v>
                </c:pt>
                <c:pt idx="192">
                  <c:v>423.60186399999998</c:v>
                </c:pt>
                <c:pt idx="193">
                  <c:v>423.62929600000001</c:v>
                </c:pt>
                <c:pt idx="194">
                  <c:v>423.69025599999998</c:v>
                </c:pt>
                <c:pt idx="195">
                  <c:v>423.64758399999999</c:v>
                </c:pt>
                <c:pt idx="196">
                  <c:v>423.60795999999999</c:v>
                </c:pt>
                <c:pt idx="197">
                  <c:v>423.57138400000002</c:v>
                </c:pt>
                <c:pt idx="198">
                  <c:v>423.56223999999997</c:v>
                </c:pt>
                <c:pt idx="199">
                  <c:v>423.83046400000001</c:v>
                </c:pt>
                <c:pt idx="200">
                  <c:v>423.863992</c:v>
                </c:pt>
                <c:pt idx="201">
                  <c:v>423.65368000000001</c:v>
                </c:pt>
                <c:pt idx="202">
                  <c:v>423.44946399999998</c:v>
                </c:pt>
                <c:pt idx="203">
                  <c:v>423.358024</c:v>
                </c:pt>
                <c:pt idx="204">
                  <c:v>423.37021599999997</c:v>
                </c:pt>
                <c:pt idx="205">
                  <c:v>423.40983999999997</c:v>
                </c:pt>
                <c:pt idx="206">
                  <c:v>423.40983999999997</c:v>
                </c:pt>
                <c:pt idx="207">
                  <c:v>423.38850400000001</c:v>
                </c:pt>
                <c:pt idx="208">
                  <c:v>423.36716799999999</c:v>
                </c:pt>
                <c:pt idx="209">
                  <c:v>423.34278399999999</c:v>
                </c:pt>
                <c:pt idx="210">
                  <c:v>423.42507999999998</c:v>
                </c:pt>
                <c:pt idx="211">
                  <c:v>423.56223999999997</c:v>
                </c:pt>
                <c:pt idx="212">
                  <c:v>423.58357599999999</c:v>
                </c:pt>
                <c:pt idx="213">
                  <c:v>423.58052800000002</c:v>
                </c:pt>
                <c:pt idx="214">
                  <c:v>423.30315999999999</c:v>
                </c:pt>
                <c:pt idx="215">
                  <c:v>423.30315999999999</c:v>
                </c:pt>
                <c:pt idx="216">
                  <c:v>423.36107199999998</c:v>
                </c:pt>
                <c:pt idx="217">
                  <c:v>423.46470399999998</c:v>
                </c:pt>
                <c:pt idx="218">
                  <c:v>423.4708</c:v>
                </c:pt>
                <c:pt idx="219">
                  <c:v>423.44946399999998</c:v>
                </c:pt>
                <c:pt idx="220">
                  <c:v>423.39460000000003</c:v>
                </c:pt>
                <c:pt idx="221">
                  <c:v>423.422032</c:v>
                </c:pt>
                <c:pt idx="222">
                  <c:v>423.46775200000002</c:v>
                </c:pt>
                <c:pt idx="223">
                  <c:v>423.62624799999998</c:v>
                </c:pt>
                <c:pt idx="224">
                  <c:v>423.55614400000002</c:v>
                </c:pt>
                <c:pt idx="225">
                  <c:v>423.53785599999998</c:v>
                </c:pt>
                <c:pt idx="226">
                  <c:v>423.76035999999999</c:v>
                </c:pt>
                <c:pt idx="227">
                  <c:v>423.7756</c:v>
                </c:pt>
                <c:pt idx="228">
                  <c:v>423.62929600000001</c:v>
                </c:pt>
                <c:pt idx="229">
                  <c:v>423.87008800000001</c:v>
                </c:pt>
                <c:pt idx="230">
                  <c:v>424.00420000000003</c:v>
                </c:pt>
                <c:pt idx="231">
                  <c:v>423.98591199999998</c:v>
                </c:pt>
                <c:pt idx="232">
                  <c:v>423.967624</c:v>
                </c:pt>
                <c:pt idx="233">
                  <c:v>423.74511999999999</c:v>
                </c:pt>
                <c:pt idx="234">
                  <c:v>423.67196799999999</c:v>
                </c:pt>
                <c:pt idx="235">
                  <c:v>423.67501599999997</c:v>
                </c:pt>
                <c:pt idx="236">
                  <c:v>423.711592</c:v>
                </c:pt>
                <c:pt idx="237">
                  <c:v>423.65672799999999</c:v>
                </c:pt>
                <c:pt idx="238">
                  <c:v>423.61100800000003</c:v>
                </c:pt>
                <c:pt idx="239">
                  <c:v>423.57747999999998</c:v>
                </c:pt>
                <c:pt idx="240">
                  <c:v>423.55309599999998</c:v>
                </c:pt>
                <c:pt idx="241">
                  <c:v>423.64453600000002</c:v>
                </c:pt>
                <c:pt idx="242">
                  <c:v>423.66587199999998</c:v>
                </c:pt>
                <c:pt idx="243">
                  <c:v>423.74816800000002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69664"/>
        <c:axId val="49620672"/>
      </c:lineChart>
      <c:dateAx>
        <c:axId val="49969664"/>
        <c:scaling>
          <c:orientation val="minMax"/>
          <c:max val="40453"/>
        </c:scaling>
        <c:delete val="0"/>
        <c:axPos val="b"/>
        <c:numFmt formatCode="mm/dd/yy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9620672"/>
        <c:crosses val="autoZero"/>
        <c:auto val="1"/>
        <c:lblOffset val="100"/>
        <c:baseTimeUnit val="days"/>
      </c:dateAx>
      <c:valAx>
        <c:axId val="49620672"/>
        <c:scaling>
          <c:orientation val="minMax"/>
          <c:max val="424.4"/>
          <c:min val="423.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Water Elevation (m)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9969664"/>
        <c:crosses val="autoZero"/>
        <c:crossBetween val="between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308 Water Elevation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5875"/>
          </c:spPr>
          <c:marker>
            <c:symbol val="none"/>
          </c:marker>
          <c:cat>
            <c:numRef>
              <c:f>'"300" wells'' water levels'!$B$1149:$B$1386</c:f>
              <c:numCache>
                <c:formatCode>mm/dd/yy</c:formatCode>
                <c:ptCount val="238"/>
                <c:pt idx="0">
                  <c:v>30468</c:v>
                </c:pt>
                <c:pt idx="1">
                  <c:v>30473</c:v>
                </c:pt>
                <c:pt idx="2">
                  <c:v>30483</c:v>
                </c:pt>
                <c:pt idx="3">
                  <c:v>30488</c:v>
                </c:pt>
                <c:pt idx="4">
                  <c:v>30509</c:v>
                </c:pt>
                <c:pt idx="5">
                  <c:v>30519</c:v>
                </c:pt>
                <c:pt idx="6">
                  <c:v>30566</c:v>
                </c:pt>
                <c:pt idx="7">
                  <c:v>30610</c:v>
                </c:pt>
                <c:pt idx="8">
                  <c:v>30739</c:v>
                </c:pt>
                <c:pt idx="9">
                  <c:v>30778</c:v>
                </c:pt>
                <c:pt idx="10">
                  <c:v>30785</c:v>
                </c:pt>
                <c:pt idx="11">
                  <c:v>30799</c:v>
                </c:pt>
                <c:pt idx="12">
                  <c:v>30806</c:v>
                </c:pt>
                <c:pt idx="13">
                  <c:v>30830</c:v>
                </c:pt>
                <c:pt idx="14">
                  <c:v>30839</c:v>
                </c:pt>
                <c:pt idx="15">
                  <c:v>30848</c:v>
                </c:pt>
                <c:pt idx="16">
                  <c:v>30854</c:v>
                </c:pt>
                <c:pt idx="17">
                  <c:v>30861</c:v>
                </c:pt>
                <c:pt idx="18">
                  <c:v>30869</c:v>
                </c:pt>
                <c:pt idx="19">
                  <c:v>30881</c:v>
                </c:pt>
                <c:pt idx="20">
                  <c:v>30888</c:v>
                </c:pt>
                <c:pt idx="21">
                  <c:v>30897</c:v>
                </c:pt>
                <c:pt idx="22">
                  <c:v>30904</c:v>
                </c:pt>
                <c:pt idx="23">
                  <c:v>30911</c:v>
                </c:pt>
                <c:pt idx="24">
                  <c:v>30917</c:v>
                </c:pt>
                <c:pt idx="25">
                  <c:v>30934</c:v>
                </c:pt>
                <c:pt idx="26">
                  <c:v>30945</c:v>
                </c:pt>
                <c:pt idx="27">
                  <c:v>30970</c:v>
                </c:pt>
                <c:pt idx="28">
                  <c:v>30979</c:v>
                </c:pt>
                <c:pt idx="29">
                  <c:v>30986</c:v>
                </c:pt>
                <c:pt idx="30">
                  <c:v>30993</c:v>
                </c:pt>
                <c:pt idx="31">
                  <c:v>31002</c:v>
                </c:pt>
                <c:pt idx="32">
                  <c:v>31007</c:v>
                </c:pt>
                <c:pt idx="33">
                  <c:v>31016</c:v>
                </c:pt>
                <c:pt idx="34">
                  <c:v>31021</c:v>
                </c:pt>
                <c:pt idx="35">
                  <c:v>31029</c:v>
                </c:pt>
                <c:pt idx="36">
                  <c:v>31039</c:v>
                </c:pt>
                <c:pt idx="37">
                  <c:v>31046</c:v>
                </c:pt>
                <c:pt idx="38">
                  <c:v>31053</c:v>
                </c:pt>
                <c:pt idx="39">
                  <c:v>31060</c:v>
                </c:pt>
                <c:pt idx="40">
                  <c:v>31076</c:v>
                </c:pt>
                <c:pt idx="41">
                  <c:v>31081</c:v>
                </c:pt>
                <c:pt idx="42">
                  <c:v>31088</c:v>
                </c:pt>
                <c:pt idx="43">
                  <c:v>31095</c:v>
                </c:pt>
                <c:pt idx="44">
                  <c:v>31102</c:v>
                </c:pt>
                <c:pt idx="45">
                  <c:v>31109</c:v>
                </c:pt>
                <c:pt idx="46">
                  <c:v>31116</c:v>
                </c:pt>
                <c:pt idx="47">
                  <c:v>31123</c:v>
                </c:pt>
                <c:pt idx="48">
                  <c:v>31130</c:v>
                </c:pt>
                <c:pt idx="49">
                  <c:v>31137</c:v>
                </c:pt>
                <c:pt idx="50">
                  <c:v>31144</c:v>
                </c:pt>
                <c:pt idx="51">
                  <c:v>31151</c:v>
                </c:pt>
                <c:pt idx="52">
                  <c:v>31158</c:v>
                </c:pt>
                <c:pt idx="53">
                  <c:v>31165</c:v>
                </c:pt>
                <c:pt idx="54">
                  <c:v>31172</c:v>
                </c:pt>
                <c:pt idx="55">
                  <c:v>31179</c:v>
                </c:pt>
                <c:pt idx="56">
                  <c:v>31186</c:v>
                </c:pt>
                <c:pt idx="57">
                  <c:v>31193</c:v>
                </c:pt>
                <c:pt idx="58">
                  <c:v>31200</c:v>
                </c:pt>
                <c:pt idx="59">
                  <c:v>31207</c:v>
                </c:pt>
                <c:pt idx="60">
                  <c:v>31214</c:v>
                </c:pt>
                <c:pt idx="61">
                  <c:v>31228</c:v>
                </c:pt>
                <c:pt idx="62">
                  <c:v>31235</c:v>
                </c:pt>
                <c:pt idx="63">
                  <c:v>31242</c:v>
                </c:pt>
                <c:pt idx="64">
                  <c:v>31249</c:v>
                </c:pt>
                <c:pt idx="65">
                  <c:v>31256</c:v>
                </c:pt>
                <c:pt idx="66">
                  <c:v>31263</c:v>
                </c:pt>
                <c:pt idx="67">
                  <c:v>31270</c:v>
                </c:pt>
                <c:pt idx="68">
                  <c:v>31272</c:v>
                </c:pt>
                <c:pt idx="69">
                  <c:v>31277</c:v>
                </c:pt>
                <c:pt idx="70">
                  <c:v>31284</c:v>
                </c:pt>
                <c:pt idx="71">
                  <c:v>31291</c:v>
                </c:pt>
                <c:pt idx="72">
                  <c:v>31298</c:v>
                </c:pt>
                <c:pt idx="73">
                  <c:v>31305</c:v>
                </c:pt>
                <c:pt idx="74">
                  <c:v>31312</c:v>
                </c:pt>
                <c:pt idx="75">
                  <c:v>31319</c:v>
                </c:pt>
                <c:pt idx="76">
                  <c:v>31326</c:v>
                </c:pt>
                <c:pt idx="77">
                  <c:v>31333</c:v>
                </c:pt>
                <c:pt idx="78">
                  <c:v>31340</c:v>
                </c:pt>
                <c:pt idx="79">
                  <c:v>31347</c:v>
                </c:pt>
                <c:pt idx="80">
                  <c:v>31431</c:v>
                </c:pt>
                <c:pt idx="81">
                  <c:v>31437</c:v>
                </c:pt>
                <c:pt idx="82">
                  <c:v>31445</c:v>
                </c:pt>
                <c:pt idx="83">
                  <c:v>31451</c:v>
                </c:pt>
                <c:pt idx="84">
                  <c:v>31458</c:v>
                </c:pt>
                <c:pt idx="85">
                  <c:v>31465</c:v>
                </c:pt>
                <c:pt idx="86">
                  <c:v>31473</c:v>
                </c:pt>
                <c:pt idx="87">
                  <c:v>31480</c:v>
                </c:pt>
                <c:pt idx="88">
                  <c:v>31482</c:v>
                </c:pt>
                <c:pt idx="89">
                  <c:v>31487</c:v>
                </c:pt>
                <c:pt idx="90">
                  <c:v>31493</c:v>
                </c:pt>
                <c:pt idx="91">
                  <c:v>31500</c:v>
                </c:pt>
                <c:pt idx="92">
                  <c:v>31507</c:v>
                </c:pt>
                <c:pt idx="93">
                  <c:v>31515</c:v>
                </c:pt>
                <c:pt idx="94">
                  <c:v>31522</c:v>
                </c:pt>
                <c:pt idx="95">
                  <c:v>31529</c:v>
                </c:pt>
                <c:pt idx="96">
                  <c:v>31537</c:v>
                </c:pt>
                <c:pt idx="97">
                  <c:v>31543</c:v>
                </c:pt>
                <c:pt idx="98">
                  <c:v>31551</c:v>
                </c:pt>
                <c:pt idx="99">
                  <c:v>31578</c:v>
                </c:pt>
                <c:pt idx="100">
                  <c:v>31592</c:v>
                </c:pt>
                <c:pt idx="101">
                  <c:v>31602</c:v>
                </c:pt>
                <c:pt idx="102">
                  <c:v>31606</c:v>
                </c:pt>
                <c:pt idx="103">
                  <c:v>31614</c:v>
                </c:pt>
                <c:pt idx="104">
                  <c:v>31719</c:v>
                </c:pt>
                <c:pt idx="105">
                  <c:v>31760</c:v>
                </c:pt>
                <c:pt idx="106">
                  <c:v>31774</c:v>
                </c:pt>
                <c:pt idx="107">
                  <c:v>31780</c:v>
                </c:pt>
                <c:pt idx="108">
                  <c:v>31788</c:v>
                </c:pt>
                <c:pt idx="109">
                  <c:v>31904</c:v>
                </c:pt>
                <c:pt idx="110">
                  <c:v>31986</c:v>
                </c:pt>
                <c:pt idx="111">
                  <c:v>32320</c:v>
                </c:pt>
                <c:pt idx="112">
                  <c:v>32320</c:v>
                </c:pt>
                <c:pt idx="113">
                  <c:v>32351</c:v>
                </c:pt>
                <c:pt idx="114">
                  <c:v>32381</c:v>
                </c:pt>
                <c:pt idx="115">
                  <c:v>32413</c:v>
                </c:pt>
                <c:pt idx="116">
                  <c:v>32667</c:v>
                </c:pt>
                <c:pt idx="117">
                  <c:v>32723</c:v>
                </c:pt>
                <c:pt idx="118">
                  <c:v>32781</c:v>
                </c:pt>
                <c:pt idx="119">
                  <c:v>32802</c:v>
                </c:pt>
                <c:pt idx="120">
                  <c:v>32807</c:v>
                </c:pt>
                <c:pt idx="121">
                  <c:v>33306</c:v>
                </c:pt>
                <c:pt idx="122">
                  <c:v>33324</c:v>
                </c:pt>
                <c:pt idx="123">
                  <c:v>33406</c:v>
                </c:pt>
                <c:pt idx="124">
                  <c:v>33679</c:v>
                </c:pt>
                <c:pt idx="125">
                  <c:v>33771</c:v>
                </c:pt>
                <c:pt idx="126">
                  <c:v>36816</c:v>
                </c:pt>
                <c:pt idx="127">
                  <c:v>36859</c:v>
                </c:pt>
                <c:pt idx="128">
                  <c:v>36888</c:v>
                </c:pt>
                <c:pt idx="129">
                  <c:v>36914</c:v>
                </c:pt>
                <c:pt idx="130">
                  <c:v>36941</c:v>
                </c:pt>
                <c:pt idx="131">
                  <c:v>36965</c:v>
                </c:pt>
                <c:pt idx="132">
                  <c:v>37011</c:v>
                </c:pt>
                <c:pt idx="133">
                  <c:v>37041</c:v>
                </c:pt>
                <c:pt idx="134">
                  <c:v>37063</c:v>
                </c:pt>
                <c:pt idx="135">
                  <c:v>37102</c:v>
                </c:pt>
                <c:pt idx="136">
                  <c:v>37130</c:v>
                </c:pt>
                <c:pt idx="137">
                  <c:v>37159</c:v>
                </c:pt>
                <c:pt idx="138">
                  <c:v>37193</c:v>
                </c:pt>
                <c:pt idx="139">
                  <c:v>37223</c:v>
                </c:pt>
                <c:pt idx="140">
                  <c:v>37244</c:v>
                </c:pt>
                <c:pt idx="141">
                  <c:v>37281</c:v>
                </c:pt>
                <c:pt idx="142">
                  <c:v>37314</c:v>
                </c:pt>
                <c:pt idx="143">
                  <c:v>37337</c:v>
                </c:pt>
                <c:pt idx="144">
                  <c:v>37375</c:v>
                </c:pt>
                <c:pt idx="145">
                  <c:v>37398</c:v>
                </c:pt>
                <c:pt idx="146">
                  <c:v>37433</c:v>
                </c:pt>
                <c:pt idx="147">
                  <c:v>37460</c:v>
                </c:pt>
                <c:pt idx="148">
                  <c:v>37494</c:v>
                </c:pt>
                <c:pt idx="149">
                  <c:v>37524</c:v>
                </c:pt>
                <c:pt idx="150">
                  <c:v>37550</c:v>
                </c:pt>
                <c:pt idx="151">
                  <c:v>37581</c:v>
                </c:pt>
                <c:pt idx="152">
                  <c:v>37610</c:v>
                </c:pt>
                <c:pt idx="153">
                  <c:v>37651</c:v>
                </c:pt>
                <c:pt idx="154">
                  <c:v>37679</c:v>
                </c:pt>
                <c:pt idx="155">
                  <c:v>37706</c:v>
                </c:pt>
                <c:pt idx="156">
                  <c:v>37739</c:v>
                </c:pt>
                <c:pt idx="157">
                  <c:v>37761</c:v>
                </c:pt>
                <c:pt idx="158">
                  <c:v>37802</c:v>
                </c:pt>
                <c:pt idx="159">
                  <c:v>37825</c:v>
                </c:pt>
                <c:pt idx="160">
                  <c:v>37860</c:v>
                </c:pt>
                <c:pt idx="161">
                  <c:v>37888</c:v>
                </c:pt>
                <c:pt idx="162">
                  <c:v>37924</c:v>
                </c:pt>
                <c:pt idx="163">
                  <c:v>37951</c:v>
                </c:pt>
                <c:pt idx="164">
                  <c:v>37978</c:v>
                </c:pt>
                <c:pt idx="165">
                  <c:v>38008</c:v>
                </c:pt>
                <c:pt idx="166">
                  <c:v>38047</c:v>
                </c:pt>
                <c:pt idx="167">
                  <c:v>38079</c:v>
                </c:pt>
                <c:pt idx="168">
                  <c:v>38105</c:v>
                </c:pt>
                <c:pt idx="169">
                  <c:v>38131</c:v>
                </c:pt>
                <c:pt idx="170">
                  <c:v>38162</c:v>
                </c:pt>
                <c:pt idx="171">
                  <c:v>38191</c:v>
                </c:pt>
                <c:pt idx="172">
                  <c:v>38226</c:v>
                </c:pt>
                <c:pt idx="173">
                  <c:v>38254</c:v>
                </c:pt>
                <c:pt idx="174">
                  <c:v>38292</c:v>
                </c:pt>
                <c:pt idx="175">
                  <c:v>38320</c:v>
                </c:pt>
                <c:pt idx="176">
                  <c:v>38341</c:v>
                </c:pt>
                <c:pt idx="177">
                  <c:v>38377</c:v>
                </c:pt>
                <c:pt idx="178">
                  <c:v>38413</c:v>
                </c:pt>
                <c:pt idx="179">
                  <c:v>38440</c:v>
                </c:pt>
                <c:pt idx="180">
                  <c:v>38467</c:v>
                </c:pt>
                <c:pt idx="181">
                  <c:v>38496</c:v>
                </c:pt>
                <c:pt idx="182">
                  <c:v>38526</c:v>
                </c:pt>
                <c:pt idx="183">
                  <c:v>38558</c:v>
                </c:pt>
                <c:pt idx="184">
                  <c:v>38586</c:v>
                </c:pt>
                <c:pt idx="185">
                  <c:v>38618</c:v>
                </c:pt>
                <c:pt idx="186">
                  <c:v>38649</c:v>
                </c:pt>
                <c:pt idx="187">
                  <c:v>38677</c:v>
                </c:pt>
                <c:pt idx="188">
                  <c:v>38707</c:v>
                </c:pt>
                <c:pt idx="189">
                  <c:v>38743</c:v>
                </c:pt>
                <c:pt idx="190">
                  <c:v>38776</c:v>
                </c:pt>
                <c:pt idx="191">
                  <c:v>38803</c:v>
                </c:pt>
                <c:pt idx="192">
                  <c:v>38835</c:v>
                </c:pt>
                <c:pt idx="193">
                  <c:v>38856</c:v>
                </c:pt>
                <c:pt idx="194">
                  <c:v>38895</c:v>
                </c:pt>
                <c:pt idx="195">
                  <c:v>38925</c:v>
                </c:pt>
                <c:pt idx="196">
                  <c:v>38958</c:v>
                </c:pt>
                <c:pt idx="197">
                  <c:v>38986</c:v>
                </c:pt>
                <c:pt idx="198">
                  <c:v>39014</c:v>
                </c:pt>
                <c:pt idx="199">
                  <c:v>39050</c:v>
                </c:pt>
                <c:pt idx="200">
                  <c:v>39077</c:v>
                </c:pt>
                <c:pt idx="201">
                  <c:v>39114</c:v>
                </c:pt>
                <c:pt idx="202">
                  <c:v>39136</c:v>
                </c:pt>
                <c:pt idx="203">
                  <c:v>39167</c:v>
                </c:pt>
                <c:pt idx="204">
                  <c:v>39198</c:v>
                </c:pt>
                <c:pt idx="205">
                  <c:v>39220</c:v>
                </c:pt>
                <c:pt idx="206">
                  <c:v>39258</c:v>
                </c:pt>
                <c:pt idx="207">
                  <c:v>39317</c:v>
                </c:pt>
                <c:pt idx="208">
                  <c:v>39356</c:v>
                </c:pt>
                <c:pt idx="209">
                  <c:v>39373</c:v>
                </c:pt>
                <c:pt idx="210">
                  <c:v>39413</c:v>
                </c:pt>
                <c:pt idx="211">
                  <c:v>39443</c:v>
                </c:pt>
                <c:pt idx="212">
                  <c:v>39472</c:v>
                </c:pt>
                <c:pt idx="213">
                  <c:v>39507</c:v>
                </c:pt>
                <c:pt idx="214">
                  <c:v>39536</c:v>
                </c:pt>
                <c:pt idx="215">
                  <c:v>39563</c:v>
                </c:pt>
                <c:pt idx="216">
                  <c:v>39580</c:v>
                </c:pt>
                <c:pt idx="217">
                  <c:v>39664</c:v>
                </c:pt>
                <c:pt idx="218">
                  <c:v>39725</c:v>
                </c:pt>
                <c:pt idx="219">
                  <c:v>39767</c:v>
                </c:pt>
                <c:pt idx="220">
                  <c:v>39795</c:v>
                </c:pt>
                <c:pt idx="221">
                  <c:v>39833</c:v>
                </c:pt>
                <c:pt idx="222">
                  <c:v>39866</c:v>
                </c:pt>
                <c:pt idx="223">
                  <c:v>39898</c:v>
                </c:pt>
                <c:pt idx="224">
                  <c:v>39928</c:v>
                </c:pt>
                <c:pt idx="225">
                  <c:v>39966</c:v>
                </c:pt>
                <c:pt idx="226">
                  <c:v>40004</c:v>
                </c:pt>
                <c:pt idx="227">
                  <c:v>40045</c:v>
                </c:pt>
                <c:pt idx="228">
                  <c:v>40074</c:v>
                </c:pt>
                <c:pt idx="229">
                  <c:v>40102</c:v>
                </c:pt>
                <c:pt idx="230">
                  <c:v>40128</c:v>
                </c:pt>
                <c:pt idx="231">
                  <c:v>40162</c:v>
                </c:pt>
                <c:pt idx="232">
                  <c:v>40191</c:v>
                </c:pt>
                <c:pt idx="233">
                  <c:v>40222</c:v>
                </c:pt>
                <c:pt idx="234">
                  <c:v>40247</c:v>
                </c:pt>
                <c:pt idx="235">
                  <c:v>40275</c:v>
                </c:pt>
                <c:pt idx="236">
                  <c:v>40302</c:v>
                </c:pt>
                <c:pt idx="237">
                  <c:v>40331</c:v>
                </c:pt>
              </c:numCache>
            </c:numRef>
          </c:cat>
          <c:val>
            <c:numRef>
              <c:f>'"300" wells'' water levels'!$L$1149:$L$1386</c:f>
              <c:numCache>
                <c:formatCode>General</c:formatCode>
                <c:ptCount val="238"/>
                <c:pt idx="0">
                  <c:v>423.41300000000001</c:v>
                </c:pt>
                <c:pt idx="1">
                  <c:v>423.41600000000005</c:v>
                </c:pt>
                <c:pt idx="2">
                  <c:v>423.41300000000001</c:v>
                </c:pt>
                <c:pt idx="3">
                  <c:v>423.43100000000004</c:v>
                </c:pt>
                <c:pt idx="4">
                  <c:v>423.50400000000002</c:v>
                </c:pt>
                <c:pt idx="5">
                  <c:v>423.50700000000001</c:v>
                </c:pt>
                <c:pt idx="6">
                  <c:v>423.459</c:v>
                </c:pt>
                <c:pt idx="7">
                  <c:v>423.45100000000002</c:v>
                </c:pt>
                <c:pt idx="8">
                  <c:v>423.35200000000003</c:v>
                </c:pt>
                <c:pt idx="9">
                  <c:v>423.36100000000005</c:v>
                </c:pt>
                <c:pt idx="10">
                  <c:v>423.37</c:v>
                </c:pt>
                <c:pt idx="11">
                  <c:v>423.38200000000001</c:v>
                </c:pt>
                <c:pt idx="12">
                  <c:v>423.42200000000003</c:v>
                </c:pt>
                <c:pt idx="13">
                  <c:v>423.42200000000003</c:v>
                </c:pt>
                <c:pt idx="14">
                  <c:v>423.43100000000004</c:v>
                </c:pt>
                <c:pt idx="15">
                  <c:v>423.54100000000005</c:v>
                </c:pt>
                <c:pt idx="16">
                  <c:v>423.58700000000005</c:v>
                </c:pt>
                <c:pt idx="17">
                  <c:v>423.59900000000005</c:v>
                </c:pt>
                <c:pt idx="18">
                  <c:v>423.58700000000005</c:v>
                </c:pt>
                <c:pt idx="19">
                  <c:v>423.56500000000005</c:v>
                </c:pt>
                <c:pt idx="20">
                  <c:v>423.55</c:v>
                </c:pt>
                <c:pt idx="21">
                  <c:v>423.52000000000004</c:v>
                </c:pt>
                <c:pt idx="22">
                  <c:v>423.495</c:v>
                </c:pt>
                <c:pt idx="23">
                  <c:v>423.471</c:v>
                </c:pt>
                <c:pt idx="24">
                  <c:v>423.43400000000003</c:v>
                </c:pt>
                <c:pt idx="25">
                  <c:v>423.43700000000001</c:v>
                </c:pt>
                <c:pt idx="26">
                  <c:v>423.41600000000005</c:v>
                </c:pt>
                <c:pt idx="27">
                  <c:v>423.39800000000002</c:v>
                </c:pt>
                <c:pt idx="28">
                  <c:v>423.45000000000005</c:v>
                </c:pt>
                <c:pt idx="29">
                  <c:v>423.483</c:v>
                </c:pt>
                <c:pt idx="30">
                  <c:v>423.495</c:v>
                </c:pt>
                <c:pt idx="31">
                  <c:v>423.49200000000002</c:v>
                </c:pt>
                <c:pt idx="32">
                  <c:v>423.495</c:v>
                </c:pt>
                <c:pt idx="33">
                  <c:v>423.49200000000002</c:v>
                </c:pt>
                <c:pt idx="34">
                  <c:v>423.51400000000001</c:v>
                </c:pt>
                <c:pt idx="35">
                  <c:v>423.50100000000003</c:v>
                </c:pt>
                <c:pt idx="36">
                  <c:v>423.43700000000001</c:v>
                </c:pt>
                <c:pt idx="37">
                  <c:v>423.42500000000001</c:v>
                </c:pt>
                <c:pt idx="38">
                  <c:v>423.41600000000005</c:v>
                </c:pt>
                <c:pt idx="39">
                  <c:v>423.40700000000004</c:v>
                </c:pt>
                <c:pt idx="40">
                  <c:v>423.38200000000001</c:v>
                </c:pt>
                <c:pt idx="41">
                  <c:v>423.37</c:v>
                </c:pt>
                <c:pt idx="42">
                  <c:v>423.358</c:v>
                </c:pt>
                <c:pt idx="43">
                  <c:v>423.35200000000003</c:v>
                </c:pt>
                <c:pt idx="44">
                  <c:v>423.346</c:v>
                </c:pt>
                <c:pt idx="45">
                  <c:v>423.33700000000005</c:v>
                </c:pt>
                <c:pt idx="46">
                  <c:v>423.32100000000003</c:v>
                </c:pt>
                <c:pt idx="47">
                  <c:v>423.31800000000004</c:v>
                </c:pt>
                <c:pt idx="48">
                  <c:v>423.38900000000001</c:v>
                </c:pt>
                <c:pt idx="49">
                  <c:v>423.37900000000002</c:v>
                </c:pt>
                <c:pt idx="50">
                  <c:v>423.37300000000005</c:v>
                </c:pt>
                <c:pt idx="51">
                  <c:v>423.38200000000001</c:v>
                </c:pt>
                <c:pt idx="52">
                  <c:v>423.38900000000001</c:v>
                </c:pt>
                <c:pt idx="53">
                  <c:v>423.44600000000003</c:v>
                </c:pt>
                <c:pt idx="54">
                  <c:v>423.48</c:v>
                </c:pt>
                <c:pt idx="55">
                  <c:v>423.54700000000003</c:v>
                </c:pt>
                <c:pt idx="56">
                  <c:v>423.57100000000003</c:v>
                </c:pt>
                <c:pt idx="57">
                  <c:v>423.584</c:v>
                </c:pt>
                <c:pt idx="58">
                  <c:v>423.60200000000003</c:v>
                </c:pt>
                <c:pt idx="59">
                  <c:v>423.60500000000002</c:v>
                </c:pt>
                <c:pt idx="60">
                  <c:v>423.62600000000003</c:v>
                </c:pt>
                <c:pt idx="61">
                  <c:v>423.64800000000002</c:v>
                </c:pt>
                <c:pt idx="62">
                  <c:v>423.63800000000003</c:v>
                </c:pt>
                <c:pt idx="63">
                  <c:v>423.62900000000002</c:v>
                </c:pt>
                <c:pt idx="64">
                  <c:v>423.63200000000001</c:v>
                </c:pt>
                <c:pt idx="65">
                  <c:v>423.62600000000003</c:v>
                </c:pt>
                <c:pt idx="66">
                  <c:v>423.62600000000003</c:v>
                </c:pt>
                <c:pt idx="67">
                  <c:v>423.63200000000001</c:v>
                </c:pt>
                <c:pt idx="68">
                  <c:v>423.61700000000002</c:v>
                </c:pt>
                <c:pt idx="69">
                  <c:v>423.63500000000005</c:v>
                </c:pt>
                <c:pt idx="70">
                  <c:v>423.62300000000005</c:v>
                </c:pt>
                <c:pt idx="71">
                  <c:v>423.61700000000002</c:v>
                </c:pt>
                <c:pt idx="72">
                  <c:v>423.63200000000001</c:v>
                </c:pt>
                <c:pt idx="73">
                  <c:v>423.64800000000002</c:v>
                </c:pt>
                <c:pt idx="74">
                  <c:v>423.64200000000005</c:v>
                </c:pt>
                <c:pt idx="75">
                  <c:v>423.62900000000002</c:v>
                </c:pt>
                <c:pt idx="76">
                  <c:v>423.62300000000005</c:v>
                </c:pt>
                <c:pt idx="77">
                  <c:v>423.61400000000003</c:v>
                </c:pt>
                <c:pt idx="78">
                  <c:v>423.60200000000003</c:v>
                </c:pt>
                <c:pt idx="79">
                  <c:v>423.58700000000005</c:v>
                </c:pt>
                <c:pt idx="80">
                  <c:v>423.65100000000001</c:v>
                </c:pt>
                <c:pt idx="81">
                  <c:v>423.50400000000002</c:v>
                </c:pt>
                <c:pt idx="82">
                  <c:v>423.49200000000002</c:v>
                </c:pt>
                <c:pt idx="83">
                  <c:v>423.48600000000005</c:v>
                </c:pt>
                <c:pt idx="84">
                  <c:v>423.483</c:v>
                </c:pt>
                <c:pt idx="85">
                  <c:v>423.47400000000005</c:v>
                </c:pt>
                <c:pt idx="86">
                  <c:v>423.46500000000003</c:v>
                </c:pt>
                <c:pt idx="87">
                  <c:v>423.46200000000005</c:v>
                </c:pt>
                <c:pt idx="88">
                  <c:v>423.46500000000003</c:v>
                </c:pt>
                <c:pt idx="89">
                  <c:v>423.45300000000003</c:v>
                </c:pt>
                <c:pt idx="90">
                  <c:v>423.44300000000004</c:v>
                </c:pt>
                <c:pt idx="91">
                  <c:v>423.495</c:v>
                </c:pt>
                <c:pt idx="92">
                  <c:v>423.50700000000001</c:v>
                </c:pt>
                <c:pt idx="93">
                  <c:v>423.53500000000003</c:v>
                </c:pt>
                <c:pt idx="94">
                  <c:v>423.54700000000003</c:v>
                </c:pt>
                <c:pt idx="95">
                  <c:v>423.56500000000005</c:v>
                </c:pt>
                <c:pt idx="96">
                  <c:v>423.61100000000005</c:v>
                </c:pt>
                <c:pt idx="97">
                  <c:v>423.62</c:v>
                </c:pt>
                <c:pt idx="98">
                  <c:v>423.63500000000005</c:v>
                </c:pt>
                <c:pt idx="99">
                  <c:v>423.62300000000005</c:v>
                </c:pt>
                <c:pt idx="100">
                  <c:v>423.62900000000002</c:v>
                </c:pt>
                <c:pt idx="101">
                  <c:v>423.61100000000005</c:v>
                </c:pt>
                <c:pt idx="102">
                  <c:v>423.59000000000003</c:v>
                </c:pt>
                <c:pt idx="103">
                  <c:v>423.584</c:v>
                </c:pt>
                <c:pt idx="104">
                  <c:v>423.49800000000005</c:v>
                </c:pt>
                <c:pt idx="105">
                  <c:v>423.495</c:v>
                </c:pt>
                <c:pt idx="106">
                  <c:v>423.44300000000004</c:v>
                </c:pt>
                <c:pt idx="107">
                  <c:v>423.43100000000004</c:v>
                </c:pt>
                <c:pt idx="108">
                  <c:v>423.42200000000003</c:v>
                </c:pt>
                <c:pt idx="109">
                  <c:v>423.37600000000003</c:v>
                </c:pt>
                <c:pt idx="110">
                  <c:v>423.52900000000005</c:v>
                </c:pt>
                <c:pt idx="111">
                  <c:v>423.42500000000001</c:v>
                </c:pt>
                <c:pt idx="112">
                  <c:v>423.42500000000001</c:v>
                </c:pt>
                <c:pt idx="113">
                  <c:v>423.37600000000003</c:v>
                </c:pt>
                <c:pt idx="114">
                  <c:v>423.36100000000005</c:v>
                </c:pt>
                <c:pt idx="115">
                  <c:v>423.32800000000003</c:v>
                </c:pt>
                <c:pt idx="116">
                  <c:v>423.44200000000001</c:v>
                </c:pt>
                <c:pt idx="117">
                  <c:v>423.37800000000004</c:v>
                </c:pt>
                <c:pt idx="118">
                  <c:v>423.32900000000001</c:v>
                </c:pt>
                <c:pt idx="119">
                  <c:v>423.33200000000005</c:v>
                </c:pt>
                <c:pt idx="120">
                  <c:v>423.31500000000005</c:v>
                </c:pt>
                <c:pt idx="121">
                  <c:v>423.10700000000003</c:v>
                </c:pt>
                <c:pt idx="122">
                  <c:v>423.11800000000005</c:v>
                </c:pt>
                <c:pt idx="123">
                  <c:v>423.27300000000002</c:v>
                </c:pt>
                <c:pt idx="124">
                  <c:v>423.20000000000005</c:v>
                </c:pt>
                <c:pt idx="125">
                  <c:v>423.29200000000003</c:v>
                </c:pt>
                <c:pt idx="126">
                  <c:v>423.51900000000001</c:v>
                </c:pt>
                <c:pt idx="127">
                  <c:v>423.69000000000005</c:v>
                </c:pt>
                <c:pt idx="128">
                  <c:v>423.69000000000005</c:v>
                </c:pt>
                <c:pt idx="129">
                  <c:v>423.65400000000005</c:v>
                </c:pt>
                <c:pt idx="130">
                  <c:v>423.61100000000005</c:v>
                </c:pt>
                <c:pt idx="131">
                  <c:v>423.58100000000002</c:v>
                </c:pt>
                <c:pt idx="132">
                  <c:v>423.733</c:v>
                </c:pt>
                <c:pt idx="133">
                  <c:v>423.94900000000001</c:v>
                </c:pt>
                <c:pt idx="134">
                  <c:v>424.06800000000004</c:v>
                </c:pt>
                <c:pt idx="135">
                  <c:v>423.92200000000003</c:v>
                </c:pt>
                <c:pt idx="136">
                  <c:v>423.84000000000003</c:v>
                </c:pt>
                <c:pt idx="137">
                  <c:v>423.76400000000001</c:v>
                </c:pt>
                <c:pt idx="138">
                  <c:v>423.70600000000002</c:v>
                </c:pt>
                <c:pt idx="139">
                  <c:v>423.67500000000001</c:v>
                </c:pt>
                <c:pt idx="140">
                  <c:v>423.65100000000001</c:v>
                </c:pt>
                <c:pt idx="141">
                  <c:v>423.61399999999998</c:v>
                </c:pt>
                <c:pt idx="142">
                  <c:v>423.57100000000003</c:v>
                </c:pt>
                <c:pt idx="143">
                  <c:v>423.541</c:v>
                </c:pt>
                <c:pt idx="144">
                  <c:v>423.55</c:v>
                </c:pt>
                <c:pt idx="145">
                  <c:v>423.58699999999999</c:v>
                </c:pt>
                <c:pt idx="146">
                  <c:v>423.63200000000001</c:v>
                </c:pt>
                <c:pt idx="147">
                  <c:v>423.65699999999998</c:v>
                </c:pt>
                <c:pt idx="148">
                  <c:v>423.63200000000001</c:v>
                </c:pt>
                <c:pt idx="149">
                  <c:v>423.58367200000004</c:v>
                </c:pt>
                <c:pt idx="150">
                  <c:v>423.55319200000002</c:v>
                </c:pt>
                <c:pt idx="151">
                  <c:v>423.52880800000003</c:v>
                </c:pt>
                <c:pt idx="152">
                  <c:v>423.516616</c:v>
                </c:pt>
                <c:pt idx="153">
                  <c:v>423.48004000000003</c:v>
                </c:pt>
                <c:pt idx="154">
                  <c:v>423.44651200000004</c:v>
                </c:pt>
                <c:pt idx="155">
                  <c:v>423.42212800000004</c:v>
                </c:pt>
                <c:pt idx="156">
                  <c:v>423.41908000000001</c:v>
                </c:pt>
                <c:pt idx="157">
                  <c:v>423.41908000000001</c:v>
                </c:pt>
                <c:pt idx="158">
                  <c:v>423.43127200000004</c:v>
                </c:pt>
                <c:pt idx="159">
                  <c:v>423.44346400000001</c:v>
                </c:pt>
                <c:pt idx="160">
                  <c:v>423.38860000000005</c:v>
                </c:pt>
                <c:pt idx="161">
                  <c:v>423.36116800000002</c:v>
                </c:pt>
                <c:pt idx="162">
                  <c:v>423.37336000000005</c:v>
                </c:pt>
                <c:pt idx="163">
                  <c:v>423.35507200000001</c:v>
                </c:pt>
                <c:pt idx="164">
                  <c:v>423.37031200000001</c:v>
                </c:pt>
                <c:pt idx="165">
                  <c:v>423.36116800000002</c:v>
                </c:pt>
                <c:pt idx="166">
                  <c:v>423.32764000000003</c:v>
                </c:pt>
                <c:pt idx="167">
                  <c:v>423.34897600000005</c:v>
                </c:pt>
                <c:pt idx="168">
                  <c:v>423.35812000000004</c:v>
                </c:pt>
                <c:pt idx="169">
                  <c:v>423.35812000000004</c:v>
                </c:pt>
                <c:pt idx="170">
                  <c:v>423.34288000000004</c:v>
                </c:pt>
                <c:pt idx="171">
                  <c:v>423.31240000000003</c:v>
                </c:pt>
                <c:pt idx="172">
                  <c:v>423.27277600000002</c:v>
                </c:pt>
                <c:pt idx="173">
                  <c:v>423.26058400000005</c:v>
                </c:pt>
                <c:pt idx="174">
                  <c:v>423.32764000000003</c:v>
                </c:pt>
                <c:pt idx="175">
                  <c:v>423.47394400000002</c:v>
                </c:pt>
                <c:pt idx="176">
                  <c:v>423.48004000000003</c:v>
                </c:pt>
                <c:pt idx="177">
                  <c:v>423.43432000000001</c:v>
                </c:pt>
                <c:pt idx="178">
                  <c:v>423.379456</c:v>
                </c:pt>
                <c:pt idx="179">
                  <c:v>423.36116800000002</c:v>
                </c:pt>
                <c:pt idx="180">
                  <c:v>423.43736800000005</c:v>
                </c:pt>
                <c:pt idx="181">
                  <c:v>423.45870400000001</c:v>
                </c:pt>
                <c:pt idx="182">
                  <c:v>423.67206400000003</c:v>
                </c:pt>
                <c:pt idx="183">
                  <c:v>423.67816000000005</c:v>
                </c:pt>
                <c:pt idx="184">
                  <c:v>423.58976800000005</c:v>
                </c:pt>
                <c:pt idx="185">
                  <c:v>423.52880800000003</c:v>
                </c:pt>
                <c:pt idx="186">
                  <c:v>423.48613600000004</c:v>
                </c:pt>
                <c:pt idx="187">
                  <c:v>423.47089600000004</c:v>
                </c:pt>
                <c:pt idx="188">
                  <c:v>423.44956000000002</c:v>
                </c:pt>
                <c:pt idx="189">
                  <c:v>423.41908000000001</c:v>
                </c:pt>
                <c:pt idx="190">
                  <c:v>423.38555200000002</c:v>
                </c:pt>
                <c:pt idx="191">
                  <c:v>423.37031200000001</c:v>
                </c:pt>
                <c:pt idx="192">
                  <c:v>423.53795200000002</c:v>
                </c:pt>
                <c:pt idx="193">
                  <c:v>423.56843200000003</c:v>
                </c:pt>
                <c:pt idx="194">
                  <c:v>423.54404800000003</c:v>
                </c:pt>
                <c:pt idx="195">
                  <c:v>423.45260800000005</c:v>
                </c:pt>
                <c:pt idx="196">
                  <c:v>423.37031200000001</c:v>
                </c:pt>
                <c:pt idx="197">
                  <c:v>423.31849600000004</c:v>
                </c:pt>
                <c:pt idx="198">
                  <c:v>423.32459200000005</c:v>
                </c:pt>
                <c:pt idx="199">
                  <c:v>423.30935200000005</c:v>
                </c:pt>
                <c:pt idx="200">
                  <c:v>423.28496800000005</c:v>
                </c:pt>
                <c:pt idx="201">
                  <c:v>423.25753600000002</c:v>
                </c:pt>
                <c:pt idx="202">
                  <c:v>423.23620000000005</c:v>
                </c:pt>
                <c:pt idx="203">
                  <c:v>423.23924800000003</c:v>
                </c:pt>
                <c:pt idx="204">
                  <c:v>423.30325600000003</c:v>
                </c:pt>
                <c:pt idx="205">
                  <c:v>423.36421600000006</c:v>
                </c:pt>
                <c:pt idx="206">
                  <c:v>423.40384</c:v>
                </c:pt>
                <c:pt idx="207">
                  <c:v>423.30935200000005</c:v>
                </c:pt>
                <c:pt idx="208" formatCode="0.000">
                  <c:v>423.27887200000004</c:v>
                </c:pt>
                <c:pt idx="209">
                  <c:v>423.27887200000004</c:v>
                </c:pt>
                <c:pt idx="210">
                  <c:v>423.37031200000001</c:v>
                </c:pt>
                <c:pt idx="211" formatCode="0.000">
                  <c:v>423.36116800000002</c:v>
                </c:pt>
                <c:pt idx="212" formatCode="0.000">
                  <c:v>423.32764000000003</c:v>
                </c:pt>
                <c:pt idx="213" formatCode="0.000">
                  <c:v>423.28192000000001</c:v>
                </c:pt>
                <c:pt idx="214" formatCode="0.000">
                  <c:v>423.25753600000002</c:v>
                </c:pt>
                <c:pt idx="215" formatCode="0.000">
                  <c:v>423.30630400000001</c:v>
                </c:pt>
                <c:pt idx="216" formatCode="0.000">
                  <c:v>423.38250400000004</c:v>
                </c:pt>
                <c:pt idx="217" formatCode="0.000">
                  <c:v>423.48308800000001</c:v>
                </c:pt>
                <c:pt idx="218" formatCode="0.000">
                  <c:v>423.46175200000005</c:v>
                </c:pt>
                <c:pt idx="219" formatCode="0.000">
                  <c:v>423.55928800000004</c:v>
                </c:pt>
                <c:pt idx="220" formatCode="0.000">
                  <c:v>423.59586400000001</c:v>
                </c:pt>
                <c:pt idx="221" formatCode="0.000">
                  <c:v>423.56843200000003</c:v>
                </c:pt>
                <c:pt idx="222" formatCode="0.000">
                  <c:v>423.52880800000003</c:v>
                </c:pt>
                <c:pt idx="223" formatCode="0.000">
                  <c:v>423.59281600000003</c:v>
                </c:pt>
                <c:pt idx="224" formatCode="0.000">
                  <c:v>423.69644800000003</c:v>
                </c:pt>
                <c:pt idx="225" formatCode="0.000">
                  <c:v>423.77874400000002</c:v>
                </c:pt>
                <c:pt idx="226" formatCode="0.000">
                  <c:v>423.76350400000001</c:v>
                </c:pt>
                <c:pt idx="227" formatCode="0.000">
                  <c:v>423.62634400000002</c:v>
                </c:pt>
                <c:pt idx="228" formatCode="0.000">
                  <c:v>423.54404800000003</c:v>
                </c:pt>
                <c:pt idx="229" formatCode="0.000">
                  <c:v>423.49832800000001</c:v>
                </c:pt>
                <c:pt idx="230" formatCode="0.000">
                  <c:v>423.47394400000002</c:v>
                </c:pt>
                <c:pt idx="231" formatCode="0.000">
                  <c:v>423.44041600000003</c:v>
                </c:pt>
                <c:pt idx="232" formatCode="0.000">
                  <c:v>423.428224</c:v>
                </c:pt>
                <c:pt idx="233" formatCode="0.000">
                  <c:v>423.38250400000004</c:v>
                </c:pt>
                <c:pt idx="234" formatCode="0.000">
                  <c:v>423.35812000000004</c:v>
                </c:pt>
                <c:pt idx="235" formatCode="0.000">
                  <c:v>423.39164800000003</c:v>
                </c:pt>
                <c:pt idx="236" formatCode="0.000">
                  <c:v>423.40688800000004</c:v>
                </c:pt>
                <c:pt idx="237" formatCode="0.000">
                  <c:v>423.49832800000001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70688"/>
        <c:axId val="49622400"/>
      </c:lineChart>
      <c:dateAx>
        <c:axId val="49970688"/>
        <c:scaling>
          <c:orientation val="minMax"/>
          <c:max val="40453"/>
        </c:scaling>
        <c:delete val="0"/>
        <c:axPos val="b"/>
        <c:numFmt formatCode="mm/dd/yy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9622400"/>
        <c:crosses val="autoZero"/>
        <c:auto val="1"/>
        <c:lblOffset val="100"/>
        <c:baseTimeUnit val="days"/>
      </c:dateAx>
      <c:valAx>
        <c:axId val="49622400"/>
        <c:scaling>
          <c:orientation val="minMax"/>
          <c:max val="424.1"/>
          <c:min val="42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Water Elevation (m)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9970688"/>
        <c:crosses val="autoZero"/>
        <c:crossBetween val="between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311 Water Elevation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5875"/>
          </c:spPr>
          <c:marker>
            <c:symbol val="none"/>
          </c:marker>
          <c:cat>
            <c:numRef>
              <c:f>'"300" wells'' water levels'!$B$2187:$B$2514</c:f>
              <c:numCache>
                <c:formatCode>mm/dd/yy</c:formatCode>
                <c:ptCount val="328"/>
                <c:pt idx="0">
                  <c:v>30476</c:v>
                </c:pt>
                <c:pt idx="1">
                  <c:v>30483</c:v>
                </c:pt>
                <c:pt idx="2">
                  <c:v>30488</c:v>
                </c:pt>
                <c:pt idx="3">
                  <c:v>30509</c:v>
                </c:pt>
                <c:pt idx="4">
                  <c:v>30519</c:v>
                </c:pt>
                <c:pt idx="5">
                  <c:v>30566</c:v>
                </c:pt>
                <c:pt idx="6">
                  <c:v>30610</c:v>
                </c:pt>
                <c:pt idx="7">
                  <c:v>30739</c:v>
                </c:pt>
                <c:pt idx="8">
                  <c:v>30778</c:v>
                </c:pt>
                <c:pt idx="9">
                  <c:v>30785</c:v>
                </c:pt>
                <c:pt idx="10">
                  <c:v>30799</c:v>
                </c:pt>
                <c:pt idx="11">
                  <c:v>30806</c:v>
                </c:pt>
                <c:pt idx="12">
                  <c:v>30830</c:v>
                </c:pt>
                <c:pt idx="13">
                  <c:v>30839</c:v>
                </c:pt>
                <c:pt idx="14">
                  <c:v>30848</c:v>
                </c:pt>
                <c:pt idx="15">
                  <c:v>30848</c:v>
                </c:pt>
                <c:pt idx="16">
                  <c:v>30854</c:v>
                </c:pt>
                <c:pt idx="17">
                  <c:v>30861</c:v>
                </c:pt>
                <c:pt idx="18">
                  <c:v>30869</c:v>
                </c:pt>
                <c:pt idx="19">
                  <c:v>30880</c:v>
                </c:pt>
                <c:pt idx="20">
                  <c:v>30881</c:v>
                </c:pt>
                <c:pt idx="21">
                  <c:v>30888</c:v>
                </c:pt>
                <c:pt idx="22">
                  <c:v>30897</c:v>
                </c:pt>
                <c:pt idx="23">
                  <c:v>30904</c:v>
                </c:pt>
                <c:pt idx="24">
                  <c:v>30911</c:v>
                </c:pt>
                <c:pt idx="25">
                  <c:v>30917</c:v>
                </c:pt>
                <c:pt idx="26">
                  <c:v>30934</c:v>
                </c:pt>
                <c:pt idx="27">
                  <c:v>30945</c:v>
                </c:pt>
                <c:pt idx="28">
                  <c:v>30970</c:v>
                </c:pt>
                <c:pt idx="29">
                  <c:v>30979</c:v>
                </c:pt>
                <c:pt idx="30">
                  <c:v>30986</c:v>
                </c:pt>
                <c:pt idx="31">
                  <c:v>30993</c:v>
                </c:pt>
                <c:pt idx="32">
                  <c:v>31002</c:v>
                </c:pt>
                <c:pt idx="33">
                  <c:v>31007</c:v>
                </c:pt>
                <c:pt idx="34">
                  <c:v>31016</c:v>
                </c:pt>
                <c:pt idx="35">
                  <c:v>31021</c:v>
                </c:pt>
                <c:pt idx="36">
                  <c:v>31029</c:v>
                </c:pt>
                <c:pt idx="37">
                  <c:v>31039</c:v>
                </c:pt>
                <c:pt idx="38">
                  <c:v>31046</c:v>
                </c:pt>
                <c:pt idx="39">
                  <c:v>31053</c:v>
                </c:pt>
                <c:pt idx="40">
                  <c:v>31060</c:v>
                </c:pt>
                <c:pt idx="41">
                  <c:v>31076</c:v>
                </c:pt>
                <c:pt idx="42">
                  <c:v>31081</c:v>
                </c:pt>
                <c:pt idx="43">
                  <c:v>31088</c:v>
                </c:pt>
                <c:pt idx="44">
                  <c:v>31095</c:v>
                </c:pt>
                <c:pt idx="45">
                  <c:v>31102</c:v>
                </c:pt>
                <c:pt idx="46">
                  <c:v>31109</c:v>
                </c:pt>
                <c:pt idx="47">
                  <c:v>31116</c:v>
                </c:pt>
                <c:pt idx="48">
                  <c:v>31123</c:v>
                </c:pt>
                <c:pt idx="49">
                  <c:v>31130</c:v>
                </c:pt>
                <c:pt idx="50">
                  <c:v>31137</c:v>
                </c:pt>
                <c:pt idx="51">
                  <c:v>31144</c:v>
                </c:pt>
                <c:pt idx="52">
                  <c:v>31151</c:v>
                </c:pt>
                <c:pt idx="53">
                  <c:v>31158</c:v>
                </c:pt>
                <c:pt idx="54">
                  <c:v>31165</c:v>
                </c:pt>
                <c:pt idx="55">
                  <c:v>31172</c:v>
                </c:pt>
                <c:pt idx="56">
                  <c:v>31179</c:v>
                </c:pt>
                <c:pt idx="57">
                  <c:v>31186</c:v>
                </c:pt>
                <c:pt idx="58">
                  <c:v>31193</c:v>
                </c:pt>
                <c:pt idx="59">
                  <c:v>31200</c:v>
                </c:pt>
                <c:pt idx="60">
                  <c:v>31207</c:v>
                </c:pt>
                <c:pt idx="61">
                  <c:v>31214</c:v>
                </c:pt>
                <c:pt idx="62">
                  <c:v>31216</c:v>
                </c:pt>
                <c:pt idx="63">
                  <c:v>31228</c:v>
                </c:pt>
                <c:pt idx="64">
                  <c:v>31235</c:v>
                </c:pt>
                <c:pt idx="65">
                  <c:v>31242</c:v>
                </c:pt>
                <c:pt idx="66">
                  <c:v>31249</c:v>
                </c:pt>
                <c:pt idx="67">
                  <c:v>31256</c:v>
                </c:pt>
                <c:pt idx="68">
                  <c:v>31263</c:v>
                </c:pt>
                <c:pt idx="69">
                  <c:v>31270</c:v>
                </c:pt>
                <c:pt idx="70">
                  <c:v>31272</c:v>
                </c:pt>
                <c:pt idx="71">
                  <c:v>31277</c:v>
                </c:pt>
                <c:pt idx="72">
                  <c:v>31284</c:v>
                </c:pt>
                <c:pt idx="73">
                  <c:v>31291</c:v>
                </c:pt>
                <c:pt idx="74">
                  <c:v>31298</c:v>
                </c:pt>
                <c:pt idx="75">
                  <c:v>31305</c:v>
                </c:pt>
                <c:pt idx="76">
                  <c:v>31312</c:v>
                </c:pt>
                <c:pt idx="77">
                  <c:v>31317</c:v>
                </c:pt>
                <c:pt idx="78">
                  <c:v>31326</c:v>
                </c:pt>
                <c:pt idx="79">
                  <c:v>31333</c:v>
                </c:pt>
                <c:pt idx="80">
                  <c:v>31340</c:v>
                </c:pt>
                <c:pt idx="81">
                  <c:v>31347</c:v>
                </c:pt>
                <c:pt idx="82">
                  <c:v>31437</c:v>
                </c:pt>
                <c:pt idx="83">
                  <c:v>31445</c:v>
                </c:pt>
                <c:pt idx="84">
                  <c:v>31451</c:v>
                </c:pt>
                <c:pt idx="85">
                  <c:v>31458</c:v>
                </c:pt>
                <c:pt idx="86">
                  <c:v>31465</c:v>
                </c:pt>
                <c:pt idx="87">
                  <c:v>31473</c:v>
                </c:pt>
                <c:pt idx="88">
                  <c:v>31480</c:v>
                </c:pt>
                <c:pt idx="89">
                  <c:v>31487</c:v>
                </c:pt>
                <c:pt idx="90">
                  <c:v>31493</c:v>
                </c:pt>
                <c:pt idx="91">
                  <c:v>31500</c:v>
                </c:pt>
                <c:pt idx="92">
                  <c:v>31507</c:v>
                </c:pt>
                <c:pt idx="93">
                  <c:v>31515</c:v>
                </c:pt>
                <c:pt idx="94">
                  <c:v>31522</c:v>
                </c:pt>
                <c:pt idx="95">
                  <c:v>31529</c:v>
                </c:pt>
                <c:pt idx="96">
                  <c:v>31537</c:v>
                </c:pt>
                <c:pt idx="97">
                  <c:v>31543</c:v>
                </c:pt>
                <c:pt idx="98">
                  <c:v>31551</c:v>
                </c:pt>
                <c:pt idx="99">
                  <c:v>31568</c:v>
                </c:pt>
                <c:pt idx="100">
                  <c:v>31578</c:v>
                </c:pt>
                <c:pt idx="101">
                  <c:v>31592</c:v>
                </c:pt>
                <c:pt idx="102">
                  <c:v>31602</c:v>
                </c:pt>
                <c:pt idx="103">
                  <c:v>31606</c:v>
                </c:pt>
                <c:pt idx="104">
                  <c:v>31614</c:v>
                </c:pt>
                <c:pt idx="105">
                  <c:v>31719</c:v>
                </c:pt>
                <c:pt idx="106">
                  <c:v>31760</c:v>
                </c:pt>
                <c:pt idx="107">
                  <c:v>31774</c:v>
                </c:pt>
                <c:pt idx="108">
                  <c:v>31780</c:v>
                </c:pt>
                <c:pt idx="109">
                  <c:v>31788</c:v>
                </c:pt>
                <c:pt idx="110">
                  <c:v>31904</c:v>
                </c:pt>
                <c:pt idx="111">
                  <c:v>32381</c:v>
                </c:pt>
                <c:pt idx="112">
                  <c:v>32397</c:v>
                </c:pt>
                <c:pt idx="113">
                  <c:v>32411</c:v>
                </c:pt>
                <c:pt idx="114">
                  <c:v>32476</c:v>
                </c:pt>
                <c:pt idx="115">
                  <c:v>32667</c:v>
                </c:pt>
                <c:pt idx="116">
                  <c:v>32723</c:v>
                </c:pt>
                <c:pt idx="117">
                  <c:v>32755</c:v>
                </c:pt>
                <c:pt idx="118">
                  <c:v>32781</c:v>
                </c:pt>
                <c:pt idx="119">
                  <c:v>32802</c:v>
                </c:pt>
                <c:pt idx="120">
                  <c:v>32807</c:v>
                </c:pt>
                <c:pt idx="121">
                  <c:v>32811</c:v>
                </c:pt>
                <c:pt idx="122">
                  <c:v>33313</c:v>
                </c:pt>
                <c:pt idx="123">
                  <c:v>33323</c:v>
                </c:pt>
                <c:pt idx="124">
                  <c:v>33410</c:v>
                </c:pt>
                <c:pt idx="125">
                  <c:v>33653</c:v>
                </c:pt>
                <c:pt idx="126">
                  <c:v>33679</c:v>
                </c:pt>
                <c:pt idx="127">
                  <c:v>33686</c:v>
                </c:pt>
                <c:pt idx="128">
                  <c:v>33688</c:v>
                </c:pt>
                <c:pt idx="129">
                  <c:v>33690</c:v>
                </c:pt>
                <c:pt idx="130">
                  <c:v>33693</c:v>
                </c:pt>
                <c:pt idx="131">
                  <c:v>33695</c:v>
                </c:pt>
                <c:pt idx="132">
                  <c:v>33699</c:v>
                </c:pt>
                <c:pt idx="133">
                  <c:v>33700</c:v>
                </c:pt>
                <c:pt idx="134">
                  <c:v>33702</c:v>
                </c:pt>
                <c:pt idx="135">
                  <c:v>33707</c:v>
                </c:pt>
                <c:pt idx="136">
                  <c:v>33709</c:v>
                </c:pt>
                <c:pt idx="137">
                  <c:v>33711</c:v>
                </c:pt>
                <c:pt idx="138">
                  <c:v>33714</c:v>
                </c:pt>
                <c:pt idx="139">
                  <c:v>33716</c:v>
                </c:pt>
                <c:pt idx="140">
                  <c:v>33718</c:v>
                </c:pt>
                <c:pt idx="141">
                  <c:v>33771</c:v>
                </c:pt>
                <c:pt idx="142">
                  <c:v>33996</c:v>
                </c:pt>
                <c:pt idx="143">
                  <c:v>34026</c:v>
                </c:pt>
                <c:pt idx="144">
                  <c:v>34044</c:v>
                </c:pt>
                <c:pt idx="145">
                  <c:v>34058</c:v>
                </c:pt>
                <c:pt idx="146">
                  <c:v>34065</c:v>
                </c:pt>
                <c:pt idx="147">
                  <c:v>34075</c:v>
                </c:pt>
                <c:pt idx="148">
                  <c:v>34086</c:v>
                </c:pt>
                <c:pt idx="149">
                  <c:v>34100</c:v>
                </c:pt>
                <c:pt idx="150">
                  <c:v>34110</c:v>
                </c:pt>
                <c:pt idx="151">
                  <c:v>34117</c:v>
                </c:pt>
                <c:pt idx="152">
                  <c:v>34129</c:v>
                </c:pt>
                <c:pt idx="153">
                  <c:v>34151</c:v>
                </c:pt>
                <c:pt idx="154">
                  <c:v>34267</c:v>
                </c:pt>
                <c:pt idx="155">
                  <c:v>34310</c:v>
                </c:pt>
                <c:pt idx="156">
                  <c:v>34341</c:v>
                </c:pt>
                <c:pt idx="157">
                  <c:v>34366</c:v>
                </c:pt>
                <c:pt idx="158">
                  <c:v>34402</c:v>
                </c:pt>
                <c:pt idx="159">
                  <c:v>34488</c:v>
                </c:pt>
                <c:pt idx="160">
                  <c:v>34522</c:v>
                </c:pt>
                <c:pt idx="161">
                  <c:v>34561</c:v>
                </c:pt>
                <c:pt idx="162">
                  <c:v>34589</c:v>
                </c:pt>
                <c:pt idx="163">
                  <c:v>34611</c:v>
                </c:pt>
                <c:pt idx="164">
                  <c:v>34648</c:v>
                </c:pt>
                <c:pt idx="165">
                  <c:v>34676</c:v>
                </c:pt>
                <c:pt idx="166">
                  <c:v>34702</c:v>
                </c:pt>
                <c:pt idx="167">
                  <c:v>34775</c:v>
                </c:pt>
                <c:pt idx="168">
                  <c:v>34817</c:v>
                </c:pt>
                <c:pt idx="169">
                  <c:v>34859</c:v>
                </c:pt>
                <c:pt idx="170">
                  <c:v>35025</c:v>
                </c:pt>
                <c:pt idx="171">
                  <c:v>35101</c:v>
                </c:pt>
                <c:pt idx="172">
                  <c:v>35143</c:v>
                </c:pt>
                <c:pt idx="173">
                  <c:v>35184</c:v>
                </c:pt>
                <c:pt idx="174">
                  <c:v>35213</c:v>
                </c:pt>
                <c:pt idx="175">
                  <c:v>35240</c:v>
                </c:pt>
                <c:pt idx="176">
                  <c:v>35286</c:v>
                </c:pt>
                <c:pt idx="177">
                  <c:v>35311</c:v>
                </c:pt>
                <c:pt idx="178">
                  <c:v>35359</c:v>
                </c:pt>
                <c:pt idx="179">
                  <c:v>35419</c:v>
                </c:pt>
                <c:pt idx="180">
                  <c:v>35487</c:v>
                </c:pt>
                <c:pt idx="181">
                  <c:v>35551</c:v>
                </c:pt>
                <c:pt idx="182">
                  <c:v>35586</c:v>
                </c:pt>
                <c:pt idx="183">
                  <c:v>35651</c:v>
                </c:pt>
                <c:pt idx="184">
                  <c:v>35693</c:v>
                </c:pt>
                <c:pt idx="185">
                  <c:v>35731</c:v>
                </c:pt>
                <c:pt idx="186">
                  <c:v>35754</c:v>
                </c:pt>
                <c:pt idx="187">
                  <c:v>35776</c:v>
                </c:pt>
                <c:pt idx="188">
                  <c:v>35817</c:v>
                </c:pt>
                <c:pt idx="189">
                  <c:v>35845</c:v>
                </c:pt>
                <c:pt idx="190">
                  <c:v>35871</c:v>
                </c:pt>
                <c:pt idx="191">
                  <c:v>35900</c:v>
                </c:pt>
                <c:pt idx="192">
                  <c:v>35956</c:v>
                </c:pt>
                <c:pt idx="193">
                  <c:v>36060</c:v>
                </c:pt>
                <c:pt idx="194">
                  <c:v>36082</c:v>
                </c:pt>
                <c:pt idx="195">
                  <c:v>36185</c:v>
                </c:pt>
                <c:pt idx="196">
                  <c:v>36216</c:v>
                </c:pt>
                <c:pt idx="197">
                  <c:v>36235</c:v>
                </c:pt>
                <c:pt idx="198">
                  <c:v>36277</c:v>
                </c:pt>
                <c:pt idx="199">
                  <c:v>36299</c:v>
                </c:pt>
                <c:pt idx="200">
                  <c:v>36328</c:v>
                </c:pt>
                <c:pt idx="201">
                  <c:v>36371</c:v>
                </c:pt>
                <c:pt idx="202">
                  <c:v>36399</c:v>
                </c:pt>
                <c:pt idx="203">
                  <c:v>36427</c:v>
                </c:pt>
                <c:pt idx="204">
                  <c:v>36458</c:v>
                </c:pt>
                <c:pt idx="205">
                  <c:v>36486</c:v>
                </c:pt>
                <c:pt idx="206">
                  <c:v>36521</c:v>
                </c:pt>
                <c:pt idx="207">
                  <c:v>36553</c:v>
                </c:pt>
                <c:pt idx="208">
                  <c:v>36587</c:v>
                </c:pt>
                <c:pt idx="209">
                  <c:v>36612</c:v>
                </c:pt>
                <c:pt idx="210">
                  <c:v>36640</c:v>
                </c:pt>
                <c:pt idx="211">
                  <c:v>36669</c:v>
                </c:pt>
                <c:pt idx="212">
                  <c:v>36706</c:v>
                </c:pt>
                <c:pt idx="213">
                  <c:v>36732</c:v>
                </c:pt>
                <c:pt idx="214">
                  <c:v>36760</c:v>
                </c:pt>
                <c:pt idx="215">
                  <c:v>36787</c:v>
                </c:pt>
                <c:pt idx="216">
                  <c:v>36822</c:v>
                </c:pt>
                <c:pt idx="217">
                  <c:v>36859</c:v>
                </c:pt>
                <c:pt idx="218">
                  <c:v>36888</c:v>
                </c:pt>
                <c:pt idx="219">
                  <c:v>36914</c:v>
                </c:pt>
                <c:pt idx="220">
                  <c:v>36941</c:v>
                </c:pt>
                <c:pt idx="221">
                  <c:v>36965</c:v>
                </c:pt>
                <c:pt idx="222">
                  <c:v>37011</c:v>
                </c:pt>
                <c:pt idx="223">
                  <c:v>37041</c:v>
                </c:pt>
                <c:pt idx="224">
                  <c:v>37063</c:v>
                </c:pt>
                <c:pt idx="225">
                  <c:v>37102</c:v>
                </c:pt>
                <c:pt idx="226">
                  <c:v>37130</c:v>
                </c:pt>
                <c:pt idx="227">
                  <c:v>37159</c:v>
                </c:pt>
                <c:pt idx="228">
                  <c:v>37193</c:v>
                </c:pt>
                <c:pt idx="229">
                  <c:v>37223</c:v>
                </c:pt>
                <c:pt idx="230">
                  <c:v>37244</c:v>
                </c:pt>
                <c:pt idx="231">
                  <c:v>37281</c:v>
                </c:pt>
                <c:pt idx="232">
                  <c:v>37314</c:v>
                </c:pt>
                <c:pt idx="233">
                  <c:v>37337</c:v>
                </c:pt>
                <c:pt idx="234">
                  <c:v>37375</c:v>
                </c:pt>
                <c:pt idx="235">
                  <c:v>37398</c:v>
                </c:pt>
                <c:pt idx="236">
                  <c:v>37433</c:v>
                </c:pt>
                <c:pt idx="237">
                  <c:v>37459</c:v>
                </c:pt>
                <c:pt idx="238">
                  <c:v>37494</c:v>
                </c:pt>
                <c:pt idx="239">
                  <c:v>37524</c:v>
                </c:pt>
                <c:pt idx="240">
                  <c:v>37550</c:v>
                </c:pt>
                <c:pt idx="241">
                  <c:v>37581</c:v>
                </c:pt>
                <c:pt idx="242">
                  <c:v>37610</c:v>
                </c:pt>
                <c:pt idx="243">
                  <c:v>37651</c:v>
                </c:pt>
                <c:pt idx="244">
                  <c:v>37679</c:v>
                </c:pt>
                <c:pt idx="245">
                  <c:v>37706</c:v>
                </c:pt>
                <c:pt idx="246">
                  <c:v>37739</c:v>
                </c:pt>
                <c:pt idx="247">
                  <c:v>37761</c:v>
                </c:pt>
                <c:pt idx="248">
                  <c:v>37802</c:v>
                </c:pt>
                <c:pt idx="249">
                  <c:v>37827</c:v>
                </c:pt>
                <c:pt idx="250">
                  <c:v>37860</c:v>
                </c:pt>
                <c:pt idx="251">
                  <c:v>37888</c:v>
                </c:pt>
                <c:pt idx="252">
                  <c:v>37924</c:v>
                </c:pt>
                <c:pt idx="253">
                  <c:v>37951</c:v>
                </c:pt>
                <c:pt idx="254">
                  <c:v>37978</c:v>
                </c:pt>
                <c:pt idx="255">
                  <c:v>38008</c:v>
                </c:pt>
                <c:pt idx="256">
                  <c:v>38047</c:v>
                </c:pt>
                <c:pt idx="257">
                  <c:v>38079</c:v>
                </c:pt>
                <c:pt idx="258">
                  <c:v>38105</c:v>
                </c:pt>
                <c:pt idx="259">
                  <c:v>38131</c:v>
                </c:pt>
                <c:pt idx="260">
                  <c:v>38162</c:v>
                </c:pt>
                <c:pt idx="261">
                  <c:v>38191</c:v>
                </c:pt>
                <c:pt idx="262">
                  <c:v>38215</c:v>
                </c:pt>
                <c:pt idx="263">
                  <c:v>38254</c:v>
                </c:pt>
                <c:pt idx="264">
                  <c:v>38292</c:v>
                </c:pt>
                <c:pt idx="265">
                  <c:v>38320</c:v>
                </c:pt>
                <c:pt idx="266">
                  <c:v>38341</c:v>
                </c:pt>
                <c:pt idx="267">
                  <c:v>38377</c:v>
                </c:pt>
                <c:pt idx="268">
                  <c:v>38413</c:v>
                </c:pt>
                <c:pt idx="269">
                  <c:v>38439</c:v>
                </c:pt>
                <c:pt idx="270">
                  <c:v>38467</c:v>
                </c:pt>
                <c:pt idx="271">
                  <c:v>38496</c:v>
                </c:pt>
                <c:pt idx="272">
                  <c:v>38526</c:v>
                </c:pt>
                <c:pt idx="273">
                  <c:v>38558</c:v>
                </c:pt>
                <c:pt idx="274">
                  <c:v>38586</c:v>
                </c:pt>
                <c:pt idx="275">
                  <c:v>38618</c:v>
                </c:pt>
                <c:pt idx="276">
                  <c:v>38649</c:v>
                </c:pt>
                <c:pt idx="277">
                  <c:v>38677</c:v>
                </c:pt>
                <c:pt idx="278">
                  <c:v>38707</c:v>
                </c:pt>
                <c:pt idx="279">
                  <c:v>38743</c:v>
                </c:pt>
                <c:pt idx="280">
                  <c:v>38776</c:v>
                </c:pt>
                <c:pt idx="281">
                  <c:v>38803</c:v>
                </c:pt>
                <c:pt idx="282">
                  <c:v>38835</c:v>
                </c:pt>
                <c:pt idx="283">
                  <c:v>38856</c:v>
                </c:pt>
                <c:pt idx="284">
                  <c:v>38895</c:v>
                </c:pt>
                <c:pt idx="285">
                  <c:v>38925</c:v>
                </c:pt>
                <c:pt idx="286">
                  <c:v>38958</c:v>
                </c:pt>
                <c:pt idx="287">
                  <c:v>38986</c:v>
                </c:pt>
                <c:pt idx="288">
                  <c:v>39014</c:v>
                </c:pt>
                <c:pt idx="289">
                  <c:v>39050</c:v>
                </c:pt>
                <c:pt idx="290">
                  <c:v>39077</c:v>
                </c:pt>
                <c:pt idx="291">
                  <c:v>39114</c:v>
                </c:pt>
                <c:pt idx="292">
                  <c:v>39136</c:v>
                </c:pt>
                <c:pt idx="293">
                  <c:v>39167</c:v>
                </c:pt>
                <c:pt idx="294">
                  <c:v>39198</c:v>
                </c:pt>
                <c:pt idx="295">
                  <c:v>39220</c:v>
                </c:pt>
                <c:pt idx="296">
                  <c:v>39258</c:v>
                </c:pt>
                <c:pt idx="297">
                  <c:v>39317</c:v>
                </c:pt>
                <c:pt idx="298">
                  <c:v>39356</c:v>
                </c:pt>
                <c:pt idx="299">
                  <c:v>39373</c:v>
                </c:pt>
                <c:pt idx="300">
                  <c:v>39413</c:v>
                </c:pt>
                <c:pt idx="301">
                  <c:v>39443</c:v>
                </c:pt>
                <c:pt idx="302">
                  <c:v>39472</c:v>
                </c:pt>
                <c:pt idx="303">
                  <c:v>39507</c:v>
                </c:pt>
                <c:pt idx="304">
                  <c:v>39536</c:v>
                </c:pt>
                <c:pt idx="305">
                  <c:v>39563</c:v>
                </c:pt>
                <c:pt idx="306">
                  <c:v>39580</c:v>
                </c:pt>
                <c:pt idx="307">
                  <c:v>39674</c:v>
                </c:pt>
                <c:pt idx="308">
                  <c:v>39725</c:v>
                </c:pt>
                <c:pt idx="309">
                  <c:v>39767</c:v>
                </c:pt>
                <c:pt idx="310">
                  <c:v>39795</c:v>
                </c:pt>
                <c:pt idx="311">
                  <c:v>39833</c:v>
                </c:pt>
                <c:pt idx="312">
                  <c:v>39866</c:v>
                </c:pt>
                <c:pt idx="313">
                  <c:v>39898</c:v>
                </c:pt>
                <c:pt idx="314">
                  <c:v>39928</c:v>
                </c:pt>
                <c:pt idx="315">
                  <c:v>39966</c:v>
                </c:pt>
                <c:pt idx="316">
                  <c:v>40004</c:v>
                </c:pt>
                <c:pt idx="317">
                  <c:v>40045</c:v>
                </c:pt>
                <c:pt idx="318">
                  <c:v>40074</c:v>
                </c:pt>
                <c:pt idx="319">
                  <c:v>40102</c:v>
                </c:pt>
                <c:pt idx="320">
                  <c:v>40128</c:v>
                </c:pt>
                <c:pt idx="321">
                  <c:v>40162</c:v>
                </c:pt>
                <c:pt idx="322">
                  <c:v>40190</c:v>
                </c:pt>
                <c:pt idx="323">
                  <c:v>40222</c:v>
                </c:pt>
                <c:pt idx="324">
                  <c:v>40247</c:v>
                </c:pt>
                <c:pt idx="325">
                  <c:v>40275</c:v>
                </c:pt>
                <c:pt idx="326">
                  <c:v>40302</c:v>
                </c:pt>
                <c:pt idx="327">
                  <c:v>40331</c:v>
                </c:pt>
              </c:numCache>
            </c:numRef>
          </c:cat>
          <c:val>
            <c:numRef>
              <c:f>'"300" wells'' water levels'!$L$2187:$L$2514</c:f>
              <c:numCache>
                <c:formatCode>General</c:formatCode>
                <c:ptCount val="328"/>
                <c:pt idx="0">
                  <c:v>423.32</c:v>
                </c:pt>
                <c:pt idx="1">
                  <c:v>423.327</c:v>
                </c:pt>
                <c:pt idx="2">
                  <c:v>423.34100000000001</c:v>
                </c:pt>
                <c:pt idx="3">
                  <c:v>423.399</c:v>
                </c:pt>
                <c:pt idx="4">
                  <c:v>423.40800000000002</c:v>
                </c:pt>
                <c:pt idx="5">
                  <c:v>423.36799999999999</c:v>
                </c:pt>
                <c:pt idx="6">
                  <c:v>423.36500000000001</c:v>
                </c:pt>
                <c:pt idx="7">
                  <c:v>423.25900000000001</c:v>
                </c:pt>
                <c:pt idx="8">
                  <c:v>423.262</c:v>
                </c:pt>
                <c:pt idx="9">
                  <c:v>423.27100000000002</c:v>
                </c:pt>
                <c:pt idx="10">
                  <c:v>423.29199999999997</c:v>
                </c:pt>
                <c:pt idx="11">
                  <c:v>423.32600000000002</c:v>
                </c:pt>
                <c:pt idx="12">
                  <c:v>423.33199999999999</c:v>
                </c:pt>
                <c:pt idx="13">
                  <c:v>423.33800000000002</c:v>
                </c:pt>
                <c:pt idx="14">
                  <c:v>423.41699999999997</c:v>
                </c:pt>
                <c:pt idx="15">
                  <c:v>423.46</c:v>
                </c:pt>
                <c:pt idx="16">
                  <c:v>423.46</c:v>
                </c:pt>
                <c:pt idx="17">
                  <c:v>423.37400000000002</c:v>
                </c:pt>
                <c:pt idx="18">
                  <c:v>423.48399999999998</c:v>
                </c:pt>
                <c:pt idx="19">
                  <c:v>423.46</c:v>
                </c:pt>
                <c:pt idx="20">
                  <c:v>423.46</c:v>
                </c:pt>
                <c:pt idx="21">
                  <c:v>423.42899999999997</c:v>
                </c:pt>
                <c:pt idx="22">
                  <c:v>423.40800000000002</c:v>
                </c:pt>
                <c:pt idx="23">
                  <c:v>423.387</c:v>
                </c:pt>
                <c:pt idx="24">
                  <c:v>423.36799999999999</c:v>
                </c:pt>
                <c:pt idx="25">
                  <c:v>423.35599999999999</c:v>
                </c:pt>
                <c:pt idx="26">
                  <c:v>423.33800000000002</c:v>
                </c:pt>
                <c:pt idx="27">
                  <c:v>423.32600000000002</c:v>
                </c:pt>
                <c:pt idx="28">
                  <c:v>423.31</c:v>
                </c:pt>
                <c:pt idx="29">
                  <c:v>423.36799999999999</c:v>
                </c:pt>
                <c:pt idx="30">
                  <c:v>423.39</c:v>
                </c:pt>
                <c:pt idx="31">
                  <c:v>423.399</c:v>
                </c:pt>
                <c:pt idx="32">
                  <c:v>423.41399999999999</c:v>
                </c:pt>
                <c:pt idx="33">
                  <c:v>423.399</c:v>
                </c:pt>
                <c:pt idx="34">
                  <c:v>423.38400000000001</c:v>
                </c:pt>
                <c:pt idx="35">
                  <c:v>423.37799999999999</c:v>
                </c:pt>
                <c:pt idx="36">
                  <c:v>423.36200000000002</c:v>
                </c:pt>
                <c:pt idx="37">
                  <c:v>423.34699999999998</c:v>
                </c:pt>
                <c:pt idx="38">
                  <c:v>423.33800000000002</c:v>
                </c:pt>
                <c:pt idx="39">
                  <c:v>423.32900000000001</c:v>
                </c:pt>
                <c:pt idx="40">
                  <c:v>423.32299999999998</c:v>
                </c:pt>
                <c:pt idx="41">
                  <c:v>423.28899999999999</c:v>
                </c:pt>
                <c:pt idx="42">
                  <c:v>423.28300000000002</c:v>
                </c:pt>
                <c:pt idx="43">
                  <c:v>423.28</c:v>
                </c:pt>
                <c:pt idx="44">
                  <c:v>423.26799999999997</c:v>
                </c:pt>
                <c:pt idx="45">
                  <c:v>423.25900000000001</c:v>
                </c:pt>
                <c:pt idx="46">
                  <c:v>423.25900000000001</c:v>
                </c:pt>
                <c:pt idx="47">
                  <c:v>423.25299999999999</c:v>
                </c:pt>
                <c:pt idx="48">
                  <c:v>423.25</c:v>
                </c:pt>
                <c:pt idx="49">
                  <c:v>423.26799999999997</c:v>
                </c:pt>
                <c:pt idx="50">
                  <c:v>423.28</c:v>
                </c:pt>
                <c:pt idx="51">
                  <c:v>423.29199999999997</c:v>
                </c:pt>
                <c:pt idx="52">
                  <c:v>423.29500000000002</c:v>
                </c:pt>
                <c:pt idx="53">
                  <c:v>423.30099999999999</c:v>
                </c:pt>
                <c:pt idx="54">
                  <c:v>423.33199999999999</c:v>
                </c:pt>
                <c:pt idx="55">
                  <c:v>423.37099999999998</c:v>
                </c:pt>
                <c:pt idx="56">
                  <c:v>423.47199999999998</c:v>
                </c:pt>
                <c:pt idx="57">
                  <c:v>423.48700000000002</c:v>
                </c:pt>
                <c:pt idx="58">
                  <c:v>423.49</c:v>
                </c:pt>
                <c:pt idx="59">
                  <c:v>423.49</c:v>
                </c:pt>
                <c:pt idx="60">
                  <c:v>423.50200000000001</c:v>
                </c:pt>
                <c:pt idx="61">
                  <c:v>423.50200000000001</c:v>
                </c:pt>
                <c:pt idx="62">
                  <c:v>423.50900000000001</c:v>
                </c:pt>
                <c:pt idx="63">
                  <c:v>423.50900000000001</c:v>
                </c:pt>
                <c:pt idx="64">
                  <c:v>423.52699999999999</c:v>
                </c:pt>
                <c:pt idx="65">
                  <c:v>423.524</c:v>
                </c:pt>
                <c:pt idx="66">
                  <c:v>423.50900000000001</c:v>
                </c:pt>
                <c:pt idx="67">
                  <c:v>423.512</c:v>
                </c:pt>
                <c:pt idx="68">
                  <c:v>423.51799999999997</c:v>
                </c:pt>
                <c:pt idx="69">
                  <c:v>423.52100000000002</c:v>
                </c:pt>
                <c:pt idx="70">
                  <c:v>423.52100000000002</c:v>
                </c:pt>
                <c:pt idx="71">
                  <c:v>423.50900000000001</c:v>
                </c:pt>
                <c:pt idx="72">
                  <c:v>423.50200000000001</c:v>
                </c:pt>
                <c:pt idx="73">
                  <c:v>423.50200000000001</c:v>
                </c:pt>
                <c:pt idx="74">
                  <c:v>423.49599999999998</c:v>
                </c:pt>
                <c:pt idx="75">
                  <c:v>423.49299999999999</c:v>
                </c:pt>
                <c:pt idx="76">
                  <c:v>423.48399999999998</c:v>
                </c:pt>
                <c:pt idx="77">
                  <c:v>423.48399999999998</c:v>
                </c:pt>
                <c:pt idx="78">
                  <c:v>423.47800000000001</c:v>
                </c:pt>
                <c:pt idx="79">
                  <c:v>423.47199999999998</c:v>
                </c:pt>
                <c:pt idx="80">
                  <c:v>423.47199999999998</c:v>
                </c:pt>
                <c:pt idx="81">
                  <c:v>423.46300000000002</c:v>
                </c:pt>
                <c:pt idx="82">
                  <c:v>423.41399999999999</c:v>
                </c:pt>
                <c:pt idx="83">
                  <c:v>423.37099999999998</c:v>
                </c:pt>
                <c:pt idx="84">
                  <c:v>423.39600000000002</c:v>
                </c:pt>
                <c:pt idx="85">
                  <c:v>423.39299999999997</c:v>
                </c:pt>
                <c:pt idx="86">
                  <c:v>423.37799999999999</c:v>
                </c:pt>
                <c:pt idx="87">
                  <c:v>423.37099999999998</c:v>
                </c:pt>
                <c:pt idx="88">
                  <c:v>423.37099999999998</c:v>
                </c:pt>
                <c:pt idx="89">
                  <c:v>423.36200000000002</c:v>
                </c:pt>
                <c:pt idx="90">
                  <c:v>423.35599999999999</c:v>
                </c:pt>
                <c:pt idx="91">
                  <c:v>423.39600000000002</c:v>
                </c:pt>
                <c:pt idx="92">
                  <c:v>423.40800000000002</c:v>
                </c:pt>
                <c:pt idx="93">
                  <c:v>423.43799999999999</c:v>
                </c:pt>
                <c:pt idx="94">
                  <c:v>423.44799999999998</c:v>
                </c:pt>
                <c:pt idx="95">
                  <c:v>423.46</c:v>
                </c:pt>
                <c:pt idx="96">
                  <c:v>423.50900000000001</c:v>
                </c:pt>
                <c:pt idx="97">
                  <c:v>423.52699999999999</c:v>
                </c:pt>
                <c:pt idx="98">
                  <c:v>423.53</c:v>
                </c:pt>
                <c:pt idx="99">
                  <c:v>423.52100000000002</c:v>
                </c:pt>
                <c:pt idx="100">
                  <c:v>423.52699999999999</c:v>
                </c:pt>
                <c:pt idx="101">
                  <c:v>423.53300000000002</c:v>
                </c:pt>
                <c:pt idx="102">
                  <c:v>423.51499999999999</c:v>
                </c:pt>
                <c:pt idx="103">
                  <c:v>423.49299999999999</c:v>
                </c:pt>
                <c:pt idx="104">
                  <c:v>423.48099999999999</c:v>
                </c:pt>
                <c:pt idx="105">
                  <c:v>423.35599999999999</c:v>
                </c:pt>
                <c:pt idx="106">
                  <c:v>423.39299999999997</c:v>
                </c:pt>
                <c:pt idx="107">
                  <c:v>423.35300000000001</c:v>
                </c:pt>
                <c:pt idx="108">
                  <c:v>423.34699999999998</c:v>
                </c:pt>
                <c:pt idx="109">
                  <c:v>423.34100000000001</c:v>
                </c:pt>
                <c:pt idx="110">
                  <c:v>423.28899999999999</c:v>
                </c:pt>
                <c:pt idx="111">
                  <c:v>423.27100000000002</c:v>
                </c:pt>
                <c:pt idx="112">
                  <c:v>423.25</c:v>
                </c:pt>
                <c:pt idx="113">
                  <c:v>423.23399999999998</c:v>
                </c:pt>
                <c:pt idx="114">
                  <c:v>423.22500000000002</c:v>
                </c:pt>
                <c:pt idx="115">
                  <c:v>423.35300000000001</c:v>
                </c:pt>
                <c:pt idx="116">
                  <c:v>423.303</c:v>
                </c:pt>
                <c:pt idx="117">
                  <c:v>423.25700000000001</c:v>
                </c:pt>
                <c:pt idx="118">
                  <c:v>423.25099999999998</c:v>
                </c:pt>
                <c:pt idx="119">
                  <c:v>423.24299999999999</c:v>
                </c:pt>
                <c:pt idx="120">
                  <c:v>423.23700000000002</c:v>
                </c:pt>
                <c:pt idx="121">
                  <c:v>423.24200000000002</c:v>
                </c:pt>
                <c:pt idx="122">
                  <c:v>423.03199999999998</c:v>
                </c:pt>
                <c:pt idx="123">
                  <c:v>423.04199999999997</c:v>
                </c:pt>
                <c:pt idx="124">
                  <c:v>423.18599999999998</c:v>
                </c:pt>
                <c:pt idx="125">
                  <c:v>423.1</c:v>
                </c:pt>
                <c:pt idx="126">
                  <c:v>423.13</c:v>
                </c:pt>
                <c:pt idx="127">
                  <c:v>423.14</c:v>
                </c:pt>
                <c:pt idx="128">
                  <c:v>423.14</c:v>
                </c:pt>
                <c:pt idx="130">
                  <c:v>423.14</c:v>
                </c:pt>
                <c:pt idx="131">
                  <c:v>423.13</c:v>
                </c:pt>
                <c:pt idx="132">
                  <c:v>423.15</c:v>
                </c:pt>
                <c:pt idx="133">
                  <c:v>423.15</c:v>
                </c:pt>
                <c:pt idx="134">
                  <c:v>423.14</c:v>
                </c:pt>
                <c:pt idx="135">
                  <c:v>423.15</c:v>
                </c:pt>
                <c:pt idx="136">
                  <c:v>423.15</c:v>
                </c:pt>
                <c:pt idx="137">
                  <c:v>423.15</c:v>
                </c:pt>
                <c:pt idx="138">
                  <c:v>423.16</c:v>
                </c:pt>
                <c:pt idx="139">
                  <c:v>423.16</c:v>
                </c:pt>
                <c:pt idx="140">
                  <c:v>423.17</c:v>
                </c:pt>
                <c:pt idx="141">
                  <c:v>423.22</c:v>
                </c:pt>
                <c:pt idx="142">
                  <c:v>423.27</c:v>
                </c:pt>
                <c:pt idx="143">
                  <c:v>423.24</c:v>
                </c:pt>
                <c:pt idx="144">
                  <c:v>423.23</c:v>
                </c:pt>
                <c:pt idx="145">
                  <c:v>423.24</c:v>
                </c:pt>
                <c:pt idx="146">
                  <c:v>423.26</c:v>
                </c:pt>
                <c:pt idx="147">
                  <c:v>423.28</c:v>
                </c:pt>
                <c:pt idx="148">
                  <c:v>423.3</c:v>
                </c:pt>
                <c:pt idx="149">
                  <c:v>423.34</c:v>
                </c:pt>
                <c:pt idx="150">
                  <c:v>423.34</c:v>
                </c:pt>
                <c:pt idx="151">
                  <c:v>423.34</c:v>
                </c:pt>
                <c:pt idx="152">
                  <c:v>423.35</c:v>
                </c:pt>
                <c:pt idx="153">
                  <c:v>423.37</c:v>
                </c:pt>
                <c:pt idx="154">
                  <c:v>423.39600000000002</c:v>
                </c:pt>
                <c:pt idx="155">
                  <c:v>423.35500000000002</c:v>
                </c:pt>
                <c:pt idx="156">
                  <c:v>423.41800000000001</c:v>
                </c:pt>
                <c:pt idx="157">
                  <c:v>423.30599999999998</c:v>
                </c:pt>
                <c:pt idx="158">
                  <c:v>423.274</c:v>
                </c:pt>
                <c:pt idx="159">
                  <c:v>423.37099999999998</c:v>
                </c:pt>
                <c:pt idx="160">
                  <c:v>423.39299999999997</c:v>
                </c:pt>
                <c:pt idx="161">
                  <c:v>423.44200000000001</c:v>
                </c:pt>
                <c:pt idx="162">
                  <c:v>423.42700000000002</c:v>
                </c:pt>
                <c:pt idx="163">
                  <c:v>423.476</c:v>
                </c:pt>
                <c:pt idx="164">
                  <c:v>423.51600000000002</c:v>
                </c:pt>
                <c:pt idx="165">
                  <c:v>423.52800000000002</c:v>
                </c:pt>
                <c:pt idx="166">
                  <c:v>424.41</c:v>
                </c:pt>
                <c:pt idx="167">
                  <c:v>423.41500000000002</c:v>
                </c:pt>
                <c:pt idx="168">
                  <c:v>423.45600000000002</c:v>
                </c:pt>
                <c:pt idx="169">
                  <c:v>423.52300000000002</c:v>
                </c:pt>
                <c:pt idx="170">
                  <c:v>423.43600000000004</c:v>
                </c:pt>
                <c:pt idx="171">
                  <c:v>423.00200000000001</c:v>
                </c:pt>
                <c:pt idx="172">
                  <c:v>423.10500000000002</c:v>
                </c:pt>
                <c:pt idx="173">
                  <c:v>423.50800000000004</c:v>
                </c:pt>
                <c:pt idx="174">
                  <c:v>423.62900000000002</c:v>
                </c:pt>
                <c:pt idx="175">
                  <c:v>423.61900000000003</c:v>
                </c:pt>
                <c:pt idx="176">
                  <c:v>423.54</c:v>
                </c:pt>
                <c:pt idx="177">
                  <c:v>423.48900000000003</c:v>
                </c:pt>
                <c:pt idx="178">
                  <c:v>423.40700000000004</c:v>
                </c:pt>
                <c:pt idx="179">
                  <c:v>423.15600000000001</c:v>
                </c:pt>
                <c:pt idx="180">
                  <c:v>423.10300000000001</c:v>
                </c:pt>
                <c:pt idx="181">
                  <c:v>423.56600000000003</c:v>
                </c:pt>
                <c:pt idx="182">
                  <c:v>423.59300000000002</c:v>
                </c:pt>
                <c:pt idx="183">
                  <c:v>423.70000000000005</c:v>
                </c:pt>
                <c:pt idx="184">
                  <c:v>423.57600000000002</c:v>
                </c:pt>
                <c:pt idx="185">
                  <c:v>423.428</c:v>
                </c:pt>
                <c:pt idx="186">
                  <c:v>423.399</c:v>
                </c:pt>
                <c:pt idx="187">
                  <c:v>423.36900000000003</c:v>
                </c:pt>
                <c:pt idx="188">
                  <c:v>423.32600000000002</c:v>
                </c:pt>
                <c:pt idx="189">
                  <c:v>423.29500000000002</c:v>
                </c:pt>
                <c:pt idx="190">
                  <c:v>423.303</c:v>
                </c:pt>
                <c:pt idx="191">
                  <c:v>423.31900000000002</c:v>
                </c:pt>
                <c:pt idx="192">
                  <c:v>423.54900000000004</c:v>
                </c:pt>
                <c:pt idx="193">
                  <c:v>423.68800000000005</c:v>
                </c:pt>
                <c:pt idx="194">
                  <c:v>422.82600000000002</c:v>
                </c:pt>
                <c:pt idx="195">
                  <c:v>424.322</c:v>
                </c:pt>
                <c:pt idx="196">
                  <c:v>425.29300000000001</c:v>
                </c:pt>
                <c:pt idx="197">
                  <c:v>426.298</c:v>
                </c:pt>
                <c:pt idx="198">
                  <c:v>426.44</c:v>
                </c:pt>
                <c:pt idx="199">
                  <c:v>423.57300000000004</c:v>
                </c:pt>
                <c:pt idx="200">
                  <c:v>423.71700000000004</c:v>
                </c:pt>
                <c:pt idx="201">
                  <c:v>423.80200000000002</c:v>
                </c:pt>
                <c:pt idx="202">
                  <c:v>423.80900000000003</c:v>
                </c:pt>
                <c:pt idx="203">
                  <c:v>423.83800000000002</c:v>
                </c:pt>
                <c:pt idx="204">
                  <c:v>423.779</c:v>
                </c:pt>
                <c:pt idx="205">
                  <c:v>423.71100000000001</c:v>
                </c:pt>
                <c:pt idx="206">
                  <c:v>423.62600000000003</c:v>
                </c:pt>
                <c:pt idx="207">
                  <c:v>423.56720115818348</c:v>
                </c:pt>
                <c:pt idx="208">
                  <c:v>423.51843553794578</c:v>
                </c:pt>
                <c:pt idx="209">
                  <c:v>423.4940527278269</c:v>
                </c:pt>
                <c:pt idx="210">
                  <c:v>423.5001484303566</c:v>
                </c:pt>
                <c:pt idx="211">
                  <c:v>423.48186132276749</c:v>
                </c:pt>
                <c:pt idx="212">
                  <c:v>423.49710057909175</c:v>
                </c:pt>
                <c:pt idx="213">
                  <c:v>423.4513828101189</c:v>
                </c:pt>
                <c:pt idx="214">
                  <c:v>423.43900000000002</c:v>
                </c:pt>
                <c:pt idx="215">
                  <c:v>423.423</c:v>
                </c:pt>
                <c:pt idx="216">
                  <c:v>423.44200000000001</c:v>
                </c:pt>
                <c:pt idx="217">
                  <c:v>423.57900000000001</c:v>
                </c:pt>
                <c:pt idx="218">
                  <c:v>423.59700000000004</c:v>
                </c:pt>
                <c:pt idx="219">
                  <c:v>423.56100000000004</c:v>
                </c:pt>
                <c:pt idx="220">
                  <c:v>423.51800000000003</c:v>
                </c:pt>
                <c:pt idx="221">
                  <c:v>423.49400000000003</c:v>
                </c:pt>
                <c:pt idx="222">
                  <c:v>423.6</c:v>
                </c:pt>
                <c:pt idx="223">
                  <c:v>423.80400000000003</c:v>
                </c:pt>
                <c:pt idx="224">
                  <c:v>423.94500000000005</c:v>
                </c:pt>
                <c:pt idx="225">
                  <c:v>423.798</c:v>
                </c:pt>
                <c:pt idx="226">
                  <c:v>423.71600000000001</c:v>
                </c:pt>
                <c:pt idx="227">
                  <c:v>423.65200000000004</c:v>
                </c:pt>
                <c:pt idx="228">
                  <c:v>423.60900000000004</c:v>
                </c:pt>
                <c:pt idx="229">
                  <c:v>423.57600000000002</c:v>
                </c:pt>
                <c:pt idx="230">
                  <c:v>423.55500000000001</c:v>
                </c:pt>
                <c:pt idx="231">
                  <c:v>423.524</c:v>
                </c:pt>
                <c:pt idx="232">
                  <c:v>423.47800000000001</c:v>
                </c:pt>
                <c:pt idx="233">
                  <c:v>423.45100000000002</c:v>
                </c:pt>
                <c:pt idx="234">
                  <c:v>423.45699999999999</c:v>
                </c:pt>
                <c:pt idx="235">
                  <c:v>423.48700000000002</c:v>
                </c:pt>
                <c:pt idx="236">
                  <c:v>423.51500000000004</c:v>
                </c:pt>
                <c:pt idx="237">
                  <c:v>423.548</c:v>
                </c:pt>
                <c:pt idx="238">
                  <c:v>423.54200000000003</c:v>
                </c:pt>
                <c:pt idx="239">
                  <c:v>423.48442400000005</c:v>
                </c:pt>
                <c:pt idx="240">
                  <c:v>423.46308800000003</c:v>
                </c:pt>
                <c:pt idx="241">
                  <c:v>423.47528</c:v>
                </c:pt>
                <c:pt idx="242">
                  <c:v>423.42346400000002</c:v>
                </c:pt>
                <c:pt idx="243">
                  <c:v>423.39298400000001</c:v>
                </c:pt>
                <c:pt idx="244">
                  <c:v>423.362504</c:v>
                </c:pt>
                <c:pt idx="245">
                  <c:v>423.33812</c:v>
                </c:pt>
                <c:pt idx="246">
                  <c:v>423.37774400000001</c:v>
                </c:pt>
                <c:pt idx="247">
                  <c:v>423.36555200000004</c:v>
                </c:pt>
                <c:pt idx="248">
                  <c:v>423.35640800000004</c:v>
                </c:pt>
                <c:pt idx="249">
                  <c:v>423.37469600000003</c:v>
                </c:pt>
                <c:pt idx="250">
                  <c:v>423.31373600000001</c:v>
                </c:pt>
                <c:pt idx="251">
                  <c:v>423.28020800000002</c:v>
                </c:pt>
                <c:pt idx="252">
                  <c:v>423.27716000000004</c:v>
                </c:pt>
                <c:pt idx="253">
                  <c:v>423.28325599999999</c:v>
                </c:pt>
                <c:pt idx="254">
                  <c:v>423.31373600000001</c:v>
                </c:pt>
                <c:pt idx="255">
                  <c:v>423.28630400000003</c:v>
                </c:pt>
                <c:pt idx="256">
                  <c:v>423.274112</c:v>
                </c:pt>
                <c:pt idx="257">
                  <c:v>423.28020800000002</c:v>
                </c:pt>
                <c:pt idx="258">
                  <c:v>423.28630400000003</c:v>
                </c:pt>
                <c:pt idx="259">
                  <c:v>423.28325599999999</c:v>
                </c:pt>
                <c:pt idx="260">
                  <c:v>423.26496800000001</c:v>
                </c:pt>
                <c:pt idx="261">
                  <c:v>423.24058400000001</c:v>
                </c:pt>
                <c:pt idx="262">
                  <c:v>423.210104</c:v>
                </c:pt>
                <c:pt idx="263">
                  <c:v>423.194864</c:v>
                </c:pt>
                <c:pt idx="264">
                  <c:v>423.249728</c:v>
                </c:pt>
                <c:pt idx="265">
                  <c:v>423.39603200000005</c:v>
                </c:pt>
                <c:pt idx="266">
                  <c:v>423.39603200000005</c:v>
                </c:pt>
                <c:pt idx="267">
                  <c:v>423.35031200000003</c:v>
                </c:pt>
                <c:pt idx="268">
                  <c:v>423.30763999999999</c:v>
                </c:pt>
                <c:pt idx="269">
                  <c:v>423.28935200000001</c:v>
                </c:pt>
                <c:pt idx="270">
                  <c:v>423.35336000000001</c:v>
                </c:pt>
                <c:pt idx="271">
                  <c:v>423.37469600000003</c:v>
                </c:pt>
                <c:pt idx="272">
                  <c:v>423.58805599999999</c:v>
                </c:pt>
                <c:pt idx="273">
                  <c:v>423.578912</c:v>
                </c:pt>
                <c:pt idx="274">
                  <c:v>423.499664</c:v>
                </c:pt>
                <c:pt idx="275">
                  <c:v>423.43565599999999</c:v>
                </c:pt>
                <c:pt idx="276">
                  <c:v>423.402128</c:v>
                </c:pt>
                <c:pt idx="277">
                  <c:v>423.386888</c:v>
                </c:pt>
                <c:pt idx="278">
                  <c:v>423.36555200000004</c:v>
                </c:pt>
                <c:pt idx="279">
                  <c:v>423.34421600000002</c:v>
                </c:pt>
                <c:pt idx="280">
                  <c:v>423.31068800000003</c:v>
                </c:pt>
                <c:pt idx="281">
                  <c:v>423.298496</c:v>
                </c:pt>
                <c:pt idx="282">
                  <c:v>423.45394400000004</c:v>
                </c:pt>
                <c:pt idx="283">
                  <c:v>423.48442400000005</c:v>
                </c:pt>
                <c:pt idx="284">
                  <c:v>423.46308800000003</c:v>
                </c:pt>
                <c:pt idx="285">
                  <c:v>423.37774400000001</c:v>
                </c:pt>
                <c:pt idx="286">
                  <c:v>423.298496</c:v>
                </c:pt>
                <c:pt idx="287">
                  <c:v>423.25582400000002</c:v>
                </c:pt>
                <c:pt idx="288">
                  <c:v>423.25277600000004</c:v>
                </c:pt>
                <c:pt idx="289">
                  <c:v>423.23144000000002</c:v>
                </c:pt>
                <c:pt idx="290">
                  <c:v>423.21315200000004</c:v>
                </c:pt>
                <c:pt idx="291">
                  <c:v>423.18267200000003</c:v>
                </c:pt>
                <c:pt idx="292">
                  <c:v>423.20096000000001</c:v>
                </c:pt>
                <c:pt idx="293">
                  <c:v>423.17352800000003</c:v>
                </c:pt>
                <c:pt idx="294">
                  <c:v>423.23753600000003</c:v>
                </c:pt>
                <c:pt idx="295">
                  <c:v>423.29544800000002</c:v>
                </c:pt>
                <c:pt idx="296">
                  <c:v>423.33507200000003</c:v>
                </c:pt>
                <c:pt idx="297">
                  <c:v>423.23753600000003</c:v>
                </c:pt>
                <c:pt idx="298">
                  <c:v>423.21620000000001</c:v>
                </c:pt>
                <c:pt idx="299">
                  <c:v>423.249728</c:v>
                </c:pt>
                <c:pt idx="300">
                  <c:v>423.31373600000001</c:v>
                </c:pt>
                <c:pt idx="301" formatCode="0.000">
                  <c:v>423.298496</c:v>
                </c:pt>
                <c:pt idx="302">
                  <c:v>423.258872</c:v>
                </c:pt>
                <c:pt idx="303">
                  <c:v>423.249728</c:v>
                </c:pt>
                <c:pt idx="304">
                  <c:v>423.22839200000004</c:v>
                </c:pt>
                <c:pt idx="305">
                  <c:v>423.27716000000004</c:v>
                </c:pt>
                <c:pt idx="306">
                  <c:v>423.31068800000003</c:v>
                </c:pt>
                <c:pt idx="307">
                  <c:v>423.44480000000004</c:v>
                </c:pt>
                <c:pt idx="308">
                  <c:v>423.42346400000002</c:v>
                </c:pt>
                <c:pt idx="309">
                  <c:v>423.48137600000001</c:v>
                </c:pt>
                <c:pt idx="310">
                  <c:v>423.51185600000002</c:v>
                </c:pt>
                <c:pt idx="311">
                  <c:v>423.49356800000004</c:v>
                </c:pt>
                <c:pt idx="312">
                  <c:v>423.43870400000003</c:v>
                </c:pt>
                <c:pt idx="313">
                  <c:v>423.48747200000003</c:v>
                </c:pt>
                <c:pt idx="314">
                  <c:v>423.60024800000002</c:v>
                </c:pt>
                <c:pt idx="315">
                  <c:v>423.68864000000002</c:v>
                </c:pt>
                <c:pt idx="316">
                  <c:v>423.67644799999999</c:v>
                </c:pt>
                <c:pt idx="317">
                  <c:v>423.53624000000002</c:v>
                </c:pt>
                <c:pt idx="318">
                  <c:v>423.46003999999999</c:v>
                </c:pt>
                <c:pt idx="319">
                  <c:v>423.40517600000004</c:v>
                </c:pt>
                <c:pt idx="320">
                  <c:v>423.43565599999999</c:v>
                </c:pt>
                <c:pt idx="321">
                  <c:v>423.36555200000004</c:v>
                </c:pt>
                <c:pt idx="322">
                  <c:v>423.33812</c:v>
                </c:pt>
                <c:pt idx="323">
                  <c:v>423.30459200000001</c:v>
                </c:pt>
                <c:pt idx="324">
                  <c:v>423.27716000000004</c:v>
                </c:pt>
                <c:pt idx="325">
                  <c:v>423.31983200000002</c:v>
                </c:pt>
                <c:pt idx="326">
                  <c:v>423.33507200000003</c:v>
                </c:pt>
                <c:pt idx="327">
                  <c:v>423.46003999999999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46336"/>
        <c:axId val="49624128"/>
      </c:lineChart>
      <c:dateAx>
        <c:axId val="50446336"/>
        <c:scaling>
          <c:orientation val="minMax"/>
          <c:max val="40459"/>
        </c:scaling>
        <c:delete val="0"/>
        <c:axPos val="b"/>
        <c:numFmt formatCode="mm/dd/yy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9624128"/>
        <c:crosses val="autoZero"/>
        <c:auto val="1"/>
        <c:lblOffset val="100"/>
        <c:baseTimeUnit val="days"/>
      </c:dateAx>
      <c:valAx>
        <c:axId val="49624128"/>
        <c:scaling>
          <c:orientation val="minMax"/>
          <c:max val="426.5"/>
          <c:min val="422.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Water Elevation 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446336"/>
        <c:crosses val="autoZero"/>
        <c:crossBetween val="between"/>
      </c:valAx>
      <c:spPr>
        <a:ln cmpd="sng">
          <a:solidFill>
            <a:schemeClr val="tx1"/>
          </a:solidFill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313 Water Elevation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5875"/>
          </c:spPr>
          <c:marker>
            <c:symbol val="none"/>
          </c:marker>
          <c:cat>
            <c:numRef>
              <c:f>'"300" wells'' water levels'!$B$2841:$B$3141</c:f>
              <c:numCache>
                <c:formatCode>mm/dd/yy</c:formatCode>
                <c:ptCount val="301"/>
                <c:pt idx="0">
                  <c:v>30480</c:v>
                </c:pt>
                <c:pt idx="1">
                  <c:v>30483</c:v>
                </c:pt>
                <c:pt idx="2">
                  <c:v>30488</c:v>
                </c:pt>
                <c:pt idx="3">
                  <c:v>30509</c:v>
                </c:pt>
                <c:pt idx="4">
                  <c:v>30566</c:v>
                </c:pt>
                <c:pt idx="5">
                  <c:v>30737</c:v>
                </c:pt>
                <c:pt idx="6">
                  <c:v>30739</c:v>
                </c:pt>
                <c:pt idx="7">
                  <c:v>30778</c:v>
                </c:pt>
                <c:pt idx="8">
                  <c:v>30785</c:v>
                </c:pt>
                <c:pt idx="9">
                  <c:v>30799</c:v>
                </c:pt>
                <c:pt idx="10">
                  <c:v>30806</c:v>
                </c:pt>
                <c:pt idx="11">
                  <c:v>30830</c:v>
                </c:pt>
                <c:pt idx="12">
                  <c:v>30839</c:v>
                </c:pt>
                <c:pt idx="13">
                  <c:v>30848</c:v>
                </c:pt>
                <c:pt idx="14">
                  <c:v>30854</c:v>
                </c:pt>
                <c:pt idx="15">
                  <c:v>30861</c:v>
                </c:pt>
                <c:pt idx="16">
                  <c:v>30869</c:v>
                </c:pt>
                <c:pt idx="17">
                  <c:v>30881</c:v>
                </c:pt>
                <c:pt idx="18">
                  <c:v>30888</c:v>
                </c:pt>
                <c:pt idx="19">
                  <c:v>30897</c:v>
                </c:pt>
                <c:pt idx="20">
                  <c:v>30904</c:v>
                </c:pt>
                <c:pt idx="21">
                  <c:v>30911</c:v>
                </c:pt>
                <c:pt idx="22">
                  <c:v>30917</c:v>
                </c:pt>
                <c:pt idx="23">
                  <c:v>30934</c:v>
                </c:pt>
                <c:pt idx="24">
                  <c:v>30945</c:v>
                </c:pt>
                <c:pt idx="25">
                  <c:v>30979</c:v>
                </c:pt>
                <c:pt idx="26">
                  <c:v>30993</c:v>
                </c:pt>
                <c:pt idx="27">
                  <c:v>31002</c:v>
                </c:pt>
                <c:pt idx="28">
                  <c:v>31007</c:v>
                </c:pt>
                <c:pt idx="29">
                  <c:v>31016</c:v>
                </c:pt>
                <c:pt idx="30">
                  <c:v>31021</c:v>
                </c:pt>
                <c:pt idx="31">
                  <c:v>31029</c:v>
                </c:pt>
                <c:pt idx="32">
                  <c:v>31039</c:v>
                </c:pt>
                <c:pt idx="33">
                  <c:v>31046</c:v>
                </c:pt>
                <c:pt idx="34">
                  <c:v>31053</c:v>
                </c:pt>
                <c:pt idx="35">
                  <c:v>31060</c:v>
                </c:pt>
                <c:pt idx="36">
                  <c:v>31076</c:v>
                </c:pt>
                <c:pt idx="37">
                  <c:v>31081</c:v>
                </c:pt>
                <c:pt idx="38">
                  <c:v>31088</c:v>
                </c:pt>
                <c:pt idx="39">
                  <c:v>31095</c:v>
                </c:pt>
                <c:pt idx="40">
                  <c:v>31102</c:v>
                </c:pt>
                <c:pt idx="41">
                  <c:v>31116</c:v>
                </c:pt>
                <c:pt idx="42">
                  <c:v>31123</c:v>
                </c:pt>
                <c:pt idx="43">
                  <c:v>31130</c:v>
                </c:pt>
                <c:pt idx="44">
                  <c:v>31137</c:v>
                </c:pt>
                <c:pt idx="45">
                  <c:v>31144</c:v>
                </c:pt>
                <c:pt idx="46">
                  <c:v>31151</c:v>
                </c:pt>
                <c:pt idx="47">
                  <c:v>31158</c:v>
                </c:pt>
                <c:pt idx="48">
                  <c:v>31165</c:v>
                </c:pt>
                <c:pt idx="49">
                  <c:v>31172</c:v>
                </c:pt>
                <c:pt idx="50">
                  <c:v>31179</c:v>
                </c:pt>
                <c:pt idx="51">
                  <c:v>31186</c:v>
                </c:pt>
                <c:pt idx="52">
                  <c:v>31193</c:v>
                </c:pt>
                <c:pt idx="53">
                  <c:v>31200</c:v>
                </c:pt>
                <c:pt idx="54">
                  <c:v>31207</c:v>
                </c:pt>
                <c:pt idx="55">
                  <c:v>31214</c:v>
                </c:pt>
                <c:pt idx="56">
                  <c:v>31228</c:v>
                </c:pt>
                <c:pt idx="57">
                  <c:v>31235</c:v>
                </c:pt>
                <c:pt idx="58">
                  <c:v>31242</c:v>
                </c:pt>
                <c:pt idx="59">
                  <c:v>31249</c:v>
                </c:pt>
                <c:pt idx="60">
                  <c:v>31256</c:v>
                </c:pt>
                <c:pt idx="61">
                  <c:v>31263</c:v>
                </c:pt>
                <c:pt idx="62">
                  <c:v>31270</c:v>
                </c:pt>
                <c:pt idx="63">
                  <c:v>31272</c:v>
                </c:pt>
                <c:pt idx="64">
                  <c:v>31277</c:v>
                </c:pt>
                <c:pt idx="65">
                  <c:v>31284</c:v>
                </c:pt>
                <c:pt idx="66">
                  <c:v>31291</c:v>
                </c:pt>
                <c:pt idx="67">
                  <c:v>31298</c:v>
                </c:pt>
                <c:pt idx="68">
                  <c:v>31305</c:v>
                </c:pt>
                <c:pt idx="69">
                  <c:v>31312</c:v>
                </c:pt>
                <c:pt idx="70">
                  <c:v>31319</c:v>
                </c:pt>
                <c:pt idx="71">
                  <c:v>31326</c:v>
                </c:pt>
                <c:pt idx="72">
                  <c:v>31333</c:v>
                </c:pt>
                <c:pt idx="73">
                  <c:v>31340</c:v>
                </c:pt>
                <c:pt idx="74">
                  <c:v>31347</c:v>
                </c:pt>
                <c:pt idx="75">
                  <c:v>31437</c:v>
                </c:pt>
                <c:pt idx="76">
                  <c:v>31445</c:v>
                </c:pt>
                <c:pt idx="77">
                  <c:v>31451</c:v>
                </c:pt>
                <c:pt idx="78">
                  <c:v>31452</c:v>
                </c:pt>
                <c:pt idx="79">
                  <c:v>31458</c:v>
                </c:pt>
                <c:pt idx="80">
                  <c:v>31465</c:v>
                </c:pt>
                <c:pt idx="81">
                  <c:v>31473</c:v>
                </c:pt>
                <c:pt idx="82">
                  <c:v>31487</c:v>
                </c:pt>
                <c:pt idx="83">
                  <c:v>31493</c:v>
                </c:pt>
                <c:pt idx="84">
                  <c:v>31500</c:v>
                </c:pt>
                <c:pt idx="85">
                  <c:v>31507</c:v>
                </c:pt>
                <c:pt idx="86">
                  <c:v>31515</c:v>
                </c:pt>
                <c:pt idx="87">
                  <c:v>31522</c:v>
                </c:pt>
                <c:pt idx="88">
                  <c:v>31529</c:v>
                </c:pt>
                <c:pt idx="89">
                  <c:v>31537</c:v>
                </c:pt>
                <c:pt idx="90">
                  <c:v>31543</c:v>
                </c:pt>
                <c:pt idx="91">
                  <c:v>31551</c:v>
                </c:pt>
                <c:pt idx="92">
                  <c:v>31578</c:v>
                </c:pt>
                <c:pt idx="93">
                  <c:v>31592</c:v>
                </c:pt>
                <c:pt idx="94">
                  <c:v>31602</c:v>
                </c:pt>
                <c:pt idx="95">
                  <c:v>31606</c:v>
                </c:pt>
                <c:pt idx="96">
                  <c:v>31614</c:v>
                </c:pt>
                <c:pt idx="97">
                  <c:v>31719</c:v>
                </c:pt>
                <c:pt idx="98">
                  <c:v>31760</c:v>
                </c:pt>
                <c:pt idx="99">
                  <c:v>31774</c:v>
                </c:pt>
                <c:pt idx="100">
                  <c:v>31780</c:v>
                </c:pt>
                <c:pt idx="101">
                  <c:v>31788</c:v>
                </c:pt>
                <c:pt idx="102">
                  <c:v>31905</c:v>
                </c:pt>
                <c:pt idx="103">
                  <c:v>32755</c:v>
                </c:pt>
                <c:pt idx="104">
                  <c:v>32800</c:v>
                </c:pt>
                <c:pt idx="105">
                  <c:v>33257</c:v>
                </c:pt>
                <c:pt idx="106">
                  <c:v>33400</c:v>
                </c:pt>
                <c:pt idx="107">
                  <c:v>33679</c:v>
                </c:pt>
                <c:pt idx="108">
                  <c:v>33688</c:v>
                </c:pt>
                <c:pt idx="109">
                  <c:v>33690</c:v>
                </c:pt>
                <c:pt idx="110">
                  <c:v>33693</c:v>
                </c:pt>
                <c:pt idx="111">
                  <c:v>33695</c:v>
                </c:pt>
                <c:pt idx="112">
                  <c:v>33699</c:v>
                </c:pt>
                <c:pt idx="113">
                  <c:v>33700</c:v>
                </c:pt>
                <c:pt idx="114">
                  <c:v>33702</c:v>
                </c:pt>
                <c:pt idx="115">
                  <c:v>33707</c:v>
                </c:pt>
                <c:pt idx="116">
                  <c:v>33709</c:v>
                </c:pt>
                <c:pt idx="117">
                  <c:v>33716</c:v>
                </c:pt>
                <c:pt idx="118">
                  <c:v>33718</c:v>
                </c:pt>
                <c:pt idx="119">
                  <c:v>33771</c:v>
                </c:pt>
                <c:pt idx="120">
                  <c:v>34033</c:v>
                </c:pt>
                <c:pt idx="121">
                  <c:v>34044</c:v>
                </c:pt>
                <c:pt idx="122">
                  <c:v>34058</c:v>
                </c:pt>
                <c:pt idx="123">
                  <c:v>34086</c:v>
                </c:pt>
                <c:pt idx="124">
                  <c:v>34100</c:v>
                </c:pt>
                <c:pt idx="125">
                  <c:v>34267</c:v>
                </c:pt>
                <c:pt idx="126">
                  <c:v>34310</c:v>
                </c:pt>
                <c:pt idx="127">
                  <c:v>34341</c:v>
                </c:pt>
                <c:pt idx="128">
                  <c:v>34366</c:v>
                </c:pt>
                <c:pt idx="129">
                  <c:v>34402</c:v>
                </c:pt>
                <c:pt idx="130">
                  <c:v>34438</c:v>
                </c:pt>
                <c:pt idx="131">
                  <c:v>34488</c:v>
                </c:pt>
                <c:pt idx="132">
                  <c:v>34522</c:v>
                </c:pt>
                <c:pt idx="133">
                  <c:v>34561</c:v>
                </c:pt>
                <c:pt idx="134">
                  <c:v>34589</c:v>
                </c:pt>
                <c:pt idx="135">
                  <c:v>34611</c:v>
                </c:pt>
                <c:pt idx="136">
                  <c:v>34648</c:v>
                </c:pt>
                <c:pt idx="137">
                  <c:v>34676</c:v>
                </c:pt>
                <c:pt idx="138">
                  <c:v>34702</c:v>
                </c:pt>
                <c:pt idx="139">
                  <c:v>34775</c:v>
                </c:pt>
                <c:pt idx="140">
                  <c:v>34817</c:v>
                </c:pt>
                <c:pt idx="141">
                  <c:v>34859</c:v>
                </c:pt>
                <c:pt idx="142">
                  <c:v>35184</c:v>
                </c:pt>
                <c:pt idx="143">
                  <c:v>35213</c:v>
                </c:pt>
                <c:pt idx="144">
                  <c:v>35240</c:v>
                </c:pt>
                <c:pt idx="145">
                  <c:v>35286</c:v>
                </c:pt>
                <c:pt idx="146">
                  <c:v>35311</c:v>
                </c:pt>
                <c:pt idx="147">
                  <c:v>35325</c:v>
                </c:pt>
                <c:pt idx="148">
                  <c:v>35359</c:v>
                </c:pt>
                <c:pt idx="149">
                  <c:v>36149</c:v>
                </c:pt>
                <c:pt idx="150">
                  <c:v>35487</c:v>
                </c:pt>
                <c:pt idx="151">
                  <c:v>35551</c:v>
                </c:pt>
                <c:pt idx="152">
                  <c:v>35586</c:v>
                </c:pt>
                <c:pt idx="153">
                  <c:v>35651</c:v>
                </c:pt>
                <c:pt idx="154">
                  <c:v>35693</c:v>
                </c:pt>
                <c:pt idx="155">
                  <c:v>35731</c:v>
                </c:pt>
                <c:pt idx="156">
                  <c:v>35754</c:v>
                </c:pt>
                <c:pt idx="157">
                  <c:v>35776</c:v>
                </c:pt>
                <c:pt idx="158">
                  <c:v>35817</c:v>
                </c:pt>
                <c:pt idx="159">
                  <c:v>35845</c:v>
                </c:pt>
                <c:pt idx="160">
                  <c:v>35871</c:v>
                </c:pt>
                <c:pt idx="161">
                  <c:v>35900</c:v>
                </c:pt>
                <c:pt idx="162">
                  <c:v>35956</c:v>
                </c:pt>
                <c:pt idx="163">
                  <c:v>36001</c:v>
                </c:pt>
                <c:pt idx="164">
                  <c:v>36060</c:v>
                </c:pt>
                <c:pt idx="165">
                  <c:v>36082</c:v>
                </c:pt>
                <c:pt idx="166">
                  <c:v>36277</c:v>
                </c:pt>
                <c:pt idx="167">
                  <c:v>36299</c:v>
                </c:pt>
                <c:pt idx="168">
                  <c:v>36328</c:v>
                </c:pt>
                <c:pt idx="169">
                  <c:v>36371</c:v>
                </c:pt>
                <c:pt idx="170">
                  <c:v>36399</c:v>
                </c:pt>
                <c:pt idx="171">
                  <c:v>36427</c:v>
                </c:pt>
                <c:pt idx="172">
                  <c:v>36458</c:v>
                </c:pt>
                <c:pt idx="173">
                  <c:v>36486</c:v>
                </c:pt>
                <c:pt idx="174">
                  <c:v>36521</c:v>
                </c:pt>
                <c:pt idx="175">
                  <c:v>36553</c:v>
                </c:pt>
                <c:pt idx="176">
                  <c:v>36587</c:v>
                </c:pt>
                <c:pt idx="177">
                  <c:v>36612</c:v>
                </c:pt>
                <c:pt idx="178">
                  <c:v>36640</c:v>
                </c:pt>
                <c:pt idx="179">
                  <c:v>36669</c:v>
                </c:pt>
                <c:pt idx="180">
                  <c:v>36706</c:v>
                </c:pt>
                <c:pt idx="181">
                  <c:v>36732</c:v>
                </c:pt>
                <c:pt idx="182">
                  <c:v>36760</c:v>
                </c:pt>
                <c:pt idx="183">
                  <c:v>36787</c:v>
                </c:pt>
                <c:pt idx="184">
                  <c:v>36822</c:v>
                </c:pt>
                <c:pt idx="185">
                  <c:v>36859</c:v>
                </c:pt>
                <c:pt idx="186">
                  <c:v>36888</c:v>
                </c:pt>
                <c:pt idx="187">
                  <c:v>36914</c:v>
                </c:pt>
                <c:pt idx="188">
                  <c:v>36941</c:v>
                </c:pt>
                <c:pt idx="189">
                  <c:v>36965</c:v>
                </c:pt>
                <c:pt idx="190">
                  <c:v>37011</c:v>
                </c:pt>
                <c:pt idx="191">
                  <c:v>37041</c:v>
                </c:pt>
                <c:pt idx="192">
                  <c:v>37063</c:v>
                </c:pt>
                <c:pt idx="193">
                  <c:v>37102</c:v>
                </c:pt>
                <c:pt idx="194">
                  <c:v>37130</c:v>
                </c:pt>
                <c:pt idx="195">
                  <c:v>37159</c:v>
                </c:pt>
                <c:pt idx="196">
                  <c:v>37193</c:v>
                </c:pt>
                <c:pt idx="197">
                  <c:v>37223</c:v>
                </c:pt>
                <c:pt idx="198">
                  <c:v>37244</c:v>
                </c:pt>
                <c:pt idx="199">
                  <c:v>37281</c:v>
                </c:pt>
                <c:pt idx="200">
                  <c:v>37314</c:v>
                </c:pt>
                <c:pt idx="201">
                  <c:v>37337</c:v>
                </c:pt>
                <c:pt idx="202">
                  <c:v>37375</c:v>
                </c:pt>
                <c:pt idx="203">
                  <c:v>37398</c:v>
                </c:pt>
                <c:pt idx="204">
                  <c:v>37433</c:v>
                </c:pt>
                <c:pt idx="205">
                  <c:v>37462</c:v>
                </c:pt>
                <c:pt idx="206">
                  <c:v>37494</c:v>
                </c:pt>
                <c:pt idx="207">
                  <c:v>37524</c:v>
                </c:pt>
                <c:pt idx="208">
                  <c:v>37546</c:v>
                </c:pt>
                <c:pt idx="209">
                  <c:v>37581</c:v>
                </c:pt>
                <c:pt idx="210">
                  <c:v>37610</c:v>
                </c:pt>
                <c:pt idx="211">
                  <c:v>37651</c:v>
                </c:pt>
                <c:pt idx="212">
                  <c:v>37679</c:v>
                </c:pt>
                <c:pt idx="213">
                  <c:v>37706</c:v>
                </c:pt>
                <c:pt idx="214">
                  <c:v>37739</c:v>
                </c:pt>
                <c:pt idx="215">
                  <c:v>37761</c:v>
                </c:pt>
                <c:pt idx="216">
                  <c:v>37802</c:v>
                </c:pt>
                <c:pt idx="217">
                  <c:v>37824</c:v>
                </c:pt>
                <c:pt idx="218">
                  <c:v>37860</c:v>
                </c:pt>
                <c:pt idx="219">
                  <c:v>37888</c:v>
                </c:pt>
                <c:pt idx="220">
                  <c:v>37924</c:v>
                </c:pt>
                <c:pt idx="221">
                  <c:v>37951</c:v>
                </c:pt>
                <c:pt idx="222">
                  <c:v>37978</c:v>
                </c:pt>
                <c:pt idx="223">
                  <c:v>38008</c:v>
                </c:pt>
                <c:pt idx="224">
                  <c:v>38047</c:v>
                </c:pt>
                <c:pt idx="225">
                  <c:v>38079</c:v>
                </c:pt>
                <c:pt idx="226">
                  <c:v>38105</c:v>
                </c:pt>
                <c:pt idx="227">
                  <c:v>38131</c:v>
                </c:pt>
                <c:pt idx="228">
                  <c:v>38162</c:v>
                </c:pt>
                <c:pt idx="229">
                  <c:v>38191</c:v>
                </c:pt>
                <c:pt idx="230">
                  <c:v>38216</c:v>
                </c:pt>
                <c:pt idx="231">
                  <c:v>38250</c:v>
                </c:pt>
                <c:pt idx="232">
                  <c:v>38292</c:v>
                </c:pt>
                <c:pt idx="233">
                  <c:v>38320</c:v>
                </c:pt>
                <c:pt idx="234">
                  <c:v>38341</c:v>
                </c:pt>
                <c:pt idx="235">
                  <c:v>38377</c:v>
                </c:pt>
                <c:pt idx="236">
                  <c:v>38413</c:v>
                </c:pt>
                <c:pt idx="237">
                  <c:v>38440</c:v>
                </c:pt>
                <c:pt idx="238">
                  <c:v>38467</c:v>
                </c:pt>
                <c:pt idx="239">
                  <c:v>38496</c:v>
                </c:pt>
                <c:pt idx="240">
                  <c:v>38526</c:v>
                </c:pt>
                <c:pt idx="241">
                  <c:v>38558</c:v>
                </c:pt>
                <c:pt idx="242">
                  <c:v>38586</c:v>
                </c:pt>
                <c:pt idx="243">
                  <c:v>38618</c:v>
                </c:pt>
                <c:pt idx="244">
                  <c:v>38649</c:v>
                </c:pt>
                <c:pt idx="245">
                  <c:v>38677</c:v>
                </c:pt>
                <c:pt idx="246">
                  <c:v>38707</c:v>
                </c:pt>
                <c:pt idx="247">
                  <c:v>38743</c:v>
                </c:pt>
                <c:pt idx="248">
                  <c:v>38776</c:v>
                </c:pt>
                <c:pt idx="249">
                  <c:v>38803</c:v>
                </c:pt>
                <c:pt idx="250">
                  <c:v>38835</c:v>
                </c:pt>
                <c:pt idx="251">
                  <c:v>38856</c:v>
                </c:pt>
                <c:pt idx="252">
                  <c:v>38895</c:v>
                </c:pt>
                <c:pt idx="253">
                  <c:v>38925</c:v>
                </c:pt>
                <c:pt idx="254">
                  <c:v>38958</c:v>
                </c:pt>
                <c:pt idx="255">
                  <c:v>38986</c:v>
                </c:pt>
                <c:pt idx="256">
                  <c:v>39014</c:v>
                </c:pt>
                <c:pt idx="257">
                  <c:v>39050</c:v>
                </c:pt>
                <c:pt idx="258">
                  <c:v>39077</c:v>
                </c:pt>
                <c:pt idx="259">
                  <c:v>39114</c:v>
                </c:pt>
                <c:pt idx="260">
                  <c:v>39136</c:v>
                </c:pt>
                <c:pt idx="261">
                  <c:v>39167</c:v>
                </c:pt>
                <c:pt idx="262">
                  <c:v>39198</c:v>
                </c:pt>
                <c:pt idx="263">
                  <c:v>39220</c:v>
                </c:pt>
                <c:pt idx="264">
                  <c:v>39258</c:v>
                </c:pt>
                <c:pt idx="265">
                  <c:v>39317</c:v>
                </c:pt>
                <c:pt idx="266">
                  <c:v>39356</c:v>
                </c:pt>
                <c:pt idx="267">
                  <c:v>39373</c:v>
                </c:pt>
                <c:pt idx="268">
                  <c:v>39413</c:v>
                </c:pt>
                <c:pt idx="269">
                  <c:v>39443</c:v>
                </c:pt>
                <c:pt idx="270">
                  <c:v>39472</c:v>
                </c:pt>
                <c:pt idx="271">
                  <c:v>39507</c:v>
                </c:pt>
                <c:pt idx="272">
                  <c:v>39536</c:v>
                </c:pt>
                <c:pt idx="273">
                  <c:v>39563</c:v>
                </c:pt>
                <c:pt idx="274">
                  <c:v>39580</c:v>
                </c:pt>
                <c:pt idx="275">
                  <c:v>39674</c:v>
                </c:pt>
                <c:pt idx="276">
                  <c:v>39725</c:v>
                </c:pt>
                <c:pt idx="277">
                  <c:v>39767</c:v>
                </c:pt>
                <c:pt idx="278">
                  <c:v>39795</c:v>
                </c:pt>
                <c:pt idx="279">
                  <c:v>39832</c:v>
                </c:pt>
                <c:pt idx="280">
                  <c:v>39866</c:v>
                </c:pt>
                <c:pt idx="281">
                  <c:v>39898</c:v>
                </c:pt>
                <c:pt idx="282">
                  <c:v>39928</c:v>
                </c:pt>
                <c:pt idx="283">
                  <c:v>39966</c:v>
                </c:pt>
                <c:pt idx="284">
                  <c:v>40004</c:v>
                </c:pt>
                <c:pt idx="285">
                  <c:v>40045</c:v>
                </c:pt>
                <c:pt idx="286">
                  <c:v>40074</c:v>
                </c:pt>
                <c:pt idx="287">
                  <c:v>40102</c:v>
                </c:pt>
                <c:pt idx="288">
                  <c:v>40128</c:v>
                </c:pt>
                <c:pt idx="289">
                  <c:v>40161</c:v>
                </c:pt>
                <c:pt idx="290">
                  <c:v>40190</c:v>
                </c:pt>
                <c:pt idx="291">
                  <c:v>40222</c:v>
                </c:pt>
                <c:pt idx="292">
                  <c:v>40246</c:v>
                </c:pt>
                <c:pt idx="293">
                  <c:v>40274</c:v>
                </c:pt>
                <c:pt idx="294">
                  <c:v>40302</c:v>
                </c:pt>
                <c:pt idx="295">
                  <c:v>40331</c:v>
                </c:pt>
                <c:pt idx="296">
                  <c:v>40384</c:v>
                </c:pt>
                <c:pt idx="297">
                  <c:v>40417</c:v>
                </c:pt>
                <c:pt idx="298">
                  <c:v>40441</c:v>
                </c:pt>
                <c:pt idx="299">
                  <c:v>40486</c:v>
                </c:pt>
                <c:pt idx="300">
                  <c:v>40714</c:v>
                </c:pt>
              </c:numCache>
            </c:numRef>
          </c:cat>
          <c:val>
            <c:numRef>
              <c:f>'"300" wells'' water levels'!$L$2841:$L$3141</c:f>
              <c:numCache>
                <c:formatCode>General</c:formatCode>
                <c:ptCount val="301"/>
                <c:pt idx="0">
                  <c:v>423.74400000000003</c:v>
                </c:pt>
                <c:pt idx="1">
                  <c:v>424.17399999999998</c:v>
                </c:pt>
                <c:pt idx="2">
                  <c:v>424.15300000000002</c:v>
                </c:pt>
                <c:pt idx="3">
                  <c:v>424.14</c:v>
                </c:pt>
                <c:pt idx="4">
                  <c:v>424.04599999999999</c:v>
                </c:pt>
                <c:pt idx="5">
                  <c:v>424.05500000000001</c:v>
                </c:pt>
                <c:pt idx="6">
                  <c:v>424.05500000000001</c:v>
                </c:pt>
                <c:pt idx="7">
                  <c:v>424.19499999999999</c:v>
                </c:pt>
                <c:pt idx="8">
                  <c:v>424.18900000000002</c:v>
                </c:pt>
                <c:pt idx="9">
                  <c:v>424.21100000000001</c:v>
                </c:pt>
                <c:pt idx="10">
                  <c:v>424.09500000000003</c:v>
                </c:pt>
                <c:pt idx="11">
                  <c:v>424.05200000000002</c:v>
                </c:pt>
                <c:pt idx="12">
                  <c:v>424.21699999999998</c:v>
                </c:pt>
                <c:pt idx="13">
                  <c:v>424.25299999999999</c:v>
                </c:pt>
                <c:pt idx="14">
                  <c:v>424.226</c:v>
                </c:pt>
                <c:pt idx="15">
                  <c:v>424.18599999999998</c:v>
                </c:pt>
                <c:pt idx="16">
                  <c:v>424.14699999999999</c:v>
                </c:pt>
                <c:pt idx="17">
                  <c:v>424.00599999999997</c:v>
                </c:pt>
                <c:pt idx="18">
                  <c:v>423.95800000000003</c:v>
                </c:pt>
                <c:pt idx="19">
                  <c:v>423.85700000000003</c:v>
                </c:pt>
                <c:pt idx="20">
                  <c:v>423.95800000000003</c:v>
                </c:pt>
                <c:pt idx="21">
                  <c:v>423.93</c:v>
                </c:pt>
                <c:pt idx="22">
                  <c:v>423.91500000000002</c:v>
                </c:pt>
                <c:pt idx="23">
                  <c:v>423.85700000000003</c:v>
                </c:pt>
                <c:pt idx="24">
                  <c:v>423.81099999999998</c:v>
                </c:pt>
                <c:pt idx="25">
                  <c:v>424.262</c:v>
                </c:pt>
                <c:pt idx="26">
                  <c:v>424.16800000000001</c:v>
                </c:pt>
                <c:pt idx="27">
                  <c:v>424.13400000000001</c:v>
                </c:pt>
                <c:pt idx="28">
                  <c:v>424.09800000000001</c:v>
                </c:pt>
                <c:pt idx="29">
                  <c:v>424.101</c:v>
                </c:pt>
                <c:pt idx="30">
                  <c:v>424.04300000000001</c:v>
                </c:pt>
                <c:pt idx="31">
                  <c:v>424</c:v>
                </c:pt>
                <c:pt idx="32">
                  <c:v>423.94200000000001</c:v>
                </c:pt>
                <c:pt idx="33">
                  <c:v>423.91800000000001</c:v>
                </c:pt>
                <c:pt idx="34">
                  <c:v>423.89100000000002</c:v>
                </c:pt>
                <c:pt idx="47">
                  <c:v>423.91800000000001</c:v>
                </c:pt>
                <c:pt idx="48">
                  <c:v>424</c:v>
                </c:pt>
                <c:pt idx="49">
                  <c:v>424.00599999999997</c:v>
                </c:pt>
                <c:pt idx="50">
                  <c:v>424.32</c:v>
                </c:pt>
                <c:pt idx="51">
                  <c:v>424.32600000000002</c:v>
                </c:pt>
                <c:pt idx="52">
                  <c:v>424.339</c:v>
                </c:pt>
                <c:pt idx="53">
                  <c:v>424.34199999999998</c:v>
                </c:pt>
                <c:pt idx="54">
                  <c:v>424.34199999999998</c:v>
                </c:pt>
                <c:pt idx="55">
                  <c:v>424.34500000000003</c:v>
                </c:pt>
                <c:pt idx="56">
                  <c:v>424.34500000000003</c:v>
                </c:pt>
                <c:pt idx="57">
                  <c:v>424.351</c:v>
                </c:pt>
                <c:pt idx="58">
                  <c:v>424.35700000000003</c:v>
                </c:pt>
                <c:pt idx="59">
                  <c:v>424.27800000000002</c:v>
                </c:pt>
                <c:pt idx="60">
                  <c:v>424.16800000000001</c:v>
                </c:pt>
                <c:pt idx="61">
                  <c:v>424.15600000000001</c:v>
                </c:pt>
                <c:pt idx="62">
                  <c:v>424.16800000000001</c:v>
                </c:pt>
                <c:pt idx="63">
                  <c:v>424.21699999999998</c:v>
                </c:pt>
                <c:pt idx="64">
                  <c:v>424.15600000000001</c:v>
                </c:pt>
                <c:pt idx="65">
                  <c:v>424.14400000000001</c:v>
                </c:pt>
                <c:pt idx="66">
                  <c:v>424.137</c:v>
                </c:pt>
                <c:pt idx="67">
                  <c:v>424.12799999999999</c:v>
                </c:pt>
                <c:pt idx="68">
                  <c:v>424.125</c:v>
                </c:pt>
                <c:pt idx="69">
                  <c:v>424.125</c:v>
                </c:pt>
                <c:pt idx="70">
                  <c:v>424.05799999999999</c:v>
                </c:pt>
                <c:pt idx="71">
                  <c:v>424.05799999999999</c:v>
                </c:pt>
                <c:pt idx="72">
                  <c:v>424.04599999999999</c:v>
                </c:pt>
                <c:pt idx="73">
                  <c:v>424.04</c:v>
                </c:pt>
                <c:pt idx="74">
                  <c:v>424.04</c:v>
                </c:pt>
                <c:pt idx="75">
                  <c:v>423.988</c:v>
                </c:pt>
                <c:pt idx="76">
                  <c:v>423.988</c:v>
                </c:pt>
                <c:pt idx="77">
                  <c:v>423.98200000000003</c:v>
                </c:pt>
                <c:pt idx="78">
                  <c:v>423.94200000000001</c:v>
                </c:pt>
                <c:pt idx="79">
                  <c:v>423.95499999999998</c:v>
                </c:pt>
                <c:pt idx="80">
                  <c:v>423.94499999999999</c:v>
                </c:pt>
                <c:pt idx="81">
                  <c:v>423.94200000000001</c:v>
                </c:pt>
                <c:pt idx="82">
                  <c:v>423.98500000000001</c:v>
                </c:pt>
                <c:pt idx="83">
                  <c:v>424.226</c:v>
                </c:pt>
                <c:pt idx="84">
                  <c:v>424.25599999999997</c:v>
                </c:pt>
                <c:pt idx="85">
                  <c:v>424.26799999999997</c:v>
                </c:pt>
                <c:pt idx="86">
                  <c:v>424.238</c:v>
                </c:pt>
                <c:pt idx="87">
                  <c:v>424.238</c:v>
                </c:pt>
                <c:pt idx="88">
                  <c:v>424.22899999999998</c:v>
                </c:pt>
                <c:pt idx="89">
                  <c:v>424.25299999999999</c:v>
                </c:pt>
                <c:pt idx="90">
                  <c:v>424.28100000000001</c:v>
                </c:pt>
                <c:pt idx="91">
                  <c:v>424.23500000000001</c:v>
                </c:pt>
                <c:pt idx="92">
                  <c:v>424.101</c:v>
                </c:pt>
                <c:pt idx="93">
                  <c:v>424.113</c:v>
                </c:pt>
                <c:pt idx="94">
                  <c:v>424.09800000000001</c:v>
                </c:pt>
                <c:pt idx="95">
                  <c:v>424.13400000000001</c:v>
                </c:pt>
                <c:pt idx="96">
                  <c:v>424.12799999999999</c:v>
                </c:pt>
                <c:pt idx="97">
                  <c:v>424.125</c:v>
                </c:pt>
                <c:pt idx="98">
                  <c:v>424.12200000000001</c:v>
                </c:pt>
                <c:pt idx="99">
                  <c:v>423.89400000000001</c:v>
                </c:pt>
                <c:pt idx="100">
                  <c:v>423.86</c:v>
                </c:pt>
                <c:pt idx="101">
                  <c:v>423.84800000000001</c:v>
                </c:pt>
                <c:pt idx="102">
                  <c:v>424.02199999999999</c:v>
                </c:pt>
                <c:pt idx="103">
                  <c:v>423.85399999999998</c:v>
                </c:pt>
                <c:pt idx="104">
                  <c:v>423.851</c:v>
                </c:pt>
                <c:pt idx="105">
                  <c:v>423.56099999999998</c:v>
                </c:pt>
                <c:pt idx="106">
                  <c:v>423.87799999999999</c:v>
                </c:pt>
                <c:pt idx="107">
                  <c:v>423.12</c:v>
                </c:pt>
                <c:pt idx="108">
                  <c:v>423.2</c:v>
                </c:pt>
                <c:pt idx="109">
                  <c:v>423.2</c:v>
                </c:pt>
                <c:pt idx="110">
                  <c:v>423.2</c:v>
                </c:pt>
                <c:pt idx="111">
                  <c:v>423.18</c:v>
                </c:pt>
                <c:pt idx="112">
                  <c:v>423.16</c:v>
                </c:pt>
                <c:pt idx="113">
                  <c:v>423.04</c:v>
                </c:pt>
                <c:pt idx="114">
                  <c:v>423.02</c:v>
                </c:pt>
                <c:pt idx="115">
                  <c:v>423.02</c:v>
                </c:pt>
                <c:pt idx="116">
                  <c:v>423.68</c:v>
                </c:pt>
                <c:pt idx="117">
                  <c:v>423.74</c:v>
                </c:pt>
                <c:pt idx="118">
                  <c:v>423.72</c:v>
                </c:pt>
                <c:pt idx="119">
                  <c:v>423.66</c:v>
                </c:pt>
                <c:pt idx="120">
                  <c:v>423.899</c:v>
                </c:pt>
                <c:pt idx="121">
                  <c:v>423.84399999999999</c:v>
                </c:pt>
                <c:pt idx="122">
                  <c:v>424.16699999999997</c:v>
                </c:pt>
                <c:pt idx="123">
                  <c:v>424.16899999999998</c:v>
                </c:pt>
                <c:pt idx="124">
                  <c:v>424.12299999999999</c:v>
                </c:pt>
                <c:pt idx="125">
                  <c:v>423.97199999999998</c:v>
                </c:pt>
                <c:pt idx="126">
                  <c:v>423.94099999999997</c:v>
                </c:pt>
                <c:pt idx="127">
                  <c:v>423.95499999999998</c:v>
                </c:pt>
                <c:pt idx="128">
                  <c:v>423.83699999999999</c:v>
                </c:pt>
                <c:pt idx="130">
                  <c:v>424.12599999999998</c:v>
                </c:pt>
                <c:pt idx="131">
                  <c:v>424.03299999999996</c:v>
                </c:pt>
                <c:pt idx="132">
                  <c:v>424.12799999999999</c:v>
                </c:pt>
                <c:pt idx="133">
                  <c:v>424.05500000000001</c:v>
                </c:pt>
                <c:pt idx="134">
                  <c:v>424.077</c:v>
                </c:pt>
                <c:pt idx="135">
                  <c:v>424.14599999999996</c:v>
                </c:pt>
                <c:pt idx="136">
                  <c:v>424.15600000000001</c:v>
                </c:pt>
                <c:pt idx="140">
                  <c:v>424.23199999999997</c:v>
                </c:pt>
                <c:pt idx="141">
                  <c:v>424.12099999999998</c:v>
                </c:pt>
                <c:pt idx="142">
                  <c:v>424.303</c:v>
                </c:pt>
                <c:pt idx="143">
                  <c:v>424.24699999999996</c:v>
                </c:pt>
                <c:pt idx="144">
                  <c:v>424.12099999999998</c:v>
                </c:pt>
                <c:pt idx="145">
                  <c:v>424.01099999999997</c:v>
                </c:pt>
                <c:pt idx="146">
                  <c:v>423.83299999999997</c:v>
                </c:pt>
                <c:pt idx="147">
                  <c:v>423.76284799999996</c:v>
                </c:pt>
                <c:pt idx="148">
                  <c:v>424.01900000000001</c:v>
                </c:pt>
                <c:pt idx="151">
                  <c:v>424.24799999999999</c:v>
                </c:pt>
                <c:pt idx="152">
                  <c:v>424.15699999999998</c:v>
                </c:pt>
                <c:pt idx="153">
                  <c:v>424.13499999999999</c:v>
                </c:pt>
                <c:pt idx="154">
                  <c:v>424.14</c:v>
                </c:pt>
                <c:pt idx="155">
                  <c:v>423.97300000000001</c:v>
                </c:pt>
                <c:pt idx="156">
                  <c:v>423.95799999999997</c:v>
                </c:pt>
                <c:pt idx="157">
                  <c:v>423.92699999999996</c:v>
                </c:pt>
                <c:pt idx="161">
                  <c:v>424.02</c:v>
                </c:pt>
                <c:pt idx="162">
                  <c:v>424.06200000000001</c:v>
                </c:pt>
                <c:pt idx="163">
                  <c:v>423.88599999999997</c:v>
                </c:pt>
                <c:pt idx="164">
                  <c:v>423.55699999999996</c:v>
                </c:pt>
                <c:pt idx="165">
                  <c:v>423.75399999999996</c:v>
                </c:pt>
                <c:pt idx="166">
                  <c:v>424.214</c:v>
                </c:pt>
                <c:pt idx="167">
                  <c:v>424.32400000000001</c:v>
                </c:pt>
                <c:pt idx="168">
                  <c:v>424.30799999999999</c:v>
                </c:pt>
                <c:pt idx="169">
                  <c:v>424.363</c:v>
                </c:pt>
                <c:pt idx="170">
                  <c:v>424.31099999999998</c:v>
                </c:pt>
                <c:pt idx="171">
                  <c:v>424.29899999999998</c:v>
                </c:pt>
                <c:pt idx="172">
                  <c:v>424.214</c:v>
                </c:pt>
                <c:pt idx="173">
                  <c:v>424.14299999999997</c:v>
                </c:pt>
                <c:pt idx="178">
                  <c:v>424.12299999999999</c:v>
                </c:pt>
                <c:pt idx="179">
                  <c:v>424.089</c:v>
                </c:pt>
                <c:pt idx="180">
                  <c:v>424.11899999999997</c:v>
                </c:pt>
                <c:pt idx="181">
                  <c:v>424.00399999999996</c:v>
                </c:pt>
                <c:pt idx="182">
                  <c:v>424.00200000000001</c:v>
                </c:pt>
                <c:pt idx="183">
                  <c:v>423.94</c:v>
                </c:pt>
                <c:pt idx="184">
                  <c:v>424.07400000000001</c:v>
                </c:pt>
                <c:pt idx="185">
                  <c:v>424.16499999999996</c:v>
                </c:pt>
                <c:pt idx="190">
                  <c:v>424.29899999999998</c:v>
                </c:pt>
                <c:pt idx="191">
                  <c:v>424.4</c:v>
                </c:pt>
                <c:pt idx="192">
                  <c:v>424.35999999999996</c:v>
                </c:pt>
                <c:pt idx="193">
                  <c:v>424.15899999999999</c:v>
                </c:pt>
                <c:pt idx="194">
                  <c:v>424.03999999999996</c:v>
                </c:pt>
                <c:pt idx="195">
                  <c:v>424.02499999999998</c:v>
                </c:pt>
                <c:pt idx="196">
                  <c:v>424.14099999999996</c:v>
                </c:pt>
                <c:pt idx="197">
                  <c:v>424.08600000000001</c:v>
                </c:pt>
                <c:pt idx="198">
                  <c:v>424.05199999999996</c:v>
                </c:pt>
                <c:pt idx="199">
                  <c:v>423.96999999999997</c:v>
                </c:pt>
                <c:pt idx="202">
                  <c:v>424.02499999999998</c:v>
                </c:pt>
                <c:pt idx="203">
                  <c:v>424.09499999999997</c:v>
                </c:pt>
                <c:pt idx="204">
                  <c:v>424.17399999999998</c:v>
                </c:pt>
                <c:pt idx="205">
                  <c:v>423.995</c:v>
                </c:pt>
                <c:pt idx="206">
                  <c:v>423.91800000000001</c:v>
                </c:pt>
                <c:pt idx="207">
                  <c:v>423.89086399999997</c:v>
                </c:pt>
                <c:pt idx="208">
                  <c:v>423.91524799999996</c:v>
                </c:pt>
                <c:pt idx="209">
                  <c:v>423.90000799999996</c:v>
                </c:pt>
                <c:pt idx="210">
                  <c:v>423.86038400000001</c:v>
                </c:pt>
                <c:pt idx="215">
                  <c:v>424.00363999999996</c:v>
                </c:pt>
                <c:pt idx="216">
                  <c:v>423.97925599999996</c:v>
                </c:pt>
                <c:pt idx="217">
                  <c:v>423.79332799999997</c:v>
                </c:pt>
                <c:pt idx="218">
                  <c:v>423.57691999999997</c:v>
                </c:pt>
                <c:pt idx="219">
                  <c:v>423.58301599999999</c:v>
                </c:pt>
                <c:pt idx="220">
                  <c:v>423.68055199999998</c:v>
                </c:pt>
                <c:pt idx="221">
                  <c:v>423.71407999999997</c:v>
                </c:pt>
                <c:pt idx="222">
                  <c:v>423.701888</c:v>
                </c:pt>
                <c:pt idx="223">
                  <c:v>423.67445599999996</c:v>
                </c:pt>
                <c:pt idx="224">
                  <c:v>423.74455999999998</c:v>
                </c:pt>
                <c:pt idx="225">
                  <c:v>424.02802399999996</c:v>
                </c:pt>
                <c:pt idx="226">
                  <c:v>424.00363999999996</c:v>
                </c:pt>
                <c:pt idx="227">
                  <c:v>423.982304</c:v>
                </c:pt>
                <c:pt idx="228">
                  <c:v>423.83600000000001</c:v>
                </c:pt>
                <c:pt idx="229">
                  <c:v>423.68969599999997</c:v>
                </c:pt>
                <c:pt idx="230">
                  <c:v>423.564728</c:v>
                </c:pt>
                <c:pt idx="231">
                  <c:v>423.845144</c:v>
                </c:pt>
                <c:pt idx="232">
                  <c:v>424.07983999999999</c:v>
                </c:pt>
                <c:pt idx="233">
                  <c:v>424.00363999999996</c:v>
                </c:pt>
                <c:pt idx="234">
                  <c:v>423.93658399999998</c:v>
                </c:pt>
                <c:pt idx="236">
                  <c:v>423.76284799999996</c:v>
                </c:pt>
                <c:pt idx="237">
                  <c:v>424.04021599999999</c:v>
                </c:pt>
                <c:pt idx="238">
                  <c:v>424.070696</c:v>
                </c:pt>
                <c:pt idx="239">
                  <c:v>424.04326399999997</c:v>
                </c:pt>
                <c:pt idx="240">
                  <c:v>424.14384799999999</c:v>
                </c:pt>
                <c:pt idx="241">
                  <c:v>423.93048799999997</c:v>
                </c:pt>
                <c:pt idx="242">
                  <c:v>423.67140799999999</c:v>
                </c:pt>
                <c:pt idx="243">
                  <c:v>423.57691999999997</c:v>
                </c:pt>
                <c:pt idx="244">
                  <c:v>423.80247199999997</c:v>
                </c:pt>
                <c:pt idx="245">
                  <c:v>423.95792</c:v>
                </c:pt>
                <c:pt idx="246">
                  <c:v>423.87257599999998</c:v>
                </c:pt>
                <c:pt idx="247">
                  <c:v>423.83295199999998</c:v>
                </c:pt>
                <c:pt idx="248">
                  <c:v>423.77503999999999</c:v>
                </c:pt>
                <c:pt idx="249">
                  <c:v>423.893912</c:v>
                </c:pt>
                <c:pt idx="250">
                  <c:v>424.07679200000001</c:v>
                </c:pt>
                <c:pt idx="251">
                  <c:v>424.10727199999997</c:v>
                </c:pt>
                <c:pt idx="252">
                  <c:v>423.81466399999999</c:v>
                </c:pt>
                <c:pt idx="253">
                  <c:v>423.45499999999998</c:v>
                </c:pt>
                <c:pt idx="254">
                  <c:v>423.28735999999998</c:v>
                </c:pt>
                <c:pt idx="255">
                  <c:v>423.47328799999997</c:v>
                </c:pt>
                <c:pt idx="256">
                  <c:v>423.61654399999998</c:v>
                </c:pt>
                <c:pt idx="257">
                  <c:v>423.63178399999998</c:v>
                </c:pt>
                <c:pt idx="258">
                  <c:v>423.58606399999996</c:v>
                </c:pt>
                <c:pt idx="259">
                  <c:v>423.44890399999997</c:v>
                </c:pt>
                <c:pt idx="260">
                  <c:v>423.37880000000001</c:v>
                </c:pt>
                <c:pt idx="261">
                  <c:v>423.893912</c:v>
                </c:pt>
                <c:pt idx="262">
                  <c:v>424.07679200000001</c:v>
                </c:pt>
                <c:pt idx="263">
                  <c:v>423.97620799999999</c:v>
                </c:pt>
                <c:pt idx="264">
                  <c:v>423.97925599999996</c:v>
                </c:pt>
                <c:pt idx="265">
                  <c:v>423.397088</c:v>
                </c:pt>
                <c:pt idx="266">
                  <c:v>423.56167999999997</c:v>
                </c:pt>
                <c:pt idx="267">
                  <c:v>423.81161599999996</c:v>
                </c:pt>
                <c:pt idx="268">
                  <c:v>423.81771199999997</c:v>
                </c:pt>
                <c:pt idx="269">
                  <c:v>423.77808799999997</c:v>
                </c:pt>
                <c:pt idx="270">
                  <c:v>423.70798400000001</c:v>
                </c:pt>
                <c:pt idx="271">
                  <c:v>423.63483199999996</c:v>
                </c:pt>
                <c:pt idx="272">
                  <c:v>423.73236800000001</c:v>
                </c:pt>
                <c:pt idx="273">
                  <c:v>424.03107199999999</c:v>
                </c:pt>
                <c:pt idx="274">
                  <c:v>424.04935999999998</c:v>
                </c:pt>
                <c:pt idx="275">
                  <c:v>423.78723199999996</c:v>
                </c:pt>
                <c:pt idx="276">
                  <c:v>423.81161599999996</c:v>
                </c:pt>
                <c:pt idx="277">
                  <c:v>424.05850399999997</c:v>
                </c:pt>
                <c:pt idx="278">
                  <c:v>423.95487199999997</c:v>
                </c:pt>
                <c:pt idx="282">
                  <c:v>424.24138399999998</c:v>
                </c:pt>
                <c:pt idx="283">
                  <c:v>424.19566399999997</c:v>
                </c:pt>
                <c:pt idx="284">
                  <c:v>424.04935999999998</c:v>
                </c:pt>
                <c:pt idx="285">
                  <c:v>423.90305599999999</c:v>
                </c:pt>
                <c:pt idx="286">
                  <c:v>423.77808799999997</c:v>
                </c:pt>
                <c:pt idx="287">
                  <c:v>423.81466399999999</c:v>
                </c:pt>
                <c:pt idx="288">
                  <c:v>423.99449599999997</c:v>
                </c:pt>
                <c:pt idx="289">
                  <c:v>423.869528</c:v>
                </c:pt>
                <c:pt idx="293">
                  <c:v>424.021928</c:v>
                </c:pt>
                <c:pt idx="294">
                  <c:v>424.04021599999999</c:v>
                </c:pt>
                <c:pt idx="295">
                  <c:v>424.03411999999997</c:v>
                </c:pt>
                <c:pt idx="296">
                  <c:v>424.00059199999998</c:v>
                </c:pt>
                <c:pt idx="297">
                  <c:v>424.134704</c:v>
                </c:pt>
                <c:pt idx="298">
                  <c:v>424.198712</c:v>
                </c:pt>
                <c:pt idx="299">
                  <c:v>424.26881599999996</c:v>
                </c:pt>
                <c:pt idx="300">
                  <c:v>424.20400000000001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46848"/>
        <c:axId val="49625856"/>
      </c:lineChart>
      <c:dateAx>
        <c:axId val="50446848"/>
        <c:scaling>
          <c:orientation val="minMax"/>
          <c:max val="40543"/>
        </c:scaling>
        <c:delete val="0"/>
        <c:axPos val="b"/>
        <c:numFmt formatCode="mm/dd/yy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9625856"/>
        <c:crosses val="autoZero"/>
        <c:auto val="1"/>
        <c:lblOffset val="100"/>
        <c:baseTimeUnit val="days"/>
      </c:dateAx>
      <c:valAx>
        <c:axId val="49625856"/>
        <c:scaling>
          <c:orientation val="minMax"/>
          <c:max val="424.4"/>
          <c:min val="42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Water Elevation (m)</a:t>
                </a:r>
              </a:p>
            </c:rich>
          </c:tx>
          <c:layout>
            <c:manualLayout>
              <c:xMode val="edge"/>
              <c:yMode val="edge"/>
              <c:x val="2.6936026936026935E-2"/>
              <c:y val="0.3534282550964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446848"/>
        <c:crosses val="autoZero"/>
        <c:crossBetween val="between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310D Water Elevation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37631631701134"/>
          <c:y val="0.12301656737352278"/>
          <c:w val="0.80275319259021172"/>
          <c:h val="0.68241775333638854"/>
        </c:manualLayout>
      </c:layout>
      <c:lineChart>
        <c:grouping val="standard"/>
        <c:varyColors val="0"/>
        <c:ser>
          <c:idx val="0"/>
          <c:order val="0"/>
          <c:spPr>
            <a:ln w="15875"/>
          </c:spPr>
          <c:marker>
            <c:symbol val="none"/>
          </c:marker>
          <c:cat>
            <c:numRef>
              <c:f>'"300" wells'' water levels'!$B$1946:$B$2135</c:f>
              <c:numCache>
                <c:formatCode>mm/dd/yy</c:formatCode>
                <c:ptCount val="190"/>
                <c:pt idx="0">
                  <c:v>31272</c:v>
                </c:pt>
                <c:pt idx="1">
                  <c:v>31903</c:v>
                </c:pt>
                <c:pt idx="2">
                  <c:v>31999</c:v>
                </c:pt>
                <c:pt idx="3">
                  <c:v>32013</c:v>
                </c:pt>
                <c:pt idx="4">
                  <c:v>32032</c:v>
                </c:pt>
                <c:pt idx="5">
                  <c:v>32047</c:v>
                </c:pt>
                <c:pt idx="6">
                  <c:v>32061</c:v>
                </c:pt>
                <c:pt idx="7">
                  <c:v>32088</c:v>
                </c:pt>
                <c:pt idx="8">
                  <c:v>32100</c:v>
                </c:pt>
                <c:pt idx="9">
                  <c:v>32139</c:v>
                </c:pt>
                <c:pt idx="10">
                  <c:v>32159</c:v>
                </c:pt>
                <c:pt idx="11">
                  <c:v>32200</c:v>
                </c:pt>
                <c:pt idx="12">
                  <c:v>32201</c:v>
                </c:pt>
                <c:pt idx="13">
                  <c:v>32222</c:v>
                </c:pt>
                <c:pt idx="14">
                  <c:v>32231</c:v>
                </c:pt>
                <c:pt idx="15">
                  <c:v>32235</c:v>
                </c:pt>
                <c:pt idx="16">
                  <c:v>32238</c:v>
                </c:pt>
                <c:pt idx="17">
                  <c:v>32242</c:v>
                </c:pt>
                <c:pt idx="18">
                  <c:v>32245</c:v>
                </c:pt>
                <c:pt idx="19">
                  <c:v>32263</c:v>
                </c:pt>
                <c:pt idx="20">
                  <c:v>32287</c:v>
                </c:pt>
                <c:pt idx="21">
                  <c:v>32297</c:v>
                </c:pt>
                <c:pt idx="22">
                  <c:v>32300</c:v>
                </c:pt>
                <c:pt idx="23">
                  <c:v>32302</c:v>
                </c:pt>
                <c:pt idx="24">
                  <c:v>32313</c:v>
                </c:pt>
                <c:pt idx="25">
                  <c:v>32321</c:v>
                </c:pt>
                <c:pt idx="26">
                  <c:v>32330</c:v>
                </c:pt>
                <c:pt idx="27">
                  <c:v>32332</c:v>
                </c:pt>
                <c:pt idx="28">
                  <c:v>32351</c:v>
                </c:pt>
                <c:pt idx="29">
                  <c:v>32381</c:v>
                </c:pt>
                <c:pt idx="30">
                  <c:v>32410</c:v>
                </c:pt>
                <c:pt idx="31">
                  <c:v>32411</c:v>
                </c:pt>
                <c:pt idx="32">
                  <c:v>32476</c:v>
                </c:pt>
                <c:pt idx="33">
                  <c:v>32605</c:v>
                </c:pt>
                <c:pt idx="34">
                  <c:v>32613</c:v>
                </c:pt>
                <c:pt idx="35">
                  <c:v>32641</c:v>
                </c:pt>
                <c:pt idx="36">
                  <c:v>32660</c:v>
                </c:pt>
                <c:pt idx="37">
                  <c:v>32723</c:v>
                </c:pt>
                <c:pt idx="38">
                  <c:v>32743</c:v>
                </c:pt>
                <c:pt idx="39">
                  <c:v>32755</c:v>
                </c:pt>
                <c:pt idx="40">
                  <c:v>32800</c:v>
                </c:pt>
                <c:pt idx="41">
                  <c:v>32808</c:v>
                </c:pt>
                <c:pt idx="42">
                  <c:v>33257</c:v>
                </c:pt>
                <c:pt idx="43">
                  <c:v>33679</c:v>
                </c:pt>
                <c:pt idx="44">
                  <c:v>33686</c:v>
                </c:pt>
                <c:pt idx="45">
                  <c:v>33688</c:v>
                </c:pt>
                <c:pt idx="46">
                  <c:v>33695</c:v>
                </c:pt>
                <c:pt idx="47">
                  <c:v>33699</c:v>
                </c:pt>
                <c:pt idx="48">
                  <c:v>33700</c:v>
                </c:pt>
                <c:pt idx="49">
                  <c:v>33702</c:v>
                </c:pt>
                <c:pt idx="50">
                  <c:v>33711</c:v>
                </c:pt>
                <c:pt idx="51">
                  <c:v>33714</c:v>
                </c:pt>
                <c:pt idx="52">
                  <c:v>33771</c:v>
                </c:pt>
                <c:pt idx="53">
                  <c:v>36300</c:v>
                </c:pt>
                <c:pt idx="54">
                  <c:v>36328</c:v>
                </c:pt>
                <c:pt idx="55">
                  <c:v>36371</c:v>
                </c:pt>
                <c:pt idx="56">
                  <c:v>36395</c:v>
                </c:pt>
                <c:pt idx="57">
                  <c:v>36427</c:v>
                </c:pt>
                <c:pt idx="58">
                  <c:v>36458</c:v>
                </c:pt>
                <c:pt idx="59">
                  <c:v>36486</c:v>
                </c:pt>
                <c:pt idx="60">
                  <c:v>36521</c:v>
                </c:pt>
                <c:pt idx="61">
                  <c:v>36553</c:v>
                </c:pt>
                <c:pt idx="62">
                  <c:v>36587</c:v>
                </c:pt>
                <c:pt idx="63">
                  <c:v>36612</c:v>
                </c:pt>
                <c:pt idx="64">
                  <c:v>36640</c:v>
                </c:pt>
                <c:pt idx="65">
                  <c:v>36669</c:v>
                </c:pt>
                <c:pt idx="66">
                  <c:v>36706</c:v>
                </c:pt>
                <c:pt idx="67">
                  <c:v>36732</c:v>
                </c:pt>
                <c:pt idx="68">
                  <c:v>36760</c:v>
                </c:pt>
                <c:pt idx="69">
                  <c:v>36787</c:v>
                </c:pt>
                <c:pt idx="70">
                  <c:v>36822</c:v>
                </c:pt>
                <c:pt idx="71">
                  <c:v>36859</c:v>
                </c:pt>
                <c:pt idx="72">
                  <c:v>36888</c:v>
                </c:pt>
                <c:pt idx="73">
                  <c:v>36914</c:v>
                </c:pt>
                <c:pt idx="74">
                  <c:v>36941</c:v>
                </c:pt>
                <c:pt idx="75">
                  <c:v>36965</c:v>
                </c:pt>
                <c:pt idx="76">
                  <c:v>37011</c:v>
                </c:pt>
                <c:pt idx="77">
                  <c:v>37041</c:v>
                </c:pt>
                <c:pt idx="78">
                  <c:v>37063</c:v>
                </c:pt>
                <c:pt idx="79">
                  <c:v>37098</c:v>
                </c:pt>
                <c:pt idx="80">
                  <c:v>37130</c:v>
                </c:pt>
                <c:pt idx="81">
                  <c:v>37159</c:v>
                </c:pt>
                <c:pt idx="82">
                  <c:v>37193</c:v>
                </c:pt>
                <c:pt idx="83">
                  <c:v>37223</c:v>
                </c:pt>
                <c:pt idx="84">
                  <c:v>37244</c:v>
                </c:pt>
                <c:pt idx="85">
                  <c:v>37281</c:v>
                </c:pt>
                <c:pt idx="86">
                  <c:v>37314</c:v>
                </c:pt>
                <c:pt idx="87">
                  <c:v>37337</c:v>
                </c:pt>
                <c:pt idx="88">
                  <c:v>37375</c:v>
                </c:pt>
                <c:pt idx="89">
                  <c:v>37398</c:v>
                </c:pt>
                <c:pt idx="90">
                  <c:v>37433</c:v>
                </c:pt>
                <c:pt idx="91">
                  <c:v>37459</c:v>
                </c:pt>
                <c:pt idx="92">
                  <c:v>37494</c:v>
                </c:pt>
                <c:pt idx="93">
                  <c:v>37524</c:v>
                </c:pt>
                <c:pt idx="94">
                  <c:v>37546</c:v>
                </c:pt>
                <c:pt idx="95">
                  <c:v>37577</c:v>
                </c:pt>
                <c:pt idx="96">
                  <c:v>37610</c:v>
                </c:pt>
                <c:pt idx="97">
                  <c:v>37651</c:v>
                </c:pt>
                <c:pt idx="98">
                  <c:v>37679</c:v>
                </c:pt>
                <c:pt idx="99">
                  <c:v>37705</c:v>
                </c:pt>
                <c:pt idx="100">
                  <c:v>37739</c:v>
                </c:pt>
                <c:pt idx="101">
                  <c:v>37761</c:v>
                </c:pt>
                <c:pt idx="102">
                  <c:v>37802</c:v>
                </c:pt>
                <c:pt idx="103">
                  <c:v>37832</c:v>
                </c:pt>
                <c:pt idx="104">
                  <c:v>37833</c:v>
                </c:pt>
                <c:pt idx="105">
                  <c:v>37859</c:v>
                </c:pt>
                <c:pt idx="106">
                  <c:v>37860</c:v>
                </c:pt>
                <c:pt idx="107">
                  <c:v>37888</c:v>
                </c:pt>
                <c:pt idx="108">
                  <c:v>37924</c:v>
                </c:pt>
                <c:pt idx="109">
                  <c:v>37930</c:v>
                </c:pt>
                <c:pt idx="110">
                  <c:v>37951</c:v>
                </c:pt>
                <c:pt idx="111">
                  <c:v>37978</c:v>
                </c:pt>
                <c:pt idx="112">
                  <c:v>38008</c:v>
                </c:pt>
                <c:pt idx="113">
                  <c:v>38047</c:v>
                </c:pt>
                <c:pt idx="114">
                  <c:v>38078</c:v>
                </c:pt>
                <c:pt idx="115">
                  <c:v>38105</c:v>
                </c:pt>
                <c:pt idx="116">
                  <c:v>38131</c:v>
                </c:pt>
                <c:pt idx="117">
                  <c:v>38162</c:v>
                </c:pt>
                <c:pt idx="118">
                  <c:v>38191</c:v>
                </c:pt>
                <c:pt idx="119">
                  <c:v>38216</c:v>
                </c:pt>
                <c:pt idx="120">
                  <c:v>38225</c:v>
                </c:pt>
                <c:pt idx="121">
                  <c:v>38250</c:v>
                </c:pt>
                <c:pt idx="122">
                  <c:v>38292</c:v>
                </c:pt>
                <c:pt idx="123">
                  <c:v>38320</c:v>
                </c:pt>
                <c:pt idx="124">
                  <c:v>38341</c:v>
                </c:pt>
                <c:pt idx="125">
                  <c:v>38377</c:v>
                </c:pt>
                <c:pt idx="126">
                  <c:v>38413</c:v>
                </c:pt>
                <c:pt idx="127">
                  <c:v>38436</c:v>
                </c:pt>
                <c:pt idx="128">
                  <c:v>38467</c:v>
                </c:pt>
                <c:pt idx="129">
                  <c:v>38496</c:v>
                </c:pt>
                <c:pt idx="130">
                  <c:v>38526</c:v>
                </c:pt>
                <c:pt idx="131">
                  <c:v>38549</c:v>
                </c:pt>
                <c:pt idx="132">
                  <c:v>38558</c:v>
                </c:pt>
                <c:pt idx="133">
                  <c:v>38586</c:v>
                </c:pt>
                <c:pt idx="134">
                  <c:v>38618</c:v>
                </c:pt>
                <c:pt idx="135">
                  <c:v>38649</c:v>
                </c:pt>
                <c:pt idx="136">
                  <c:v>38677</c:v>
                </c:pt>
                <c:pt idx="137">
                  <c:v>38707</c:v>
                </c:pt>
                <c:pt idx="138">
                  <c:v>38743</c:v>
                </c:pt>
                <c:pt idx="139">
                  <c:v>38776</c:v>
                </c:pt>
                <c:pt idx="140">
                  <c:v>38803</c:v>
                </c:pt>
                <c:pt idx="141">
                  <c:v>38835</c:v>
                </c:pt>
                <c:pt idx="142">
                  <c:v>38856</c:v>
                </c:pt>
                <c:pt idx="143">
                  <c:v>38894</c:v>
                </c:pt>
                <c:pt idx="144">
                  <c:v>38925</c:v>
                </c:pt>
                <c:pt idx="145">
                  <c:v>38958</c:v>
                </c:pt>
                <c:pt idx="146">
                  <c:v>38986</c:v>
                </c:pt>
                <c:pt idx="147">
                  <c:v>39014</c:v>
                </c:pt>
                <c:pt idx="148">
                  <c:v>39050</c:v>
                </c:pt>
                <c:pt idx="149">
                  <c:v>39077</c:v>
                </c:pt>
                <c:pt idx="150">
                  <c:v>39114</c:v>
                </c:pt>
                <c:pt idx="151">
                  <c:v>39136</c:v>
                </c:pt>
                <c:pt idx="152">
                  <c:v>39167</c:v>
                </c:pt>
                <c:pt idx="153">
                  <c:v>39198</c:v>
                </c:pt>
                <c:pt idx="154">
                  <c:v>39220</c:v>
                </c:pt>
                <c:pt idx="155">
                  <c:v>39258</c:v>
                </c:pt>
                <c:pt idx="156">
                  <c:v>39291</c:v>
                </c:pt>
                <c:pt idx="157">
                  <c:v>39317</c:v>
                </c:pt>
                <c:pt idx="158">
                  <c:v>39356</c:v>
                </c:pt>
                <c:pt idx="159">
                  <c:v>39373</c:v>
                </c:pt>
                <c:pt idx="160">
                  <c:v>39413</c:v>
                </c:pt>
                <c:pt idx="161">
                  <c:v>39443</c:v>
                </c:pt>
                <c:pt idx="162">
                  <c:v>39472</c:v>
                </c:pt>
                <c:pt idx="163">
                  <c:v>39507</c:v>
                </c:pt>
                <c:pt idx="164">
                  <c:v>39536</c:v>
                </c:pt>
                <c:pt idx="165">
                  <c:v>39563</c:v>
                </c:pt>
                <c:pt idx="166">
                  <c:v>39580</c:v>
                </c:pt>
                <c:pt idx="167">
                  <c:v>39652</c:v>
                </c:pt>
                <c:pt idx="168">
                  <c:v>39674</c:v>
                </c:pt>
                <c:pt idx="169">
                  <c:v>39725</c:v>
                </c:pt>
                <c:pt idx="170">
                  <c:v>39767</c:v>
                </c:pt>
                <c:pt idx="171">
                  <c:v>39795</c:v>
                </c:pt>
                <c:pt idx="172">
                  <c:v>39832</c:v>
                </c:pt>
                <c:pt idx="173">
                  <c:v>39866</c:v>
                </c:pt>
                <c:pt idx="174">
                  <c:v>39898</c:v>
                </c:pt>
                <c:pt idx="175">
                  <c:v>39928</c:v>
                </c:pt>
                <c:pt idx="176">
                  <c:v>39966</c:v>
                </c:pt>
                <c:pt idx="177">
                  <c:v>40001</c:v>
                </c:pt>
                <c:pt idx="178">
                  <c:v>40045</c:v>
                </c:pt>
                <c:pt idx="179">
                  <c:v>40074</c:v>
                </c:pt>
                <c:pt idx="180">
                  <c:v>40101</c:v>
                </c:pt>
                <c:pt idx="181">
                  <c:v>40127</c:v>
                </c:pt>
                <c:pt idx="182">
                  <c:v>40161</c:v>
                </c:pt>
                <c:pt idx="183">
                  <c:v>40190</c:v>
                </c:pt>
                <c:pt idx="184">
                  <c:v>40191</c:v>
                </c:pt>
                <c:pt idx="185">
                  <c:v>40221</c:v>
                </c:pt>
                <c:pt idx="186">
                  <c:v>40246</c:v>
                </c:pt>
                <c:pt idx="187">
                  <c:v>40274</c:v>
                </c:pt>
                <c:pt idx="188">
                  <c:v>40302</c:v>
                </c:pt>
                <c:pt idx="189">
                  <c:v>40331</c:v>
                </c:pt>
              </c:numCache>
            </c:numRef>
          </c:cat>
          <c:val>
            <c:numRef>
              <c:f>'"300" wells'' water levels'!$L$1946:$L$2135</c:f>
              <c:numCache>
                <c:formatCode>General</c:formatCode>
                <c:ptCount val="190"/>
                <c:pt idx="0">
                  <c:v>424.43900000000002</c:v>
                </c:pt>
                <c:pt idx="1">
                  <c:v>423.93599999999998</c:v>
                </c:pt>
                <c:pt idx="2">
                  <c:v>423.89600000000002</c:v>
                </c:pt>
                <c:pt idx="3">
                  <c:v>424.14</c:v>
                </c:pt>
                <c:pt idx="4">
                  <c:v>424.18599999999998</c:v>
                </c:pt>
                <c:pt idx="5">
                  <c:v>424.15499999999997</c:v>
                </c:pt>
                <c:pt idx="6">
                  <c:v>424.149</c:v>
                </c:pt>
                <c:pt idx="7">
                  <c:v>424.11900000000003</c:v>
                </c:pt>
                <c:pt idx="8">
                  <c:v>424.12799999999999</c:v>
                </c:pt>
                <c:pt idx="9">
                  <c:v>424.173</c:v>
                </c:pt>
                <c:pt idx="10">
                  <c:v>424.03300000000002</c:v>
                </c:pt>
                <c:pt idx="11">
                  <c:v>423.99400000000003</c:v>
                </c:pt>
                <c:pt idx="12">
                  <c:v>423.99400000000003</c:v>
                </c:pt>
                <c:pt idx="13">
                  <c:v>423.94799999999998</c:v>
                </c:pt>
                <c:pt idx="14">
                  <c:v>423.98399999999998</c:v>
                </c:pt>
                <c:pt idx="15">
                  <c:v>423.99400000000003</c:v>
                </c:pt>
                <c:pt idx="16">
                  <c:v>424.024</c:v>
                </c:pt>
                <c:pt idx="17">
                  <c:v>424.024</c:v>
                </c:pt>
                <c:pt idx="18">
                  <c:v>423.89299999999997</c:v>
                </c:pt>
                <c:pt idx="19">
                  <c:v>424.06400000000002</c:v>
                </c:pt>
                <c:pt idx="20">
                  <c:v>424.048</c:v>
                </c:pt>
                <c:pt idx="21">
                  <c:v>424.03300000000002</c:v>
                </c:pt>
                <c:pt idx="22">
                  <c:v>424.02699999999999</c:v>
                </c:pt>
                <c:pt idx="23">
                  <c:v>424.02699999999999</c:v>
                </c:pt>
                <c:pt idx="24">
                  <c:v>424.02699999999999</c:v>
                </c:pt>
                <c:pt idx="25">
                  <c:v>424.02099999999996</c:v>
                </c:pt>
                <c:pt idx="26">
                  <c:v>424.00599999999997</c:v>
                </c:pt>
                <c:pt idx="27">
                  <c:v>423.988</c:v>
                </c:pt>
                <c:pt idx="28">
                  <c:v>424.50299999999999</c:v>
                </c:pt>
                <c:pt idx="29">
                  <c:v>424.57</c:v>
                </c:pt>
                <c:pt idx="30">
                  <c:v>423.93599999999998</c:v>
                </c:pt>
                <c:pt idx="31">
                  <c:v>423.92099999999999</c:v>
                </c:pt>
                <c:pt idx="32">
                  <c:v>423.911</c:v>
                </c:pt>
                <c:pt idx="33">
                  <c:v>423.87799999999999</c:v>
                </c:pt>
                <c:pt idx="34">
                  <c:v>423.91899999999998</c:v>
                </c:pt>
                <c:pt idx="35">
                  <c:v>424.024</c:v>
                </c:pt>
                <c:pt idx="36">
                  <c:v>424.041</c:v>
                </c:pt>
                <c:pt idx="37">
                  <c:v>424.00099999999998</c:v>
                </c:pt>
                <c:pt idx="38">
                  <c:v>423.95699999999999</c:v>
                </c:pt>
                <c:pt idx="39">
                  <c:v>423.95399999999995</c:v>
                </c:pt>
                <c:pt idx="40">
                  <c:v>423.935</c:v>
                </c:pt>
                <c:pt idx="41">
                  <c:v>423.93399999999997</c:v>
                </c:pt>
                <c:pt idx="42">
                  <c:v>423.59699999999998</c:v>
                </c:pt>
                <c:pt idx="43">
                  <c:v>423.60399999999998</c:v>
                </c:pt>
                <c:pt idx="44">
                  <c:v>423.77499999999998</c:v>
                </c:pt>
                <c:pt idx="45">
                  <c:v>423.61899999999997</c:v>
                </c:pt>
                <c:pt idx="46">
                  <c:v>423.62199999999996</c:v>
                </c:pt>
                <c:pt idx="47">
                  <c:v>423.64299999999997</c:v>
                </c:pt>
                <c:pt idx="48">
                  <c:v>423.65799999999996</c:v>
                </c:pt>
                <c:pt idx="49">
                  <c:v>423.66399999999999</c:v>
                </c:pt>
                <c:pt idx="50">
                  <c:v>424.31299999999999</c:v>
                </c:pt>
                <c:pt idx="51">
                  <c:v>424.31599999999997</c:v>
                </c:pt>
                <c:pt idx="52">
                  <c:v>423.71599999999995</c:v>
                </c:pt>
                <c:pt idx="53">
                  <c:v>424.15300000000002</c:v>
                </c:pt>
                <c:pt idx="54">
                  <c:v>424.29</c:v>
                </c:pt>
                <c:pt idx="55">
                  <c:v>424.375</c:v>
                </c:pt>
                <c:pt idx="56">
                  <c:v>424.351</c:v>
                </c:pt>
                <c:pt idx="57">
                  <c:v>424.37799999999999</c:v>
                </c:pt>
                <c:pt idx="58">
                  <c:v>424.28436909478819</c:v>
                </c:pt>
                <c:pt idx="59">
                  <c:v>424.19902925937214</c:v>
                </c:pt>
                <c:pt idx="60">
                  <c:v>424.26608198719902</c:v>
                </c:pt>
                <c:pt idx="61">
                  <c:v>424.06492380371839</c:v>
                </c:pt>
                <c:pt idx="62">
                  <c:v>424.01006248095092</c:v>
                </c:pt>
                <c:pt idx="63">
                  <c:v>423.99787107589151</c:v>
                </c:pt>
                <c:pt idx="64">
                  <c:v>423.98872752209689</c:v>
                </c:pt>
                <c:pt idx="65">
                  <c:v>423.98263181956719</c:v>
                </c:pt>
                <c:pt idx="66">
                  <c:v>424.01615818348063</c:v>
                </c:pt>
                <c:pt idx="67">
                  <c:v>423.93491892715639</c:v>
                </c:pt>
                <c:pt idx="68">
                  <c:v>423.93796677842124</c:v>
                </c:pt>
                <c:pt idx="69">
                  <c:v>423.95320603474551</c:v>
                </c:pt>
                <c:pt idx="70">
                  <c:v>423.97149314233468</c:v>
                </c:pt>
                <c:pt idx="71">
                  <c:v>424.12083785431275</c:v>
                </c:pt>
                <c:pt idx="72">
                  <c:v>424.06902438281014</c:v>
                </c:pt>
                <c:pt idx="73">
                  <c:v>424.02635446510214</c:v>
                </c:pt>
                <c:pt idx="74">
                  <c:v>423.98673239865894</c:v>
                </c:pt>
                <c:pt idx="75">
                  <c:v>423.95320603474551</c:v>
                </c:pt>
                <c:pt idx="76">
                  <c:v>424.12083785431275</c:v>
                </c:pt>
                <c:pt idx="77">
                  <c:v>424.37685736056085</c:v>
                </c:pt>
                <c:pt idx="78">
                  <c:v>424.51705851874431</c:v>
                </c:pt>
                <c:pt idx="79">
                  <c:v>424.34942669917712</c:v>
                </c:pt>
                <c:pt idx="80">
                  <c:v>424.25189545870165</c:v>
                </c:pt>
                <c:pt idx="81">
                  <c:v>424.18179487960992</c:v>
                </c:pt>
                <c:pt idx="82">
                  <c:v>424.12083785431275</c:v>
                </c:pt>
                <c:pt idx="83">
                  <c:v>424.09035934166417</c:v>
                </c:pt>
                <c:pt idx="84">
                  <c:v>424.06597653154529</c:v>
                </c:pt>
                <c:pt idx="85">
                  <c:v>423.99892380371841</c:v>
                </c:pt>
                <c:pt idx="86">
                  <c:v>423.95320603474551</c:v>
                </c:pt>
                <c:pt idx="87">
                  <c:v>423.92272752209692</c:v>
                </c:pt>
                <c:pt idx="88">
                  <c:v>423.96234958854012</c:v>
                </c:pt>
                <c:pt idx="89">
                  <c:v>423.99892380371841</c:v>
                </c:pt>
                <c:pt idx="90">
                  <c:v>424.0354980188967</c:v>
                </c:pt>
                <c:pt idx="91">
                  <c:v>424.09645504419387</c:v>
                </c:pt>
                <c:pt idx="92">
                  <c:v>424.04159372142641</c:v>
                </c:pt>
                <c:pt idx="93">
                  <c:v>424.02635446510214</c:v>
                </c:pt>
                <c:pt idx="94">
                  <c:v>424.02025876257244</c:v>
                </c:pt>
                <c:pt idx="95">
                  <c:v>423.98063669612924</c:v>
                </c:pt>
                <c:pt idx="96">
                  <c:v>423.95015818348065</c:v>
                </c:pt>
                <c:pt idx="97">
                  <c:v>423.90139256324295</c:v>
                </c:pt>
                <c:pt idx="98">
                  <c:v>423.8587226455349</c:v>
                </c:pt>
                <c:pt idx="99">
                  <c:v>423.84043553794578</c:v>
                </c:pt>
                <c:pt idx="100">
                  <c:v>423.85262694300519</c:v>
                </c:pt>
                <c:pt idx="101">
                  <c:v>423.86177049679981</c:v>
                </c:pt>
                <c:pt idx="102">
                  <c:v>423.87700975312407</c:v>
                </c:pt>
                <c:pt idx="103">
                  <c:v>423.87700975312407</c:v>
                </c:pt>
                <c:pt idx="104">
                  <c:v>423.88005760438892</c:v>
                </c:pt>
                <c:pt idx="105">
                  <c:v>423.83433983541607</c:v>
                </c:pt>
                <c:pt idx="106">
                  <c:v>423.83129198415122</c:v>
                </c:pt>
                <c:pt idx="107">
                  <c:v>423.80690917403234</c:v>
                </c:pt>
                <c:pt idx="108">
                  <c:v>423.80081347150264</c:v>
                </c:pt>
                <c:pt idx="109">
                  <c:v>423.80081347150264</c:v>
                </c:pt>
                <c:pt idx="110">
                  <c:v>423.79776562023778</c:v>
                </c:pt>
                <c:pt idx="111">
                  <c:v>423.77033495885405</c:v>
                </c:pt>
                <c:pt idx="112">
                  <c:v>423.75814355379458</c:v>
                </c:pt>
                <c:pt idx="113">
                  <c:v>423.73071289241085</c:v>
                </c:pt>
                <c:pt idx="114">
                  <c:v>423.73376074367576</c:v>
                </c:pt>
                <c:pt idx="115">
                  <c:v>423.73680859494061</c:v>
                </c:pt>
                <c:pt idx="116">
                  <c:v>423.727665041146</c:v>
                </c:pt>
                <c:pt idx="117">
                  <c:v>423.73680859494061</c:v>
                </c:pt>
                <c:pt idx="118">
                  <c:v>423.70633008229203</c:v>
                </c:pt>
                <c:pt idx="119">
                  <c:v>423.67585156964344</c:v>
                </c:pt>
                <c:pt idx="120">
                  <c:v>423.65756446205427</c:v>
                </c:pt>
                <c:pt idx="121">
                  <c:v>423.64842090825971</c:v>
                </c:pt>
                <c:pt idx="122">
                  <c:v>423.70023437976226</c:v>
                </c:pt>
                <c:pt idx="123">
                  <c:v>423.86786619932951</c:v>
                </c:pt>
                <c:pt idx="124">
                  <c:v>423.86786619932951</c:v>
                </c:pt>
                <c:pt idx="125">
                  <c:v>423.80386132276749</c:v>
                </c:pt>
                <c:pt idx="126">
                  <c:v>423.75509570252973</c:v>
                </c:pt>
                <c:pt idx="127">
                  <c:v>423.727665041146</c:v>
                </c:pt>
                <c:pt idx="128">
                  <c:v>423.79166991770802</c:v>
                </c:pt>
                <c:pt idx="129">
                  <c:v>423.83433983541607</c:v>
                </c:pt>
                <c:pt idx="130">
                  <c:v>424.06597653154529</c:v>
                </c:pt>
                <c:pt idx="131">
                  <c:v>424.08426363913441</c:v>
                </c:pt>
                <c:pt idx="132">
                  <c:v>424.05073727522097</c:v>
                </c:pt>
                <c:pt idx="133">
                  <c:v>423.96234958854012</c:v>
                </c:pt>
                <c:pt idx="134">
                  <c:v>423.88615330691863</c:v>
                </c:pt>
                <c:pt idx="135">
                  <c:v>423.85567479427004</c:v>
                </c:pt>
                <c:pt idx="136">
                  <c:v>423.83433983541607</c:v>
                </c:pt>
                <c:pt idx="137">
                  <c:v>423.81910057909175</c:v>
                </c:pt>
                <c:pt idx="138">
                  <c:v>423.78557421517831</c:v>
                </c:pt>
                <c:pt idx="139">
                  <c:v>423.75204785126488</c:v>
                </c:pt>
                <c:pt idx="140">
                  <c:v>423.73680859494061</c:v>
                </c:pt>
                <c:pt idx="141">
                  <c:v>423.88615330691863</c:v>
                </c:pt>
                <c:pt idx="142">
                  <c:v>423.93491892715639</c:v>
                </c:pt>
                <c:pt idx="143">
                  <c:v>423.92882322462668</c:v>
                </c:pt>
                <c:pt idx="144">
                  <c:v>423.84348338921063</c:v>
                </c:pt>
                <c:pt idx="145">
                  <c:v>423.76119140505944</c:v>
                </c:pt>
                <c:pt idx="146">
                  <c:v>423.727665041146</c:v>
                </c:pt>
                <c:pt idx="147">
                  <c:v>423.72156933861629</c:v>
                </c:pt>
                <c:pt idx="148">
                  <c:v>423.69718652849741</c:v>
                </c:pt>
                <c:pt idx="149">
                  <c:v>423.67585156964344</c:v>
                </c:pt>
                <c:pt idx="150">
                  <c:v>423.64537305699486</c:v>
                </c:pt>
                <c:pt idx="151">
                  <c:v>423.61794239561112</c:v>
                </c:pt>
                <c:pt idx="152">
                  <c:v>423.63013380067054</c:v>
                </c:pt>
                <c:pt idx="153">
                  <c:v>423.684995123438</c:v>
                </c:pt>
                <c:pt idx="154">
                  <c:v>423.74290429747032</c:v>
                </c:pt>
                <c:pt idx="155">
                  <c:v>423.78557421517831</c:v>
                </c:pt>
                <c:pt idx="156">
                  <c:v>423.76119140505944</c:v>
                </c:pt>
                <c:pt idx="157">
                  <c:v>423.70328223102717</c:v>
                </c:pt>
                <c:pt idx="158">
                  <c:v>423.67889942090829</c:v>
                </c:pt>
                <c:pt idx="159">
                  <c:v>423.70023437976226</c:v>
                </c:pt>
                <c:pt idx="160">
                  <c:v>423.75204785126488</c:v>
                </c:pt>
                <c:pt idx="161">
                  <c:v>423.73985644620547</c:v>
                </c:pt>
                <c:pt idx="162">
                  <c:v>423.70328223102717</c:v>
                </c:pt>
                <c:pt idx="163" formatCode="0.000">
                  <c:v>423.72966016458395</c:v>
                </c:pt>
                <c:pt idx="164" formatCode="0.000">
                  <c:v>423.70222950320021</c:v>
                </c:pt>
                <c:pt idx="165" formatCode="0.000">
                  <c:v>423.74794727217312</c:v>
                </c:pt>
                <c:pt idx="166" formatCode="0.000">
                  <c:v>423.8210957025297</c:v>
                </c:pt>
                <c:pt idx="167" formatCode="0.000">
                  <c:v>423.98263181956719</c:v>
                </c:pt>
                <c:pt idx="168" formatCode="0.000">
                  <c:v>423.93386619932949</c:v>
                </c:pt>
                <c:pt idx="169" formatCode="0.000">
                  <c:v>423.9033876866809</c:v>
                </c:pt>
                <c:pt idx="170" formatCode="0.000">
                  <c:v>423.99482322462666</c:v>
                </c:pt>
                <c:pt idx="171" formatCode="0.000">
                  <c:v>424.02530173727524</c:v>
                </c:pt>
                <c:pt idx="172" formatCode="0.000">
                  <c:v>423.99787107589151</c:v>
                </c:pt>
                <c:pt idx="173" formatCode="0.000">
                  <c:v>423.9460576043889</c:v>
                </c:pt>
                <c:pt idx="174" formatCode="0.000">
                  <c:v>423.97653611703748</c:v>
                </c:pt>
                <c:pt idx="175" formatCode="0.000">
                  <c:v>424.0771152087778</c:v>
                </c:pt>
                <c:pt idx="176" formatCode="0.000">
                  <c:v>424.2142685156964</c:v>
                </c:pt>
                <c:pt idx="177" formatCode="0.000">
                  <c:v>424.18988570557758</c:v>
                </c:pt>
                <c:pt idx="178" formatCode="0.000">
                  <c:v>424.0344452910698</c:v>
                </c:pt>
                <c:pt idx="179" formatCode="0.000">
                  <c:v>423.95824900944831</c:v>
                </c:pt>
                <c:pt idx="180" formatCode="0.000">
                  <c:v>423.9033876866809</c:v>
                </c:pt>
                <c:pt idx="181" formatCode="0.000">
                  <c:v>423.88814843035658</c:v>
                </c:pt>
                <c:pt idx="182" formatCode="0.000">
                  <c:v>423.86071776897285</c:v>
                </c:pt>
                <c:pt idx="183" formatCode="0.000">
                  <c:v>423.82719140505941</c:v>
                </c:pt>
                <c:pt idx="184" formatCode="0.000">
                  <c:v>423.82719140505941</c:v>
                </c:pt>
                <c:pt idx="185" formatCode="0.000">
                  <c:v>423.79366504114597</c:v>
                </c:pt>
                <c:pt idx="186" formatCode="0.000">
                  <c:v>423.76928223102715</c:v>
                </c:pt>
                <c:pt idx="187" formatCode="0.000">
                  <c:v>423.81804785126485</c:v>
                </c:pt>
                <c:pt idx="188" formatCode="0.000">
                  <c:v>423.82566747942701</c:v>
                </c:pt>
                <c:pt idx="189" formatCode="0.000">
                  <c:v>423.91557909174031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47360"/>
        <c:axId val="50127424"/>
      </c:lineChart>
      <c:dateAx>
        <c:axId val="50447360"/>
        <c:scaling>
          <c:orientation val="minMax"/>
          <c:max val="40459"/>
        </c:scaling>
        <c:delete val="0"/>
        <c:axPos val="b"/>
        <c:numFmt formatCode="mm/dd/yy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127424"/>
        <c:crosses val="autoZero"/>
        <c:auto val="1"/>
        <c:lblOffset val="100"/>
        <c:baseTimeUnit val="days"/>
      </c:dateAx>
      <c:valAx>
        <c:axId val="50127424"/>
        <c:scaling>
          <c:orientation val="minMax"/>
          <c:max val="424.6"/>
          <c:min val="423.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Water Elevation (m)</a:t>
                </a:r>
              </a:p>
            </c:rich>
          </c:tx>
          <c:layout>
            <c:manualLayout>
              <c:xMode val="edge"/>
              <c:yMode val="edge"/>
              <c:x val="1.3761535856405046E-2"/>
              <c:y val="0.284345012429001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447360"/>
        <c:crosses val="autoZero"/>
        <c:crossBetween val="between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8612648797688168"/>
          <c:y val="1.95759318481094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8181818181818177E-2"/>
          <c:y val="0.11604095563139932"/>
          <c:w val="0.81565656565656564"/>
          <c:h val="0.81399317406143346"/>
        </c:manualLayout>
      </c:layout>
      <c:scatterChart>
        <c:scatterStyle val="lineMarker"/>
        <c:varyColors val="0"/>
        <c:ser>
          <c:idx val="0"/>
          <c:order val="0"/>
          <c:tx>
            <c:v>315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levels'!$B$3364:$B$3413</c:f>
              <c:numCache>
                <c:formatCode>mm/dd/yy</c:formatCode>
                <c:ptCount val="50"/>
                <c:pt idx="0">
                  <c:v>33996</c:v>
                </c:pt>
                <c:pt idx="1">
                  <c:v>34026</c:v>
                </c:pt>
                <c:pt idx="2">
                  <c:v>34033</c:v>
                </c:pt>
                <c:pt idx="3">
                  <c:v>34044</c:v>
                </c:pt>
                <c:pt idx="4">
                  <c:v>34058</c:v>
                </c:pt>
                <c:pt idx="5">
                  <c:v>34065</c:v>
                </c:pt>
                <c:pt idx="6">
                  <c:v>34075</c:v>
                </c:pt>
                <c:pt idx="7">
                  <c:v>34086</c:v>
                </c:pt>
                <c:pt idx="8">
                  <c:v>34100</c:v>
                </c:pt>
                <c:pt idx="9">
                  <c:v>34110</c:v>
                </c:pt>
                <c:pt idx="10">
                  <c:v>34117</c:v>
                </c:pt>
                <c:pt idx="11">
                  <c:v>34129</c:v>
                </c:pt>
                <c:pt idx="12">
                  <c:v>34267</c:v>
                </c:pt>
                <c:pt idx="13">
                  <c:v>34310</c:v>
                </c:pt>
                <c:pt idx="14">
                  <c:v>34341</c:v>
                </c:pt>
                <c:pt idx="15">
                  <c:v>34366</c:v>
                </c:pt>
                <c:pt idx="16">
                  <c:v>34402</c:v>
                </c:pt>
                <c:pt idx="17">
                  <c:v>34438</c:v>
                </c:pt>
                <c:pt idx="18">
                  <c:v>34488</c:v>
                </c:pt>
                <c:pt idx="19">
                  <c:v>34522</c:v>
                </c:pt>
                <c:pt idx="20">
                  <c:v>34561</c:v>
                </c:pt>
                <c:pt idx="21">
                  <c:v>34589</c:v>
                </c:pt>
                <c:pt idx="22">
                  <c:v>34611</c:v>
                </c:pt>
                <c:pt idx="23">
                  <c:v>34648</c:v>
                </c:pt>
                <c:pt idx="24">
                  <c:v>34676</c:v>
                </c:pt>
                <c:pt idx="25">
                  <c:v>34702</c:v>
                </c:pt>
                <c:pt idx="26">
                  <c:v>34775</c:v>
                </c:pt>
                <c:pt idx="27">
                  <c:v>34817</c:v>
                </c:pt>
                <c:pt idx="28">
                  <c:v>34859</c:v>
                </c:pt>
                <c:pt idx="29">
                  <c:v>35025</c:v>
                </c:pt>
                <c:pt idx="30">
                  <c:v>35101</c:v>
                </c:pt>
                <c:pt idx="31">
                  <c:v>35143</c:v>
                </c:pt>
                <c:pt idx="32">
                  <c:v>35213</c:v>
                </c:pt>
                <c:pt idx="33">
                  <c:v>35240</c:v>
                </c:pt>
                <c:pt idx="34">
                  <c:v>35286</c:v>
                </c:pt>
                <c:pt idx="35">
                  <c:v>35311</c:v>
                </c:pt>
                <c:pt idx="36">
                  <c:v>35359</c:v>
                </c:pt>
                <c:pt idx="37">
                  <c:v>35419</c:v>
                </c:pt>
                <c:pt idx="38">
                  <c:v>35487</c:v>
                </c:pt>
                <c:pt idx="39">
                  <c:v>35551</c:v>
                </c:pt>
                <c:pt idx="40">
                  <c:v>35586</c:v>
                </c:pt>
                <c:pt idx="41">
                  <c:v>35651</c:v>
                </c:pt>
                <c:pt idx="42">
                  <c:v>35693</c:v>
                </c:pt>
                <c:pt idx="43">
                  <c:v>35731</c:v>
                </c:pt>
                <c:pt idx="44">
                  <c:v>35754</c:v>
                </c:pt>
                <c:pt idx="45">
                  <c:v>35776</c:v>
                </c:pt>
                <c:pt idx="46">
                  <c:v>35817</c:v>
                </c:pt>
                <c:pt idx="47">
                  <c:v>35845</c:v>
                </c:pt>
                <c:pt idx="48">
                  <c:v>35871</c:v>
                </c:pt>
                <c:pt idx="49">
                  <c:v>35900</c:v>
                </c:pt>
              </c:numCache>
            </c:numRef>
          </c:xVal>
          <c:yVal>
            <c:numRef>
              <c:f>'"300" wells'' water levels'!$L$3364:$L$3413</c:f>
              <c:numCache>
                <c:formatCode>General</c:formatCode>
                <c:ptCount val="50"/>
                <c:pt idx="0">
                  <c:v>422.78</c:v>
                </c:pt>
                <c:pt idx="1">
                  <c:v>422.73</c:v>
                </c:pt>
                <c:pt idx="2">
                  <c:v>422.72</c:v>
                </c:pt>
                <c:pt idx="3">
                  <c:v>422.71</c:v>
                </c:pt>
                <c:pt idx="4">
                  <c:v>422.7</c:v>
                </c:pt>
                <c:pt idx="5">
                  <c:v>422.72</c:v>
                </c:pt>
                <c:pt idx="6">
                  <c:v>422.7</c:v>
                </c:pt>
                <c:pt idx="7">
                  <c:v>422.72</c:v>
                </c:pt>
                <c:pt idx="8">
                  <c:v>422.88</c:v>
                </c:pt>
                <c:pt idx="9">
                  <c:v>422.93</c:v>
                </c:pt>
                <c:pt idx="10">
                  <c:v>422.93</c:v>
                </c:pt>
                <c:pt idx="11">
                  <c:v>422.94</c:v>
                </c:pt>
                <c:pt idx="13">
                  <c:v>422.91899999999998</c:v>
                </c:pt>
                <c:pt idx="14">
                  <c:v>422.839</c:v>
                </c:pt>
                <c:pt idx="15">
                  <c:v>422.78699999999998</c:v>
                </c:pt>
                <c:pt idx="16">
                  <c:v>422.714</c:v>
                </c:pt>
                <c:pt idx="17">
                  <c:v>422.7</c:v>
                </c:pt>
                <c:pt idx="18">
                  <c:v>422.91699999999997</c:v>
                </c:pt>
                <c:pt idx="19">
                  <c:v>422.988</c:v>
                </c:pt>
                <c:pt idx="21">
                  <c:v>423.108</c:v>
                </c:pt>
                <c:pt idx="22">
                  <c:v>423.85399999999998</c:v>
                </c:pt>
                <c:pt idx="23">
                  <c:v>423.28699999999998</c:v>
                </c:pt>
                <c:pt idx="24">
                  <c:v>423.28800000000001</c:v>
                </c:pt>
                <c:pt idx="25">
                  <c:v>423.24</c:v>
                </c:pt>
                <c:pt idx="26">
                  <c:v>423.02199999999999</c:v>
                </c:pt>
                <c:pt idx="27">
                  <c:v>423.07400000000001</c:v>
                </c:pt>
                <c:pt idx="28">
                  <c:v>422.71199999999999</c:v>
                </c:pt>
                <c:pt idx="29">
                  <c:v>423.07400000000001</c:v>
                </c:pt>
                <c:pt idx="31">
                  <c:v>422.83500000000004</c:v>
                </c:pt>
                <c:pt idx="32">
                  <c:v>423.44200000000001</c:v>
                </c:pt>
                <c:pt idx="33">
                  <c:v>423.47200000000004</c:v>
                </c:pt>
                <c:pt idx="34">
                  <c:v>423.30100000000004</c:v>
                </c:pt>
                <c:pt idx="35">
                  <c:v>423.14400000000001</c:v>
                </c:pt>
                <c:pt idx="36">
                  <c:v>422.90700000000004</c:v>
                </c:pt>
                <c:pt idx="37">
                  <c:v>422.98900000000003</c:v>
                </c:pt>
                <c:pt idx="38">
                  <c:v>422.82100000000003</c:v>
                </c:pt>
                <c:pt idx="39">
                  <c:v>423.36400000000003</c:v>
                </c:pt>
                <c:pt idx="40">
                  <c:v>423.392</c:v>
                </c:pt>
                <c:pt idx="41">
                  <c:v>423.65899999999999</c:v>
                </c:pt>
                <c:pt idx="42">
                  <c:v>423.416</c:v>
                </c:pt>
                <c:pt idx="43">
                  <c:v>423.334</c:v>
                </c:pt>
                <c:pt idx="44">
                  <c:v>423.25</c:v>
                </c:pt>
                <c:pt idx="45">
                  <c:v>423.20000000000005</c:v>
                </c:pt>
                <c:pt idx="46">
                  <c:v>423.11099999999999</c:v>
                </c:pt>
                <c:pt idx="47">
                  <c:v>423.03399999999999</c:v>
                </c:pt>
                <c:pt idx="48">
                  <c:v>423.01900000000001</c:v>
                </c:pt>
                <c:pt idx="49">
                  <c:v>423.08500000000004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78944"/>
        <c:axId val="44379520"/>
      </c:scatterChart>
      <c:valAx>
        <c:axId val="44378944"/>
        <c:scaling>
          <c:orientation val="minMax"/>
          <c:max val="35886"/>
          <c:min val="34335"/>
        </c:scaling>
        <c:delete val="0"/>
        <c:axPos val="b"/>
        <c:numFmt formatCode="mm/dd/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79520"/>
        <c:crosses val="autoZero"/>
        <c:crossBetween val="midCat"/>
        <c:majorUnit val="365"/>
      </c:valAx>
      <c:valAx>
        <c:axId val="4437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789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3181818181818177"/>
          <c:y val="0.50511945392491464"/>
          <c:w val="0.9962121212121211"/>
          <c:h val="0.540955631399317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312 Water and Oil Elevations</a:t>
            </a:r>
          </a:p>
        </c:rich>
      </c:tx>
      <c:layout>
        <c:manualLayout>
          <c:xMode val="edge"/>
          <c:yMode val="edge"/>
          <c:x val="0.39622643760439036"/>
          <c:y val="1.9575931848109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32323232323232E-2"/>
          <c:y val="0.11604095563139932"/>
          <c:w val="0.86742424242424243"/>
          <c:h val="0.7235494880546075"/>
        </c:manualLayout>
      </c:layout>
      <c:scatterChart>
        <c:scatterStyle val="lineMarker"/>
        <c:varyColors val="0"/>
        <c:ser>
          <c:idx val="0"/>
          <c:order val="0"/>
          <c:tx>
            <c:v>Water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levels'!$B$2516:$B$2687</c:f>
              <c:numCache>
                <c:formatCode>mm/dd/yy</c:formatCode>
                <c:ptCount val="172"/>
                <c:pt idx="0">
                  <c:v>30480</c:v>
                </c:pt>
                <c:pt idx="1">
                  <c:v>30480</c:v>
                </c:pt>
                <c:pt idx="2">
                  <c:v>30483</c:v>
                </c:pt>
                <c:pt idx="3">
                  <c:v>30488</c:v>
                </c:pt>
                <c:pt idx="4">
                  <c:v>30509</c:v>
                </c:pt>
                <c:pt idx="5">
                  <c:v>30524</c:v>
                </c:pt>
                <c:pt idx="6">
                  <c:v>30566</c:v>
                </c:pt>
                <c:pt idx="7">
                  <c:v>30739</c:v>
                </c:pt>
                <c:pt idx="8">
                  <c:v>30778</c:v>
                </c:pt>
                <c:pt idx="9">
                  <c:v>30785</c:v>
                </c:pt>
                <c:pt idx="10">
                  <c:v>30799</c:v>
                </c:pt>
                <c:pt idx="11">
                  <c:v>30806</c:v>
                </c:pt>
                <c:pt idx="12">
                  <c:v>30830</c:v>
                </c:pt>
                <c:pt idx="13">
                  <c:v>30839</c:v>
                </c:pt>
                <c:pt idx="14">
                  <c:v>30848</c:v>
                </c:pt>
                <c:pt idx="15">
                  <c:v>30854</c:v>
                </c:pt>
                <c:pt idx="16">
                  <c:v>30861</c:v>
                </c:pt>
                <c:pt idx="17">
                  <c:v>30869</c:v>
                </c:pt>
                <c:pt idx="18">
                  <c:v>30881</c:v>
                </c:pt>
                <c:pt idx="19">
                  <c:v>30897</c:v>
                </c:pt>
                <c:pt idx="20">
                  <c:v>30904</c:v>
                </c:pt>
                <c:pt idx="21">
                  <c:v>30911</c:v>
                </c:pt>
                <c:pt idx="22">
                  <c:v>30917</c:v>
                </c:pt>
                <c:pt idx="23">
                  <c:v>30925</c:v>
                </c:pt>
                <c:pt idx="24">
                  <c:v>30934</c:v>
                </c:pt>
                <c:pt idx="25">
                  <c:v>30945</c:v>
                </c:pt>
                <c:pt idx="26">
                  <c:v>30979</c:v>
                </c:pt>
                <c:pt idx="27">
                  <c:v>30986</c:v>
                </c:pt>
                <c:pt idx="28">
                  <c:v>30993</c:v>
                </c:pt>
                <c:pt idx="29">
                  <c:v>31001</c:v>
                </c:pt>
                <c:pt idx="30">
                  <c:v>31007</c:v>
                </c:pt>
                <c:pt idx="31">
                  <c:v>31016</c:v>
                </c:pt>
                <c:pt idx="32">
                  <c:v>31021</c:v>
                </c:pt>
                <c:pt idx="33">
                  <c:v>31029</c:v>
                </c:pt>
                <c:pt idx="34">
                  <c:v>31039</c:v>
                </c:pt>
                <c:pt idx="35">
                  <c:v>31046</c:v>
                </c:pt>
                <c:pt idx="36">
                  <c:v>31053</c:v>
                </c:pt>
                <c:pt idx="37">
                  <c:v>31060</c:v>
                </c:pt>
                <c:pt idx="38">
                  <c:v>31076</c:v>
                </c:pt>
                <c:pt idx="39">
                  <c:v>31081</c:v>
                </c:pt>
                <c:pt idx="40">
                  <c:v>31088</c:v>
                </c:pt>
                <c:pt idx="41">
                  <c:v>31116</c:v>
                </c:pt>
                <c:pt idx="42">
                  <c:v>31123</c:v>
                </c:pt>
                <c:pt idx="43">
                  <c:v>31130</c:v>
                </c:pt>
                <c:pt idx="44">
                  <c:v>31137</c:v>
                </c:pt>
                <c:pt idx="45">
                  <c:v>31144</c:v>
                </c:pt>
                <c:pt idx="46">
                  <c:v>31151</c:v>
                </c:pt>
                <c:pt idx="47">
                  <c:v>31158</c:v>
                </c:pt>
                <c:pt idx="48">
                  <c:v>31165</c:v>
                </c:pt>
                <c:pt idx="49">
                  <c:v>31172</c:v>
                </c:pt>
                <c:pt idx="50">
                  <c:v>31179</c:v>
                </c:pt>
                <c:pt idx="51">
                  <c:v>31186</c:v>
                </c:pt>
                <c:pt idx="52">
                  <c:v>31193</c:v>
                </c:pt>
                <c:pt idx="53">
                  <c:v>31200</c:v>
                </c:pt>
                <c:pt idx="54">
                  <c:v>31207</c:v>
                </c:pt>
                <c:pt idx="55">
                  <c:v>31214</c:v>
                </c:pt>
                <c:pt idx="56">
                  <c:v>31228</c:v>
                </c:pt>
                <c:pt idx="57">
                  <c:v>31235</c:v>
                </c:pt>
                <c:pt idx="58">
                  <c:v>31242</c:v>
                </c:pt>
                <c:pt idx="59">
                  <c:v>31249</c:v>
                </c:pt>
                <c:pt idx="60">
                  <c:v>31256</c:v>
                </c:pt>
                <c:pt idx="61">
                  <c:v>31263</c:v>
                </c:pt>
                <c:pt idx="62">
                  <c:v>31270</c:v>
                </c:pt>
                <c:pt idx="63">
                  <c:v>31272</c:v>
                </c:pt>
                <c:pt idx="64">
                  <c:v>31277</c:v>
                </c:pt>
                <c:pt idx="65">
                  <c:v>31284</c:v>
                </c:pt>
                <c:pt idx="66">
                  <c:v>31291</c:v>
                </c:pt>
                <c:pt idx="67">
                  <c:v>31298</c:v>
                </c:pt>
                <c:pt idx="68">
                  <c:v>31305</c:v>
                </c:pt>
                <c:pt idx="69">
                  <c:v>31312</c:v>
                </c:pt>
                <c:pt idx="70">
                  <c:v>31319</c:v>
                </c:pt>
                <c:pt idx="71">
                  <c:v>31326</c:v>
                </c:pt>
                <c:pt idx="72">
                  <c:v>31333</c:v>
                </c:pt>
                <c:pt idx="73">
                  <c:v>31340</c:v>
                </c:pt>
                <c:pt idx="74">
                  <c:v>31347</c:v>
                </c:pt>
                <c:pt idx="75">
                  <c:v>31437</c:v>
                </c:pt>
                <c:pt idx="76">
                  <c:v>31445</c:v>
                </c:pt>
                <c:pt idx="77">
                  <c:v>31445</c:v>
                </c:pt>
                <c:pt idx="78">
                  <c:v>31451</c:v>
                </c:pt>
                <c:pt idx="79">
                  <c:v>31458</c:v>
                </c:pt>
                <c:pt idx="80">
                  <c:v>31465</c:v>
                </c:pt>
                <c:pt idx="81">
                  <c:v>31473</c:v>
                </c:pt>
                <c:pt idx="82">
                  <c:v>31480</c:v>
                </c:pt>
                <c:pt idx="83">
                  <c:v>31487</c:v>
                </c:pt>
                <c:pt idx="84">
                  <c:v>31493</c:v>
                </c:pt>
                <c:pt idx="85">
                  <c:v>31500</c:v>
                </c:pt>
                <c:pt idx="86">
                  <c:v>31507</c:v>
                </c:pt>
                <c:pt idx="87">
                  <c:v>31515</c:v>
                </c:pt>
                <c:pt idx="88">
                  <c:v>31522</c:v>
                </c:pt>
                <c:pt idx="89">
                  <c:v>31529</c:v>
                </c:pt>
                <c:pt idx="90">
                  <c:v>31537</c:v>
                </c:pt>
                <c:pt idx="91">
                  <c:v>31543</c:v>
                </c:pt>
                <c:pt idx="92">
                  <c:v>31551</c:v>
                </c:pt>
                <c:pt idx="93">
                  <c:v>31578</c:v>
                </c:pt>
                <c:pt idx="94">
                  <c:v>31592</c:v>
                </c:pt>
                <c:pt idx="95">
                  <c:v>31602</c:v>
                </c:pt>
                <c:pt idx="96">
                  <c:v>31606</c:v>
                </c:pt>
                <c:pt idx="97">
                  <c:v>31614</c:v>
                </c:pt>
                <c:pt idx="98">
                  <c:v>31719</c:v>
                </c:pt>
                <c:pt idx="99">
                  <c:v>31774</c:v>
                </c:pt>
                <c:pt idx="100">
                  <c:v>31780</c:v>
                </c:pt>
                <c:pt idx="101">
                  <c:v>31788</c:v>
                </c:pt>
                <c:pt idx="102">
                  <c:v>31905</c:v>
                </c:pt>
                <c:pt idx="103">
                  <c:v>32352</c:v>
                </c:pt>
                <c:pt idx="104">
                  <c:v>32381</c:v>
                </c:pt>
                <c:pt idx="105">
                  <c:v>32381</c:v>
                </c:pt>
                <c:pt idx="106">
                  <c:v>32723</c:v>
                </c:pt>
                <c:pt idx="107">
                  <c:v>32755</c:v>
                </c:pt>
                <c:pt idx="108">
                  <c:v>32800</c:v>
                </c:pt>
                <c:pt idx="109">
                  <c:v>32829</c:v>
                </c:pt>
                <c:pt idx="110">
                  <c:v>32881</c:v>
                </c:pt>
                <c:pt idx="111">
                  <c:v>32930</c:v>
                </c:pt>
                <c:pt idx="112">
                  <c:v>33257</c:v>
                </c:pt>
                <c:pt idx="113">
                  <c:v>33306</c:v>
                </c:pt>
                <c:pt idx="114">
                  <c:v>33326</c:v>
                </c:pt>
                <c:pt idx="115">
                  <c:v>33342</c:v>
                </c:pt>
                <c:pt idx="116">
                  <c:v>33679</c:v>
                </c:pt>
                <c:pt idx="117">
                  <c:v>33784</c:v>
                </c:pt>
                <c:pt idx="118">
                  <c:v>34033</c:v>
                </c:pt>
                <c:pt idx="119">
                  <c:v>34044</c:v>
                </c:pt>
                <c:pt idx="120">
                  <c:v>34058</c:v>
                </c:pt>
                <c:pt idx="121">
                  <c:v>34065</c:v>
                </c:pt>
                <c:pt idx="122">
                  <c:v>34075</c:v>
                </c:pt>
                <c:pt idx="123">
                  <c:v>34086</c:v>
                </c:pt>
                <c:pt idx="124">
                  <c:v>34100</c:v>
                </c:pt>
                <c:pt idx="125">
                  <c:v>34110</c:v>
                </c:pt>
                <c:pt idx="126">
                  <c:v>34117</c:v>
                </c:pt>
                <c:pt idx="127">
                  <c:v>34129</c:v>
                </c:pt>
                <c:pt idx="128">
                  <c:v>34267</c:v>
                </c:pt>
                <c:pt idx="129">
                  <c:v>34310</c:v>
                </c:pt>
                <c:pt idx="130">
                  <c:v>34341</c:v>
                </c:pt>
                <c:pt idx="131">
                  <c:v>34366</c:v>
                </c:pt>
                <c:pt idx="132">
                  <c:v>34402</c:v>
                </c:pt>
                <c:pt idx="133">
                  <c:v>34438</c:v>
                </c:pt>
                <c:pt idx="134">
                  <c:v>34488</c:v>
                </c:pt>
                <c:pt idx="135">
                  <c:v>34522</c:v>
                </c:pt>
                <c:pt idx="136">
                  <c:v>34561</c:v>
                </c:pt>
                <c:pt idx="137">
                  <c:v>34589</c:v>
                </c:pt>
                <c:pt idx="138">
                  <c:v>34611</c:v>
                </c:pt>
                <c:pt idx="139">
                  <c:v>34648</c:v>
                </c:pt>
                <c:pt idx="140">
                  <c:v>34676</c:v>
                </c:pt>
                <c:pt idx="141">
                  <c:v>34702</c:v>
                </c:pt>
                <c:pt idx="142">
                  <c:v>34775</c:v>
                </c:pt>
                <c:pt idx="143">
                  <c:v>34817</c:v>
                </c:pt>
                <c:pt idx="144">
                  <c:v>34859</c:v>
                </c:pt>
                <c:pt idx="145">
                  <c:v>35025</c:v>
                </c:pt>
                <c:pt idx="146">
                  <c:v>35101</c:v>
                </c:pt>
                <c:pt idx="147">
                  <c:v>35143</c:v>
                </c:pt>
                <c:pt idx="148">
                  <c:v>35184</c:v>
                </c:pt>
                <c:pt idx="149">
                  <c:v>35213</c:v>
                </c:pt>
                <c:pt idx="150">
                  <c:v>35240</c:v>
                </c:pt>
                <c:pt idx="151">
                  <c:v>35286</c:v>
                </c:pt>
                <c:pt idx="152">
                  <c:v>35311</c:v>
                </c:pt>
                <c:pt idx="153">
                  <c:v>35325</c:v>
                </c:pt>
                <c:pt idx="154">
                  <c:v>35359</c:v>
                </c:pt>
                <c:pt idx="155">
                  <c:v>35419</c:v>
                </c:pt>
                <c:pt idx="156">
                  <c:v>35487</c:v>
                </c:pt>
                <c:pt idx="157">
                  <c:v>35551</c:v>
                </c:pt>
                <c:pt idx="158">
                  <c:v>35586</c:v>
                </c:pt>
                <c:pt idx="159">
                  <c:v>35625</c:v>
                </c:pt>
                <c:pt idx="160">
                  <c:v>35651</c:v>
                </c:pt>
                <c:pt idx="161">
                  <c:v>35693</c:v>
                </c:pt>
                <c:pt idx="162">
                  <c:v>35731</c:v>
                </c:pt>
                <c:pt idx="163">
                  <c:v>35754</c:v>
                </c:pt>
                <c:pt idx="164">
                  <c:v>35776</c:v>
                </c:pt>
                <c:pt idx="165">
                  <c:v>35817</c:v>
                </c:pt>
                <c:pt idx="166">
                  <c:v>35845</c:v>
                </c:pt>
                <c:pt idx="167">
                  <c:v>35871</c:v>
                </c:pt>
                <c:pt idx="168">
                  <c:v>35900</c:v>
                </c:pt>
                <c:pt idx="169">
                  <c:v>35956</c:v>
                </c:pt>
                <c:pt idx="170">
                  <c:v>36001</c:v>
                </c:pt>
                <c:pt idx="171">
                  <c:v>36060</c:v>
                </c:pt>
              </c:numCache>
            </c:numRef>
          </c:xVal>
          <c:yVal>
            <c:numRef>
              <c:f>'"300" wells'' water levels'!$L$2516:$L$2687</c:f>
              <c:numCache>
                <c:formatCode>General</c:formatCode>
                <c:ptCount val="172"/>
                <c:pt idx="1">
                  <c:v>423.23200000000003</c:v>
                </c:pt>
                <c:pt idx="6">
                  <c:v>422.91500000000002</c:v>
                </c:pt>
                <c:pt idx="11">
                  <c:v>423.18</c:v>
                </c:pt>
                <c:pt idx="13">
                  <c:v>423.22</c:v>
                </c:pt>
                <c:pt idx="14">
                  <c:v>423.22899999999998</c:v>
                </c:pt>
                <c:pt idx="15">
                  <c:v>423.56700000000001</c:v>
                </c:pt>
                <c:pt idx="16">
                  <c:v>423.54</c:v>
                </c:pt>
                <c:pt idx="17">
                  <c:v>423.54</c:v>
                </c:pt>
                <c:pt idx="18">
                  <c:v>423.36900000000003</c:v>
                </c:pt>
                <c:pt idx="19">
                  <c:v>423.24099999999999</c:v>
                </c:pt>
                <c:pt idx="20">
                  <c:v>423.17399999999998</c:v>
                </c:pt>
                <c:pt idx="21">
                  <c:v>423.75900000000001</c:v>
                </c:pt>
                <c:pt idx="22">
                  <c:v>423.75599999999997</c:v>
                </c:pt>
                <c:pt idx="23">
                  <c:v>423.75299999999999</c:v>
                </c:pt>
                <c:pt idx="24">
                  <c:v>423.11900000000003</c:v>
                </c:pt>
                <c:pt idx="25">
                  <c:v>423.101</c:v>
                </c:pt>
                <c:pt idx="26">
                  <c:v>423.32400000000001</c:v>
                </c:pt>
                <c:pt idx="27">
                  <c:v>423.30200000000002</c:v>
                </c:pt>
                <c:pt idx="28">
                  <c:v>423.31400000000002</c:v>
                </c:pt>
                <c:pt idx="29">
                  <c:v>423.32400000000001</c:v>
                </c:pt>
                <c:pt idx="30">
                  <c:v>423.32400000000001</c:v>
                </c:pt>
                <c:pt idx="31">
                  <c:v>423.29899999999998</c:v>
                </c:pt>
                <c:pt idx="32">
                  <c:v>423.27499999999998</c:v>
                </c:pt>
                <c:pt idx="33">
                  <c:v>423.238</c:v>
                </c:pt>
                <c:pt idx="34">
                  <c:v>423.18</c:v>
                </c:pt>
                <c:pt idx="35">
                  <c:v>423.15899999999999</c:v>
                </c:pt>
                <c:pt idx="36">
                  <c:v>423.14100000000002</c:v>
                </c:pt>
                <c:pt idx="37">
                  <c:v>423.11</c:v>
                </c:pt>
                <c:pt idx="38">
                  <c:v>423.08600000000001</c:v>
                </c:pt>
                <c:pt idx="39">
                  <c:v>423.07100000000003</c:v>
                </c:pt>
                <c:pt idx="40">
                  <c:v>423.06099999999998</c:v>
                </c:pt>
                <c:pt idx="41">
                  <c:v>423.02800000000002</c:v>
                </c:pt>
                <c:pt idx="42">
                  <c:v>423.01600000000002</c:v>
                </c:pt>
                <c:pt idx="43">
                  <c:v>423.05500000000001</c:v>
                </c:pt>
                <c:pt idx="44">
                  <c:v>423.05799999999999</c:v>
                </c:pt>
                <c:pt idx="45">
                  <c:v>423.07100000000003</c:v>
                </c:pt>
                <c:pt idx="46">
                  <c:v>423.08</c:v>
                </c:pt>
                <c:pt idx="47">
                  <c:v>423.08</c:v>
                </c:pt>
                <c:pt idx="48">
                  <c:v>423.14400000000001</c:v>
                </c:pt>
                <c:pt idx="49">
                  <c:v>423.214</c:v>
                </c:pt>
                <c:pt idx="50">
                  <c:v>423.48200000000003</c:v>
                </c:pt>
                <c:pt idx="51">
                  <c:v>423.53399999999999</c:v>
                </c:pt>
                <c:pt idx="52">
                  <c:v>423.54899999999998</c:v>
                </c:pt>
                <c:pt idx="53">
                  <c:v>423.58300000000003</c:v>
                </c:pt>
                <c:pt idx="54">
                  <c:v>423.58300000000003</c:v>
                </c:pt>
                <c:pt idx="55">
                  <c:v>423.53699999999998</c:v>
                </c:pt>
                <c:pt idx="56">
                  <c:v>423.52800000000002</c:v>
                </c:pt>
                <c:pt idx="57">
                  <c:v>423.51600000000002</c:v>
                </c:pt>
                <c:pt idx="58">
                  <c:v>423.476</c:v>
                </c:pt>
                <c:pt idx="59">
                  <c:v>423.488</c:v>
                </c:pt>
                <c:pt idx="60">
                  <c:v>423.49099999999999</c:v>
                </c:pt>
                <c:pt idx="61">
                  <c:v>423.48200000000003</c:v>
                </c:pt>
                <c:pt idx="62">
                  <c:v>423.47899999999998</c:v>
                </c:pt>
                <c:pt idx="63">
                  <c:v>423.46100000000001</c:v>
                </c:pt>
                <c:pt idx="64">
                  <c:v>423.47</c:v>
                </c:pt>
                <c:pt idx="65">
                  <c:v>423.464</c:v>
                </c:pt>
                <c:pt idx="66">
                  <c:v>423.45800000000003</c:v>
                </c:pt>
                <c:pt idx="67">
                  <c:v>423.44200000000001</c:v>
                </c:pt>
                <c:pt idx="68">
                  <c:v>423.43</c:v>
                </c:pt>
                <c:pt idx="69">
                  <c:v>423.41800000000001</c:v>
                </c:pt>
                <c:pt idx="70">
                  <c:v>423.39699999999999</c:v>
                </c:pt>
                <c:pt idx="71">
                  <c:v>423.39100000000002</c:v>
                </c:pt>
                <c:pt idx="72">
                  <c:v>423.375</c:v>
                </c:pt>
                <c:pt idx="73">
                  <c:v>423.35399999999998</c:v>
                </c:pt>
                <c:pt idx="74">
                  <c:v>423.33</c:v>
                </c:pt>
                <c:pt idx="75">
                  <c:v>423.23500000000001</c:v>
                </c:pt>
                <c:pt idx="76">
                  <c:v>423.25299999999999</c:v>
                </c:pt>
                <c:pt idx="77">
                  <c:v>423.17099999999999</c:v>
                </c:pt>
                <c:pt idx="78">
                  <c:v>423.14699999999999</c:v>
                </c:pt>
                <c:pt idx="79">
                  <c:v>423.13200000000001</c:v>
                </c:pt>
                <c:pt idx="80">
                  <c:v>423.11</c:v>
                </c:pt>
                <c:pt idx="81">
                  <c:v>423.077</c:v>
                </c:pt>
                <c:pt idx="82">
                  <c:v>423.08</c:v>
                </c:pt>
                <c:pt idx="83">
                  <c:v>423.09199999999998</c:v>
                </c:pt>
                <c:pt idx="84">
                  <c:v>423.06799999999998</c:v>
                </c:pt>
                <c:pt idx="85">
                  <c:v>423.12900000000002</c:v>
                </c:pt>
                <c:pt idx="86">
                  <c:v>423.18900000000002</c:v>
                </c:pt>
                <c:pt idx="87">
                  <c:v>423.22300000000001</c:v>
                </c:pt>
                <c:pt idx="88">
                  <c:v>423.26299999999998</c:v>
                </c:pt>
                <c:pt idx="89">
                  <c:v>423.30200000000002</c:v>
                </c:pt>
                <c:pt idx="90">
                  <c:v>423.4</c:v>
                </c:pt>
                <c:pt idx="91">
                  <c:v>423.55200000000002</c:v>
                </c:pt>
                <c:pt idx="92">
                  <c:v>423.51600000000002</c:v>
                </c:pt>
                <c:pt idx="93">
                  <c:v>423.43299999999999</c:v>
                </c:pt>
                <c:pt idx="94">
                  <c:v>423.43599999999998</c:v>
                </c:pt>
                <c:pt idx="95">
                  <c:v>423.41800000000001</c:v>
                </c:pt>
                <c:pt idx="96">
                  <c:v>423.34800000000001</c:v>
                </c:pt>
                <c:pt idx="97">
                  <c:v>423.32100000000003</c:v>
                </c:pt>
                <c:pt idx="98">
                  <c:v>423.18900000000002</c:v>
                </c:pt>
                <c:pt idx="99">
                  <c:v>423.18</c:v>
                </c:pt>
                <c:pt idx="100">
                  <c:v>423.09500000000003</c:v>
                </c:pt>
                <c:pt idx="101">
                  <c:v>423.077</c:v>
                </c:pt>
                <c:pt idx="103">
                  <c:v>423.04899999999998</c:v>
                </c:pt>
                <c:pt idx="104">
                  <c:v>422.97</c:v>
                </c:pt>
                <c:pt idx="106">
                  <c:v>423.19299999999998</c:v>
                </c:pt>
                <c:pt idx="107">
                  <c:v>422.85700000000003</c:v>
                </c:pt>
                <c:pt idx="108">
                  <c:v>423.08</c:v>
                </c:pt>
                <c:pt idx="109">
                  <c:v>423.06799999999998</c:v>
                </c:pt>
                <c:pt idx="110">
                  <c:v>422.93599999999998</c:v>
                </c:pt>
                <c:pt idx="111">
                  <c:v>422.86599999999999</c:v>
                </c:pt>
                <c:pt idx="112">
                  <c:v>422.88799999999998</c:v>
                </c:pt>
                <c:pt idx="113">
                  <c:v>422.87900000000002</c:v>
                </c:pt>
                <c:pt idx="114">
                  <c:v>422.88200000000001</c:v>
                </c:pt>
                <c:pt idx="115">
                  <c:v>422.94200000000001</c:v>
                </c:pt>
                <c:pt idx="116">
                  <c:v>422.87</c:v>
                </c:pt>
                <c:pt idx="118">
                  <c:v>423.14</c:v>
                </c:pt>
                <c:pt idx="119">
                  <c:v>422.99</c:v>
                </c:pt>
                <c:pt idx="120">
                  <c:v>423.15</c:v>
                </c:pt>
                <c:pt idx="121">
                  <c:v>423.16</c:v>
                </c:pt>
                <c:pt idx="122">
                  <c:v>423.18</c:v>
                </c:pt>
                <c:pt idx="123">
                  <c:v>423.25</c:v>
                </c:pt>
                <c:pt idx="124">
                  <c:v>423.31</c:v>
                </c:pt>
                <c:pt idx="125">
                  <c:v>423.34</c:v>
                </c:pt>
                <c:pt idx="126">
                  <c:v>423.34</c:v>
                </c:pt>
                <c:pt idx="127">
                  <c:v>423.35</c:v>
                </c:pt>
                <c:pt idx="128">
                  <c:v>423.45600000000002</c:v>
                </c:pt>
                <c:pt idx="129">
                  <c:v>423.38799999999998</c:v>
                </c:pt>
                <c:pt idx="130">
                  <c:v>423.32</c:v>
                </c:pt>
                <c:pt idx="131">
                  <c:v>423.26400000000001</c:v>
                </c:pt>
                <c:pt idx="132">
                  <c:v>423.18599999999998</c:v>
                </c:pt>
                <c:pt idx="133">
                  <c:v>423.23899999999998</c:v>
                </c:pt>
                <c:pt idx="134">
                  <c:v>423.40800000000002</c:v>
                </c:pt>
                <c:pt idx="135">
                  <c:v>423.452</c:v>
                </c:pt>
                <c:pt idx="137">
                  <c:v>423.5</c:v>
                </c:pt>
                <c:pt idx="138">
                  <c:v>423.577</c:v>
                </c:pt>
                <c:pt idx="139">
                  <c:v>423.61700000000002</c:v>
                </c:pt>
                <c:pt idx="140">
                  <c:v>423.60899999999998</c:v>
                </c:pt>
                <c:pt idx="141">
                  <c:v>423.61</c:v>
                </c:pt>
                <c:pt idx="142">
                  <c:v>423.46699999999998</c:v>
                </c:pt>
                <c:pt idx="143">
                  <c:v>423.52499999999998</c:v>
                </c:pt>
                <c:pt idx="144">
                  <c:v>423.61599999999999</c:v>
                </c:pt>
                <c:pt idx="145">
                  <c:v>423.46</c:v>
                </c:pt>
                <c:pt idx="147">
                  <c:v>423.34899999999999</c:v>
                </c:pt>
                <c:pt idx="148">
                  <c:v>424.02600000000001</c:v>
                </c:pt>
                <c:pt idx="149">
                  <c:v>423.774</c:v>
                </c:pt>
                <c:pt idx="150">
                  <c:v>423.65899999999999</c:v>
                </c:pt>
                <c:pt idx="151">
                  <c:v>423.488</c:v>
                </c:pt>
                <c:pt idx="152">
                  <c:v>423.36500000000001</c:v>
                </c:pt>
                <c:pt idx="153">
                  <c:v>423.30799999999999</c:v>
                </c:pt>
                <c:pt idx="154">
                  <c:v>423.31099999999998</c:v>
                </c:pt>
                <c:pt idx="155">
                  <c:v>423.35300000000001</c:v>
                </c:pt>
                <c:pt idx="156">
                  <c:v>423.39699999999999</c:v>
                </c:pt>
                <c:pt idx="157">
                  <c:v>423.66499999999996</c:v>
                </c:pt>
                <c:pt idx="158">
                  <c:v>423.65299999999996</c:v>
                </c:pt>
                <c:pt idx="159">
                  <c:v>424.10399999999998</c:v>
                </c:pt>
                <c:pt idx="160">
                  <c:v>423.71499999999997</c:v>
                </c:pt>
                <c:pt idx="161">
                  <c:v>423.26299999999998</c:v>
                </c:pt>
                <c:pt idx="162">
                  <c:v>423.53800000000001</c:v>
                </c:pt>
                <c:pt idx="163">
                  <c:v>423.51099999999997</c:v>
                </c:pt>
                <c:pt idx="164">
                  <c:v>423.46600000000001</c:v>
                </c:pt>
                <c:pt idx="165">
                  <c:v>423.40299999999996</c:v>
                </c:pt>
                <c:pt idx="166">
                  <c:v>423.35300000000001</c:v>
                </c:pt>
                <c:pt idx="167">
                  <c:v>423.38299999999998</c:v>
                </c:pt>
                <c:pt idx="168">
                  <c:v>423.42599999999999</c:v>
                </c:pt>
                <c:pt idx="169">
                  <c:v>424.51900000000001</c:v>
                </c:pt>
                <c:pt idx="170">
                  <c:v>425.35899999999998</c:v>
                </c:pt>
                <c:pt idx="171">
                  <c:v>426.14499999999998</c:v>
                </c:pt>
              </c:numCache>
            </c:numRef>
          </c:yVal>
          <c:smooth val="0"/>
        </c:ser>
        <c:ser>
          <c:idx val="1"/>
          <c:order val="1"/>
          <c:tx>
            <c:v>Oil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'"300" wells'' water levels'!$B$2516:$B$2687</c:f>
              <c:numCache>
                <c:formatCode>mm/dd/yy</c:formatCode>
                <c:ptCount val="172"/>
                <c:pt idx="0">
                  <c:v>30480</c:v>
                </c:pt>
                <c:pt idx="1">
                  <c:v>30480</c:v>
                </c:pt>
                <c:pt idx="2">
                  <c:v>30483</c:v>
                </c:pt>
                <c:pt idx="3">
                  <c:v>30488</c:v>
                </c:pt>
                <c:pt idx="4">
                  <c:v>30509</c:v>
                </c:pt>
                <c:pt idx="5">
                  <c:v>30524</c:v>
                </c:pt>
                <c:pt idx="6">
                  <c:v>30566</c:v>
                </c:pt>
                <c:pt idx="7">
                  <c:v>30739</c:v>
                </c:pt>
                <c:pt idx="8">
                  <c:v>30778</c:v>
                </c:pt>
                <c:pt idx="9">
                  <c:v>30785</c:v>
                </c:pt>
                <c:pt idx="10">
                  <c:v>30799</c:v>
                </c:pt>
                <c:pt idx="11">
                  <c:v>30806</c:v>
                </c:pt>
                <c:pt idx="12">
                  <c:v>30830</c:v>
                </c:pt>
                <c:pt idx="13">
                  <c:v>30839</c:v>
                </c:pt>
                <c:pt idx="14">
                  <c:v>30848</c:v>
                </c:pt>
                <c:pt idx="15">
                  <c:v>30854</c:v>
                </c:pt>
                <c:pt idx="16">
                  <c:v>30861</c:v>
                </c:pt>
                <c:pt idx="17">
                  <c:v>30869</c:v>
                </c:pt>
                <c:pt idx="18">
                  <c:v>30881</c:v>
                </c:pt>
                <c:pt idx="19">
                  <c:v>30897</c:v>
                </c:pt>
                <c:pt idx="20">
                  <c:v>30904</c:v>
                </c:pt>
                <c:pt idx="21">
                  <c:v>30911</c:v>
                </c:pt>
                <c:pt idx="22">
                  <c:v>30917</c:v>
                </c:pt>
                <c:pt idx="23">
                  <c:v>30925</c:v>
                </c:pt>
                <c:pt idx="24">
                  <c:v>30934</c:v>
                </c:pt>
                <c:pt idx="25">
                  <c:v>30945</c:v>
                </c:pt>
                <c:pt idx="26">
                  <c:v>30979</c:v>
                </c:pt>
                <c:pt idx="27">
                  <c:v>30986</c:v>
                </c:pt>
                <c:pt idx="28">
                  <c:v>30993</c:v>
                </c:pt>
                <c:pt idx="29">
                  <c:v>31001</c:v>
                </c:pt>
                <c:pt idx="30">
                  <c:v>31007</c:v>
                </c:pt>
                <c:pt idx="31">
                  <c:v>31016</c:v>
                </c:pt>
                <c:pt idx="32">
                  <c:v>31021</c:v>
                </c:pt>
                <c:pt idx="33">
                  <c:v>31029</c:v>
                </c:pt>
                <c:pt idx="34">
                  <c:v>31039</c:v>
                </c:pt>
                <c:pt idx="35">
                  <c:v>31046</c:v>
                </c:pt>
                <c:pt idx="36">
                  <c:v>31053</c:v>
                </c:pt>
                <c:pt idx="37">
                  <c:v>31060</c:v>
                </c:pt>
                <c:pt idx="38">
                  <c:v>31076</c:v>
                </c:pt>
                <c:pt idx="39">
                  <c:v>31081</c:v>
                </c:pt>
                <c:pt idx="40">
                  <c:v>31088</c:v>
                </c:pt>
                <c:pt idx="41">
                  <c:v>31116</c:v>
                </c:pt>
                <c:pt idx="42">
                  <c:v>31123</c:v>
                </c:pt>
                <c:pt idx="43">
                  <c:v>31130</c:v>
                </c:pt>
                <c:pt idx="44">
                  <c:v>31137</c:v>
                </c:pt>
                <c:pt idx="45">
                  <c:v>31144</c:v>
                </c:pt>
                <c:pt idx="46">
                  <c:v>31151</c:v>
                </c:pt>
                <c:pt idx="47">
                  <c:v>31158</c:v>
                </c:pt>
                <c:pt idx="48">
                  <c:v>31165</c:v>
                </c:pt>
                <c:pt idx="49">
                  <c:v>31172</c:v>
                </c:pt>
                <c:pt idx="50">
                  <c:v>31179</c:v>
                </c:pt>
                <c:pt idx="51">
                  <c:v>31186</c:v>
                </c:pt>
                <c:pt idx="52">
                  <c:v>31193</c:v>
                </c:pt>
                <c:pt idx="53">
                  <c:v>31200</c:v>
                </c:pt>
                <c:pt idx="54">
                  <c:v>31207</c:v>
                </c:pt>
                <c:pt idx="55">
                  <c:v>31214</c:v>
                </c:pt>
                <c:pt idx="56">
                  <c:v>31228</c:v>
                </c:pt>
                <c:pt idx="57">
                  <c:v>31235</c:v>
                </c:pt>
                <c:pt idx="58">
                  <c:v>31242</c:v>
                </c:pt>
                <c:pt idx="59">
                  <c:v>31249</c:v>
                </c:pt>
                <c:pt idx="60">
                  <c:v>31256</c:v>
                </c:pt>
                <c:pt idx="61">
                  <c:v>31263</c:v>
                </c:pt>
                <c:pt idx="62">
                  <c:v>31270</c:v>
                </c:pt>
                <c:pt idx="63">
                  <c:v>31272</c:v>
                </c:pt>
                <c:pt idx="64">
                  <c:v>31277</c:v>
                </c:pt>
                <c:pt idx="65">
                  <c:v>31284</c:v>
                </c:pt>
                <c:pt idx="66">
                  <c:v>31291</c:v>
                </c:pt>
                <c:pt idx="67">
                  <c:v>31298</c:v>
                </c:pt>
                <c:pt idx="68">
                  <c:v>31305</c:v>
                </c:pt>
                <c:pt idx="69">
                  <c:v>31312</c:v>
                </c:pt>
                <c:pt idx="70">
                  <c:v>31319</c:v>
                </c:pt>
                <c:pt idx="71">
                  <c:v>31326</c:v>
                </c:pt>
                <c:pt idx="72">
                  <c:v>31333</c:v>
                </c:pt>
                <c:pt idx="73">
                  <c:v>31340</c:v>
                </c:pt>
                <c:pt idx="74">
                  <c:v>31347</c:v>
                </c:pt>
                <c:pt idx="75">
                  <c:v>31437</c:v>
                </c:pt>
                <c:pt idx="76">
                  <c:v>31445</c:v>
                </c:pt>
                <c:pt idx="77">
                  <c:v>31445</c:v>
                </c:pt>
                <c:pt idx="78">
                  <c:v>31451</c:v>
                </c:pt>
                <c:pt idx="79">
                  <c:v>31458</c:v>
                </c:pt>
                <c:pt idx="80">
                  <c:v>31465</c:v>
                </c:pt>
                <c:pt idx="81">
                  <c:v>31473</c:v>
                </c:pt>
                <c:pt idx="82">
                  <c:v>31480</c:v>
                </c:pt>
                <c:pt idx="83">
                  <c:v>31487</c:v>
                </c:pt>
                <c:pt idx="84">
                  <c:v>31493</c:v>
                </c:pt>
                <c:pt idx="85">
                  <c:v>31500</c:v>
                </c:pt>
                <c:pt idx="86">
                  <c:v>31507</c:v>
                </c:pt>
                <c:pt idx="87">
                  <c:v>31515</c:v>
                </c:pt>
                <c:pt idx="88">
                  <c:v>31522</c:v>
                </c:pt>
                <c:pt idx="89">
                  <c:v>31529</c:v>
                </c:pt>
                <c:pt idx="90">
                  <c:v>31537</c:v>
                </c:pt>
                <c:pt idx="91">
                  <c:v>31543</c:v>
                </c:pt>
                <c:pt idx="92">
                  <c:v>31551</c:v>
                </c:pt>
                <c:pt idx="93">
                  <c:v>31578</c:v>
                </c:pt>
                <c:pt idx="94">
                  <c:v>31592</c:v>
                </c:pt>
                <c:pt idx="95">
                  <c:v>31602</c:v>
                </c:pt>
                <c:pt idx="96">
                  <c:v>31606</c:v>
                </c:pt>
                <c:pt idx="97">
                  <c:v>31614</c:v>
                </c:pt>
                <c:pt idx="98">
                  <c:v>31719</c:v>
                </c:pt>
                <c:pt idx="99">
                  <c:v>31774</c:v>
                </c:pt>
                <c:pt idx="100">
                  <c:v>31780</c:v>
                </c:pt>
                <c:pt idx="101">
                  <c:v>31788</c:v>
                </c:pt>
                <c:pt idx="102">
                  <c:v>31905</c:v>
                </c:pt>
                <c:pt idx="103">
                  <c:v>32352</c:v>
                </c:pt>
                <c:pt idx="104">
                  <c:v>32381</c:v>
                </c:pt>
                <c:pt idx="105">
                  <c:v>32381</c:v>
                </c:pt>
                <c:pt idx="106">
                  <c:v>32723</c:v>
                </c:pt>
                <c:pt idx="107">
                  <c:v>32755</c:v>
                </c:pt>
                <c:pt idx="108">
                  <c:v>32800</c:v>
                </c:pt>
                <c:pt idx="109">
                  <c:v>32829</c:v>
                </c:pt>
                <c:pt idx="110">
                  <c:v>32881</c:v>
                </c:pt>
                <c:pt idx="111">
                  <c:v>32930</c:v>
                </c:pt>
                <c:pt idx="112">
                  <c:v>33257</c:v>
                </c:pt>
                <c:pt idx="113">
                  <c:v>33306</c:v>
                </c:pt>
                <c:pt idx="114">
                  <c:v>33326</c:v>
                </c:pt>
                <c:pt idx="115">
                  <c:v>33342</c:v>
                </c:pt>
                <c:pt idx="116">
                  <c:v>33679</c:v>
                </c:pt>
                <c:pt idx="117">
                  <c:v>33784</c:v>
                </c:pt>
                <c:pt idx="118">
                  <c:v>34033</c:v>
                </c:pt>
                <c:pt idx="119">
                  <c:v>34044</c:v>
                </c:pt>
                <c:pt idx="120">
                  <c:v>34058</c:v>
                </c:pt>
                <c:pt idx="121">
                  <c:v>34065</c:v>
                </c:pt>
                <c:pt idx="122">
                  <c:v>34075</c:v>
                </c:pt>
                <c:pt idx="123">
                  <c:v>34086</c:v>
                </c:pt>
                <c:pt idx="124">
                  <c:v>34100</c:v>
                </c:pt>
                <c:pt idx="125">
                  <c:v>34110</c:v>
                </c:pt>
                <c:pt idx="126">
                  <c:v>34117</c:v>
                </c:pt>
                <c:pt idx="127">
                  <c:v>34129</c:v>
                </c:pt>
                <c:pt idx="128">
                  <c:v>34267</c:v>
                </c:pt>
                <c:pt idx="129">
                  <c:v>34310</c:v>
                </c:pt>
                <c:pt idx="130">
                  <c:v>34341</c:v>
                </c:pt>
                <c:pt idx="131">
                  <c:v>34366</c:v>
                </c:pt>
                <c:pt idx="132">
                  <c:v>34402</c:v>
                </c:pt>
                <c:pt idx="133">
                  <c:v>34438</c:v>
                </c:pt>
                <c:pt idx="134">
                  <c:v>34488</c:v>
                </c:pt>
                <c:pt idx="135">
                  <c:v>34522</c:v>
                </c:pt>
                <c:pt idx="136">
                  <c:v>34561</c:v>
                </c:pt>
                <c:pt idx="137">
                  <c:v>34589</c:v>
                </c:pt>
                <c:pt idx="138">
                  <c:v>34611</c:v>
                </c:pt>
                <c:pt idx="139">
                  <c:v>34648</c:v>
                </c:pt>
                <c:pt idx="140">
                  <c:v>34676</c:v>
                </c:pt>
                <c:pt idx="141">
                  <c:v>34702</c:v>
                </c:pt>
                <c:pt idx="142">
                  <c:v>34775</c:v>
                </c:pt>
                <c:pt idx="143">
                  <c:v>34817</c:v>
                </c:pt>
                <c:pt idx="144">
                  <c:v>34859</c:v>
                </c:pt>
                <c:pt idx="145">
                  <c:v>35025</c:v>
                </c:pt>
                <c:pt idx="146">
                  <c:v>35101</c:v>
                </c:pt>
                <c:pt idx="147">
                  <c:v>35143</c:v>
                </c:pt>
                <c:pt idx="148">
                  <c:v>35184</c:v>
                </c:pt>
                <c:pt idx="149">
                  <c:v>35213</c:v>
                </c:pt>
                <c:pt idx="150">
                  <c:v>35240</c:v>
                </c:pt>
                <c:pt idx="151">
                  <c:v>35286</c:v>
                </c:pt>
                <c:pt idx="152">
                  <c:v>35311</c:v>
                </c:pt>
                <c:pt idx="153">
                  <c:v>35325</c:v>
                </c:pt>
                <c:pt idx="154">
                  <c:v>35359</c:v>
                </c:pt>
                <c:pt idx="155">
                  <c:v>35419</c:v>
                </c:pt>
                <c:pt idx="156">
                  <c:v>35487</c:v>
                </c:pt>
                <c:pt idx="157">
                  <c:v>35551</c:v>
                </c:pt>
                <c:pt idx="158">
                  <c:v>35586</c:v>
                </c:pt>
                <c:pt idx="159">
                  <c:v>35625</c:v>
                </c:pt>
                <c:pt idx="160">
                  <c:v>35651</c:v>
                </c:pt>
                <c:pt idx="161">
                  <c:v>35693</c:v>
                </c:pt>
                <c:pt idx="162">
                  <c:v>35731</c:v>
                </c:pt>
                <c:pt idx="163">
                  <c:v>35754</c:v>
                </c:pt>
                <c:pt idx="164">
                  <c:v>35776</c:v>
                </c:pt>
                <c:pt idx="165">
                  <c:v>35817</c:v>
                </c:pt>
                <c:pt idx="166">
                  <c:v>35845</c:v>
                </c:pt>
                <c:pt idx="167">
                  <c:v>35871</c:v>
                </c:pt>
                <c:pt idx="168">
                  <c:v>35900</c:v>
                </c:pt>
                <c:pt idx="169">
                  <c:v>35956</c:v>
                </c:pt>
                <c:pt idx="170">
                  <c:v>36001</c:v>
                </c:pt>
                <c:pt idx="171">
                  <c:v>36060</c:v>
                </c:pt>
              </c:numCache>
            </c:numRef>
          </c:xVal>
          <c:yVal>
            <c:numRef>
              <c:f>'"300" wells'' water levels'!$M$2516:$M$2692</c:f>
              <c:numCache>
                <c:formatCode>General</c:formatCode>
                <c:ptCount val="177"/>
                <c:pt idx="0">
                  <c:v>423.83</c:v>
                </c:pt>
                <c:pt idx="2">
                  <c:v>423.83300000000003</c:v>
                </c:pt>
                <c:pt idx="3">
                  <c:v>423.84500000000003</c:v>
                </c:pt>
                <c:pt idx="4">
                  <c:v>423.91899999999998</c:v>
                </c:pt>
                <c:pt idx="5">
                  <c:v>423.91199999999998</c:v>
                </c:pt>
                <c:pt idx="6">
                  <c:v>423.88099999999997</c:v>
                </c:pt>
                <c:pt idx="7">
                  <c:v>423.75599999999997</c:v>
                </c:pt>
                <c:pt idx="8">
                  <c:v>423.80200000000002</c:v>
                </c:pt>
                <c:pt idx="9">
                  <c:v>423.79899999999998</c:v>
                </c:pt>
                <c:pt idx="10">
                  <c:v>423.827</c:v>
                </c:pt>
                <c:pt idx="11">
                  <c:v>423.851</c:v>
                </c:pt>
                <c:pt idx="12">
                  <c:v>423.839</c:v>
                </c:pt>
                <c:pt idx="13">
                  <c:v>423.85399999999998</c:v>
                </c:pt>
                <c:pt idx="14">
                  <c:v>423.89699999999999</c:v>
                </c:pt>
                <c:pt idx="15">
                  <c:v>423.98500000000001</c:v>
                </c:pt>
                <c:pt idx="16">
                  <c:v>423.98500000000001</c:v>
                </c:pt>
                <c:pt idx="17">
                  <c:v>423.97899999999998</c:v>
                </c:pt>
                <c:pt idx="18">
                  <c:v>423.94200000000001</c:v>
                </c:pt>
                <c:pt idx="19">
                  <c:v>423.89699999999999</c:v>
                </c:pt>
                <c:pt idx="20">
                  <c:v>423.72300000000001</c:v>
                </c:pt>
                <c:pt idx="21">
                  <c:v>423.863</c:v>
                </c:pt>
                <c:pt idx="22">
                  <c:v>423.86</c:v>
                </c:pt>
                <c:pt idx="23">
                  <c:v>423.851</c:v>
                </c:pt>
                <c:pt idx="24">
                  <c:v>423.839</c:v>
                </c:pt>
                <c:pt idx="25">
                  <c:v>423.827</c:v>
                </c:pt>
                <c:pt idx="26">
                  <c:v>423.93599999999998</c:v>
                </c:pt>
                <c:pt idx="27">
                  <c:v>423.93</c:v>
                </c:pt>
                <c:pt idx="28">
                  <c:v>423.92399999999998</c:v>
                </c:pt>
                <c:pt idx="29">
                  <c:v>423.90300000000002</c:v>
                </c:pt>
                <c:pt idx="30">
                  <c:v>423.89100000000002</c:v>
                </c:pt>
                <c:pt idx="31">
                  <c:v>423.88099999999997</c:v>
                </c:pt>
                <c:pt idx="32">
                  <c:v>423.87200000000001</c:v>
                </c:pt>
                <c:pt idx="33">
                  <c:v>423.84800000000001</c:v>
                </c:pt>
                <c:pt idx="34">
                  <c:v>423.839</c:v>
                </c:pt>
                <c:pt idx="35">
                  <c:v>423.83300000000003</c:v>
                </c:pt>
                <c:pt idx="36">
                  <c:v>423.827</c:v>
                </c:pt>
                <c:pt idx="37">
                  <c:v>423.82</c:v>
                </c:pt>
                <c:pt idx="38">
                  <c:v>423.79599999999999</c:v>
                </c:pt>
                <c:pt idx="39">
                  <c:v>423.78399999999999</c:v>
                </c:pt>
                <c:pt idx="40">
                  <c:v>423.77800000000002</c:v>
                </c:pt>
                <c:pt idx="41">
                  <c:v>423.75299999999999</c:v>
                </c:pt>
                <c:pt idx="42">
                  <c:v>423.74400000000003</c:v>
                </c:pt>
                <c:pt idx="43">
                  <c:v>423.77499999999998</c:v>
                </c:pt>
                <c:pt idx="44">
                  <c:v>423.75</c:v>
                </c:pt>
                <c:pt idx="45">
                  <c:v>423.79300000000001</c:v>
                </c:pt>
                <c:pt idx="46">
                  <c:v>423.79899999999998</c:v>
                </c:pt>
                <c:pt idx="47">
                  <c:v>423.80200000000002</c:v>
                </c:pt>
                <c:pt idx="48">
                  <c:v>423.87799999999999</c:v>
                </c:pt>
                <c:pt idx="49">
                  <c:v>423.90899999999999</c:v>
                </c:pt>
                <c:pt idx="50">
                  <c:v>423.95800000000003</c:v>
                </c:pt>
                <c:pt idx="51">
                  <c:v>423.964</c:v>
                </c:pt>
                <c:pt idx="52">
                  <c:v>423.96699999999998</c:v>
                </c:pt>
                <c:pt idx="53">
                  <c:v>423.976</c:v>
                </c:pt>
                <c:pt idx="54">
                  <c:v>423.98500000000001</c:v>
                </c:pt>
                <c:pt idx="55">
                  <c:v>423.96100000000001</c:v>
                </c:pt>
                <c:pt idx="56">
                  <c:v>423.964</c:v>
                </c:pt>
                <c:pt idx="57">
                  <c:v>423.976</c:v>
                </c:pt>
                <c:pt idx="58">
                  <c:v>423.99099999999999</c:v>
                </c:pt>
                <c:pt idx="59">
                  <c:v>423.99099999999999</c:v>
                </c:pt>
                <c:pt idx="60">
                  <c:v>423.988</c:v>
                </c:pt>
                <c:pt idx="61">
                  <c:v>423.99099999999999</c:v>
                </c:pt>
                <c:pt idx="62">
                  <c:v>423.988</c:v>
                </c:pt>
                <c:pt idx="63">
                  <c:v>423.99400000000003</c:v>
                </c:pt>
                <c:pt idx="64">
                  <c:v>423.99099999999999</c:v>
                </c:pt>
                <c:pt idx="65">
                  <c:v>423.988</c:v>
                </c:pt>
                <c:pt idx="66">
                  <c:v>423.99400000000003</c:v>
                </c:pt>
                <c:pt idx="67">
                  <c:v>423.98500000000001</c:v>
                </c:pt>
                <c:pt idx="68">
                  <c:v>423.97899999999998</c:v>
                </c:pt>
                <c:pt idx="69">
                  <c:v>423.97300000000001</c:v>
                </c:pt>
                <c:pt idx="70">
                  <c:v>423.96699999999998</c:v>
                </c:pt>
                <c:pt idx="71">
                  <c:v>423.97</c:v>
                </c:pt>
                <c:pt idx="72">
                  <c:v>423.94799999999998</c:v>
                </c:pt>
                <c:pt idx="73">
                  <c:v>423.93900000000002</c:v>
                </c:pt>
                <c:pt idx="74">
                  <c:v>423.93</c:v>
                </c:pt>
                <c:pt idx="75">
                  <c:v>423.69499999999999</c:v>
                </c:pt>
                <c:pt idx="76">
                  <c:v>423.86599999999999</c:v>
                </c:pt>
                <c:pt idx="77">
                  <c:v>423.86599999999999</c:v>
                </c:pt>
                <c:pt idx="78">
                  <c:v>423.863</c:v>
                </c:pt>
                <c:pt idx="79">
                  <c:v>423.85700000000003</c:v>
                </c:pt>
                <c:pt idx="80">
                  <c:v>423.839</c:v>
                </c:pt>
                <c:pt idx="81">
                  <c:v>423.83300000000003</c:v>
                </c:pt>
                <c:pt idx="82">
                  <c:v>423.84500000000003</c:v>
                </c:pt>
                <c:pt idx="83">
                  <c:v>423.827</c:v>
                </c:pt>
                <c:pt idx="84">
                  <c:v>423.83600000000001</c:v>
                </c:pt>
                <c:pt idx="85">
                  <c:v>423.93599999999998</c:v>
                </c:pt>
                <c:pt idx="86">
                  <c:v>423.94499999999999</c:v>
                </c:pt>
                <c:pt idx="87">
                  <c:v>423.94200000000001</c:v>
                </c:pt>
                <c:pt idx="88">
                  <c:v>423.94799999999998</c:v>
                </c:pt>
                <c:pt idx="89">
                  <c:v>423.93299999999999</c:v>
                </c:pt>
                <c:pt idx="90">
                  <c:v>423.99700000000001</c:v>
                </c:pt>
                <c:pt idx="91">
                  <c:v>424.03699999999998</c:v>
                </c:pt>
                <c:pt idx="92">
                  <c:v>424.01499999999999</c:v>
                </c:pt>
                <c:pt idx="93">
                  <c:v>423.95800000000003</c:v>
                </c:pt>
                <c:pt idx="94">
                  <c:v>423.96100000000001</c:v>
                </c:pt>
                <c:pt idx="95">
                  <c:v>423.94200000000001</c:v>
                </c:pt>
                <c:pt idx="96">
                  <c:v>423.94200000000001</c:v>
                </c:pt>
                <c:pt idx="97">
                  <c:v>423.93599999999998</c:v>
                </c:pt>
                <c:pt idx="98">
                  <c:v>423.86900000000003</c:v>
                </c:pt>
                <c:pt idx="99">
                  <c:v>423.80200000000002</c:v>
                </c:pt>
                <c:pt idx="100">
                  <c:v>423.79899999999998</c:v>
                </c:pt>
                <c:pt idx="101">
                  <c:v>423.79599999999999</c:v>
                </c:pt>
                <c:pt idx="102">
                  <c:v>423.78100000000001</c:v>
                </c:pt>
                <c:pt idx="103">
                  <c:v>423.80500000000001</c:v>
                </c:pt>
                <c:pt idx="104">
                  <c:v>423.79300000000001</c:v>
                </c:pt>
                <c:pt idx="105">
                  <c:v>423.80500000000001</c:v>
                </c:pt>
                <c:pt idx="106">
                  <c:v>423.81700000000001</c:v>
                </c:pt>
                <c:pt idx="107">
                  <c:v>423.77199999999999</c:v>
                </c:pt>
                <c:pt idx="108">
                  <c:v>423.75599999999997</c:v>
                </c:pt>
                <c:pt idx="109">
                  <c:v>423.74099999999999</c:v>
                </c:pt>
                <c:pt idx="110">
                  <c:v>423.69200000000001</c:v>
                </c:pt>
                <c:pt idx="111">
                  <c:v>423.64400000000001</c:v>
                </c:pt>
                <c:pt idx="112">
                  <c:v>423.589</c:v>
                </c:pt>
                <c:pt idx="113">
                  <c:v>423.54599999999999</c:v>
                </c:pt>
                <c:pt idx="114">
                  <c:v>423.59199999999998</c:v>
                </c:pt>
                <c:pt idx="115">
                  <c:v>423.59699999999998</c:v>
                </c:pt>
                <c:pt idx="116">
                  <c:v>423.64</c:v>
                </c:pt>
                <c:pt idx="118">
                  <c:v>423.7</c:v>
                </c:pt>
                <c:pt idx="119">
                  <c:v>423.69</c:v>
                </c:pt>
                <c:pt idx="120">
                  <c:v>423.74</c:v>
                </c:pt>
                <c:pt idx="121">
                  <c:v>423.76</c:v>
                </c:pt>
                <c:pt idx="122">
                  <c:v>423.78</c:v>
                </c:pt>
                <c:pt idx="123">
                  <c:v>423.79</c:v>
                </c:pt>
                <c:pt idx="124">
                  <c:v>423.82</c:v>
                </c:pt>
                <c:pt idx="125">
                  <c:v>423.82</c:v>
                </c:pt>
                <c:pt idx="126">
                  <c:v>423.82</c:v>
                </c:pt>
                <c:pt idx="127">
                  <c:v>423.83</c:v>
                </c:pt>
                <c:pt idx="128">
                  <c:v>423.84500000000003</c:v>
                </c:pt>
                <c:pt idx="129">
                  <c:v>423.80599999999998</c:v>
                </c:pt>
                <c:pt idx="130">
                  <c:v>423.77600000000001</c:v>
                </c:pt>
                <c:pt idx="131">
                  <c:v>423.762</c:v>
                </c:pt>
                <c:pt idx="132">
                  <c:v>423.74900000000002</c:v>
                </c:pt>
                <c:pt idx="133">
                  <c:v>423.791</c:v>
                </c:pt>
                <c:pt idx="134">
                  <c:v>423.83499999999998</c:v>
                </c:pt>
                <c:pt idx="135">
                  <c:v>423.86599999999999</c:v>
                </c:pt>
                <c:pt idx="136">
                  <c:v>423.9</c:v>
                </c:pt>
                <c:pt idx="137">
                  <c:v>423.88900000000001</c:v>
                </c:pt>
                <c:pt idx="138">
                  <c:v>423.94</c:v>
                </c:pt>
                <c:pt idx="139">
                  <c:v>423.964</c:v>
                </c:pt>
                <c:pt idx="140">
                  <c:v>423.96699999999998</c:v>
                </c:pt>
                <c:pt idx="141">
                  <c:v>423.92</c:v>
                </c:pt>
                <c:pt idx="142">
                  <c:v>423.84699999999998</c:v>
                </c:pt>
                <c:pt idx="143">
                  <c:v>423.89699999999999</c:v>
                </c:pt>
                <c:pt idx="144">
                  <c:v>423.95099999999996</c:v>
                </c:pt>
                <c:pt idx="145">
                  <c:v>423.89099999999996</c:v>
                </c:pt>
                <c:pt idx="146">
                  <c:v>423.84100000000001</c:v>
                </c:pt>
                <c:pt idx="147">
                  <c:v>423.83600000000001</c:v>
                </c:pt>
                <c:pt idx="149">
                  <c:v>424.05799999999999</c:v>
                </c:pt>
                <c:pt idx="150">
                  <c:v>424.00299999999999</c:v>
                </c:pt>
                <c:pt idx="154">
                  <c:v>423.85599999999999</c:v>
                </c:pt>
                <c:pt idx="155">
                  <c:v>423.851</c:v>
                </c:pt>
                <c:pt idx="156">
                  <c:v>423.803</c:v>
                </c:pt>
                <c:pt idx="157">
                  <c:v>423.99299999999999</c:v>
                </c:pt>
                <c:pt idx="158">
                  <c:v>423.99399999999997</c:v>
                </c:pt>
                <c:pt idx="159">
                  <c:v>423.57099999999997</c:v>
                </c:pt>
                <c:pt idx="160">
                  <c:v>424.089</c:v>
                </c:pt>
                <c:pt idx="161">
                  <c:v>424.35199999999998</c:v>
                </c:pt>
                <c:pt idx="162">
                  <c:v>423.99799999999999</c:v>
                </c:pt>
                <c:pt idx="163">
                  <c:v>423.97300000000001</c:v>
                </c:pt>
                <c:pt idx="164">
                  <c:v>423.95299999999997</c:v>
                </c:pt>
                <c:pt idx="165">
                  <c:v>423.911</c:v>
                </c:pt>
                <c:pt idx="166">
                  <c:v>423.88799999999998</c:v>
                </c:pt>
                <c:pt idx="167">
                  <c:v>423.91300000000001</c:v>
                </c:pt>
                <c:pt idx="168">
                  <c:v>423.93</c:v>
                </c:pt>
                <c:pt idx="169">
                  <c:v>424.96600000000001</c:v>
                </c:pt>
                <c:pt idx="170">
                  <c:v>425.91699999999997</c:v>
                </c:pt>
                <c:pt idx="171">
                  <c:v>426.80199999999996</c:v>
                </c:pt>
                <c:pt idx="172">
                  <c:v>423.42099999999999</c:v>
                </c:pt>
                <c:pt idx="173">
                  <c:v>429.71100000000001</c:v>
                </c:pt>
                <c:pt idx="176">
                  <c:v>424.053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81248"/>
        <c:axId val="44381824"/>
      </c:scatterChart>
      <c:valAx>
        <c:axId val="44381248"/>
        <c:scaling>
          <c:orientation val="minMax"/>
          <c:max val="36159"/>
          <c:min val="3068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mm/dd/yy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81824"/>
        <c:crosses val="autoZero"/>
        <c:crossBetween val="midCat"/>
        <c:majorUnit val="365"/>
        <c:minorUnit val="30.4"/>
      </c:valAx>
      <c:valAx>
        <c:axId val="44381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Elevation (m)</a:t>
                </a:r>
              </a:p>
            </c:rich>
          </c:tx>
          <c:layout>
            <c:manualLayout>
              <c:xMode val="edge"/>
              <c:yMode val="edge"/>
              <c:x val="9.9888650282351065E-3"/>
              <c:y val="0.419249505074664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81248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676767676767677"/>
          <c:y val="0.8191126279863481"/>
          <c:w val="0.30303030303030304"/>
          <c:h val="0.8532423208191125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W/L 311</a:t>
            </a:r>
          </a:p>
        </c:rich>
      </c:tx>
      <c:layout>
        <c:manualLayout>
          <c:xMode val="edge"/>
          <c:yMode val="edge"/>
          <c:x val="0.46281913624433307"/>
          <c:y val="1.9575931848109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09090909090912E-2"/>
          <c:y val="0.1621160409556314"/>
          <c:w val="0.86237373737373735"/>
          <c:h val="0.80034129692832767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'"300" wells'' water levels'!$B$2382:$B$2393</c:f>
              <c:numCache>
                <c:formatCode>mm/dd/yy</c:formatCode>
                <c:ptCount val="12"/>
                <c:pt idx="0">
                  <c:v>36185</c:v>
                </c:pt>
                <c:pt idx="1">
                  <c:v>36216</c:v>
                </c:pt>
                <c:pt idx="2">
                  <c:v>36235</c:v>
                </c:pt>
                <c:pt idx="3">
                  <c:v>36277</c:v>
                </c:pt>
                <c:pt idx="4">
                  <c:v>36299</c:v>
                </c:pt>
                <c:pt idx="5">
                  <c:v>36328</c:v>
                </c:pt>
                <c:pt idx="6">
                  <c:v>36371</c:v>
                </c:pt>
                <c:pt idx="7">
                  <c:v>36399</c:v>
                </c:pt>
                <c:pt idx="8">
                  <c:v>36427</c:v>
                </c:pt>
                <c:pt idx="9">
                  <c:v>36458</c:v>
                </c:pt>
                <c:pt idx="10">
                  <c:v>36486</c:v>
                </c:pt>
                <c:pt idx="11">
                  <c:v>36521</c:v>
                </c:pt>
              </c:numCache>
            </c:numRef>
          </c:xVal>
          <c:yVal>
            <c:numRef>
              <c:f>'"300" wells'' water levels'!$G$2382:$G$2393</c:f>
              <c:numCache>
                <c:formatCode>General</c:formatCode>
                <c:ptCount val="12"/>
                <c:pt idx="0">
                  <c:v>10.105</c:v>
                </c:pt>
                <c:pt idx="1">
                  <c:v>10.134</c:v>
                </c:pt>
                <c:pt idx="2">
                  <c:v>10.129</c:v>
                </c:pt>
                <c:pt idx="3">
                  <c:v>9.9870000000000001</c:v>
                </c:pt>
                <c:pt idx="4">
                  <c:v>9.8539999999999992</c:v>
                </c:pt>
                <c:pt idx="5">
                  <c:v>9.7100000000000009</c:v>
                </c:pt>
                <c:pt idx="6">
                  <c:v>9.625</c:v>
                </c:pt>
                <c:pt idx="7">
                  <c:v>9.6180000000000003</c:v>
                </c:pt>
                <c:pt idx="8">
                  <c:v>9.5890000000000004</c:v>
                </c:pt>
                <c:pt idx="9">
                  <c:v>9.6479999999999997</c:v>
                </c:pt>
                <c:pt idx="10">
                  <c:v>9.7159999999999993</c:v>
                </c:pt>
                <c:pt idx="11">
                  <c:v>9.8010000000000002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83552"/>
        <c:axId val="44859392"/>
      </c:scatterChart>
      <c:valAx>
        <c:axId val="44383552"/>
        <c:scaling>
          <c:orientation val="minMax"/>
        </c:scaling>
        <c:delete val="0"/>
        <c:axPos val="t"/>
        <c:numFmt formatCode="mm/dd/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59392"/>
        <c:crosses val="autoZero"/>
        <c:crossBetween val="midCat"/>
      </c:valAx>
      <c:valAx>
        <c:axId val="44859392"/>
        <c:scaling>
          <c:orientation val="maxMin"/>
          <c:max val="1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W/L BMP (meters)</a:t>
                </a:r>
              </a:p>
            </c:rich>
          </c:tx>
          <c:layout>
            <c:manualLayout>
              <c:xMode val="edge"/>
              <c:yMode val="edge"/>
              <c:x val="1.2208701185079138E-2"/>
              <c:y val="0.464926679386919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835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W/L 311-98</a:t>
            </a:r>
          </a:p>
        </c:rich>
      </c:tx>
      <c:layout>
        <c:manualLayout>
          <c:xMode val="edge"/>
          <c:yMode val="edge"/>
          <c:x val="0.45061043505925397"/>
          <c:y val="1.9575931848109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09090909090912E-2"/>
          <c:y val="0.1621160409556314"/>
          <c:w val="0.86237373737373735"/>
          <c:h val="0.80034129692832767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rgbClr val="3333CC"/>
              </a:solidFill>
              <a:prstDash val="solid"/>
            </a:ln>
          </c:spPr>
          <c:marker>
            <c:symbol val="x"/>
            <c:size val="5"/>
            <c:spPr>
              <a:solidFill>
                <a:srgbClr val="3333CC"/>
              </a:solidFill>
              <a:ln>
                <a:solidFill>
                  <a:srgbClr val="3333CC"/>
                </a:solidFill>
                <a:prstDash val="solid"/>
              </a:ln>
            </c:spPr>
          </c:marker>
          <c:xVal>
            <c:numRef>
              <c:f>'"300" wells'' water levels'!$B$2374:$B$2381</c:f>
              <c:numCache>
                <c:formatCode>mm/dd/yy</c:formatCode>
                <c:ptCount val="8"/>
                <c:pt idx="0">
                  <c:v>35776</c:v>
                </c:pt>
                <c:pt idx="1">
                  <c:v>35817</c:v>
                </c:pt>
                <c:pt idx="2">
                  <c:v>35845</c:v>
                </c:pt>
                <c:pt idx="3">
                  <c:v>35871</c:v>
                </c:pt>
                <c:pt idx="4">
                  <c:v>35900</c:v>
                </c:pt>
                <c:pt idx="5">
                  <c:v>35956</c:v>
                </c:pt>
                <c:pt idx="6">
                  <c:v>36060</c:v>
                </c:pt>
                <c:pt idx="7">
                  <c:v>36082</c:v>
                </c:pt>
              </c:numCache>
            </c:numRef>
          </c:xVal>
          <c:yVal>
            <c:numRef>
              <c:f>'"300" wells'' water levels'!$G$2374:$G$2381</c:f>
              <c:numCache>
                <c:formatCode>General</c:formatCode>
                <c:ptCount val="8"/>
                <c:pt idx="0">
                  <c:v>10.058</c:v>
                </c:pt>
                <c:pt idx="1">
                  <c:v>10.101000000000001</c:v>
                </c:pt>
                <c:pt idx="2">
                  <c:v>10.132</c:v>
                </c:pt>
                <c:pt idx="3">
                  <c:v>10.124000000000001</c:v>
                </c:pt>
                <c:pt idx="4">
                  <c:v>10.108000000000001</c:v>
                </c:pt>
                <c:pt idx="5">
                  <c:v>9.8780000000000001</c:v>
                </c:pt>
                <c:pt idx="6">
                  <c:v>9.7390000000000008</c:v>
                </c:pt>
                <c:pt idx="7">
                  <c:v>10.601000000000001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61120"/>
        <c:axId val="44861696"/>
      </c:scatterChart>
      <c:valAx>
        <c:axId val="44861120"/>
        <c:scaling>
          <c:orientation val="minMax"/>
        </c:scaling>
        <c:delete val="0"/>
        <c:axPos val="t"/>
        <c:numFmt formatCode="mm/dd/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61696"/>
        <c:crosses val="autoZero"/>
        <c:crossBetween val="midCat"/>
      </c:valAx>
      <c:valAx>
        <c:axId val="44861696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W/L BMP (meters)</a:t>
                </a:r>
              </a:p>
            </c:rich>
          </c:tx>
          <c:layout>
            <c:manualLayout>
              <c:xMode val="edge"/>
              <c:yMode val="edge"/>
              <c:x val="1.2208701185079138E-2"/>
              <c:y val="0.464926679386919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611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301A -98</a:t>
            </a:r>
          </a:p>
        </c:rich>
      </c:tx>
      <c:layout>
        <c:manualLayout>
          <c:xMode val="edge"/>
          <c:yMode val="edge"/>
          <c:x val="0.46059930008748906"/>
          <c:y val="1.9575931848109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070707070707072E-2"/>
          <c:y val="0.1621160409556314"/>
          <c:w val="0.87121212121212122"/>
          <c:h val="0.80034129692832767"/>
        </c:manualLayout>
      </c:layout>
      <c:scatterChart>
        <c:scatterStyle val="lineMarker"/>
        <c:varyColors val="0"/>
        <c:ser>
          <c:idx val="3"/>
          <c:order val="0"/>
          <c:spPr>
            <a:ln w="12700">
              <a:solidFill>
                <a:srgbClr val="3333CC"/>
              </a:solidFill>
              <a:prstDash val="solid"/>
            </a:ln>
          </c:spPr>
          <c:marker>
            <c:symbol val="x"/>
            <c:size val="5"/>
            <c:spPr>
              <a:solidFill>
                <a:srgbClr val="3333CC"/>
              </a:solidFill>
              <a:ln>
                <a:solidFill>
                  <a:srgbClr val="3333CC"/>
                </a:solidFill>
                <a:prstDash val="solid"/>
              </a:ln>
            </c:spPr>
          </c:marker>
          <c:xVal>
            <c:numRef>
              <c:f>'"300" wells'' water levels'!$B$191:$B$199</c:f>
              <c:numCache>
                <c:formatCode>mm/dd/yy</c:formatCode>
                <c:ptCount val="9"/>
                <c:pt idx="0">
                  <c:v>35776</c:v>
                </c:pt>
                <c:pt idx="1">
                  <c:v>35817</c:v>
                </c:pt>
                <c:pt idx="2">
                  <c:v>35845</c:v>
                </c:pt>
                <c:pt idx="3">
                  <c:v>35871</c:v>
                </c:pt>
                <c:pt idx="4">
                  <c:v>35900</c:v>
                </c:pt>
                <c:pt idx="5">
                  <c:v>35956</c:v>
                </c:pt>
                <c:pt idx="6">
                  <c:v>36060</c:v>
                </c:pt>
                <c:pt idx="7">
                  <c:v>36082</c:v>
                </c:pt>
                <c:pt idx="8">
                  <c:v>36160</c:v>
                </c:pt>
              </c:numCache>
            </c:numRef>
          </c:xVal>
          <c:yVal>
            <c:numRef>
              <c:f>'"300" wells'' water levels'!$G$191:$G$199</c:f>
              <c:numCache>
                <c:formatCode>General</c:formatCode>
                <c:ptCount val="9"/>
                <c:pt idx="0">
                  <c:v>7.4119999999999999</c:v>
                </c:pt>
                <c:pt idx="1">
                  <c:v>7.5250000000000004</c:v>
                </c:pt>
                <c:pt idx="2">
                  <c:v>7.8310000000000004</c:v>
                </c:pt>
                <c:pt idx="3">
                  <c:v>7.5419999999999998</c:v>
                </c:pt>
                <c:pt idx="4">
                  <c:v>7.5510000000000002</c:v>
                </c:pt>
                <c:pt idx="5">
                  <c:v>7.2910000000000004</c:v>
                </c:pt>
                <c:pt idx="6">
                  <c:v>7.7679999999999998</c:v>
                </c:pt>
                <c:pt idx="7">
                  <c:v>7.8239999999999998</c:v>
                </c:pt>
                <c:pt idx="8">
                  <c:v>7.7530000000000001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63424"/>
        <c:axId val="44864000"/>
      </c:scatterChart>
      <c:valAx>
        <c:axId val="44863424"/>
        <c:scaling>
          <c:orientation val="minMax"/>
        </c:scaling>
        <c:delete val="0"/>
        <c:axPos val="t"/>
        <c:numFmt formatCode="mm/dd/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64000"/>
        <c:crosses val="autoZero"/>
        <c:crossBetween val="midCat"/>
      </c:valAx>
      <c:valAx>
        <c:axId val="44864000"/>
        <c:scaling>
          <c:orientation val="maxMin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W/L BMP (meters)</a:t>
                </a:r>
              </a:p>
            </c:rich>
          </c:tx>
          <c:layout>
            <c:manualLayout>
              <c:xMode val="edge"/>
              <c:yMode val="edge"/>
              <c:x val="1.2208701185079138E-2"/>
              <c:y val="0.464926679386919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634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orientation="landscape" verticalDpi="3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35" workbookViewId="0"/>
  </sheetViews>
  <pageMargins left="0.75" right="0.75" top="1" bottom="1" header="0.5" footer="0.5"/>
  <pageSetup orientation="landscape" verticalDpi="300" r:id="rId1"/>
  <headerFooter alignWithMargins="0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95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95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9" workbookViewId="0"/>
  </sheetViews>
  <pageMargins left="0.75" right="0.75" top="1" bottom="1" header="0.5" footer="0.5"/>
  <pageSetup orientation="landscape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38" workbookViewId="0"/>
  </sheetViews>
  <pageMargins left="0.75" right="0.75" top="1" bottom="1" header="0.5" footer="0.5"/>
  <pageSetup orientation="landscape" verticalDpi="3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36" workbookViewId="0"/>
  </sheetViews>
  <pageMargins left="0.75" right="0.75" top="1" bottom="1" header="0.5" footer="0.5"/>
  <pageSetup orientation="landscape" verticalDpi="3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36" workbookViewId="0"/>
  </sheetViews>
  <pageMargins left="0.75" right="0.75" top="1" bottom="1" header="0.5" footer="0.5"/>
  <headerFooter alignWithMargins="0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35" workbookViewId="0"/>
  </sheetViews>
  <pageMargins left="0.75" right="0.75" top="1" bottom="1" header="0.5" footer="0.5"/>
  <pageSetup orientation="landscape" verticalDpi="300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35" workbookViewId="0"/>
  </sheetViews>
  <pageMargins left="0.75" right="0.75" top="1" bottom="1" header="0.5" footer="0.5"/>
  <pageSetup orientation="landscape" verticalDpi="300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35" workbookViewId="0"/>
  </sheetViews>
  <pageMargins left="0.75" right="0.75" top="1" bottom="1" header="0.5" footer="0.5"/>
  <pageSetup orientation="landscape" verticalDpi="300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35" workbookViewId="0"/>
  </sheetViews>
  <pageMargins left="0.75" right="0.75" top="1" bottom="1" header="0.5" footer="0.5"/>
  <pageSetup orientation="landscape" verticalDpi="3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chart" Target="../charts/chart42.xml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41.xml"/><Relationship Id="rId33" Type="http://schemas.openxmlformats.org/officeDocument/2006/relationships/chart" Target="../charts/chart49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29" Type="http://schemas.openxmlformats.org/officeDocument/2006/relationships/chart" Target="../charts/chart45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40.xml"/><Relationship Id="rId32" Type="http://schemas.openxmlformats.org/officeDocument/2006/relationships/chart" Target="../charts/chart4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9.xml"/><Relationship Id="rId28" Type="http://schemas.openxmlformats.org/officeDocument/2006/relationships/chart" Target="../charts/chart44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31" Type="http://schemas.openxmlformats.org/officeDocument/2006/relationships/chart" Target="../charts/chart47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8.xml"/><Relationship Id="rId27" Type="http://schemas.openxmlformats.org/officeDocument/2006/relationships/chart" Target="../charts/chart43.xml"/><Relationship Id="rId30" Type="http://schemas.openxmlformats.org/officeDocument/2006/relationships/chart" Target="../charts/chart46.xml"/><Relationship Id="rId8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7543800" cy="55816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7543800" cy="55816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7543800" cy="55816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7543800" cy="55816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7543800" cy="55816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7543800" cy="55816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7543800" cy="55816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7543800" cy="55816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104775</xdr:colOff>
      <xdr:row>324</xdr:row>
      <xdr:rowOff>142875</xdr:rowOff>
    </xdr:from>
    <xdr:to>
      <xdr:col>25</xdr:col>
      <xdr:colOff>171450</xdr:colOff>
      <xdr:row>350</xdr:row>
      <xdr:rowOff>57150</xdr:rowOff>
    </xdr:to>
    <xdr:graphicFrame macro="">
      <xdr:nvGraphicFramePr>
        <xdr:cNvPr id="53717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152400</xdr:colOff>
      <xdr:row>2406</xdr:row>
      <xdr:rowOff>28575</xdr:rowOff>
    </xdr:from>
    <xdr:to>
      <xdr:col>22</xdr:col>
      <xdr:colOff>219075</xdr:colOff>
      <xdr:row>2428</xdr:row>
      <xdr:rowOff>0</xdr:rowOff>
    </xdr:to>
    <xdr:graphicFrame macro="">
      <xdr:nvGraphicFramePr>
        <xdr:cNvPr id="53717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371475</xdr:colOff>
      <xdr:row>3234</xdr:row>
      <xdr:rowOff>66675</xdr:rowOff>
    </xdr:from>
    <xdr:to>
      <xdr:col>24</xdr:col>
      <xdr:colOff>323850</xdr:colOff>
      <xdr:row>3257</xdr:row>
      <xdr:rowOff>114300</xdr:rowOff>
    </xdr:to>
    <xdr:graphicFrame macro="">
      <xdr:nvGraphicFramePr>
        <xdr:cNvPr id="53717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323850</xdr:colOff>
      <xdr:row>353</xdr:row>
      <xdr:rowOff>114300</xdr:rowOff>
    </xdr:from>
    <xdr:to>
      <xdr:col>22</xdr:col>
      <xdr:colOff>533400</xdr:colOff>
      <xdr:row>373</xdr:row>
      <xdr:rowOff>76200</xdr:rowOff>
    </xdr:to>
    <xdr:graphicFrame macro="">
      <xdr:nvGraphicFramePr>
        <xdr:cNvPr id="537175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19050</xdr:colOff>
      <xdr:row>454</xdr:row>
      <xdr:rowOff>19050</xdr:rowOff>
    </xdr:from>
    <xdr:to>
      <xdr:col>24</xdr:col>
      <xdr:colOff>85725</xdr:colOff>
      <xdr:row>475</xdr:row>
      <xdr:rowOff>142875</xdr:rowOff>
    </xdr:to>
    <xdr:graphicFrame macro="">
      <xdr:nvGraphicFramePr>
        <xdr:cNvPr id="537175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190500</xdr:colOff>
      <xdr:row>752</xdr:row>
      <xdr:rowOff>104775</xdr:rowOff>
    </xdr:from>
    <xdr:to>
      <xdr:col>21</xdr:col>
      <xdr:colOff>285750</xdr:colOff>
      <xdr:row>770</xdr:row>
      <xdr:rowOff>104775</xdr:rowOff>
    </xdr:to>
    <xdr:graphicFrame macro="">
      <xdr:nvGraphicFramePr>
        <xdr:cNvPr id="537175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152400</xdr:colOff>
      <xdr:row>875</xdr:row>
      <xdr:rowOff>38100</xdr:rowOff>
    </xdr:from>
    <xdr:to>
      <xdr:col>25</xdr:col>
      <xdr:colOff>38100</xdr:colOff>
      <xdr:row>899</xdr:row>
      <xdr:rowOff>47625</xdr:rowOff>
    </xdr:to>
    <xdr:graphicFrame macro="">
      <xdr:nvGraphicFramePr>
        <xdr:cNvPr id="537176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361950</xdr:colOff>
      <xdr:row>1026</xdr:row>
      <xdr:rowOff>9525</xdr:rowOff>
    </xdr:from>
    <xdr:to>
      <xdr:col>19</xdr:col>
      <xdr:colOff>523875</xdr:colOff>
      <xdr:row>1040</xdr:row>
      <xdr:rowOff>104775</xdr:rowOff>
    </xdr:to>
    <xdr:graphicFrame macro="">
      <xdr:nvGraphicFramePr>
        <xdr:cNvPr id="537176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438150</xdr:colOff>
      <xdr:row>1277</xdr:row>
      <xdr:rowOff>19050</xdr:rowOff>
    </xdr:from>
    <xdr:to>
      <xdr:col>20</xdr:col>
      <xdr:colOff>257175</xdr:colOff>
      <xdr:row>1289</xdr:row>
      <xdr:rowOff>66675</xdr:rowOff>
    </xdr:to>
    <xdr:graphicFrame macro="">
      <xdr:nvGraphicFramePr>
        <xdr:cNvPr id="537176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438150</xdr:colOff>
      <xdr:row>1478</xdr:row>
      <xdr:rowOff>152400</xdr:rowOff>
    </xdr:from>
    <xdr:to>
      <xdr:col>24</xdr:col>
      <xdr:colOff>581025</xdr:colOff>
      <xdr:row>1501</xdr:row>
      <xdr:rowOff>152400</xdr:rowOff>
    </xdr:to>
    <xdr:graphicFrame macro="">
      <xdr:nvGraphicFramePr>
        <xdr:cNvPr id="537176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152400</xdr:colOff>
      <xdr:row>1639</xdr:row>
      <xdr:rowOff>0</xdr:rowOff>
    </xdr:from>
    <xdr:to>
      <xdr:col>22</xdr:col>
      <xdr:colOff>276225</xdr:colOff>
      <xdr:row>1664</xdr:row>
      <xdr:rowOff>0</xdr:rowOff>
    </xdr:to>
    <xdr:graphicFrame macro="">
      <xdr:nvGraphicFramePr>
        <xdr:cNvPr id="5371764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209550</xdr:colOff>
      <xdr:row>3544</xdr:row>
      <xdr:rowOff>47625</xdr:rowOff>
    </xdr:from>
    <xdr:to>
      <xdr:col>25</xdr:col>
      <xdr:colOff>419100</xdr:colOff>
      <xdr:row>3567</xdr:row>
      <xdr:rowOff>19050</xdr:rowOff>
    </xdr:to>
    <xdr:graphicFrame macro="">
      <xdr:nvGraphicFramePr>
        <xdr:cNvPr id="537176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104775</xdr:colOff>
      <xdr:row>3654</xdr:row>
      <xdr:rowOff>133350</xdr:rowOff>
    </xdr:from>
    <xdr:to>
      <xdr:col>23</xdr:col>
      <xdr:colOff>371475</xdr:colOff>
      <xdr:row>3676</xdr:row>
      <xdr:rowOff>47625</xdr:rowOff>
    </xdr:to>
    <xdr:graphicFrame macro="">
      <xdr:nvGraphicFramePr>
        <xdr:cNvPr id="537176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85725</xdr:colOff>
      <xdr:row>3790</xdr:row>
      <xdr:rowOff>57150</xdr:rowOff>
    </xdr:from>
    <xdr:to>
      <xdr:col>22</xdr:col>
      <xdr:colOff>381000</xdr:colOff>
      <xdr:row>3816</xdr:row>
      <xdr:rowOff>19050</xdr:rowOff>
    </xdr:to>
    <xdr:graphicFrame macro="">
      <xdr:nvGraphicFramePr>
        <xdr:cNvPr id="5371767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200025</xdr:colOff>
      <xdr:row>3929</xdr:row>
      <xdr:rowOff>9525</xdr:rowOff>
    </xdr:from>
    <xdr:to>
      <xdr:col>23</xdr:col>
      <xdr:colOff>533400</xdr:colOff>
      <xdr:row>3953</xdr:row>
      <xdr:rowOff>85725</xdr:rowOff>
    </xdr:to>
    <xdr:graphicFrame macro="">
      <xdr:nvGraphicFramePr>
        <xdr:cNvPr id="5371768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342900</xdr:colOff>
      <xdr:row>3030</xdr:row>
      <xdr:rowOff>19050</xdr:rowOff>
    </xdr:from>
    <xdr:to>
      <xdr:col>24</xdr:col>
      <xdr:colOff>352425</xdr:colOff>
      <xdr:row>3050</xdr:row>
      <xdr:rowOff>57150</xdr:rowOff>
    </xdr:to>
    <xdr:graphicFrame macro="">
      <xdr:nvGraphicFramePr>
        <xdr:cNvPr id="5371769" name="Chart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571500</xdr:colOff>
      <xdr:row>1918</xdr:row>
      <xdr:rowOff>152400</xdr:rowOff>
    </xdr:from>
    <xdr:to>
      <xdr:col>23</xdr:col>
      <xdr:colOff>38100</xdr:colOff>
      <xdr:row>1944</xdr:row>
      <xdr:rowOff>66675</xdr:rowOff>
    </xdr:to>
    <xdr:graphicFrame macro="">
      <xdr:nvGraphicFramePr>
        <xdr:cNvPr id="5371770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600075</xdr:colOff>
      <xdr:row>2166</xdr:row>
      <xdr:rowOff>9525</xdr:rowOff>
    </xdr:from>
    <xdr:to>
      <xdr:col>21</xdr:col>
      <xdr:colOff>409575</xdr:colOff>
      <xdr:row>2180</xdr:row>
      <xdr:rowOff>152400</xdr:rowOff>
    </xdr:to>
    <xdr:graphicFrame macro="">
      <xdr:nvGraphicFramePr>
        <xdr:cNvPr id="5371771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16</xdr:col>
      <xdr:colOff>190500</xdr:colOff>
      <xdr:row>2806</xdr:row>
      <xdr:rowOff>142875</xdr:rowOff>
    </xdr:from>
    <xdr:to>
      <xdr:col>25</xdr:col>
      <xdr:colOff>0</xdr:colOff>
      <xdr:row>2832</xdr:row>
      <xdr:rowOff>142875</xdr:rowOff>
    </xdr:to>
    <xdr:graphicFrame macro="">
      <xdr:nvGraphicFramePr>
        <xdr:cNvPr id="5371772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16</xdr:col>
      <xdr:colOff>200025</xdr:colOff>
      <xdr:row>2676</xdr:row>
      <xdr:rowOff>76200</xdr:rowOff>
    </xdr:from>
    <xdr:to>
      <xdr:col>25</xdr:col>
      <xdr:colOff>219075</xdr:colOff>
      <xdr:row>2707</xdr:row>
      <xdr:rowOff>38100</xdr:rowOff>
    </xdr:to>
    <xdr:graphicFrame macro="">
      <xdr:nvGraphicFramePr>
        <xdr:cNvPr id="5371773" name="Chart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16</xdr:col>
      <xdr:colOff>228600</xdr:colOff>
      <xdr:row>3472</xdr:row>
      <xdr:rowOff>104775</xdr:rowOff>
    </xdr:from>
    <xdr:to>
      <xdr:col>24</xdr:col>
      <xdr:colOff>19050</xdr:colOff>
      <xdr:row>3496</xdr:row>
      <xdr:rowOff>0</xdr:rowOff>
    </xdr:to>
    <xdr:graphicFrame macro="">
      <xdr:nvGraphicFramePr>
        <xdr:cNvPr id="5371774" name="Chart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16</xdr:col>
      <xdr:colOff>209550</xdr:colOff>
      <xdr:row>3907</xdr:row>
      <xdr:rowOff>0</xdr:rowOff>
    </xdr:from>
    <xdr:to>
      <xdr:col>23</xdr:col>
      <xdr:colOff>523875</xdr:colOff>
      <xdr:row>3928</xdr:row>
      <xdr:rowOff>95250</xdr:rowOff>
    </xdr:to>
    <xdr:graphicFrame macro="">
      <xdr:nvGraphicFramePr>
        <xdr:cNvPr id="5371775" name="Chart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16</xdr:col>
      <xdr:colOff>371475</xdr:colOff>
      <xdr:row>3210</xdr:row>
      <xdr:rowOff>85725</xdr:rowOff>
    </xdr:from>
    <xdr:to>
      <xdr:col>24</xdr:col>
      <xdr:colOff>457200</xdr:colOff>
      <xdr:row>3234</xdr:row>
      <xdr:rowOff>38100</xdr:rowOff>
    </xdr:to>
    <xdr:graphicFrame macro="">
      <xdr:nvGraphicFramePr>
        <xdr:cNvPr id="5371776" name="Chart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16</xdr:col>
      <xdr:colOff>438150</xdr:colOff>
      <xdr:row>1451</xdr:row>
      <xdr:rowOff>123825</xdr:rowOff>
    </xdr:from>
    <xdr:to>
      <xdr:col>24</xdr:col>
      <xdr:colOff>561975</xdr:colOff>
      <xdr:row>1478</xdr:row>
      <xdr:rowOff>152400</xdr:rowOff>
    </xdr:to>
    <xdr:graphicFrame macro="">
      <xdr:nvGraphicFramePr>
        <xdr:cNvPr id="5371777" name="Chart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16</xdr:col>
      <xdr:colOff>238125</xdr:colOff>
      <xdr:row>849</xdr:row>
      <xdr:rowOff>152400</xdr:rowOff>
    </xdr:from>
    <xdr:to>
      <xdr:col>25</xdr:col>
      <xdr:colOff>76200</xdr:colOff>
      <xdr:row>874</xdr:row>
      <xdr:rowOff>0</xdr:rowOff>
    </xdr:to>
    <xdr:graphicFrame macro="">
      <xdr:nvGraphicFramePr>
        <xdr:cNvPr id="5371778" name="Chart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16</xdr:col>
      <xdr:colOff>133350</xdr:colOff>
      <xdr:row>300</xdr:row>
      <xdr:rowOff>133350</xdr:rowOff>
    </xdr:from>
    <xdr:to>
      <xdr:col>25</xdr:col>
      <xdr:colOff>200025</xdr:colOff>
      <xdr:row>323</xdr:row>
      <xdr:rowOff>123825</xdr:rowOff>
    </xdr:to>
    <xdr:graphicFrame macro="">
      <xdr:nvGraphicFramePr>
        <xdr:cNvPr id="5371779" name="Chart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590550</xdr:colOff>
      <xdr:row>1776</xdr:row>
      <xdr:rowOff>9525</xdr:rowOff>
    </xdr:from>
    <xdr:to>
      <xdr:col>23</xdr:col>
      <xdr:colOff>19050</xdr:colOff>
      <xdr:row>1802</xdr:row>
      <xdr:rowOff>0</xdr:rowOff>
    </xdr:to>
    <xdr:graphicFrame macro="">
      <xdr:nvGraphicFramePr>
        <xdr:cNvPr id="5371780" name="Chart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114300</xdr:colOff>
      <xdr:row>2040</xdr:row>
      <xdr:rowOff>142875</xdr:rowOff>
    </xdr:from>
    <xdr:to>
      <xdr:col>19</xdr:col>
      <xdr:colOff>552450</xdr:colOff>
      <xdr:row>2054</xdr:row>
      <xdr:rowOff>123825</xdr:rowOff>
    </xdr:to>
    <xdr:graphicFrame macro="">
      <xdr:nvGraphicFramePr>
        <xdr:cNvPr id="5371781" name="Chart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142875</xdr:colOff>
      <xdr:row>1124</xdr:row>
      <xdr:rowOff>76200</xdr:rowOff>
    </xdr:from>
    <xdr:to>
      <xdr:col>20</xdr:col>
      <xdr:colOff>561975</xdr:colOff>
      <xdr:row>1140</xdr:row>
      <xdr:rowOff>114300</xdr:rowOff>
    </xdr:to>
    <xdr:graphicFrame macro="">
      <xdr:nvGraphicFramePr>
        <xdr:cNvPr id="5371782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85725</xdr:colOff>
      <xdr:row>1362</xdr:row>
      <xdr:rowOff>38100</xdr:rowOff>
    </xdr:from>
    <xdr:to>
      <xdr:col>21</xdr:col>
      <xdr:colOff>352425</xdr:colOff>
      <xdr:row>1379</xdr:row>
      <xdr:rowOff>85725</xdr:rowOff>
    </xdr:to>
    <xdr:graphicFrame macro="">
      <xdr:nvGraphicFramePr>
        <xdr:cNvPr id="537178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209550</xdr:colOff>
      <xdr:row>2490</xdr:row>
      <xdr:rowOff>57150</xdr:rowOff>
    </xdr:from>
    <xdr:to>
      <xdr:col>21</xdr:col>
      <xdr:colOff>476250</xdr:colOff>
      <xdr:row>2507</xdr:row>
      <xdr:rowOff>95250</xdr:rowOff>
    </xdr:to>
    <xdr:graphicFrame macro="">
      <xdr:nvGraphicFramePr>
        <xdr:cNvPr id="5371784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266700</xdr:colOff>
      <xdr:row>3120</xdr:row>
      <xdr:rowOff>85725</xdr:rowOff>
    </xdr:from>
    <xdr:to>
      <xdr:col>22</xdr:col>
      <xdr:colOff>95250</xdr:colOff>
      <xdr:row>3140</xdr:row>
      <xdr:rowOff>76200</xdr:rowOff>
    </xdr:to>
    <xdr:graphicFrame macro="">
      <xdr:nvGraphicFramePr>
        <xdr:cNvPr id="5371785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238125</xdr:colOff>
      <xdr:row>2112</xdr:row>
      <xdr:rowOff>142875</xdr:rowOff>
    </xdr:from>
    <xdr:to>
      <xdr:col>22</xdr:col>
      <xdr:colOff>76200</xdr:colOff>
      <xdr:row>2135</xdr:row>
      <xdr:rowOff>19050</xdr:rowOff>
    </xdr:to>
    <xdr:graphicFrame macro="">
      <xdr:nvGraphicFramePr>
        <xdr:cNvPr id="5371786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0.49337</cdr:x>
      <cdr:y>0.16854</cdr:y>
    </cdr:from>
    <cdr:to>
      <cdr:x>0.7078</cdr:x>
      <cdr:y>0.23498</cdr:y>
    </cdr:to>
    <cdr:sp macro="" textlink="">
      <cdr:nvSpPr>
        <cdr:cNvPr id="456294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91192" y="536161"/>
          <a:ext cx="1168303" cy="210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FF0000"/>
              </a:solidFill>
              <a:latin typeface="Arial"/>
              <a:cs typeface="Arial"/>
            </a:rPr>
            <a:t>Oil thickness</a:t>
          </a:r>
        </a:p>
      </cdr:txBody>
    </cdr:sp>
  </cdr:relSizeAnchor>
  <cdr:relSizeAnchor xmlns:cdr="http://schemas.openxmlformats.org/drawingml/2006/chartDrawing">
    <cdr:from>
      <cdr:x>0.36687</cdr:x>
      <cdr:y>0.37028</cdr:y>
    </cdr:from>
    <cdr:to>
      <cdr:x>0.56067</cdr:x>
      <cdr:y>0.43041</cdr:y>
    </cdr:to>
    <cdr:sp macro="" textlink="">
      <cdr:nvSpPr>
        <cdr:cNvPr id="456294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01987" y="1174107"/>
          <a:ext cx="1055889" cy="1901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Oil elevation</a:t>
          </a:r>
        </a:p>
      </cdr:txBody>
    </cdr:sp>
  </cdr:relSizeAnchor>
  <cdr:relSizeAnchor xmlns:cdr="http://schemas.openxmlformats.org/drawingml/2006/chartDrawing">
    <cdr:from>
      <cdr:x>0.22219</cdr:x>
      <cdr:y>0.72307</cdr:y>
    </cdr:from>
    <cdr:to>
      <cdr:x>0.43589</cdr:x>
      <cdr:y>0.79412</cdr:y>
    </cdr:to>
    <cdr:sp macro="" textlink="">
      <cdr:nvSpPr>
        <cdr:cNvPr id="456294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3750" y="2289747"/>
          <a:ext cx="1164288" cy="2246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FF"/>
              </a:solidFill>
              <a:latin typeface="Arial"/>
              <a:cs typeface="Arial"/>
            </a:rPr>
            <a:t>Water elevation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7543800" cy="55816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7543800" cy="55816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0.1365</cdr:x>
      <cdr:y>0.194</cdr:y>
    </cdr:from>
    <cdr:to>
      <cdr:x>0.86175</cdr:x>
      <cdr:y>0.9325</cdr:y>
    </cdr:to>
    <cdr:graphicFrame macro="">
      <cdr:nvGraphicFramePr>
        <cdr:cNvPr id="4282" name="Chart 186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7543800" cy="55816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7543800" cy="55816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7543800" cy="55816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7543800" cy="55816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7543800" cy="55816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3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04"/>
  <sheetViews>
    <sheetView tabSelected="1" zoomScaleNormal="100" workbookViewId="0">
      <pane xSplit="2" ySplit="6" topLeftCell="C7" activePane="bottomRight" state="frozenSplit"/>
      <selection pane="topRight" activeCell="C1" sqref="C1"/>
      <selection pane="bottomLeft" activeCell="A7" sqref="A7"/>
      <selection pane="bottomRight" activeCell="I2389" sqref="I2389"/>
    </sheetView>
  </sheetViews>
  <sheetFormatPr defaultRowHeight="12.75" x14ac:dyDescent="0.2"/>
  <cols>
    <col min="1" max="1" width="9.140625" style="1"/>
    <col min="2" max="2" width="13.28515625" style="10" customWidth="1"/>
    <col min="3" max="3" width="40.5703125" style="31" bestFit="1" customWidth="1"/>
    <col min="6" max="6" width="9.28515625" style="5" bestFit="1" customWidth="1"/>
    <col min="7" max="7" width="10.5703125" bestFit="1" customWidth="1"/>
    <col min="8" max="8" width="9.140625" style="5"/>
    <col min="10" max="10" width="17.140625" customWidth="1"/>
    <col min="11" max="11" width="9.85546875" customWidth="1"/>
    <col min="12" max="12" width="9.5703125" bestFit="1" customWidth="1"/>
    <col min="14" max="14" width="10.28515625" customWidth="1"/>
    <col min="17" max="17" width="9.28515625" bestFit="1" customWidth="1"/>
  </cols>
  <sheetData>
    <row r="1" spans="1:17" ht="12" customHeight="1" x14ac:dyDescent="0.2">
      <c r="A1" s="1" t="s">
        <v>0</v>
      </c>
      <c r="F1" s="33" t="s">
        <v>1</v>
      </c>
    </row>
    <row r="2" spans="1:17" x14ac:dyDescent="0.2">
      <c r="A2" s="1" t="s">
        <v>2</v>
      </c>
    </row>
    <row r="3" spans="1:17" x14ac:dyDescent="0.2">
      <c r="A3" s="1" t="s">
        <v>3</v>
      </c>
    </row>
    <row r="4" spans="1:17" x14ac:dyDescent="0.2">
      <c r="P4" t="s">
        <v>4</v>
      </c>
    </row>
    <row r="5" spans="1:17" s="2" customFormat="1" x14ac:dyDescent="0.2">
      <c r="B5" s="11"/>
      <c r="C5" s="11" t="s">
        <v>204</v>
      </c>
      <c r="D5" s="2" t="s">
        <v>5</v>
      </c>
      <c r="E5" s="2" t="s">
        <v>6</v>
      </c>
      <c r="F5" s="6" t="s">
        <v>7</v>
      </c>
      <c r="G5" s="2" t="s">
        <v>7</v>
      </c>
      <c r="H5" s="6" t="s">
        <v>8</v>
      </c>
      <c r="I5" s="2" t="s">
        <v>8</v>
      </c>
      <c r="K5" s="2" t="s">
        <v>9</v>
      </c>
      <c r="L5" s="2" t="s">
        <v>10</v>
      </c>
      <c r="M5" s="2" t="s">
        <v>11</v>
      </c>
      <c r="N5" s="2" t="s">
        <v>12</v>
      </c>
      <c r="O5" s="2" t="s">
        <v>13</v>
      </c>
      <c r="P5" s="2" t="s">
        <v>14</v>
      </c>
    </row>
    <row r="6" spans="1:17" s="2" customFormat="1" x14ac:dyDescent="0.2">
      <c r="A6" s="2" t="s">
        <v>15</v>
      </c>
      <c r="B6" s="11" t="s">
        <v>16</v>
      </c>
      <c r="C6" s="11" t="s">
        <v>205</v>
      </c>
      <c r="D6" s="4" t="s">
        <v>17</v>
      </c>
      <c r="E6" s="4" t="s">
        <v>17</v>
      </c>
      <c r="F6" s="6" t="s">
        <v>17</v>
      </c>
      <c r="G6" s="2" t="s">
        <v>18</v>
      </c>
      <c r="H6" s="6" t="s">
        <v>17</v>
      </c>
      <c r="I6" s="2" t="s">
        <v>18</v>
      </c>
      <c r="J6" s="2" t="s">
        <v>19</v>
      </c>
      <c r="K6" s="2" t="s">
        <v>18</v>
      </c>
      <c r="L6" s="2" t="s">
        <v>18</v>
      </c>
      <c r="M6" s="2" t="s">
        <v>18</v>
      </c>
      <c r="N6" s="2" t="s">
        <v>20</v>
      </c>
      <c r="O6" s="2" t="s">
        <v>20</v>
      </c>
      <c r="P6" s="2" t="s">
        <v>21</v>
      </c>
      <c r="Q6" s="54" t="s">
        <v>272</v>
      </c>
    </row>
    <row r="7" spans="1:17" s="8" customFormat="1" x14ac:dyDescent="0.2">
      <c r="A7" s="7">
        <v>300</v>
      </c>
      <c r="B7" s="13">
        <v>30739</v>
      </c>
      <c r="C7" s="32" t="str">
        <f>IF(ISBLANK(D7),"V","S")</f>
        <v>S</v>
      </c>
      <c r="D7" s="8">
        <v>23</v>
      </c>
      <c r="E7" s="8">
        <v>0.43</v>
      </c>
      <c r="F7" s="9">
        <f>G7*3.281</f>
        <v>22.569998999999999</v>
      </c>
      <c r="G7" s="8">
        <v>6.8789999999999996</v>
      </c>
      <c r="H7" s="9"/>
      <c r="L7" s="8">
        <v>-6.8789999999999996</v>
      </c>
      <c r="N7" s="8">
        <v>6.8789999999999996</v>
      </c>
    </row>
    <row r="8" spans="1:17" s="8" customFormat="1" x14ac:dyDescent="0.2">
      <c r="A8" s="7"/>
      <c r="B8" s="13"/>
      <c r="C8" s="32"/>
      <c r="F8" s="9"/>
      <c r="H8" s="9"/>
    </row>
    <row r="9" spans="1:17" s="8" customFormat="1" x14ac:dyDescent="0.2">
      <c r="A9" s="7" t="s">
        <v>22</v>
      </c>
      <c r="B9" s="13">
        <v>30470</v>
      </c>
      <c r="C9" s="32" t="str">
        <f t="shared" ref="C9:C14" si="0">IF(ISBLANK(D9),"V","S")</f>
        <v>S</v>
      </c>
      <c r="D9" s="8">
        <v>26.8</v>
      </c>
      <c r="E9" s="8">
        <v>0.6</v>
      </c>
      <c r="F9" s="9">
        <f>G9*3.281</f>
        <v>26.202066000000002</v>
      </c>
      <c r="G9" s="8">
        <v>7.9859999999999998</v>
      </c>
      <c r="H9" s="9">
        <v>22.7</v>
      </c>
      <c r="I9" s="8">
        <v>6.9189999999999996</v>
      </c>
      <c r="K9" s="8">
        <v>430.71300000000002</v>
      </c>
      <c r="L9" s="8">
        <v>422.72699999999998</v>
      </c>
      <c r="M9" s="8">
        <v>423.79399999999998</v>
      </c>
      <c r="N9" s="8">
        <v>7.6210000000000004</v>
      </c>
      <c r="O9" s="8">
        <v>6.5540000000000003</v>
      </c>
      <c r="P9" s="8">
        <f>N9-O9</f>
        <v>1.0670000000000002</v>
      </c>
    </row>
    <row r="10" spans="1:17" x14ac:dyDescent="0.2">
      <c r="A10" s="1" t="s">
        <v>22</v>
      </c>
      <c r="B10" s="10">
        <v>30475</v>
      </c>
      <c r="C10" s="32" t="str">
        <f t="shared" si="0"/>
        <v>S</v>
      </c>
      <c r="D10">
        <v>26.8</v>
      </c>
      <c r="E10">
        <v>3.97</v>
      </c>
      <c r="F10" s="5">
        <f>G10*3.281</f>
        <v>26.270966999999999</v>
      </c>
      <c r="G10">
        <v>8.0069999999999997</v>
      </c>
      <c r="H10" s="5">
        <v>22.83</v>
      </c>
      <c r="I10">
        <v>6.9589999999999996</v>
      </c>
      <c r="J10" t="s">
        <v>23</v>
      </c>
      <c r="K10">
        <v>430.71300000000002</v>
      </c>
      <c r="L10">
        <f>K10-G10</f>
        <v>422.70600000000002</v>
      </c>
      <c r="M10">
        <v>423.75400000000002</v>
      </c>
      <c r="N10">
        <v>7.6420000000000003</v>
      </c>
      <c r="O10">
        <v>6.5940000000000003</v>
      </c>
      <c r="P10">
        <f t="shared" ref="P10:P73" si="1">N10-O10</f>
        <v>1.048</v>
      </c>
    </row>
    <row r="11" spans="1:17" x14ac:dyDescent="0.2">
      <c r="A11" s="1" t="s">
        <v>22</v>
      </c>
      <c r="B11" s="10">
        <v>30483</v>
      </c>
      <c r="C11" s="32" t="str">
        <f t="shared" si="0"/>
        <v>S</v>
      </c>
      <c r="D11">
        <v>26.8</v>
      </c>
      <c r="E11">
        <v>3.96</v>
      </c>
      <c r="F11" s="5">
        <f>D11-E11</f>
        <v>22.84</v>
      </c>
      <c r="H11" s="5">
        <v>22.84</v>
      </c>
      <c r="I11">
        <v>6.9619999999999997</v>
      </c>
      <c r="K11">
        <v>430.71300000000002</v>
      </c>
      <c r="L11">
        <f t="shared" ref="L11:L74" si="2">K11-G11</f>
        <v>430.71300000000002</v>
      </c>
      <c r="M11">
        <v>423.75099999999998</v>
      </c>
      <c r="O11">
        <v>6.5970000000000004</v>
      </c>
    </row>
    <row r="12" spans="1:17" x14ac:dyDescent="0.2">
      <c r="A12" s="1" t="s">
        <v>22</v>
      </c>
      <c r="B12" s="10">
        <v>30488</v>
      </c>
      <c r="C12" s="32" t="str">
        <f t="shared" si="0"/>
        <v>S</v>
      </c>
      <c r="D12">
        <v>26.8</v>
      </c>
      <c r="E12">
        <v>4.0999999999999996</v>
      </c>
      <c r="F12" s="5">
        <f>D12-E12</f>
        <v>22.700000000000003</v>
      </c>
      <c r="H12" s="5">
        <v>22.7</v>
      </c>
      <c r="I12">
        <v>6.9189999999999996</v>
      </c>
      <c r="K12">
        <v>430.71300000000002</v>
      </c>
      <c r="L12">
        <f t="shared" si="2"/>
        <v>430.71300000000002</v>
      </c>
      <c r="M12">
        <v>423.79399999999998</v>
      </c>
      <c r="O12">
        <v>6.5540000000000003</v>
      </c>
    </row>
    <row r="13" spans="1:17" x14ac:dyDescent="0.2">
      <c r="A13" s="1" t="s">
        <v>22</v>
      </c>
      <c r="B13" s="10">
        <v>30509</v>
      </c>
      <c r="C13" s="32" t="str">
        <f t="shared" si="0"/>
        <v>S</v>
      </c>
      <c r="D13">
        <v>26</v>
      </c>
      <c r="E13">
        <v>3.39</v>
      </c>
      <c r="F13" s="5">
        <f>D13-E13</f>
        <v>22.61</v>
      </c>
      <c r="H13" s="5">
        <v>22.61</v>
      </c>
      <c r="I13">
        <v>6.8920000000000003</v>
      </c>
      <c r="K13">
        <v>430.71300000000002</v>
      </c>
      <c r="L13">
        <f t="shared" si="2"/>
        <v>430.71300000000002</v>
      </c>
      <c r="M13">
        <v>423.82100000000003</v>
      </c>
      <c r="O13">
        <v>6.5270000000000001</v>
      </c>
    </row>
    <row r="14" spans="1:17" x14ac:dyDescent="0.2">
      <c r="A14" s="1" t="s">
        <v>22</v>
      </c>
      <c r="B14" s="10">
        <v>30524</v>
      </c>
      <c r="C14" s="32" t="str">
        <f t="shared" si="0"/>
        <v>S</v>
      </c>
      <c r="D14">
        <v>25</v>
      </c>
      <c r="E14">
        <v>2.41</v>
      </c>
      <c r="F14" s="5">
        <f>D14-E14</f>
        <v>22.59</v>
      </c>
      <c r="H14" s="5">
        <v>22.59</v>
      </c>
      <c r="I14">
        <v>6.8860000000000001</v>
      </c>
      <c r="K14">
        <v>430.71300000000002</v>
      </c>
      <c r="L14">
        <f t="shared" si="2"/>
        <v>430.71300000000002</v>
      </c>
      <c r="M14">
        <v>423.827</v>
      </c>
      <c r="O14">
        <v>6.5209999999999999</v>
      </c>
    </row>
    <row r="15" spans="1:17" x14ac:dyDescent="0.2">
      <c r="A15" s="1" t="s">
        <v>22</v>
      </c>
      <c r="B15" s="10">
        <v>30566</v>
      </c>
      <c r="C15" s="32" t="s">
        <v>206</v>
      </c>
      <c r="F15" s="5">
        <f>G15*3.281</f>
        <v>26.041297000000004</v>
      </c>
      <c r="G15">
        <v>7.9370000000000003</v>
      </c>
      <c r="H15" s="5">
        <v>22.66</v>
      </c>
      <c r="I15">
        <v>6.907</v>
      </c>
      <c r="K15">
        <v>430.71300000000002</v>
      </c>
      <c r="L15">
        <f t="shared" si="2"/>
        <v>422.77600000000001</v>
      </c>
      <c r="M15">
        <v>423.80599999999998</v>
      </c>
      <c r="N15">
        <v>7.5720000000000001</v>
      </c>
      <c r="O15">
        <v>6.5419999999999998</v>
      </c>
      <c r="P15">
        <f t="shared" si="1"/>
        <v>1.0300000000000002</v>
      </c>
    </row>
    <row r="16" spans="1:17" x14ac:dyDescent="0.2">
      <c r="A16" s="1" t="s">
        <v>22</v>
      </c>
      <c r="B16" s="10">
        <v>30610</v>
      </c>
      <c r="C16" s="32" t="s">
        <v>206</v>
      </c>
      <c r="H16" s="5">
        <v>22.7</v>
      </c>
      <c r="I16">
        <v>6.9189999999999996</v>
      </c>
      <c r="K16">
        <v>430.71300000000002</v>
      </c>
      <c r="L16">
        <f t="shared" si="2"/>
        <v>430.71300000000002</v>
      </c>
      <c r="M16">
        <v>423.79399999999998</v>
      </c>
      <c r="O16">
        <v>6.5540000000000003</v>
      </c>
    </row>
    <row r="17" spans="1:16" x14ac:dyDescent="0.2">
      <c r="A17" s="1" t="s">
        <v>22</v>
      </c>
      <c r="B17" s="10">
        <v>30739</v>
      </c>
      <c r="C17" s="32" t="s">
        <v>206</v>
      </c>
      <c r="H17" s="5">
        <v>23.05</v>
      </c>
      <c r="I17">
        <v>7.0259999999999998</v>
      </c>
      <c r="K17">
        <v>430.71300000000002</v>
      </c>
      <c r="L17">
        <f t="shared" si="2"/>
        <v>430.71300000000002</v>
      </c>
      <c r="M17">
        <v>423.68700000000001</v>
      </c>
      <c r="O17">
        <v>6.6609999999999996</v>
      </c>
    </row>
    <row r="18" spans="1:16" x14ac:dyDescent="0.2">
      <c r="A18" s="1" t="s">
        <v>22</v>
      </c>
      <c r="B18" s="10">
        <v>30778</v>
      </c>
      <c r="C18" s="32" t="str">
        <f>IF(ISBLANK(D18),"V","S")</f>
        <v>S</v>
      </c>
      <c r="D18">
        <v>24</v>
      </c>
      <c r="E18">
        <v>1</v>
      </c>
      <c r="F18" s="5">
        <f>D18-E18</f>
        <v>23</v>
      </c>
      <c r="H18" s="5">
        <v>23</v>
      </c>
      <c r="I18">
        <v>7.01</v>
      </c>
      <c r="K18">
        <v>430.71300000000002</v>
      </c>
      <c r="L18">
        <f t="shared" si="2"/>
        <v>430.71300000000002</v>
      </c>
      <c r="M18">
        <v>423.702</v>
      </c>
      <c r="O18">
        <v>6.6449999999999996</v>
      </c>
    </row>
    <row r="19" spans="1:16" x14ac:dyDescent="0.2">
      <c r="A19" s="1" t="s">
        <v>22</v>
      </c>
      <c r="B19" s="10">
        <v>30785</v>
      </c>
      <c r="C19" s="32" t="str">
        <f>IF(ISBLANK(D19),"V","S")</f>
        <v>S</v>
      </c>
      <c r="D19">
        <v>24</v>
      </c>
      <c r="E19">
        <v>1.02</v>
      </c>
      <c r="F19" s="5">
        <f>D19-E19</f>
        <v>22.98</v>
      </c>
      <c r="H19" s="5">
        <v>22.98</v>
      </c>
      <c r="I19">
        <v>7.0039999999999996</v>
      </c>
      <c r="K19">
        <v>430.71300000000002</v>
      </c>
      <c r="L19">
        <f t="shared" si="2"/>
        <v>430.71300000000002</v>
      </c>
      <c r="M19">
        <v>423.709</v>
      </c>
      <c r="O19">
        <v>6.6390000000000002</v>
      </c>
    </row>
    <row r="20" spans="1:16" x14ac:dyDescent="0.2">
      <c r="A20" s="1" t="s">
        <v>22</v>
      </c>
      <c r="B20" s="10">
        <v>30799</v>
      </c>
      <c r="C20" s="32" t="str">
        <f>IF(ISBLANK(D20),"V","S")</f>
        <v>S</v>
      </c>
      <c r="D20">
        <v>24</v>
      </c>
      <c r="E20">
        <v>1.08</v>
      </c>
      <c r="F20" s="5">
        <f>D20-E20</f>
        <v>22.92</v>
      </c>
      <c r="H20" s="5">
        <v>22.92</v>
      </c>
      <c r="I20">
        <v>6.9859999999999998</v>
      </c>
      <c r="K20">
        <v>430.71300000000002</v>
      </c>
      <c r="L20">
        <f t="shared" si="2"/>
        <v>430.71300000000002</v>
      </c>
      <c r="M20">
        <v>423.72699999999998</v>
      </c>
      <c r="O20">
        <v>6.6210000000000004</v>
      </c>
    </row>
    <row r="21" spans="1:16" x14ac:dyDescent="0.2">
      <c r="A21" s="1" t="s">
        <v>22</v>
      </c>
      <c r="B21" s="10">
        <v>30806</v>
      </c>
      <c r="C21" s="32" t="s">
        <v>206</v>
      </c>
      <c r="F21" s="5">
        <f t="shared" ref="F21:F84" si="3">G21*3.281</f>
        <v>26.011768</v>
      </c>
      <c r="G21">
        <v>7.9279999999999999</v>
      </c>
      <c r="H21" s="5">
        <v>22.89</v>
      </c>
      <c r="I21">
        <v>6.9770000000000003</v>
      </c>
      <c r="K21">
        <v>430.71300000000002</v>
      </c>
      <c r="L21">
        <f t="shared" si="2"/>
        <v>422.78500000000003</v>
      </c>
      <c r="M21">
        <v>423.73599999999999</v>
      </c>
      <c r="N21">
        <v>7.5629999999999997</v>
      </c>
      <c r="O21">
        <v>6.6120000000000001</v>
      </c>
      <c r="P21">
        <f t="shared" si="1"/>
        <v>0.95099999999999962</v>
      </c>
    </row>
    <row r="22" spans="1:16" x14ac:dyDescent="0.2">
      <c r="A22" s="1" t="s">
        <v>22</v>
      </c>
      <c r="B22" s="10">
        <v>30830</v>
      </c>
      <c r="C22" s="32" t="s">
        <v>206</v>
      </c>
      <c r="D22">
        <v>0</v>
      </c>
      <c r="H22" s="5">
        <v>22.87</v>
      </c>
      <c r="I22">
        <v>6.9710000000000001</v>
      </c>
      <c r="K22">
        <v>430.71300000000002</v>
      </c>
      <c r="L22">
        <f t="shared" si="2"/>
        <v>430.71300000000002</v>
      </c>
      <c r="M22">
        <v>423.74200000000002</v>
      </c>
      <c r="O22">
        <v>6.6059999999999999</v>
      </c>
    </row>
    <row r="23" spans="1:16" x14ac:dyDescent="0.2">
      <c r="A23" s="1" t="s">
        <v>22</v>
      </c>
      <c r="B23" s="10">
        <v>30839</v>
      </c>
      <c r="C23" s="32" t="s">
        <v>206</v>
      </c>
      <c r="F23" s="5">
        <f t="shared" si="3"/>
        <v>25.841156000000002</v>
      </c>
      <c r="G23">
        <v>7.8760000000000003</v>
      </c>
      <c r="H23" s="5">
        <v>22.82</v>
      </c>
      <c r="I23">
        <v>6.9560000000000004</v>
      </c>
      <c r="K23">
        <v>430.71300000000002</v>
      </c>
      <c r="L23">
        <f t="shared" si="2"/>
        <v>422.83700000000005</v>
      </c>
      <c r="M23">
        <v>423.75700000000001</v>
      </c>
      <c r="N23">
        <v>7.5110000000000001</v>
      </c>
      <c r="O23">
        <v>6.5910000000000002</v>
      </c>
      <c r="P23">
        <f t="shared" si="1"/>
        <v>0.91999999999999993</v>
      </c>
    </row>
    <row r="24" spans="1:16" x14ac:dyDescent="0.2">
      <c r="A24" s="1" t="s">
        <v>22</v>
      </c>
      <c r="B24" s="10">
        <v>30848</v>
      </c>
      <c r="C24" s="32" t="s">
        <v>206</v>
      </c>
      <c r="F24" s="5">
        <f t="shared" si="3"/>
        <v>25.070121</v>
      </c>
      <c r="G24">
        <v>7.641</v>
      </c>
      <c r="H24" s="5">
        <v>22.67</v>
      </c>
      <c r="I24">
        <v>6.91</v>
      </c>
      <c r="K24">
        <v>430.71300000000002</v>
      </c>
      <c r="L24">
        <f t="shared" si="2"/>
        <v>423.072</v>
      </c>
      <c r="M24">
        <v>423.803</v>
      </c>
      <c r="N24">
        <v>7.2759999999999998</v>
      </c>
      <c r="O24">
        <v>6.5449999999999999</v>
      </c>
      <c r="P24">
        <f t="shared" si="1"/>
        <v>0.73099999999999987</v>
      </c>
    </row>
    <row r="25" spans="1:16" x14ac:dyDescent="0.2">
      <c r="A25" s="1" t="s">
        <v>22</v>
      </c>
      <c r="B25" s="10">
        <v>30854</v>
      </c>
      <c r="C25" s="32" t="s">
        <v>206</v>
      </c>
      <c r="F25" s="5">
        <f t="shared" si="3"/>
        <v>24.732178000000001</v>
      </c>
      <c r="G25">
        <v>7.5380000000000003</v>
      </c>
      <c r="H25" s="5">
        <v>22.48</v>
      </c>
      <c r="I25">
        <v>6.8520000000000003</v>
      </c>
      <c r="K25">
        <v>430.71300000000002</v>
      </c>
      <c r="L25">
        <f t="shared" si="2"/>
        <v>423.17500000000001</v>
      </c>
      <c r="M25">
        <v>423.86099999999999</v>
      </c>
      <c r="N25">
        <v>7.173</v>
      </c>
      <c r="O25">
        <v>6.4870000000000001</v>
      </c>
      <c r="P25">
        <f t="shared" si="1"/>
        <v>0.68599999999999994</v>
      </c>
    </row>
    <row r="26" spans="1:16" x14ac:dyDescent="0.2">
      <c r="A26" s="1" t="s">
        <v>22</v>
      </c>
      <c r="B26" s="10">
        <v>30861</v>
      </c>
      <c r="C26" s="32" t="s">
        <v>206</v>
      </c>
      <c r="F26" s="5">
        <f t="shared" si="3"/>
        <v>24.630466999999999</v>
      </c>
      <c r="G26">
        <v>7.5069999999999997</v>
      </c>
      <c r="H26" s="5">
        <v>22.42</v>
      </c>
      <c r="I26">
        <v>6.8339999999999996</v>
      </c>
      <c r="K26">
        <v>430.71300000000002</v>
      </c>
      <c r="L26">
        <f t="shared" si="2"/>
        <v>423.20600000000002</v>
      </c>
      <c r="M26">
        <v>423.87900000000002</v>
      </c>
      <c r="N26">
        <v>7.1420000000000003</v>
      </c>
      <c r="O26">
        <v>6.4690000000000003</v>
      </c>
      <c r="P26">
        <f t="shared" si="1"/>
        <v>0.67300000000000004</v>
      </c>
    </row>
    <row r="27" spans="1:16" x14ac:dyDescent="0.2">
      <c r="A27" s="1" t="s">
        <v>22</v>
      </c>
      <c r="B27" s="10">
        <v>30869</v>
      </c>
      <c r="C27" s="32" t="s">
        <v>206</v>
      </c>
      <c r="F27" s="5">
        <f t="shared" si="3"/>
        <v>24.620623999999999</v>
      </c>
      <c r="G27">
        <v>7.5039999999999996</v>
      </c>
      <c r="H27" s="5">
        <v>22.42</v>
      </c>
      <c r="I27">
        <v>6.8339999999999996</v>
      </c>
      <c r="K27">
        <v>430.71300000000002</v>
      </c>
      <c r="L27">
        <f t="shared" si="2"/>
        <v>423.209</v>
      </c>
      <c r="M27">
        <v>423.87900000000002</v>
      </c>
      <c r="N27">
        <v>7.1390000000000002</v>
      </c>
      <c r="O27">
        <v>6.4690000000000003</v>
      </c>
      <c r="P27">
        <f t="shared" si="1"/>
        <v>0.66999999999999993</v>
      </c>
    </row>
    <row r="28" spans="1:16" x14ac:dyDescent="0.2">
      <c r="A28" s="1" t="s">
        <v>22</v>
      </c>
      <c r="B28" s="10">
        <v>30881</v>
      </c>
      <c r="C28" s="32" t="s">
        <v>206</v>
      </c>
      <c r="F28" s="5">
        <f t="shared" si="3"/>
        <v>24.810922000000001</v>
      </c>
      <c r="G28">
        <v>7.5620000000000003</v>
      </c>
      <c r="H28" s="5">
        <v>22.48</v>
      </c>
      <c r="I28">
        <v>6.8520000000000003</v>
      </c>
      <c r="K28">
        <v>430.71300000000002</v>
      </c>
      <c r="L28">
        <f t="shared" si="2"/>
        <v>423.15100000000001</v>
      </c>
      <c r="M28">
        <v>423.86099999999999</v>
      </c>
      <c r="N28">
        <v>7.1970000000000001</v>
      </c>
      <c r="O28">
        <v>6.4870000000000001</v>
      </c>
      <c r="P28">
        <f t="shared" si="1"/>
        <v>0.71</v>
      </c>
    </row>
    <row r="29" spans="1:16" x14ac:dyDescent="0.2">
      <c r="A29" s="1" t="s">
        <v>22</v>
      </c>
      <c r="B29" s="10">
        <v>30897</v>
      </c>
      <c r="C29" s="32" t="s">
        <v>206</v>
      </c>
      <c r="F29" s="5">
        <f t="shared" si="3"/>
        <v>25.211204000000002</v>
      </c>
      <c r="G29">
        <v>7.6840000000000002</v>
      </c>
      <c r="H29" s="5">
        <v>22.64</v>
      </c>
      <c r="I29">
        <v>6.9009999999999998</v>
      </c>
      <c r="K29">
        <v>430.71300000000002</v>
      </c>
      <c r="L29">
        <f t="shared" si="2"/>
        <v>423.029</v>
      </c>
      <c r="M29">
        <v>423.81200000000001</v>
      </c>
      <c r="N29">
        <v>7.319</v>
      </c>
      <c r="O29">
        <v>6.5359999999999996</v>
      </c>
      <c r="P29">
        <f t="shared" si="1"/>
        <v>0.78300000000000036</v>
      </c>
    </row>
    <row r="30" spans="1:16" x14ac:dyDescent="0.2">
      <c r="A30" s="1" t="s">
        <v>22</v>
      </c>
      <c r="B30" s="10">
        <v>30904</v>
      </c>
      <c r="C30" s="32" t="s">
        <v>206</v>
      </c>
      <c r="F30" s="5">
        <f t="shared" si="3"/>
        <v>25.362130000000004</v>
      </c>
      <c r="G30">
        <v>7.73</v>
      </c>
      <c r="H30" s="5">
        <v>22.66</v>
      </c>
      <c r="I30">
        <v>6.907</v>
      </c>
      <c r="K30">
        <v>430.71300000000002</v>
      </c>
      <c r="L30">
        <f t="shared" si="2"/>
        <v>422.983</v>
      </c>
      <c r="M30">
        <v>423.80599999999998</v>
      </c>
      <c r="N30">
        <v>7.3650000000000002</v>
      </c>
      <c r="O30">
        <v>6.5419999999999998</v>
      </c>
      <c r="P30">
        <f t="shared" si="1"/>
        <v>0.8230000000000004</v>
      </c>
    </row>
    <row r="31" spans="1:16" x14ac:dyDescent="0.2">
      <c r="A31" s="1" t="s">
        <v>22</v>
      </c>
      <c r="B31" s="10">
        <v>30911</v>
      </c>
      <c r="C31" s="32" t="s">
        <v>206</v>
      </c>
      <c r="F31" s="5">
        <f t="shared" si="3"/>
        <v>25.732883000000001</v>
      </c>
      <c r="G31">
        <v>7.843</v>
      </c>
      <c r="H31" s="5">
        <v>22.74</v>
      </c>
      <c r="I31">
        <v>6.931</v>
      </c>
      <c r="K31">
        <v>430.71300000000002</v>
      </c>
      <c r="L31">
        <f t="shared" si="2"/>
        <v>422.87</v>
      </c>
      <c r="M31">
        <v>423.78199999999998</v>
      </c>
      <c r="N31">
        <v>7.4779999999999998</v>
      </c>
      <c r="O31">
        <v>6.5659999999999998</v>
      </c>
      <c r="P31">
        <f t="shared" si="1"/>
        <v>0.91199999999999992</v>
      </c>
    </row>
    <row r="32" spans="1:16" x14ac:dyDescent="0.2">
      <c r="A32" s="1" t="s">
        <v>22</v>
      </c>
      <c r="B32" s="10">
        <v>30917</v>
      </c>
      <c r="C32" s="32" t="s">
        <v>206</v>
      </c>
      <c r="F32" s="5">
        <f t="shared" si="3"/>
        <v>25.723040000000001</v>
      </c>
      <c r="G32">
        <v>7.84</v>
      </c>
      <c r="H32" s="5">
        <v>22.75</v>
      </c>
      <c r="I32">
        <v>6.9340000000000002</v>
      </c>
      <c r="K32">
        <v>430.71300000000002</v>
      </c>
      <c r="L32">
        <f t="shared" si="2"/>
        <v>422.87300000000005</v>
      </c>
      <c r="M32">
        <v>423.779</v>
      </c>
      <c r="N32">
        <v>7.4749999999999996</v>
      </c>
      <c r="O32">
        <v>6.569</v>
      </c>
      <c r="P32">
        <f t="shared" si="1"/>
        <v>0.90599999999999969</v>
      </c>
    </row>
    <row r="33" spans="1:16" x14ac:dyDescent="0.2">
      <c r="A33" s="1" t="s">
        <v>22</v>
      </c>
      <c r="B33" s="10">
        <v>30925</v>
      </c>
      <c r="C33" s="32" t="s">
        <v>206</v>
      </c>
      <c r="F33" s="5">
        <f t="shared" si="3"/>
        <v>25.742726000000001</v>
      </c>
      <c r="G33">
        <v>7.8460000000000001</v>
      </c>
      <c r="H33" s="5">
        <v>22.75</v>
      </c>
      <c r="I33">
        <v>6.9340000000000002</v>
      </c>
      <c r="K33">
        <v>430.71300000000002</v>
      </c>
      <c r="L33">
        <f t="shared" si="2"/>
        <v>422.86700000000002</v>
      </c>
      <c r="M33">
        <v>423.779</v>
      </c>
      <c r="N33">
        <v>7.4809999999999999</v>
      </c>
      <c r="O33">
        <v>6.569</v>
      </c>
      <c r="P33">
        <f t="shared" si="1"/>
        <v>0.91199999999999992</v>
      </c>
    </row>
    <row r="34" spans="1:16" x14ac:dyDescent="0.2">
      <c r="A34" s="1" t="s">
        <v>22</v>
      </c>
      <c r="B34" s="10">
        <v>30934</v>
      </c>
      <c r="C34" s="32" t="s">
        <v>206</v>
      </c>
      <c r="F34" s="5">
        <f t="shared" si="3"/>
        <v>25.933024</v>
      </c>
      <c r="G34">
        <v>7.9039999999999999</v>
      </c>
      <c r="H34" s="5">
        <v>22.78</v>
      </c>
      <c r="I34">
        <v>6.9429999999999996</v>
      </c>
      <c r="K34">
        <v>430.71300000000002</v>
      </c>
      <c r="L34">
        <f t="shared" si="2"/>
        <v>422.80900000000003</v>
      </c>
      <c r="M34">
        <v>423.77</v>
      </c>
      <c r="N34">
        <v>7.5389999999999997</v>
      </c>
      <c r="O34">
        <v>6.5780000000000003</v>
      </c>
      <c r="P34">
        <f t="shared" si="1"/>
        <v>0.96099999999999941</v>
      </c>
    </row>
    <row r="35" spans="1:16" x14ac:dyDescent="0.2">
      <c r="A35" s="1" t="s">
        <v>22</v>
      </c>
      <c r="B35" s="10">
        <v>30945</v>
      </c>
      <c r="C35" s="32" t="s">
        <v>206</v>
      </c>
      <c r="F35" s="5">
        <f t="shared" si="3"/>
        <v>26.100355</v>
      </c>
      <c r="G35">
        <v>7.9550000000000001</v>
      </c>
      <c r="H35" s="5">
        <v>22.83</v>
      </c>
      <c r="I35">
        <v>6.9589999999999996</v>
      </c>
      <c r="K35">
        <v>430.71300000000002</v>
      </c>
      <c r="L35">
        <f t="shared" si="2"/>
        <v>422.75800000000004</v>
      </c>
      <c r="M35">
        <v>423.75400000000002</v>
      </c>
      <c r="N35">
        <v>7.59</v>
      </c>
      <c r="O35">
        <v>6.5940000000000003</v>
      </c>
      <c r="P35">
        <f t="shared" si="1"/>
        <v>0.99599999999999955</v>
      </c>
    </row>
    <row r="36" spans="1:16" x14ac:dyDescent="0.2">
      <c r="A36" s="1" t="s">
        <v>22</v>
      </c>
      <c r="B36" s="10">
        <v>30979</v>
      </c>
      <c r="C36" s="32" t="s">
        <v>206</v>
      </c>
      <c r="F36" s="5">
        <f t="shared" si="3"/>
        <v>25.601642999999999</v>
      </c>
      <c r="G36">
        <v>7.8029999999999999</v>
      </c>
      <c r="H36" s="5">
        <v>22.68</v>
      </c>
      <c r="I36">
        <v>6.9130000000000003</v>
      </c>
      <c r="K36">
        <v>430.71300000000002</v>
      </c>
      <c r="L36">
        <f t="shared" si="2"/>
        <v>422.91</v>
      </c>
      <c r="M36">
        <v>423.8</v>
      </c>
      <c r="N36">
        <v>7.4379999999999997</v>
      </c>
      <c r="O36">
        <v>6.548</v>
      </c>
      <c r="P36">
        <f t="shared" si="1"/>
        <v>0.88999999999999968</v>
      </c>
    </row>
    <row r="37" spans="1:16" x14ac:dyDescent="0.2">
      <c r="A37" s="1" t="s">
        <v>22</v>
      </c>
      <c r="B37" s="10">
        <v>30986</v>
      </c>
      <c r="C37" s="32" t="s">
        <v>206</v>
      </c>
      <c r="F37" s="5">
        <f t="shared" si="3"/>
        <v>25.431031000000001</v>
      </c>
      <c r="G37">
        <v>7.7510000000000003</v>
      </c>
      <c r="H37" s="5">
        <v>22.63</v>
      </c>
      <c r="I37">
        <v>6.8979999999999997</v>
      </c>
      <c r="K37">
        <v>430.71300000000002</v>
      </c>
      <c r="L37">
        <f t="shared" si="2"/>
        <v>422.96200000000005</v>
      </c>
      <c r="M37">
        <v>423.815</v>
      </c>
      <c r="N37">
        <v>7.3860000000000001</v>
      </c>
      <c r="O37">
        <v>6.5330000000000004</v>
      </c>
      <c r="P37">
        <f t="shared" si="1"/>
        <v>0.85299999999999976</v>
      </c>
    </row>
    <row r="38" spans="1:16" x14ac:dyDescent="0.2">
      <c r="A38" s="1" t="s">
        <v>22</v>
      </c>
      <c r="B38" s="10">
        <v>30993</v>
      </c>
      <c r="C38" s="32" t="s">
        <v>206</v>
      </c>
      <c r="F38" s="5">
        <f t="shared" si="3"/>
        <v>25.401502000000001</v>
      </c>
      <c r="G38">
        <v>7.742</v>
      </c>
      <c r="H38" s="5">
        <v>22.6</v>
      </c>
      <c r="I38">
        <v>6.8890000000000002</v>
      </c>
      <c r="K38">
        <v>430.71300000000002</v>
      </c>
      <c r="L38">
        <f t="shared" si="2"/>
        <v>422.971</v>
      </c>
      <c r="M38">
        <v>423.82400000000001</v>
      </c>
      <c r="N38">
        <v>7.3769999999999998</v>
      </c>
      <c r="O38">
        <v>6.524</v>
      </c>
      <c r="P38">
        <f t="shared" si="1"/>
        <v>0.85299999999999976</v>
      </c>
    </row>
    <row r="39" spans="1:16" x14ac:dyDescent="0.2">
      <c r="A39" s="1" t="s">
        <v>22</v>
      </c>
      <c r="B39" s="10">
        <v>31001</v>
      </c>
      <c r="C39" s="32" t="s">
        <v>206</v>
      </c>
      <c r="F39" s="5">
        <f t="shared" si="3"/>
        <v>25.460560000000001</v>
      </c>
      <c r="G39">
        <v>7.76</v>
      </c>
      <c r="H39" s="5">
        <v>22.62</v>
      </c>
      <c r="I39">
        <v>6.8949999999999996</v>
      </c>
      <c r="K39">
        <v>430.71300000000002</v>
      </c>
      <c r="L39">
        <f t="shared" si="2"/>
        <v>422.95300000000003</v>
      </c>
      <c r="M39">
        <v>423.81799999999998</v>
      </c>
      <c r="N39">
        <v>7.3949999999999996</v>
      </c>
      <c r="O39">
        <v>6.53</v>
      </c>
      <c r="P39">
        <f t="shared" si="1"/>
        <v>0.86499999999999932</v>
      </c>
    </row>
    <row r="40" spans="1:16" x14ac:dyDescent="0.2">
      <c r="A40" s="1" t="s">
        <v>22</v>
      </c>
      <c r="B40" s="10">
        <v>31007</v>
      </c>
      <c r="C40" s="32" t="s">
        <v>206</v>
      </c>
      <c r="F40" s="5">
        <f t="shared" si="3"/>
        <v>25.460560000000001</v>
      </c>
      <c r="G40">
        <v>7.76</v>
      </c>
      <c r="H40" s="5">
        <v>22.66</v>
      </c>
      <c r="I40">
        <v>6.907</v>
      </c>
      <c r="K40">
        <v>430.71300000000002</v>
      </c>
      <c r="L40">
        <f t="shared" si="2"/>
        <v>422.95300000000003</v>
      </c>
      <c r="M40">
        <v>423.80599999999998</v>
      </c>
      <c r="N40">
        <v>7.3949999999999996</v>
      </c>
      <c r="O40">
        <v>6.5419999999999998</v>
      </c>
      <c r="P40">
        <f t="shared" si="1"/>
        <v>0.85299999999999976</v>
      </c>
    </row>
    <row r="41" spans="1:16" x14ac:dyDescent="0.2">
      <c r="A41" s="1" t="s">
        <v>22</v>
      </c>
      <c r="B41" s="10">
        <v>31016</v>
      </c>
      <c r="C41" s="32" t="s">
        <v>206</v>
      </c>
      <c r="F41" s="5">
        <f t="shared" si="3"/>
        <v>25.591799999999999</v>
      </c>
      <c r="G41">
        <v>7.8</v>
      </c>
      <c r="H41" s="5">
        <v>22.67</v>
      </c>
      <c r="I41">
        <v>6.91</v>
      </c>
      <c r="K41">
        <v>430.71300000000002</v>
      </c>
      <c r="L41">
        <f t="shared" si="2"/>
        <v>422.91300000000001</v>
      </c>
      <c r="M41">
        <v>423.803</v>
      </c>
      <c r="N41">
        <v>7.4349999999999996</v>
      </c>
      <c r="O41">
        <v>6.5449999999999999</v>
      </c>
      <c r="P41">
        <f t="shared" si="1"/>
        <v>0.88999999999999968</v>
      </c>
    </row>
    <row r="42" spans="1:16" x14ac:dyDescent="0.2">
      <c r="A42" s="1" t="s">
        <v>22</v>
      </c>
      <c r="B42" s="10">
        <v>31021</v>
      </c>
      <c r="C42" s="32" t="s">
        <v>206</v>
      </c>
      <c r="F42" s="5">
        <f t="shared" si="3"/>
        <v>25.700073000000003</v>
      </c>
      <c r="G42">
        <v>7.8330000000000002</v>
      </c>
      <c r="H42" s="5">
        <v>22.7</v>
      </c>
      <c r="I42">
        <v>6.9189999999999996</v>
      </c>
      <c r="K42">
        <v>430.71300000000002</v>
      </c>
      <c r="L42">
        <f t="shared" si="2"/>
        <v>422.88</v>
      </c>
      <c r="M42">
        <v>423.79399999999998</v>
      </c>
      <c r="N42">
        <v>7.468</v>
      </c>
      <c r="O42">
        <v>6.5540000000000003</v>
      </c>
      <c r="P42">
        <f t="shared" si="1"/>
        <v>0.9139999999999997</v>
      </c>
    </row>
    <row r="43" spans="1:16" x14ac:dyDescent="0.2">
      <c r="A43" s="1" t="s">
        <v>22</v>
      </c>
      <c r="B43" s="10">
        <v>31029</v>
      </c>
      <c r="C43" s="32" t="s">
        <v>206</v>
      </c>
      <c r="F43" s="5">
        <f t="shared" si="3"/>
        <v>25.772255000000001</v>
      </c>
      <c r="G43">
        <v>7.8550000000000004</v>
      </c>
      <c r="H43" s="5">
        <v>22.68</v>
      </c>
      <c r="I43">
        <v>6.9130000000000003</v>
      </c>
      <c r="K43">
        <v>430.71300000000002</v>
      </c>
      <c r="L43">
        <f t="shared" si="2"/>
        <v>422.858</v>
      </c>
      <c r="M43">
        <v>423.8</v>
      </c>
      <c r="N43">
        <v>7.49</v>
      </c>
      <c r="O43">
        <v>6.548</v>
      </c>
      <c r="P43">
        <f t="shared" si="1"/>
        <v>0.94200000000000017</v>
      </c>
    </row>
    <row r="44" spans="1:16" x14ac:dyDescent="0.2">
      <c r="A44" s="1" t="s">
        <v>22</v>
      </c>
      <c r="B44" s="10">
        <v>31039</v>
      </c>
      <c r="C44" s="32" t="s">
        <v>206</v>
      </c>
      <c r="F44" s="5">
        <f t="shared" si="3"/>
        <v>25.982239</v>
      </c>
      <c r="G44">
        <v>7.9189999999999996</v>
      </c>
      <c r="H44" s="5">
        <v>22.79</v>
      </c>
      <c r="I44">
        <v>6.9459999999999997</v>
      </c>
      <c r="K44">
        <v>430.71300000000002</v>
      </c>
      <c r="L44">
        <f t="shared" si="2"/>
        <v>422.79400000000004</v>
      </c>
      <c r="M44">
        <v>423.76600000000002</v>
      </c>
      <c r="N44">
        <v>7.5540000000000003</v>
      </c>
      <c r="O44">
        <v>6.5810000000000004</v>
      </c>
      <c r="P44">
        <f t="shared" si="1"/>
        <v>0.97299999999999986</v>
      </c>
    </row>
    <row r="45" spans="1:16" x14ac:dyDescent="0.2">
      <c r="A45" s="1" t="s">
        <v>22</v>
      </c>
      <c r="B45" s="10">
        <v>31046</v>
      </c>
      <c r="C45" s="32" t="s">
        <v>206</v>
      </c>
      <c r="F45" s="5">
        <f t="shared" si="3"/>
        <v>26.051140000000004</v>
      </c>
      <c r="G45">
        <v>7.94</v>
      </c>
      <c r="H45" s="5">
        <v>22.81</v>
      </c>
      <c r="I45">
        <v>6.9530000000000003</v>
      </c>
      <c r="K45">
        <v>430.71300000000002</v>
      </c>
      <c r="L45">
        <f t="shared" si="2"/>
        <v>422.77300000000002</v>
      </c>
      <c r="M45">
        <v>423.76</v>
      </c>
      <c r="N45">
        <v>7.5750000000000002</v>
      </c>
      <c r="O45">
        <v>6.5880000000000001</v>
      </c>
      <c r="P45">
        <f t="shared" si="1"/>
        <v>0.9870000000000001</v>
      </c>
    </row>
    <row r="46" spans="1:16" x14ac:dyDescent="0.2">
      <c r="A46" s="1" t="s">
        <v>22</v>
      </c>
      <c r="B46" s="10">
        <v>31053</v>
      </c>
      <c r="C46" s="32" t="s">
        <v>206</v>
      </c>
      <c r="F46" s="5">
        <f t="shared" si="3"/>
        <v>26.221752000000002</v>
      </c>
      <c r="G46">
        <v>7.992</v>
      </c>
      <c r="H46" s="5">
        <v>22.82</v>
      </c>
      <c r="I46">
        <v>6.9560000000000004</v>
      </c>
      <c r="K46">
        <v>430.71300000000002</v>
      </c>
      <c r="L46">
        <f t="shared" si="2"/>
        <v>422.721</v>
      </c>
      <c r="M46">
        <v>423.75700000000001</v>
      </c>
      <c r="N46">
        <v>7.6269999999999998</v>
      </c>
      <c r="O46">
        <v>6.5910000000000002</v>
      </c>
      <c r="P46">
        <f t="shared" si="1"/>
        <v>1.0359999999999996</v>
      </c>
    </row>
    <row r="47" spans="1:16" x14ac:dyDescent="0.2">
      <c r="A47" s="1" t="s">
        <v>22</v>
      </c>
      <c r="B47" s="10">
        <v>31060</v>
      </c>
      <c r="C47" s="32" t="s">
        <v>206</v>
      </c>
      <c r="F47" s="5">
        <f t="shared" si="3"/>
        <v>26.320182000000003</v>
      </c>
      <c r="G47">
        <v>8.0220000000000002</v>
      </c>
      <c r="H47" s="5">
        <v>22.82</v>
      </c>
      <c r="I47">
        <v>6.9560000000000004</v>
      </c>
      <c r="K47">
        <v>430.71300000000002</v>
      </c>
      <c r="L47">
        <f t="shared" si="2"/>
        <v>422.69100000000003</v>
      </c>
      <c r="M47">
        <v>423.75700000000001</v>
      </c>
      <c r="N47">
        <v>7.657</v>
      </c>
      <c r="O47">
        <v>6.5910000000000002</v>
      </c>
      <c r="P47">
        <f t="shared" si="1"/>
        <v>1.0659999999999998</v>
      </c>
    </row>
    <row r="48" spans="1:16" x14ac:dyDescent="0.2">
      <c r="A48" s="1" t="s">
        <v>22</v>
      </c>
      <c r="B48" s="10">
        <v>31076</v>
      </c>
      <c r="C48" s="32" t="s">
        <v>206</v>
      </c>
      <c r="F48" s="5">
        <f t="shared" si="3"/>
        <v>26.330025000000003</v>
      </c>
      <c r="G48">
        <v>8.0250000000000004</v>
      </c>
      <c r="H48" s="5">
        <v>22.91</v>
      </c>
      <c r="I48">
        <v>6.9829999999999997</v>
      </c>
      <c r="K48">
        <v>430.71300000000002</v>
      </c>
      <c r="L48">
        <f t="shared" si="2"/>
        <v>422.68800000000005</v>
      </c>
      <c r="M48">
        <v>423.73</v>
      </c>
      <c r="N48">
        <v>7.66</v>
      </c>
      <c r="O48">
        <v>6.6180000000000003</v>
      </c>
      <c r="P48">
        <f t="shared" si="1"/>
        <v>1.0419999999999998</v>
      </c>
    </row>
    <row r="49" spans="1:16" x14ac:dyDescent="0.2">
      <c r="A49" s="1" t="s">
        <v>22</v>
      </c>
      <c r="B49" s="10">
        <v>31081</v>
      </c>
      <c r="C49" s="32" t="s">
        <v>206</v>
      </c>
      <c r="F49" s="5">
        <f t="shared" si="3"/>
        <v>26.343149</v>
      </c>
      <c r="G49">
        <v>8.0289999999999999</v>
      </c>
      <c r="H49" s="5">
        <v>22.95</v>
      </c>
      <c r="I49">
        <v>6.9950000000000001</v>
      </c>
      <c r="K49">
        <v>430.71300000000002</v>
      </c>
      <c r="L49">
        <f t="shared" si="2"/>
        <v>422.68400000000003</v>
      </c>
      <c r="M49">
        <v>423.71800000000002</v>
      </c>
      <c r="N49">
        <v>7.6639999999999997</v>
      </c>
      <c r="O49">
        <v>6.63</v>
      </c>
      <c r="P49">
        <f t="shared" si="1"/>
        <v>1.0339999999999998</v>
      </c>
    </row>
    <row r="50" spans="1:16" x14ac:dyDescent="0.2">
      <c r="A50" s="1" t="s">
        <v>22</v>
      </c>
      <c r="B50" s="10">
        <v>31088</v>
      </c>
      <c r="C50" s="32" t="s">
        <v>206</v>
      </c>
      <c r="F50" s="5">
        <f t="shared" si="3"/>
        <v>26.330025000000003</v>
      </c>
      <c r="G50">
        <v>8.0250000000000004</v>
      </c>
      <c r="H50" s="5">
        <v>22.97</v>
      </c>
      <c r="I50">
        <v>7.0010000000000003</v>
      </c>
      <c r="K50">
        <v>430.71300000000002</v>
      </c>
      <c r="L50">
        <f t="shared" si="2"/>
        <v>422.68800000000005</v>
      </c>
      <c r="M50">
        <v>423.71199999999999</v>
      </c>
      <c r="N50">
        <v>7.66</v>
      </c>
      <c r="O50">
        <v>6.6360000000000001</v>
      </c>
      <c r="P50">
        <f t="shared" si="1"/>
        <v>1.024</v>
      </c>
    </row>
    <row r="51" spans="1:16" x14ac:dyDescent="0.2">
      <c r="A51" s="1" t="s">
        <v>22</v>
      </c>
      <c r="B51" s="10">
        <v>31095</v>
      </c>
      <c r="C51" s="32" t="s">
        <v>206</v>
      </c>
      <c r="F51" s="5">
        <f t="shared" si="3"/>
        <v>26.320182000000003</v>
      </c>
      <c r="G51">
        <v>8.0220000000000002</v>
      </c>
      <c r="H51" s="5">
        <v>22.99</v>
      </c>
      <c r="I51">
        <v>7.0069999999999997</v>
      </c>
      <c r="K51">
        <v>430.71300000000002</v>
      </c>
      <c r="L51">
        <f t="shared" si="2"/>
        <v>422.69100000000003</v>
      </c>
      <c r="M51">
        <v>423.70499999999998</v>
      </c>
      <c r="N51">
        <v>7.657</v>
      </c>
      <c r="O51">
        <v>6.6420000000000003</v>
      </c>
      <c r="P51">
        <f t="shared" si="1"/>
        <v>1.0149999999999997</v>
      </c>
    </row>
    <row r="52" spans="1:16" x14ac:dyDescent="0.2">
      <c r="A52" s="1" t="s">
        <v>22</v>
      </c>
      <c r="B52" s="10">
        <v>31116</v>
      </c>
      <c r="C52" s="32" t="s">
        <v>206</v>
      </c>
      <c r="F52" s="5">
        <f t="shared" si="3"/>
        <v>26.320182000000003</v>
      </c>
      <c r="G52">
        <v>8.0220000000000002</v>
      </c>
      <c r="H52" s="5">
        <v>23.05</v>
      </c>
      <c r="I52">
        <v>7.0259999999999998</v>
      </c>
      <c r="K52">
        <v>430.71300000000002</v>
      </c>
      <c r="L52">
        <f t="shared" si="2"/>
        <v>422.69100000000003</v>
      </c>
      <c r="M52">
        <v>423.68700000000001</v>
      </c>
      <c r="N52">
        <v>7.657</v>
      </c>
      <c r="O52">
        <v>6.6609999999999996</v>
      </c>
      <c r="P52">
        <f t="shared" si="1"/>
        <v>0.99600000000000044</v>
      </c>
    </row>
    <row r="53" spans="1:16" x14ac:dyDescent="0.2">
      <c r="A53" s="1" t="s">
        <v>22</v>
      </c>
      <c r="B53" s="10">
        <v>31130</v>
      </c>
      <c r="C53" s="32" t="s">
        <v>206</v>
      </c>
      <c r="F53" s="5">
        <f t="shared" si="3"/>
        <v>26.402207000000004</v>
      </c>
      <c r="G53">
        <v>8.0470000000000006</v>
      </c>
      <c r="H53" s="5">
        <v>22.97</v>
      </c>
      <c r="I53">
        <v>7.0010000000000003</v>
      </c>
      <c r="K53">
        <v>430.71300000000002</v>
      </c>
      <c r="L53">
        <f t="shared" si="2"/>
        <v>422.666</v>
      </c>
      <c r="M53">
        <v>423.71199999999999</v>
      </c>
      <c r="N53">
        <v>7.6820000000000004</v>
      </c>
      <c r="O53">
        <v>6.6360000000000001</v>
      </c>
      <c r="P53">
        <f t="shared" si="1"/>
        <v>1.0460000000000003</v>
      </c>
    </row>
    <row r="54" spans="1:16" x14ac:dyDescent="0.2">
      <c r="A54" s="1" t="s">
        <v>22</v>
      </c>
      <c r="B54" s="10">
        <v>31137</v>
      </c>
      <c r="C54" s="32" t="s">
        <v>206</v>
      </c>
      <c r="F54" s="5">
        <f t="shared" si="3"/>
        <v>26.372678000000001</v>
      </c>
      <c r="G54">
        <v>8.0380000000000003</v>
      </c>
      <c r="H54" s="5">
        <v>22.95</v>
      </c>
      <c r="I54">
        <v>6.9950000000000001</v>
      </c>
      <c r="K54">
        <v>430.71300000000002</v>
      </c>
      <c r="L54">
        <f t="shared" si="2"/>
        <v>422.67500000000001</v>
      </c>
      <c r="M54">
        <v>423.71800000000002</v>
      </c>
      <c r="N54">
        <v>7.673</v>
      </c>
      <c r="O54">
        <v>6.63</v>
      </c>
      <c r="P54">
        <f t="shared" si="1"/>
        <v>1.0430000000000001</v>
      </c>
    </row>
    <row r="55" spans="1:16" x14ac:dyDescent="0.2">
      <c r="A55" s="1" t="s">
        <v>22</v>
      </c>
      <c r="B55" s="10">
        <v>31144</v>
      </c>
      <c r="C55" s="32" t="s">
        <v>206</v>
      </c>
      <c r="F55" s="5">
        <f t="shared" si="3"/>
        <v>26.330025000000003</v>
      </c>
      <c r="G55">
        <v>8.0250000000000004</v>
      </c>
      <c r="H55" s="5">
        <v>22.93</v>
      </c>
      <c r="I55">
        <v>6.9889999999999999</v>
      </c>
      <c r="K55">
        <v>430.71300000000002</v>
      </c>
      <c r="L55">
        <f t="shared" si="2"/>
        <v>422.68800000000005</v>
      </c>
      <c r="M55">
        <v>423.72399999999999</v>
      </c>
      <c r="N55">
        <v>7.66</v>
      </c>
      <c r="O55">
        <v>6.6239999999999997</v>
      </c>
      <c r="P55">
        <f t="shared" si="1"/>
        <v>1.0360000000000005</v>
      </c>
    </row>
    <row r="56" spans="1:16" x14ac:dyDescent="0.2">
      <c r="A56" s="1" t="s">
        <v>22</v>
      </c>
      <c r="B56" s="10">
        <v>31151</v>
      </c>
      <c r="C56" s="32" t="s">
        <v>206</v>
      </c>
      <c r="F56" s="5">
        <f t="shared" si="3"/>
        <v>26.330025000000003</v>
      </c>
      <c r="G56">
        <v>8.0250000000000004</v>
      </c>
      <c r="H56" s="5">
        <v>22.92</v>
      </c>
      <c r="I56">
        <v>6.9859999999999998</v>
      </c>
      <c r="K56">
        <v>430.71300000000002</v>
      </c>
      <c r="L56">
        <f t="shared" si="2"/>
        <v>422.68800000000005</v>
      </c>
      <c r="M56">
        <v>423.72699999999998</v>
      </c>
      <c r="N56">
        <v>7.66</v>
      </c>
      <c r="O56">
        <v>6.6210000000000004</v>
      </c>
      <c r="P56">
        <f t="shared" si="1"/>
        <v>1.0389999999999997</v>
      </c>
    </row>
    <row r="57" spans="1:16" x14ac:dyDescent="0.2">
      <c r="A57" s="1" t="s">
        <v>22</v>
      </c>
      <c r="B57" s="10">
        <v>31158</v>
      </c>
      <c r="C57" s="32" t="s">
        <v>206</v>
      </c>
      <c r="F57" s="5">
        <f t="shared" si="3"/>
        <v>26.330025000000003</v>
      </c>
      <c r="G57">
        <v>8.0250000000000004</v>
      </c>
      <c r="H57" s="5">
        <v>22.91</v>
      </c>
      <c r="I57">
        <v>6.9829999999999997</v>
      </c>
      <c r="K57">
        <v>430.71300000000002</v>
      </c>
      <c r="L57">
        <f t="shared" si="2"/>
        <v>422.68800000000005</v>
      </c>
      <c r="M57">
        <v>423.73</v>
      </c>
      <c r="N57">
        <v>7.66</v>
      </c>
      <c r="O57">
        <v>6.6180000000000003</v>
      </c>
      <c r="P57">
        <f t="shared" si="1"/>
        <v>1.0419999999999998</v>
      </c>
    </row>
    <row r="58" spans="1:16" x14ac:dyDescent="0.2">
      <c r="A58" s="1" t="s">
        <v>22</v>
      </c>
      <c r="B58" s="10">
        <v>31162</v>
      </c>
      <c r="C58" s="32" t="s">
        <v>206</v>
      </c>
      <c r="F58" s="5">
        <f t="shared" si="3"/>
        <v>26.530166000000001</v>
      </c>
      <c r="G58">
        <v>8.0860000000000003</v>
      </c>
      <c r="H58" s="5">
        <v>23.18</v>
      </c>
      <c r="I58">
        <v>7.0650000000000004</v>
      </c>
      <c r="K58">
        <v>430.71300000000002</v>
      </c>
      <c r="L58">
        <f t="shared" si="2"/>
        <v>422.62700000000001</v>
      </c>
      <c r="M58">
        <v>423.64800000000002</v>
      </c>
      <c r="N58">
        <v>7.7210000000000001</v>
      </c>
      <c r="O58">
        <v>6.7</v>
      </c>
      <c r="P58">
        <f t="shared" si="1"/>
        <v>1.0209999999999999</v>
      </c>
    </row>
    <row r="59" spans="1:16" x14ac:dyDescent="0.2">
      <c r="A59" s="1" t="s">
        <v>22</v>
      </c>
      <c r="B59" s="10">
        <v>31165</v>
      </c>
      <c r="C59" s="32" t="s">
        <v>206</v>
      </c>
      <c r="F59" s="5">
        <f t="shared" si="3"/>
        <v>26.231595000000002</v>
      </c>
      <c r="G59">
        <v>7.9950000000000001</v>
      </c>
      <c r="H59" s="5">
        <v>22.82</v>
      </c>
      <c r="I59">
        <v>6.9560000000000004</v>
      </c>
      <c r="K59">
        <v>430.71300000000002</v>
      </c>
      <c r="L59">
        <f t="shared" si="2"/>
        <v>422.71800000000002</v>
      </c>
      <c r="M59">
        <v>423.75700000000001</v>
      </c>
      <c r="N59">
        <v>7.63</v>
      </c>
      <c r="O59">
        <v>6.5910000000000002</v>
      </c>
      <c r="P59">
        <f t="shared" si="1"/>
        <v>1.0389999999999997</v>
      </c>
    </row>
    <row r="60" spans="1:16" x14ac:dyDescent="0.2">
      <c r="A60" s="1" t="s">
        <v>22</v>
      </c>
      <c r="B60" s="10">
        <v>31172</v>
      </c>
      <c r="C60" s="32" t="s">
        <v>206</v>
      </c>
      <c r="F60" s="5">
        <f t="shared" si="3"/>
        <v>25.791941000000001</v>
      </c>
      <c r="G60">
        <v>7.8609999999999998</v>
      </c>
      <c r="H60" s="5">
        <v>22.74</v>
      </c>
      <c r="I60">
        <v>6.931</v>
      </c>
      <c r="K60">
        <v>430.71300000000002</v>
      </c>
      <c r="L60">
        <f t="shared" si="2"/>
        <v>422.85200000000003</v>
      </c>
      <c r="M60">
        <v>423.78199999999998</v>
      </c>
      <c r="N60">
        <v>7.4960000000000004</v>
      </c>
      <c r="O60">
        <v>6.5659999999999998</v>
      </c>
      <c r="P60">
        <f t="shared" si="1"/>
        <v>0.9300000000000006</v>
      </c>
    </row>
    <row r="61" spans="1:16" x14ac:dyDescent="0.2">
      <c r="A61" s="1" t="s">
        <v>22</v>
      </c>
      <c r="B61" s="10">
        <v>31179</v>
      </c>
      <c r="C61" s="32" t="s">
        <v>206</v>
      </c>
      <c r="F61" s="5">
        <f t="shared" si="3"/>
        <v>25.060278</v>
      </c>
      <c r="G61">
        <v>7.6379999999999999</v>
      </c>
      <c r="H61" s="5">
        <v>22.55</v>
      </c>
      <c r="I61">
        <v>6.8730000000000002</v>
      </c>
      <c r="K61">
        <v>430.71300000000002</v>
      </c>
      <c r="L61">
        <f t="shared" si="2"/>
        <v>423.07500000000005</v>
      </c>
      <c r="M61">
        <v>423.84</v>
      </c>
      <c r="N61">
        <v>7.2729999999999997</v>
      </c>
      <c r="O61">
        <v>6.508</v>
      </c>
      <c r="P61">
        <f t="shared" si="1"/>
        <v>0.76499999999999968</v>
      </c>
    </row>
    <row r="62" spans="1:16" x14ac:dyDescent="0.2">
      <c r="A62" s="1" t="s">
        <v>22</v>
      </c>
      <c r="B62" s="10">
        <v>31186</v>
      </c>
      <c r="C62" s="32" t="s">
        <v>206</v>
      </c>
      <c r="F62" s="5">
        <f t="shared" si="3"/>
        <v>25.011063</v>
      </c>
      <c r="G62">
        <v>7.6230000000000002</v>
      </c>
      <c r="H62" s="5">
        <v>22.52</v>
      </c>
      <c r="I62">
        <v>6.8639999999999999</v>
      </c>
      <c r="K62">
        <v>430.71300000000002</v>
      </c>
      <c r="L62">
        <f t="shared" si="2"/>
        <v>423.09000000000003</v>
      </c>
      <c r="M62">
        <v>423.84899999999999</v>
      </c>
      <c r="N62">
        <v>7.258</v>
      </c>
      <c r="O62">
        <v>6.4989999999999997</v>
      </c>
      <c r="P62">
        <f t="shared" si="1"/>
        <v>0.75900000000000034</v>
      </c>
    </row>
    <row r="63" spans="1:16" x14ac:dyDescent="0.2">
      <c r="A63" s="1" t="s">
        <v>22</v>
      </c>
      <c r="B63" s="10">
        <v>31193</v>
      </c>
      <c r="C63" s="32" t="s">
        <v>206</v>
      </c>
      <c r="F63" s="5">
        <f t="shared" si="3"/>
        <v>24.702649000000001</v>
      </c>
      <c r="G63">
        <v>7.5289999999999999</v>
      </c>
      <c r="H63" s="5">
        <v>22.43</v>
      </c>
      <c r="I63">
        <v>6.8369999999999997</v>
      </c>
      <c r="K63">
        <v>430.71300000000002</v>
      </c>
      <c r="L63">
        <f t="shared" si="2"/>
        <v>423.18400000000003</v>
      </c>
      <c r="M63">
        <v>423.87599999999998</v>
      </c>
      <c r="N63">
        <v>7.1639999999999997</v>
      </c>
      <c r="O63">
        <v>6.4720000000000004</v>
      </c>
      <c r="P63">
        <f t="shared" si="1"/>
        <v>0.69199999999999928</v>
      </c>
    </row>
    <row r="64" spans="1:16" x14ac:dyDescent="0.2">
      <c r="A64" s="1" t="s">
        <v>22</v>
      </c>
      <c r="B64" s="10">
        <v>31200</v>
      </c>
      <c r="C64" s="32" t="s">
        <v>206</v>
      </c>
      <c r="F64" s="5">
        <f t="shared" si="3"/>
        <v>24.620623999999999</v>
      </c>
      <c r="G64">
        <v>7.5039999999999996</v>
      </c>
      <c r="H64" s="5">
        <v>22.4</v>
      </c>
      <c r="I64">
        <v>6.8280000000000003</v>
      </c>
      <c r="K64">
        <v>430.71300000000002</v>
      </c>
      <c r="L64">
        <f t="shared" si="2"/>
        <v>423.209</v>
      </c>
      <c r="M64">
        <v>423.88499999999999</v>
      </c>
      <c r="N64">
        <v>7.1390000000000002</v>
      </c>
      <c r="O64">
        <v>6.4630000000000001</v>
      </c>
      <c r="P64">
        <f t="shared" si="1"/>
        <v>0.67600000000000016</v>
      </c>
    </row>
    <row r="65" spans="1:16" x14ac:dyDescent="0.2">
      <c r="A65" s="1" t="s">
        <v>22</v>
      </c>
      <c r="B65" s="10">
        <v>31207</v>
      </c>
      <c r="C65" s="32" t="s">
        <v>206</v>
      </c>
      <c r="F65" s="5">
        <f t="shared" si="3"/>
        <v>24.600938000000003</v>
      </c>
      <c r="G65">
        <v>7.4980000000000002</v>
      </c>
      <c r="H65" s="5">
        <v>22.36</v>
      </c>
      <c r="I65">
        <v>6.8150000000000004</v>
      </c>
      <c r="K65">
        <v>430.71300000000002</v>
      </c>
      <c r="L65">
        <f t="shared" si="2"/>
        <v>423.21500000000003</v>
      </c>
      <c r="M65">
        <v>423.89800000000002</v>
      </c>
      <c r="N65">
        <v>7.133</v>
      </c>
      <c r="O65">
        <v>6.45</v>
      </c>
      <c r="P65">
        <f t="shared" si="1"/>
        <v>0.68299999999999983</v>
      </c>
    </row>
    <row r="66" spans="1:16" x14ac:dyDescent="0.2">
      <c r="A66" s="1" t="s">
        <v>22</v>
      </c>
      <c r="B66" s="10">
        <v>31214</v>
      </c>
      <c r="C66" s="32" t="s">
        <v>206</v>
      </c>
      <c r="F66" s="5">
        <f t="shared" si="3"/>
        <v>24.351582000000001</v>
      </c>
      <c r="G66">
        <v>7.4219999999999997</v>
      </c>
      <c r="H66" s="5">
        <v>22.3</v>
      </c>
      <c r="I66">
        <v>6.7969999999999997</v>
      </c>
      <c r="K66">
        <v>430.71300000000002</v>
      </c>
      <c r="L66">
        <f t="shared" si="2"/>
        <v>423.291</v>
      </c>
      <c r="M66">
        <v>423.916</v>
      </c>
      <c r="N66">
        <v>7.0570000000000004</v>
      </c>
      <c r="O66">
        <v>6.4320000000000004</v>
      </c>
      <c r="P66">
        <f t="shared" si="1"/>
        <v>0.625</v>
      </c>
    </row>
    <row r="67" spans="1:16" x14ac:dyDescent="0.2">
      <c r="A67" s="1" t="s">
        <v>22</v>
      </c>
      <c r="B67" s="10">
        <v>31228</v>
      </c>
      <c r="C67" s="32" t="s">
        <v>206</v>
      </c>
      <c r="F67" s="5">
        <f t="shared" si="3"/>
        <v>24.351582000000001</v>
      </c>
      <c r="G67">
        <v>7.4219999999999997</v>
      </c>
      <c r="H67" s="5">
        <v>22.31</v>
      </c>
      <c r="I67">
        <v>6.8</v>
      </c>
      <c r="K67">
        <v>430.71300000000002</v>
      </c>
      <c r="L67">
        <f t="shared" si="2"/>
        <v>423.291</v>
      </c>
      <c r="M67">
        <v>423.91300000000001</v>
      </c>
      <c r="N67">
        <v>7.0570000000000004</v>
      </c>
      <c r="O67">
        <v>6.4349999999999996</v>
      </c>
      <c r="P67">
        <f t="shared" si="1"/>
        <v>0.62200000000000077</v>
      </c>
    </row>
    <row r="68" spans="1:16" x14ac:dyDescent="0.2">
      <c r="A68" s="1" t="s">
        <v>22</v>
      </c>
      <c r="B68" s="10">
        <v>31235</v>
      </c>
      <c r="C68" s="32" t="s">
        <v>206</v>
      </c>
      <c r="F68" s="5">
        <f t="shared" si="3"/>
        <v>24.351582000000001</v>
      </c>
      <c r="G68">
        <v>7.4219999999999997</v>
      </c>
      <c r="H68" s="5">
        <v>22.29</v>
      </c>
      <c r="I68">
        <v>6.7939999999999996</v>
      </c>
      <c r="K68">
        <v>430.71300000000002</v>
      </c>
      <c r="L68">
        <f t="shared" si="2"/>
        <v>423.291</v>
      </c>
      <c r="M68">
        <v>423.91899999999998</v>
      </c>
      <c r="N68">
        <v>7.0570000000000004</v>
      </c>
      <c r="O68">
        <v>6.4290000000000003</v>
      </c>
      <c r="P68">
        <f t="shared" si="1"/>
        <v>0.62800000000000011</v>
      </c>
    </row>
    <row r="69" spans="1:16" x14ac:dyDescent="0.2">
      <c r="A69" s="1" t="s">
        <v>22</v>
      </c>
      <c r="B69" s="10">
        <v>31242</v>
      </c>
      <c r="C69" s="32" t="s">
        <v>206</v>
      </c>
      <c r="D69">
        <v>0</v>
      </c>
      <c r="F69" s="5">
        <f t="shared" si="3"/>
        <v>24.351582000000001</v>
      </c>
      <c r="G69">
        <v>7.4219999999999997</v>
      </c>
      <c r="H69" s="5">
        <v>22.35</v>
      </c>
      <c r="I69">
        <v>6.8120000000000003</v>
      </c>
      <c r="K69">
        <v>430.71300000000002</v>
      </c>
      <c r="L69">
        <f t="shared" si="2"/>
        <v>423.291</v>
      </c>
      <c r="M69">
        <v>423.90100000000001</v>
      </c>
      <c r="N69">
        <v>7.0570000000000004</v>
      </c>
      <c r="O69">
        <v>6.4470000000000001</v>
      </c>
      <c r="P69">
        <f t="shared" si="1"/>
        <v>0.61000000000000032</v>
      </c>
    </row>
    <row r="70" spans="1:16" x14ac:dyDescent="0.2">
      <c r="A70" s="1" t="s">
        <v>22</v>
      </c>
      <c r="B70" s="10">
        <v>31249</v>
      </c>
      <c r="C70" s="32" t="s">
        <v>206</v>
      </c>
      <c r="F70" s="5">
        <f t="shared" si="3"/>
        <v>24.371268000000001</v>
      </c>
      <c r="G70">
        <v>7.4279999999999999</v>
      </c>
      <c r="H70" s="5">
        <v>22.33</v>
      </c>
      <c r="I70">
        <v>6.806</v>
      </c>
      <c r="K70">
        <v>430.71300000000002</v>
      </c>
      <c r="L70">
        <f t="shared" si="2"/>
        <v>423.28500000000003</v>
      </c>
      <c r="M70">
        <v>423.90699999999998</v>
      </c>
      <c r="N70">
        <v>7.0629999999999997</v>
      </c>
      <c r="O70">
        <v>6.4409999999999998</v>
      </c>
      <c r="P70">
        <f t="shared" si="1"/>
        <v>0.62199999999999989</v>
      </c>
    </row>
    <row r="71" spans="1:16" x14ac:dyDescent="0.2">
      <c r="A71" s="1" t="s">
        <v>22</v>
      </c>
      <c r="B71" s="10">
        <v>31256</v>
      </c>
      <c r="C71" s="32" t="s">
        <v>206</v>
      </c>
      <c r="F71" s="5">
        <f t="shared" si="3"/>
        <v>24.400797000000001</v>
      </c>
      <c r="G71">
        <v>7.4370000000000003</v>
      </c>
      <c r="H71" s="5">
        <v>22.32</v>
      </c>
      <c r="I71">
        <v>6.8029999999999999</v>
      </c>
      <c r="K71">
        <v>430.71300000000002</v>
      </c>
      <c r="L71">
        <f t="shared" si="2"/>
        <v>423.27600000000001</v>
      </c>
      <c r="M71">
        <v>423.91</v>
      </c>
      <c r="N71">
        <v>7.0720000000000001</v>
      </c>
      <c r="O71">
        <v>6.4379999999999997</v>
      </c>
      <c r="P71">
        <f t="shared" si="1"/>
        <v>0.63400000000000034</v>
      </c>
    </row>
    <row r="72" spans="1:16" x14ac:dyDescent="0.2">
      <c r="A72" s="1" t="s">
        <v>22</v>
      </c>
      <c r="B72" s="10">
        <v>31263</v>
      </c>
      <c r="C72" s="32" t="s">
        <v>206</v>
      </c>
      <c r="F72" s="5">
        <f t="shared" si="3"/>
        <v>24.459855000000001</v>
      </c>
      <c r="G72">
        <v>7.4550000000000001</v>
      </c>
      <c r="H72" s="5">
        <v>22.35</v>
      </c>
      <c r="I72">
        <v>6.8120000000000003</v>
      </c>
      <c r="K72">
        <v>430.71300000000002</v>
      </c>
      <c r="L72">
        <f t="shared" si="2"/>
        <v>423.25800000000004</v>
      </c>
      <c r="M72">
        <v>423.90100000000001</v>
      </c>
      <c r="N72">
        <v>7.09</v>
      </c>
      <c r="O72">
        <v>6.4470000000000001</v>
      </c>
      <c r="P72">
        <f t="shared" si="1"/>
        <v>0.64299999999999979</v>
      </c>
    </row>
    <row r="73" spans="1:16" x14ac:dyDescent="0.2">
      <c r="A73" s="1" t="s">
        <v>22</v>
      </c>
      <c r="B73" s="10">
        <v>31270</v>
      </c>
      <c r="C73" s="32" t="s">
        <v>206</v>
      </c>
      <c r="F73" s="5">
        <f t="shared" si="3"/>
        <v>24.450012000000001</v>
      </c>
      <c r="G73">
        <v>7.452</v>
      </c>
      <c r="H73" s="5">
        <v>22.35</v>
      </c>
      <c r="I73">
        <v>6.8120000000000003</v>
      </c>
      <c r="K73">
        <v>430.71300000000002</v>
      </c>
      <c r="L73">
        <f t="shared" si="2"/>
        <v>423.26100000000002</v>
      </c>
      <c r="M73">
        <v>423.90100000000001</v>
      </c>
      <c r="N73">
        <v>7.0869999999999997</v>
      </c>
      <c r="O73">
        <v>6.4470000000000001</v>
      </c>
      <c r="P73">
        <f t="shared" si="1"/>
        <v>0.63999999999999968</v>
      </c>
    </row>
    <row r="74" spans="1:16" x14ac:dyDescent="0.2">
      <c r="A74" s="1" t="s">
        <v>22</v>
      </c>
      <c r="B74" s="10">
        <v>31272</v>
      </c>
      <c r="C74" s="32" t="s">
        <v>206</v>
      </c>
      <c r="F74" s="5">
        <f t="shared" si="3"/>
        <v>24.502508000000002</v>
      </c>
      <c r="G74">
        <v>7.468</v>
      </c>
      <c r="H74" s="5">
        <v>22.33</v>
      </c>
      <c r="I74">
        <v>6.806</v>
      </c>
      <c r="K74">
        <v>430.71300000000002</v>
      </c>
      <c r="L74">
        <f t="shared" si="2"/>
        <v>423.245</v>
      </c>
      <c r="M74">
        <v>423.90699999999998</v>
      </c>
      <c r="N74">
        <v>7.1029999999999998</v>
      </c>
      <c r="O74">
        <v>6.4409999999999998</v>
      </c>
      <c r="P74">
        <f t="shared" ref="P74:P137" si="4">N74-O74</f>
        <v>0.66199999999999992</v>
      </c>
    </row>
    <row r="75" spans="1:16" x14ac:dyDescent="0.2">
      <c r="A75" s="1" t="s">
        <v>22</v>
      </c>
      <c r="B75" s="10">
        <v>31277</v>
      </c>
      <c r="C75" s="32" t="s">
        <v>206</v>
      </c>
      <c r="F75" s="5">
        <f t="shared" si="3"/>
        <v>24.430326000000001</v>
      </c>
      <c r="G75">
        <v>7.4459999999999997</v>
      </c>
      <c r="H75" s="5">
        <v>22.33</v>
      </c>
      <c r="I75">
        <v>6.806</v>
      </c>
      <c r="K75">
        <v>430.71300000000002</v>
      </c>
      <c r="L75">
        <f t="shared" ref="L75:L138" si="5">K75-G75</f>
        <v>423.267</v>
      </c>
      <c r="M75">
        <v>423.90699999999998</v>
      </c>
      <c r="N75">
        <v>7.0810000000000004</v>
      </c>
      <c r="O75">
        <v>6.4409999999999998</v>
      </c>
      <c r="P75">
        <f t="shared" si="4"/>
        <v>0.64000000000000057</v>
      </c>
    </row>
    <row r="76" spans="1:16" x14ac:dyDescent="0.2">
      <c r="A76" s="1" t="s">
        <v>22</v>
      </c>
      <c r="B76" s="10">
        <v>31284</v>
      </c>
      <c r="C76" s="32" t="s">
        <v>206</v>
      </c>
      <c r="F76" s="5">
        <f t="shared" si="3"/>
        <v>24.430326000000001</v>
      </c>
      <c r="G76">
        <v>7.4459999999999997</v>
      </c>
      <c r="H76" s="5">
        <v>22.32</v>
      </c>
      <c r="I76">
        <v>6.8029999999999999</v>
      </c>
      <c r="K76">
        <v>430.71300000000002</v>
      </c>
      <c r="L76">
        <f t="shared" si="5"/>
        <v>423.267</v>
      </c>
      <c r="M76">
        <v>423.91</v>
      </c>
      <c r="N76">
        <v>7.0810000000000004</v>
      </c>
      <c r="O76">
        <v>6.4379999999999997</v>
      </c>
      <c r="P76">
        <f t="shared" si="4"/>
        <v>0.64300000000000068</v>
      </c>
    </row>
    <row r="77" spans="1:16" x14ac:dyDescent="0.2">
      <c r="A77" s="1" t="s">
        <v>22</v>
      </c>
      <c r="B77" s="10">
        <v>31291</v>
      </c>
      <c r="C77" s="32" t="s">
        <v>206</v>
      </c>
      <c r="F77" s="5">
        <f t="shared" si="3"/>
        <v>24.420483000000001</v>
      </c>
      <c r="G77">
        <v>7.4429999999999996</v>
      </c>
      <c r="H77" s="5">
        <v>22.31</v>
      </c>
      <c r="I77">
        <v>6.8</v>
      </c>
      <c r="K77">
        <v>430.71300000000002</v>
      </c>
      <c r="L77">
        <f t="shared" si="5"/>
        <v>423.27000000000004</v>
      </c>
      <c r="M77">
        <v>423.91300000000001</v>
      </c>
      <c r="N77">
        <v>7.0780000000000003</v>
      </c>
      <c r="O77">
        <v>6.4349999999999996</v>
      </c>
      <c r="P77">
        <f t="shared" si="4"/>
        <v>0.64300000000000068</v>
      </c>
    </row>
    <row r="78" spans="1:16" x14ac:dyDescent="0.2">
      <c r="A78" s="1" t="s">
        <v>22</v>
      </c>
      <c r="B78" s="10">
        <v>31298</v>
      </c>
      <c r="C78" s="32" t="s">
        <v>206</v>
      </c>
      <c r="F78" s="5">
        <f t="shared" si="3"/>
        <v>24.459855000000001</v>
      </c>
      <c r="G78">
        <v>7.4550000000000001</v>
      </c>
      <c r="H78" s="5">
        <v>22.34</v>
      </c>
      <c r="I78">
        <v>6.8090000000000002</v>
      </c>
      <c r="K78">
        <v>430.71300000000002</v>
      </c>
      <c r="L78">
        <f t="shared" si="5"/>
        <v>423.25800000000004</v>
      </c>
      <c r="M78">
        <v>423.904</v>
      </c>
      <c r="N78">
        <v>7.09</v>
      </c>
      <c r="O78">
        <v>6.444</v>
      </c>
      <c r="P78">
        <f t="shared" si="4"/>
        <v>0.64599999999999991</v>
      </c>
    </row>
    <row r="79" spans="1:16" x14ac:dyDescent="0.2">
      <c r="A79" s="1" t="s">
        <v>22</v>
      </c>
      <c r="B79" s="10">
        <v>31305</v>
      </c>
      <c r="C79" s="32" t="s">
        <v>206</v>
      </c>
      <c r="D79">
        <v>0</v>
      </c>
      <c r="F79" s="5">
        <f t="shared" si="3"/>
        <v>24.502508000000002</v>
      </c>
      <c r="G79">
        <v>7.468</v>
      </c>
      <c r="H79" s="5">
        <v>22.36</v>
      </c>
      <c r="I79">
        <v>6.8150000000000004</v>
      </c>
      <c r="K79">
        <v>430.71300000000002</v>
      </c>
      <c r="L79">
        <f t="shared" si="5"/>
        <v>423.245</v>
      </c>
      <c r="M79">
        <v>423.89800000000002</v>
      </c>
      <c r="N79">
        <v>7.1029999999999998</v>
      </c>
      <c r="O79">
        <v>6.45</v>
      </c>
      <c r="P79">
        <f t="shared" si="4"/>
        <v>0.65299999999999958</v>
      </c>
    </row>
    <row r="80" spans="1:16" x14ac:dyDescent="0.2">
      <c r="A80" s="1" t="s">
        <v>22</v>
      </c>
      <c r="B80" s="10">
        <v>31312</v>
      </c>
      <c r="C80" s="32" t="s">
        <v>206</v>
      </c>
      <c r="F80" s="5">
        <f t="shared" si="3"/>
        <v>24.541880000000003</v>
      </c>
      <c r="G80">
        <v>7.48</v>
      </c>
      <c r="H80" s="5">
        <v>22.38</v>
      </c>
      <c r="I80">
        <v>6.8220000000000001</v>
      </c>
      <c r="K80">
        <v>430.71300000000002</v>
      </c>
      <c r="L80">
        <f t="shared" si="5"/>
        <v>423.233</v>
      </c>
      <c r="M80">
        <v>423.89100000000002</v>
      </c>
      <c r="N80">
        <v>7.1150000000000002</v>
      </c>
      <c r="O80">
        <v>6.4569999999999999</v>
      </c>
      <c r="P80">
        <f t="shared" si="4"/>
        <v>0.65800000000000036</v>
      </c>
    </row>
    <row r="81" spans="1:16" x14ac:dyDescent="0.2">
      <c r="A81" s="1" t="s">
        <v>22</v>
      </c>
      <c r="B81" s="10">
        <v>31317</v>
      </c>
      <c r="C81" s="32" t="s">
        <v>206</v>
      </c>
      <c r="F81" s="5">
        <f t="shared" si="3"/>
        <v>24.610781000000003</v>
      </c>
      <c r="G81">
        <v>7.5010000000000003</v>
      </c>
      <c r="H81" s="5">
        <v>22.39</v>
      </c>
      <c r="I81">
        <v>6.8250000000000002</v>
      </c>
      <c r="K81">
        <v>430.71300000000002</v>
      </c>
      <c r="L81">
        <f t="shared" si="5"/>
        <v>423.21200000000005</v>
      </c>
      <c r="M81">
        <v>423.88799999999998</v>
      </c>
      <c r="N81">
        <v>7.1360000000000001</v>
      </c>
      <c r="O81">
        <v>6.46</v>
      </c>
      <c r="P81">
        <f t="shared" si="4"/>
        <v>0.67600000000000016</v>
      </c>
    </row>
    <row r="82" spans="1:16" x14ac:dyDescent="0.2">
      <c r="A82" s="1" t="s">
        <v>22</v>
      </c>
      <c r="B82" s="10">
        <v>31326</v>
      </c>
      <c r="C82" s="32" t="s">
        <v>206</v>
      </c>
      <c r="F82" s="5">
        <f t="shared" si="3"/>
        <v>24.682963000000001</v>
      </c>
      <c r="G82">
        <v>7.5229999999999997</v>
      </c>
      <c r="H82" s="5">
        <v>22.42</v>
      </c>
      <c r="I82">
        <v>6.8339999999999996</v>
      </c>
      <c r="K82">
        <v>430.71300000000002</v>
      </c>
      <c r="L82">
        <f t="shared" si="5"/>
        <v>423.19</v>
      </c>
      <c r="M82">
        <v>423.87900000000002</v>
      </c>
      <c r="N82">
        <v>7.1580000000000004</v>
      </c>
      <c r="O82">
        <v>6.4690000000000003</v>
      </c>
      <c r="P82">
        <f t="shared" si="4"/>
        <v>0.68900000000000006</v>
      </c>
    </row>
    <row r="83" spans="1:16" x14ac:dyDescent="0.2">
      <c r="A83" s="1" t="s">
        <v>22</v>
      </c>
      <c r="B83" s="10">
        <v>31333</v>
      </c>
      <c r="C83" s="32" t="s">
        <v>206</v>
      </c>
      <c r="F83" s="5">
        <f t="shared" si="3"/>
        <v>24.722335000000001</v>
      </c>
      <c r="G83">
        <v>7.5350000000000001</v>
      </c>
      <c r="H83" s="5">
        <v>22.44</v>
      </c>
      <c r="I83">
        <v>6.84</v>
      </c>
      <c r="K83">
        <v>430.71300000000002</v>
      </c>
      <c r="L83">
        <f t="shared" si="5"/>
        <v>423.178</v>
      </c>
      <c r="M83">
        <v>423.87299999999999</v>
      </c>
      <c r="N83">
        <v>7.17</v>
      </c>
      <c r="O83">
        <v>6.4749999999999996</v>
      </c>
      <c r="P83">
        <f t="shared" si="4"/>
        <v>0.69500000000000028</v>
      </c>
    </row>
    <row r="84" spans="1:16" x14ac:dyDescent="0.2">
      <c r="A84" s="1" t="s">
        <v>22</v>
      </c>
      <c r="B84" s="10">
        <v>31340</v>
      </c>
      <c r="C84" s="32" t="s">
        <v>206</v>
      </c>
      <c r="F84" s="5">
        <f t="shared" si="3"/>
        <v>24.751864000000001</v>
      </c>
      <c r="G84">
        <v>7.5439999999999996</v>
      </c>
      <c r="H84" s="5">
        <v>22.44</v>
      </c>
      <c r="I84">
        <v>6.84</v>
      </c>
      <c r="K84">
        <v>430.71300000000002</v>
      </c>
      <c r="L84">
        <f t="shared" si="5"/>
        <v>423.16900000000004</v>
      </c>
      <c r="M84">
        <v>423.87299999999999</v>
      </c>
      <c r="N84">
        <v>7.1790000000000003</v>
      </c>
      <c r="O84">
        <v>6.4749999999999996</v>
      </c>
      <c r="P84">
        <f t="shared" si="4"/>
        <v>0.70400000000000063</v>
      </c>
    </row>
    <row r="85" spans="1:16" x14ac:dyDescent="0.2">
      <c r="A85" s="1" t="s">
        <v>22</v>
      </c>
      <c r="B85" s="10">
        <v>31347</v>
      </c>
      <c r="C85" s="32" t="s">
        <v>206</v>
      </c>
      <c r="F85" s="5">
        <f t="shared" ref="F85:F143" si="6">G85*3.281</f>
        <v>24.791236000000001</v>
      </c>
      <c r="G85">
        <v>7.556</v>
      </c>
      <c r="H85" s="5">
        <v>22.45</v>
      </c>
      <c r="I85">
        <v>6.843</v>
      </c>
      <c r="K85">
        <v>430.71300000000002</v>
      </c>
      <c r="L85">
        <f t="shared" si="5"/>
        <v>423.15700000000004</v>
      </c>
      <c r="M85">
        <v>423.87</v>
      </c>
      <c r="N85">
        <v>7.1909999999999998</v>
      </c>
      <c r="O85">
        <v>6.4779999999999998</v>
      </c>
      <c r="P85">
        <f t="shared" si="4"/>
        <v>0.71300000000000008</v>
      </c>
    </row>
    <row r="86" spans="1:16" x14ac:dyDescent="0.2">
      <c r="A86" s="1" t="s">
        <v>22</v>
      </c>
      <c r="B86" s="10">
        <v>31437</v>
      </c>
      <c r="C86" s="32" t="s">
        <v>206</v>
      </c>
      <c r="F86" s="5">
        <f t="shared" si="6"/>
        <v>25.732883000000001</v>
      </c>
      <c r="G86">
        <v>7.843</v>
      </c>
      <c r="H86" s="5">
        <v>22.65</v>
      </c>
      <c r="I86">
        <v>6.9039999999999999</v>
      </c>
      <c r="K86">
        <v>430.71300000000002</v>
      </c>
      <c r="L86">
        <f t="shared" si="5"/>
        <v>422.87</v>
      </c>
      <c r="M86">
        <v>423.80900000000003</v>
      </c>
      <c r="N86">
        <v>7.4779999999999998</v>
      </c>
      <c r="O86">
        <v>6.5389999999999997</v>
      </c>
      <c r="P86">
        <f t="shared" si="4"/>
        <v>0.93900000000000006</v>
      </c>
    </row>
    <row r="87" spans="1:16" x14ac:dyDescent="0.2">
      <c r="A87" s="1" t="s">
        <v>22</v>
      </c>
      <c r="B87" s="10">
        <v>31445</v>
      </c>
      <c r="C87" s="32" t="s">
        <v>206</v>
      </c>
      <c r="F87" s="5">
        <f t="shared" si="6"/>
        <v>25.801784000000001</v>
      </c>
      <c r="G87">
        <v>7.8639999999999999</v>
      </c>
      <c r="H87" s="5">
        <v>22.67</v>
      </c>
      <c r="I87">
        <v>6.91</v>
      </c>
      <c r="K87">
        <v>430.71300000000002</v>
      </c>
      <c r="L87">
        <f t="shared" si="5"/>
        <v>422.84900000000005</v>
      </c>
      <c r="M87">
        <v>423.803</v>
      </c>
      <c r="N87">
        <v>7.4989999999999997</v>
      </c>
      <c r="O87">
        <v>6.5449999999999999</v>
      </c>
      <c r="P87">
        <f t="shared" si="4"/>
        <v>0.95399999999999974</v>
      </c>
    </row>
    <row r="88" spans="1:16" x14ac:dyDescent="0.2">
      <c r="A88" s="1" t="s">
        <v>22</v>
      </c>
      <c r="B88" s="10">
        <v>31451</v>
      </c>
      <c r="C88" s="32" t="s">
        <v>206</v>
      </c>
      <c r="F88" s="5">
        <f t="shared" si="6"/>
        <v>25.841156000000002</v>
      </c>
      <c r="G88">
        <v>7.8760000000000003</v>
      </c>
      <c r="H88" s="5">
        <v>22.69</v>
      </c>
      <c r="I88">
        <v>6.9160000000000004</v>
      </c>
      <c r="K88">
        <v>430.71300000000002</v>
      </c>
      <c r="L88">
        <f t="shared" si="5"/>
        <v>422.83700000000005</v>
      </c>
      <c r="M88">
        <v>423.79700000000003</v>
      </c>
      <c r="N88">
        <v>7.5110000000000001</v>
      </c>
      <c r="O88">
        <v>6.5510000000000002</v>
      </c>
      <c r="P88">
        <f t="shared" si="4"/>
        <v>0.96</v>
      </c>
    </row>
    <row r="89" spans="1:16" x14ac:dyDescent="0.2">
      <c r="A89" s="1" t="s">
        <v>22</v>
      </c>
      <c r="B89" s="10">
        <v>31458</v>
      </c>
      <c r="C89" s="32" t="s">
        <v>206</v>
      </c>
      <c r="F89" s="5">
        <f t="shared" si="6"/>
        <v>25.923181</v>
      </c>
      <c r="G89">
        <v>7.9009999999999998</v>
      </c>
      <c r="H89" s="5">
        <v>22.7</v>
      </c>
      <c r="I89">
        <v>6.9189999999999996</v>
      </c>
      <c r="K89">
        <v>430.71300000000002</v>
      </c>
      <c r="L89">
        <f t="shared" si="5"/>
        <v>422.81200000000001</v>
      </c>
      <c r="M89">
        <v>423.79399999999998</v>
      </c>
      <c r="N89">
        <v>7.5359999999999996</v>
      </c>
      <c r="O89">
        <v>6.5540000000000003</v>
      </c>
      <c r="P89">
        <f t="shared" si="4"/>
        <v>0.98199999999999932</v>
      </c>
    </row>
    <row r="90" spans="1:16" x14ac:dyDescent="0.2">
      <c r="A90" s="1" t="s">
        <v>22</v>
      </c>
      <c r="B90" s="10">
        <v>31465</v>
      </c>
      <c r="C90" s="32" t="s">
        <v>206</v>
      </c>
      <c r="F90" s="5">
        <f t="shared" si="6"/>
        <v>26.011768</v>
      </c>
      <c r="G90">
        <v>7.9279999999999999</v>
      </c>
      <c r="H90" s="5">
        <v>22.75</v>
      </c>
      <c r="I90">
        <v>6.9340000000000002</v>
      </c>
      <c r="K90">
        <v>430.71300000000002</v>
      </c>
      <c r="L90">
        <f t="shared" si="5"/>
        <v>422.78500000000003</v>
      </c>
      <c r="M90">
        <v>423.779</v>
      </c>
      <c r="N90">
        <v>7.5629999999999997</v>
      </c>
      <c r="O90">
        <v>6.569</v>
      </c>
      <c r="P90">
        <f t="shared" si="4"/>
        <v>0.99399999999999977</v>
      </c>
    </row>
    <row r="91" spans="1:16" x14ac:dyDescent="0.2">
      <c r="A91" s="1" t="s">
        <v>22</v>
      </c>
      <c r="B91" s="10">
        <v>31473</v>
      </c>
      <c r="C91" s="32" t="s">
        <v>206</v>
      </c>
      <c r="F91" s="5">
        <f t="shared" si="6"/>
        <v>26.202066000000002</v>
      </c>
      <c r="G91">
        <v>7.9859999999999998</v>
      </c>
      <c r="H91" s="5">
        <v>22.79</v>
      </c>
      <c r="I91">
        <v>6.9459999999999997</v>
      </c>
      <c r="K91">
        <v>430.71300000000002</v>
      </c>
      <c r="L91">
        <f t="shared" si="5"/>
        <v>422.72700000000003</v>
      </c>
      <c r="M91">
        <v>423.76600000000002</v>
      </c>
      <c r="N91">
        <v>7.6210000000000004</v>
      </c>
      <c r="O91">
        <v>6.5810000000000004</v>
      </c>
      <c r="P91">
        <f t="shared" si="4"/>
        <v>1.04</v>
      </c>
    </row>
    <row r="92" spans="1:16" x14ac:dyDescent="0.2">
      <c r="A92" s="1" t="s">
        <v>22</v>
      </c>
      <c r="B92" s="10">
        <v>31477</v>
      </c>
      <c r="C92" s="32" t="s">
        <v>206</v>
      </c>
      <c r="F92" s="5">
        <f t="shared" si="6"/>
        <v>26.090512</v>
      </c>
      <c r="G92">
        <v>7.952</v>
      </c>
      <c r="H92" s="5">
        <v>22.76</v>
      </c>
      <c r="I92">
        <v>6.9370000000000003</v>
      </c>
      <c r="K92">
        <v>430.71300000000002</v>
      </c>
      <c r="L92">
        <f t="shared" si="5"/>
        <v>422.76100000000002</v>
      </c>
      <c r="M92">
        <v>423.77600000000001</v>
      </c>
      <c r="N92">
        <v>7.5869999999999997</v>
      </c>
      <c r="O92">
        <v>6.5720000000000001</v>
      </c>
      <c r="P92">
        <f t="shared" si="4"/>
        <v>1.0149999999999997</v>
      </c>
    </row>
    <row r="93" spans="1:16" x14ac:dyDescent="0.2">
      <c r="A93" s="1" t="s">
        <v>22</v>
      </c>
      <c r="B93" s="10">
        <v>31480</v>
      </c>
      <c r="C93" s="32" t="s">
        <v>206</v>
      </c>
      <c r="F93" s="5">
        <f t="shared" si="6"/>
        <v>26.162694000000002</v>
      </c>
      <c r="G93">
        <v>7.9740000000000002</v>
      </c>
      <c r="H93" s="5">
        <v>22.77</v>
      </c>
      <c r="I93">
        <v>6.94</v>
      </c>
      <c r="K93">
        <v>430.71300000000002</v>
      </c>
      <c r="L93">
        <f t="shared" si="5"/>
        <v>422.73900000000003</v>
      </c>
      <c r="M93">
        <v>423.77300000000002</v>
      </c>
      <c r="N93">
        <v>7.609</v>
      </c>
      <c r="O93">
        <v>6.5750000000000002</v>
      </c>
      <c r="P93">
        <f t="shared" si="4"/>
        <v>1.0339999999999998</v>
      </c>
    </row>
    <row r="94" spans="1:16" x14ac:dyDescent="0.2">
      <c r="A94" s="1" t="s">
        <v>22</v>
      </c>
      <c r="B94" s="10">
        <v>31493</v>
      </c>
      <c r="C94" s="32" t="s">
        <v>206</v>
      </c>
      <c r="F94" s="5">
        <f t="shared" si="6"/>
        <v>26.231595000000002</v>
      </c>
      <c r="G94">
        <v>7.9950000000000001</v>
      </c>
      <c r="H94" s="5">
        <v>22.8</v>
      </c>
      <c r="I94">
        <v>6.95</v>
      </c>
      <c r="K94">
        <v>430.71300000000002</v>
      </c>
      <c r="L94">
        <f t="shared" si="5"/>
        <v>422.71800000000002</v>
      </c>
      <c r="M94">
        <v>423.76299999999998</v>
      </c>
      <c r="N94">
        <v>7.63</v>
      </c>
      <c r="O94">
        <v>6.585</v>
      </c>
      <c r="P94">
        <f t="shared" si="4"/>
        <v>1.0449999999999999</v>
      </c>
    </row>
    <row r="95" spans="1:16" x14ac:dyDescent="0.2">
      <c r="A95" s="1" t="s">
        <v>22</v>
      </c>
      <c r="B95" s="10">
        <v>31500</v>
      </c>
      <c r="C95" s="32" t="s">
        <v>206</v>
      </c>
      <c r="F95" s="5">
        <f t="shared" si="6"/>
        <v>25.880528000000002</v>
      </c>
      <c r="G95">
        <v>7.8879999999999999</v>
      </c>
      <c r="H95" s="5">
        <v>22.68</v>
      </c>
      <c r="I95">
        <v>6.9130000000000003</v>
      </c>
      <c r="K95">
        <v>430.71300000000002</v>
      </c>
      <c r="L95">
        <f t="shared" si="5"/>
        <v>422.82500000000005</v>
      </c>
      <c r="M95">
        <v>423.8</v>
      </c>
      <c r="N95">
        <v>7.5229999999999997</v>
      </c>
      <c r="O95">
        <v>6.548</v>
      </c>
      <c r="P95">
        <f t="shared" si="4"/>
        <v>0.97499999999999964</v>
      </c>
    </row>
    <row r="96" spans="1:16" x14ac:dyDescent="0.2">
      <c r="A96" s="1" t="s">
        <v>22</v>
      </c>
      <c r="B96" s="10">
        <v>31507</v>
      </c>
      <c r="C96" s="32" t="s">
        <v>206</v>
      </c>
      <c r="F96" s="5">
        <f t="shared" si="6"/>
        <v>25.742726000000001</v>
      </c>
      <c r="G96">
        <v>7.8460000000000001</v>
      </c>
      <c r="H96" s="5">
        <v>22.64</v>
      </c>
      <c r="I96">
        <v>6.9009999999999998</v>
      </c>
      <c r="K96">
        <v>430.71300000000002</v>
      </c>
      <c r="L96">
        <f t="shared" si="5"/>
        <v>422.86700000000002</v>
      </c>
      <c r="M96">
        <v>423.81200000000001</v>
      </c>
      <c r="N96">
        <v>7.4809999999999999</v>
      </c>
      <c r="O96">
        <v>6.5359999999999996</v>
      </c>
      <c r="P96">
        <f t="shared" si="4"/>
        <v>0.94500000000000028</v>
      </c>
    </row>
    <row r="97" spans="1:16" x14ac:dyDescent="0.2">
      <c r="A97" s="1" t="s">
        <v>22</v>
      </c>
      <c r="B97" s="10">
        <v>31515</v>
      </c>
      <c r="C97" s="32" t="s">
        <v>206</v>
      </c>
      <c r="F97" s="5">
        <f t="shared" si="6"/>
        <v>25.791941000000001</v>
      </c>
      <c r="G97">
        <v>7.8609999999999998</v>
      </c>
      <c r="H97" s="5">
        <v>22.51</v>
      </c>
      <c r="I97">
        <v>6.8609999999999998</v>
      </c>
      <c r="K97">
        <v>430.71300000000002</v>
      </c>
      <c r="L97">
        <f t="shared" si="5"/>
        <v>422.85200000000003</v>
      </c>
      <c r="M97">
        <v>423.85199999999998</v>
      </c>
      <c r="N97">
        <v>7.4960000000000004</v>
      </c>
      <c r="O97">
        <v>6.4960000000000004</v>
      </c>
      <c r="P97">
        <f t="shared" si="4"/>
        <v>1</v>
      </c>
    </row>
    <row r="98" spans="1:16" x14ac:dyDescent="0.2">
      <c r="A98" s="1" t="s">
        <v>22</v>
      </c>
      <c r="B98" s="10">
        <v>31522</v>
      </c>
      <c r="C98" s="32" t="s">
        <v>206</v>
      </c>
      <c r="F98" s="5">
        <f t="shared" si="6"/>
        <v>25.421188000000001</v>
      </c>
      <c r="G98">
        <v>7.7480000000000002</v>
      </c>
      <c r="H98" s="5">
        <v>22.56</v>
      </c>
      <c r="I98">
        <v>6.8760000000000003</v>
      </c>
      <c r="K98">
        <v>430.71300000000002</v>
      </c>
      <c r="L98">
        <f t="shared" si="5"/>
        <v>422.96500000000003</v>
      </c>
      <c r="M98">
        <v>423.83699999999999</v>
      </c>
      <c r="N98">
        <v>7.383</v>
      </c>
      <c r="O98">
        <v>6.5110000000000001</v>
      </c>
      <c r="P98">
        <f t="shared" si="4"/>
        <v>0.87199999999999989</v>
      </c>
    </row>
    <row r="99" spans="1:16" x14ac:dyDescent="0.2">
      <c r="A99" s="1" t="s">
        <v>22</v>
      </c>
      <c r="B99" s="10">
        <v>31529</v>
      </c>
      <c r="C99" s="32" t="s">
        <v>206</v>
      </c>
      <c r="F99" s="5">
        <f t="shared" si="6"/>
        <v>25.260418999999999</v>
      </c>
      <c r="G99">
        <v>7.6989999999999998</v>
      </c>
      <c r="H99" s="5">
        <v>22.53</v>
      </c>
      <c r="I99">
        <v>6.867</v>
      </c>
      <c r="K99">
        <v>430.71300000000002</v>
      </c>
      <c r="L99">
        <f t="shared" si="5"/>
        <v>423.01400000000001</v>
      </c>
      <c r="M99">
        <v>423.846</v>
      </c>
      <c r="N99">
        <v>7.3339999999999996</v>
      </c>
      <c r="O99">
        <v>6.5019999999999998</v>
      </c>
      <c r="P99">
        <f t="shared" si="4"/>
        <v>0.83199999999999985</v>
      </c>
    </row>
    <row r="100" spans="1:16" x14ac:dyDescent="0.2">
      <c r="A100" s="1" t="s">
        <v>22</v>
      </c>
      <c r="B100" s="10">
        <v>31537</v>
      </c>
      <c r="C100" s="32" t="s">
        <v>206</v>
      </c>
      <c r="F100" s="5">
        <f t="shared" si="6"/>
        <v>24.981534</v>
      </c>
      <c r="G100">
        <v>7.6139999999999999</v>
      </c>
      <c r="H100" s="5">
        <v>22.44</v>
      </c>
      <c r="I100">
        <v>6.84</v>
      </c>
      <c r="K100">
        <v>430.71300000000002</v>
      </c>
      <c r="L100">
        <f t="shared" si="5"/>
        <v>423.09900000000005</v>
      </c>
      <c r="M100">
        <v>423.87299999999999</v>
      </c>
      <c r="N100">
        <v>7.2489999999999997</v>
      </c>
      <c r="O100">
        <v>6.4749999999999996</v>
      </c>
      <c r="P100">
        <f t="shared" si="4"/>
        <v>0.77400000000000002</v>
      </c>
    </row>
    <row r="101" spans="1:16" x14ac:dyDescent="0.2">
      <c r="A101" s="1" t="s">
        <v>22</v>
      </c>
      <c r="B101" s="10">
        <v>31543</v>
      </c>
      <c r="C101" s="32" t="s">
        <v>206</v>
      </c>
      <c r="F101" s="5">
        <f t="shared" si="6"/>
        <v>24.722335000000001</v>
      </c>
      <c r="G101">
        <v>7.5350000000000001</v>
      </c>
      <c r="H101" s="5">
        <v>22.31</v>
      </c>
      <c r="I101">
        <v>6.8</v>
      </c>
      <c r="K101">
        <v>430.71300000000002</v>
      </c>
      <c r="L101">
        <f t="shared" si="5"/>
        <v>423.178</v>
      </c>
      <c r="M101">
        <v>423.91300000000001</v>
      </c>
      <c r="N101">
        <v>7.17</v>
      </c>
      <c r="O101">
        <v>6.4349999999999996</v>
      </c>
      <c r="P101">
        <f t="shared" si="4"/>
        <v>0.73500000000000032</v>
      </c>
    </row>
    <row r="102" spans="1:16" x14ac:dyDescent="0.2">
      <c r="A102" s="1" t="s">
        <v>22</v>
      </c>
      <c r="B102" s="10">
        <v>31551</v>
      </c>
      <c r="C102" s="32" t="s">
        <v>206</v>
      </c>
      <c r="F102" s="5">
        <f t="shared" si="6"/>
        <v>24.502508000000002</v>
      </c>
      <c r="G102">
        <v>7.468</v>
      </c>
      <c r="H102" s="5">
        <v>22.34</v>
      </c>
      <c r="I102">
        <v>6.8090000000000002</v>
      </c>
      <c r="K102">
        <v>430.71300000000002</v>
      </c>
      <c r="L102">
        <f t="shared" si="5"/>
        <v>423.245</v>
      </c>
      <c r="M102">
        <v>423.904</v>
      </c>
      <c r="N102">
        <v>7.1029999999999998</v>
      </c>
      <c r="O102">
        <v>6.444</v>
      </c>
      <c r="P102">
        <f t="shared" si="4"/>
        <v>0.65899999999999981</v>
      </c>
    </row>
    <row r="103" spans="1:16" x14ac:dyDescent="0.2">
      <c r="A103" s="1" t="s">
        <v>22</v>
      </c>
      <c r="B103" s="10">
        <v>31578</v>
      </c>
      <c r="C103" s="32" t="s">
        <v>206</v>
      </c>
      <c r="F103" s="5">
        <f t="shared" si="6"/>
        <v>24.732178000000001</v>
      </c>
      <c r="G103">
        <v>7.5380000000000003</v>
      </c>
      <c r="H103" s="5">
        <v>22.36</v>
      </c>
      <c r="I103">
        <v>6.8150000000000004</v>
      </c>
      <c r="K103">
        <v>430.71300000000002</v>
      </c>
      <c r="L103">
        <f t="shared" si="5"/>
        <v>423.17500000000001</v>
      </c>
      <c r="M103">
        <v>423.89800000000002</v>
      </c>
      <c r="N103">
        <v>7.173</v>
      </c>
      <c r="O103">
        <v>6.45</v>
      </c>
      <c r="P103">
        <f t="shared" si="4"/>
        <v>0.72299999999999986</v>
      </c>
    </row>
    <row r="104" spans="1:16" x14ac:dyDescent="0.2">
      <c r="A104" s="1" t="s">
        <v>22</v>
      </c>
      <c r="B104" s="10">
        <v>31592</v>
      </c>
      <c r="C104" s="32" t="s">
        <v>206</v>
      </c>
      <c r="F104" s="5">
        <f t="shared" si="6"/>
        <v>24.712492000000001</v>
      </c>
      <c r="G104">
        <v>7.532</v>
      </c>
      <c r="H104" s="5">
        <v>22.34</v>
      </c>
      <c r="I104">
        <v>6.8090000000000002</v>
      </c>
      <c r="K104">
        <v>430.71300000000002</v>
      </c>
      <c r="L104">
        <f t="shared" si="5"/>
        <v>423.18100000000004</v>
      </c>
      <c r="M104">
        <v>423.904</v>
      </c>
      <c r="N104">
        <v>7.1669999999999998</v>
      </c>
      <c r="O104">
        <v>6.444</v>
      </c>
      <c r="P104">
        <f t="shared" si="4"/>
        <v>0.72299999999999986</v>
      </c>
    </row>
    <row r="105" spans="1:16" x14ac:dyDescent="0.2">
      <c r="A105" s="1" t="s">
        <v>22</v>
      </c>
      <c r="B105" s="10">
        <v>31602</v>
      </c>
      <c r="C105" s="32" t="s">
        <v>206</v>
      </c>
      <c r="F105" s="5">
        <f t="shared" si="6"/>
        <v>24.751864000000001</v>
      </c>
      <c r="G105">
        <v>7.5439999999999996</v>
      </c>
      <c r="H105" s="5">
        <v>22.39</v>
      </c>
      <c r="I105">
        <v>6.8250000000000002</v>
      </c>
      <c r="K105">
        <v>430.71300000000002</v>
      </c>
      <c r="L105">
        <f t="shared" si="5"/>
        <v>423.16900000000004</v>
      </c>
      <c r="M105">
        <v>423.88799999999998</v>
      </c>
      <c r="N105">
        <v>7.1790000000000003</v>
      </c>
      <c r="O105">
        <v>6.46</v>
      </c>
      <c r="P105">
        <f t="shared" si="4"/>
        <v>0.71900000000000031</v>
      </c>
    </row>
    <row r="106" spans="1:16" x14ac:dyDescent="0.2">
      <c r="A106" s="1" t="s">
        <v>22</v>
      </c>
      <c r="B106" s="10">
        <v>31606</v>
      </c>
      <c r="C106" s="32" t="s">
        <v>206</v>
      </c>
      <c r="F106" s="5">
        <f t="shared" si="6"/>
        <v>24.771550000000001</v>
      </c>
      <c r="G106">
        <v>7.55</v>
      </c>
      <c r="H106" s="5">
        <v>22.47</v>
      </c>
      <c r="I106">
        <v>6.8490000000000002</v>
      </c>
      <c r="K106">
        <v>430.71300000000002</v>
      </c>
      <c r="L106">
        <f t="shared" si="5"/>
        <v>423.16300000000001</v>
      </c>
      <c r="M106">
        <v>423.86399999999998</v>
      </c>
      <c r="N106">
        <v>7.1849999999999996</v>
      </c>
      <c r="O106">
        <v>6.484</v>
      </c>
      <c r="P106">
        <f t="shared" si="4"/>
        <v>0.70099999999999962</v>
      </c>
    </row>
    <row r="107" spans="1:16" x14ac:dyDescent="0.2">
      <c r="A107" s="1" t="s">
        <v>22</v>
      </c>
      <c r="B107" s="10">
        <v>31614</v>
      </c>
      <c r="C107" s="32" t="s">
        <v>206</v>
      </c>
      <c r="F107" s="5">
        <f t="shared" si="6"/>
        <v>24.971691</v>
      </c>
      <c r="G107">
        <v>7.6109999999999998</v>
      </c>
      <c r="H107" s="5">
        <v>22.47</v>
      </c>
      <c r="I107">
        <v>6.8490000000000002</v>
      </c>
      <c r="K107">
        <v>430.71300000000002</v>
      </c>
      <c r="L107">
        <f t="shared" si="5"/>
        <v>423.10200000000003</v>
      </c>
      <c r="M107">
        <v>423.86399999999998</v>
      </c>
      <c r="N107">
        <v>7.2460000000000004</v>
      </c>
      <c r="O107">
        <v>6.484</v>
      </c>
      <c r="P107">
        <f t="shared" si="4"/>
        <v>0.76200000000000045</v>
      </c>
    </row>
    <row r="108" spans="1:16" x14ac:dyDescent="0.2">
      <c r="A108" s="1" t="s">
        <v>22</v>
      </c>
      <c r="B108" s="10">
        <v>31719</v>
      </c>
      <c r="C108" s="32" t="s">
        <v>206</v>
      </c>
      <c r="F108" s="5">
        <f t="shared" si="6"/>
        <v>25.641015000000003</v>
      </c>
      <c r="G108">
        <v>7.8150000000000004</v>
      </c>
      <c r="H108" s="5">
        <v>22.65</v>
      </c>
      <c r="I108">
        <v>6.9039999999999999</v>
      </c>
      <c r="K108">
        <v>430.71300000000002</v>
      </c>
      <c r="L108">
        <f t="shared" si="5"/>
        <v>422.89800000000002</v>
      </c>
      <c r="M108">
        <v>423.80900000000003</v>
      </c>
      <c r="N108">
        <v>7.45</v>
      </c>
      <c r="O108">
        <v>6.5389999999999997</v>
      </c>
      <c r="P108">
        <f t="shared" si="4"/>
        <v>0.91100000000000048</v>
      </c>
    </row>
    <row r="109" spans="1:16" x14ac:dyDescent="0.2">
      <c r="A109" s="1" t="s">
        <v>22</v>
      </c>
      <c r="B109" s="10">
        <v>31774</v>
      </c>
      <c r="C109" s="32" t="s">
        <v>206</v>
      </c>
      <c r="D109">
        <v>0</v>
      </c>
      <c r="E109">
        <v>0</v>
      </c>
      <c r="F109" s="5">
        <f t="shared" si="6"/>
        <v>26.330025000000003</v>
      </c>
      <c r="G109">
        <v>8.0250000000000004</v>
      </c>
      <c r="H109" s="5">
        <v>22.79</v>
      </c>
      <c r="I109">
        <v>6.9459999999999997</v>
      </c>
      <c r="K109">
        <v>430.71300000000002</v>
      </c>
      <c r="L109">
        <f t="shared" si="5"/>
        <v>422.68800000000005</v>
      </c>
      <c r="M109">
        <v>423.76600000000002</v>
      </c>
      <c r="N109">
        <v>7.66</v>
      </c>
      <c r="O109">
        <v>6.5810000000000004</v>
      </c>
      <c r="P109">
        <f t="shared" si="4"/>
        <v>1.0789999999999997</v>
      </c>
    </row>
    <row r="110" spans="1:16" x14ac:dyDescent="0.2">
      <c r="A110" s="1" t="s">
        <v>22</v>
      </c>
      <c r="B110" s="10">
        <v>31780</v>
      </c>
      <c r="C110" s="32" t="s">
        <v>206</v>
      </c>
      <c r="F110" s="5">
        <f t="shared" si="6"/>
        <v>26.352992</v>
      </c>
      <c r="G110">
        <v>8.032</v>
      </c>
      <c r="H110" s="5">
        <v>22.82</v>
      </c>
      <c r="I110">
        <v>6.9560000000000004</v>
      </c>
      <c r="K110">
        <v>430.71300000000002</v>
      </c>
      <c r="L110">
        <f t="shared" si="5"/>
        <v>422.68100000000004</v>
      </c>
      <c r="M110">
        <v>423.75700000000001</v>
      </c>
      <c r="N110">
        <v>7.6669999999999998</v>
      </c>
      <c r="O110">
        <v>6.5910000000000002</v>
      </c>
      <c r="P110">
        <f t="shared" si="4"/>
        <v>1.0759999999999996</v>
      </c>
    </row>
    <row r="111" spans="1:16" x14ac:dyDescent="0.2">
      <c r="A111" s="1" t="s">
        <v>22</v>
      </c>
      <c r="B111" s="10">
        <v>31788</v>
      </c>
      <c r="C111" s="32" t="s">
        <v>206</v>
      </c>
      <c r="F111" s="5">
        <f t="shared" si="6"/>
        <v>26.362835</v>
      </c>
      <c r="G111">
        <v>8.0350000000000001</v>
      </c>
      <c r="H111" s="5">
        <v>22.85</v>
      </c>
      <c r="I111">
        <v>6.9649999999999999</v>
      </c>
      <c r="K111">
        <v>430.71300000000002</v>
      </c>
      <c r="L111">
        <f t="shared" si="5"/>
        <v>422.678</v>
      </c>
      <c r="M111">
        <v>423.74799999999999</v>
      </c>
      <c r="N111">
        <v>7.67</v>
      </c>
      <c r="O111">
        <v>6.6</v>
      </c>
      <c r="P111">
        <f t="shared" si="4"/>
        <v>1.0700000000000003</v>
      </c>
    </row>
    <row r="112" spans="1:16" x14ac:dyDescent="0.2">
      <c r="A112" s="1" t="s">
        <v>22</v>
      </c>
      <c r="B112" s="10">
        <v>32201</v>
      </c>
      <c r="C112" s="32" t="s">
        <v>206</v>
      </c>
      <c r="F112" s="5">
        <f t="shared" si="6"/>
        <v>26.290653000000002</v>
      </c>
      <c r="G112">
        <v>8.0129999999999999</v>
      </c>
      <c r="H112" s="5">
        <v>22.75</v>
      </c>
      <c r="I112">
        <v>6.9340000000000002</v>
      </c>
      <c r="J112" t="s">
        <v>24</v>
      </c>
      <c r="K112">
        <v>430.71300000000002</v>
      </c>
      <c r="L112">
        <f t="shared" si="5"/>
        <v>422.70000000000005</v>
      </c>
      <c r="M112">
        <v>423.779</v>
      </c>
      <c r="N112">
        <v>7.6479999999999997</v>
      </c>
      <c r="O112">
        <v>6.569</v>
      </c>
      <c r="P112">
        <f t="shared" si="4"/>
        <v>1.0789999999999997</v>
      </c>
    </row>
    <row r="113" spans="1:16" x14ac:dyDescent="0.2">
      <c r="A113" s="1" t="s">
        <v>22</v>
      </c>
      <c r="B113" s="10">
        <v>32235</v>
      </c>
      <c r="C113" s="32" t="s">
        <v>206</v>
      </c>
      <c r="F113" s="5">
        <f t="shared" si="6"/>
        <v>26.280809999999999</v>
      </c>
      <c r="G113">
        <v>8.01</v>
      </c>
      <c r="H113" s="5">
        <v>22.75</v>
      </c>
      <c r="I113">
        <v>6.9340000000000002</v>
      </c>
      <c r="K113">
        <v>430.71300000000002</v>
      </c>
      <c r="L113">
        <f t="shared" si="5"/>
        <v>422.70300000000003</v>
      </c>
      <c r="M113">
        <v>423.779</v>
      </c>
      <c r="N113">
        <v>7.6449999999999996</v>
      </c>
      <c r="O113">
        <v>6.569</v>
      </c>
      <c r="P113">
        <f t="shared" si="4"/>
        <v>1.0759999999999996</v>
      </c>
    </row>
    <row r="114" spans="1:16" x14ac:dyDescent="0.2">
      <c r="A114" s="1" t="s">
        <v>22</v>
      </c>
      <c r="B114" s="10">
        <v>32263</v>
      </c>
      <c r="C114" s="32" t="s">
        <v>206</v>
      </c>
      <c r="F114" s="5">
        <f t="shared" si="6"/>
        <v>25.732883000000001</v>
      </c>
      <c r="G114">
        <v>7.843</v>
      </c>
      <c r="H114" s="5">
        <v>22.67</v>
      </c>
      <c r="I114">
        <v>6.91</v>
      </c>
      <c r="K114">
        <v>430.71300000000002</v>
      </c>
      <c r="L114">
        <f t="shared" si="5"/>
        <v>422.87</v>
      </c>
      <c r="M114">
        <v>423.803</v>
      </c>
      <c r="N114">
        <v>7.4779999999999998</v>
      </c>
      <c r="O114">
        <v>6.5449999999999999</v>
      </c>
      <c r="P114">
        <f t="shared" si="4"/>
        <v>0.93299999999999983</v>
      </c>
    </row>
    <row r="115" spans="1:16" x14ac:dyDescent="0.2">
      <c r="A115" s="1" t="s">
        <v>22</v>
      </c>
      <c r="B115" s="10">
        <v>32300</v>
      </c>
      <c r="C115" s="32" t="s">
        <v>206</v>
      </c>
      <c r="F115" s="5">
        <f t="shared" si="6"/>
        <v>26.041297000000004</v>
      </c>
      <c r="G115">
        <v>7.9370000000000003</v>
      </c>
      <c r="H115" s="5">
        <v>22.71</v>
      </c>
      <c r="I115">
        <v>6.9219999999999997</v>
      </c>
      <c r="J115" t="s">
        <v>25</v>
      </c>
      <c r="K115">
        <v>430.71300000000002</v>
      </c>
      <c r="L115">
        <f t="shared" si="5"/>
        <v>422.77600000000001</v>
      </c>
      <c r="M115">
        <v>423.791</v>
      </c>
      <c r="N115">
        <v>7.5720000000000001</v>
      </c>
      <c r="O115">
        <v>6.5570000000000004</v>
      </c>
      <c r="P115">
        <f t="shared" si="4"/>
        <v>1.0149999999999997</v>
      </c>
    </row>
    <row r="116" spans="1:16" x14ac:dyDescent="0.2">
      <c r="A116" s="1" t="s">
        <v>22</v>
      </c>
      <c r="B116" s="10">
        <v>32313</v>
      </c>
      <c r="C116" s="32" t="s">
        <v>206</v>
      </c>
      <c r="F116" s="5">
        <f t="shared" si="6"/>
        <v>26.251280999999999</v>
      </c>
      <c r="G116">
        <v>8.0009999999999994</v>
      </c>
      <c r="H116" s="5">
        <v>22.75</v>
      </c>
      <c r="I116">
        <v>6.9340000000000002</v>
      </c>
      <c r="K116">
        <v>430.71300000000002</v>
      </c>
      <c r="L116">
        <f t="shared" si="5"/>
        <v>422.71200000000005</v>
      </c>
      <c r="M116">
        <v>423.779</v>
      </c>
      <c r="N116">
        <v>7.6360000000000001</v>
      </c>
      <c r="O116">
        <v>6.569</v>
      </c>
      <c r="P116">
        <f t="shared" si="4"/>
        <v>1.0670000000000002</v>
      </c>
    </row>
    <row r="117" spans="1:16" x14ac:dyDescent="0.2">
      <c r="A117" s="1" t="s">
        <v>22</v>
      </c>
      <c r="B117" s="10">
        <v>32330</v>
      </c>
      <c r="C117" s="32" t="s">
        <v>206</v>
      </c>
      <c r="F117" s="5">
        <f t="shared" si="6"/>
        <v>26.280809999999999</v>
      </c>
      <c r="G117">
        <v>8.01</v>
      </c>
      <c r="H117" s="5">
        <v>22.75</v>
      </c>
      <c r="I117">
        <v>6.9340000000000002</v>
      </c>
      <c r="K117">
        <v>430.71300000000002</v>
      </c>
      <c r="L117">
        <f t="shared" si="5"/>
        <v>422.70300000000003</v>
      </c>
      <c r="M117">
        <v>423.779</v>
      </c>
      <c r="N117">
        <v>7.6449999999999996</v>
      </c>
      <c r="O117">
        <v>6.569</v>
      </c>
      <c r="P117">
        <f t="shared" si="4"/>
        <v>1.0759999999999996</v>
      </c>
    </row>
    <row r="118" spans="1:16" x14ac:dyDescent="0.2">
      <c r="A118" s="1" t="s">
        <v>22</v>
      </c>
      <c r="B118" s="10">
        <v>32352</v>
      </c>
      <c r="C118" s="32" t="s">
        <v>206</v>
      </c>
      <c r="F118" s="5">
        <f t="shared" si="6"/>
        <v>26.251280999999999</v>
      </c>
      <c r="G118">
        <v>8.0009999999999994</v>
      </c>
      <c r="H118" s="5">
        <v>23</v>
      </c>
      <c r="I118">
        <v>7.01</v>
      </c>
      <c r="K118">
        <v>430.71300000000002</v>
      </c>
      <c r="L118">
        <f t="shared" si="5"/>
        <v>422.71200000000005</v>
      </c>
      <c r="M118">
        <v>423.702</v>
      </c>
      <c r="N118">
        <v>7.6360000000000001</v>
      </c>
      <c r="O118">
        <v>6.6449999999999996</v>
      </c>
      <c r="P118">
        <f t="shared" si="4"/>
        <v>0.99100000000000055</v>
      </c>
    </row>
    <row r="119" spans="1:16" x14ac:dyDescent="0.2">
      <c r="A119" s="1" t="s">
        <v>22</v>
      </c>
      <c r="B119" s="10">
        <v>32381</v>
      </c>
      <c r="C119" s="32" t="s">
        <v>206</v>
      </c>
      <c r="F119" s="5">
        <f t="shared" si="6"/>
        <v>26.261123999999999</v>
      </c>
      <c r="G119">
        <v>8.0039999999999996</v>
      </c>
      <c r="H119" s="5">
        <v>22.82</v>
      </c>
      <c r="I119">
        <v>6.9560000000000004</v>
      </c>
      <c r="K119">
        <v>430.71300000000002</v>
      </c>
      <c r="L119">
        <f t="shared" si="5"/>
        <v>422.709</v>
      </c>
      <c r="M119">
        <v>423.75700000000001</v>
      </c>
      <c r="N119">
        <v>7.6390000000000002</v>
      </c>
      <c r="O119">
        <v>6.5910000000000002</v>
      </c>
      <c r="P119">
        <f t="shared" si="4"/>
        <v>1.048</v>
      </c>
    </row>
    <row r="120" spans="1:16" x14ac:dyDescent="0.2">
      <c r="A120" s="1" t="s">
        <v>22</v>
      </c>
      <c r="B120" s="10">
        <v>32476</v>
      </c>
      <c r="C120" s="32" t="s">
        <v>206</v>
      </c>
      <c r="F120" s="5">
        <f t="shared" si="6"/>
        <v>26.290653000000002</v>
      </c>
      <c r="G120">
        <v>8.0129999999999999</v>
      </c>
      <c r="H120" s="5">
        <v>23.18</v>
      </c>
      <c r="I120">
        <v>7.0650000000000004</v>
      </c>
      <c r="K120">
        <v>430.71300000000002</v>
      </c>
      <c r="L120">
        <f t="shared" si="5"/>
        <v>422.70000000000005</v>
      </c>
      <c r="M120">
        <v>423.64800000000002</v>
      </c>
      <c r="N120">
        <v>7.6479999999999997</v>
      </c>
      <c r="O120">
        <v>6.7</v>
      </c>
      <c r="P120">
        <f t="shared" si="4"/>
        <v>0.94799999999999951</v>
      </c>
    </row>
    <row r="121" spans="1:16" x14ac:dyDescent="0.2">
      <c r="A121" s="1" t="s">
        <v>22</v>
      </c>
      <c r="B121" s="10">
        <v>32723</v>
      </c>
      <c r="C121" s="32" t="s">
        <v>206</v>
      </c>
      <c r="F121" s="5">
        <f t="shared" si="6"/>
        <v>25.601642999999999</v>
      </c>
      <c r="G121">
        <v>7.8029999999999999</v>
      </c>
      <c r="H121" s="5">
        <v>23.06</v>
      </c>
      <c r="I121">
        <v>7.0289999999999999</v>
      </c>
      <c r="K121">
        <v>430.71300000000002</v>
      </c>
      <c r="L121">
        <f t="shared" si="5"/>
        <v>422.91</v>
      </c>
      <c r="M121">
        <v>423.68400000000003</v>
      </c>
      <c r="N121">
        <v>7.4379999999999997</v>
      </c>
      <c r="O121">
        <v>6.6639999999999997</v>
      </c>
      <c r="P121">
        <f t="shared" si="4"/>
        <v>0.77400000000000002</v>
      </c>
    </row>
    <row r="122" spans="1:16" x14ac:dyDescent="0.2">
      <c r="A122" s="1" t="s">
        <v>22</v>
      </c>
      <c r="B122" s="10">
        <v>32759</v>
      </c>
      <c r="C122" s="32" t="s">
        <v>206</v>
      </c>
      <c r="F122" s="5">
        <f t="shared" si="6"/>
        <v>26.172537000000002</v>
      </c>
      <c r="G122">
        <v>7.9770000000000003</v>
      </c>
      <c r="H122" s="5">
        <v>23.12</v>
      </c>
      <c r="I122">
        <v>7.0469999999999997</v>
      </c>
      <c r="K122">
        <v>430.71300000000002</v>
      </c>
      <c r="L122">
        <f t="shared" si="5"/>
        <v>422.73600000000005</v>
      </c>
      <c r="M122">
        <v>423.666</v>
      </c>
      <c r="N122">
        <v>7.6120000000000001</v>
      </c>
      <c r="O122">
        <v>6.6820000000000004</v>
      </c>
      <c r="P122">
        <f t="shared" si="4"/>
        <v>0.92999999999999972</v>
      </c>
    </row>
    <row r="123" spans="1:16" x14ac:dyDescent="0.2">
      <c r="A123" s="1" t="s">
        <v>22</v>
      </c>
      <c r="B123" s="10">
        <v>32800</v>
      </c>
      <c r="C123" s="32" t="s">
        <v>206</v>
      </c>
      <c r="F123" s="5">
        <f t="shared" si="6"/>
        <v>26.330025000000003</v>
      </c>
      <c r="G123">
        <v>8.0250000000000004</v>
      </c>
      <c r="H123" s="5">
        <v>23.15</v>
      </c>
      <c r="I123">
        <v>7.056</v>
      </c>
      <c r="K123">
        <v>430.71300000000002</v>
      </c>
      <c r="L123">
        <f t="shared" si="5"/>
        <v>422.68800000000005</v>
      </c>
      <c r="M123">
        <v>423.65699999999998</v>
      </c>
      <c r="N123">
        <v>7.66</v>
      </c>
      <c r="O123">
        <v>6.6909999999999998</v>
      </c>
      <c r="P123">
        <f t="shared" si="4"/>
        <v>0.96900000000000031</v>
      </c>
    </row>
    <row r="124" spans="1:16" x14ac:dyDescent="0.2">
      <c r="A124" s="1" t="s">
        <v>22</v>
      </c>
      <c r="B124" s="10">
        <v>32829</v>
      </c>
      <c r="C124" s="32" t="s">
        <v>206</v>
      </c>
      <c r="F124" s="5">
        <f t="shared" si="6"/>
        <v>26.320182000000003</v>
      </c>
      <c r="G124">
        <v>8.0220000000000002</v>
      </c>
      <c r="H124" s="5">
        <v>23.21</v>
      </c>
      <c r="I124">
        <v>7.0739999999999998</v>
      </c>
      <c r="K124">
        <v>430.71300000000002</v>
      </c>
      <c r="L124">
        <f t="shared" si="5"/>
        <v>422.69100000000003</v>
      </c>
      <c r="M124">
        <v>423.63799999999998</v>
      </c>
      <c r="N124">
        <v>7.657</v>
      </c>
      <c r="O124">
        <v>6.7089999999999996</v>
      </c>
      <c r="P124">
        <f t="shared" si="4"/>
        <v>0.9480000000000004</v>
      </c>
    </row>
    <row r="125" spans="1:16" x14ac:dyDescent="0.2">
      <c r="A125" s="1" t="s">
        <v>22</v>
      </c>
      <c r="B125" s="10">
        <v>32881</v>
      </c>
      <c r="C125" s="32" t="s">
        <v>206</v>
      </c>
      <c r="F125" s="5">
        <f t="shared" si="6"/>
        <v>26.330025000000003</v>
      </c>
      <c r="G125">
        <v>8.0250000000000004</v>
      </c>
      <c r="H125" s="5">
        <v>23.33</v>
      </c>
      <c r="I125">
        <v>7.1109999999999998</v>
      </c>
      <c r="K125">
        <v>430.71300000000002</v>
      </c>
      <c r="L125">
        <f t="shared" si="5"/>
        <v>422.68800000000005</v>
      </c>
      <c r="M125">
        <v>423.60199999999998</v>
      </c>
      <c r="N125">
        <v>7.66</v>
      </c>
      <c r="O125">
        <v>6.7460000000000004</v>
      </c>
      <c r="P125">
        <f t="shared" si="4"/>
        <v>0.9139999999999997</v>
      </c>
    </row>
    <row r="126" spans="1:16" x14ac:dyDescent="0.2">
      <c r="A126" s="1" t="s">
        <v>22</v>
      </c>
      <c r="B126" s="10">
        <v>32976</v>
      </c>
      <c r="C126" s="32" t="s">
        <v>206</v>
      </c>
      <c r="F126" s="5">
        <f t="shared" si="6"/>
        <v>26.362835</v>
      </c>
      <c r="G126">
        <v>8.0350000000000001</v>
      </c>
      <c r="H126" s="5">
        <v>23.48</v>
      </c>
      <c r="I126">
        <v>7.157</v>
      </c>
      <c r="K126">
        <v>430.71300000000002</v>
      </c>
      <c r="L126">
        <f t="shared" si="5"/>
        <v>422.678</v>
      </c>
      <c r="M126">
        <v>423.55599999999998</v>
      </c>
      <c r="N126">
        <v>7.67</v>
      </c>
      <c r="O126">
        <v>6.7919999999999998</v>
      </c>
      <c r="P126">
        <f t="shared" si="4"/>
        <v>0.87800000000000011</v>
      </c>
    </row>
    <row r="127" spans="1:16" x14ac:dyDescent="0.2">
      <c r="A127" s="1" t="s">
        <v>22</v>
      </c>
      <c r="B127" s="10">
        <v>33050</v>
      </c>
      <c r="C127" s="32" t="s">
        <v>206</v>
      </c>
      <c r="F127" s="5">
        <f t="shared" si="6"/>
        <v>26.261123999999999</v>
      </c>
      <c r="G127">
        <v>8.0039999999999996</v>
      </c>
      <c r="H127" s="5">
        <v>23.23</v>
      </c>
      <c r="I127">
        <v>7.0810000000000004</v>
      </c>
      <c r="K127">
        <v>430.71300000000002</v>
      </c>
      <c r="L127">
        <f t="shared" si="5"/>
        <v>422.709</v>
      </c>
      <c r="M127">
        <v>423.63200000000001</v>
      </c>
      <c r="N127">
        <v>7.6390000000000002</v>
      </c>
      <c r="O127">
        <v>6.7160000000000002</v>
      </c>
      <c r="P127">
        <f t="shared" si="4"/>
        <v>0.92300000000000004</v>
      </c>
    </row>
    <row r="128" spans="1:16" x14ac:dyDescent="0.2">
      <c r="A128" s="1" t="s">
        <v>22</v>
      </c>
      <c r="B128" s="10">
        <v>33257</v>
      </c>
      <c r="C128" s="32" t="s">
        <v>206</v>
      </c>
      <c r="F128" s="5">
        <f t="shared" si="6"/>
        <v>26.382521000000001</v>
      </c>
      <c r="G128">
        <v>8.0410000000000004</v>
      </c>
      <c r="H128" s="5">
        <v>23.68</v>
      </c>
      <c r="I128">
        <v>7.218</v>
      </c>
      <c r="K128">
        <v>430.71300000000002</v>
      </c>
      <c r="L128">
        <f t="shared" si="5"/>
        <v>422.67200000000003</v>
      </c>
      <c r="M128">
        <v>423.495</v>
      </c>
      <c r="N128">
        <v>7.6760000000000002</v>
      </c>
      <c r="O128">
        <v>6.8529999999999998</v>
      </c>
      <c r="P128">
        <f t="shared" si="4"/>
        <v>0.8230000000000004</v>
      </c>
    </row>
    <row r="129" spans="1:16" x14ac:dyDescent="0.2">
      <c r="A129" s="1" t="s">
        <v>22</v>
      </c>
      <c r="B129" s="10">
        <v>33306</v>
      </c>
      <c r="C129" s="32" t="s">
        <v>206</v>
      </c>
      <c r="F129" s="5">
        <f t="shared" si="6"/>
        <v>26.330025000000003</v>
      </c>
      <c r="G129">
        <v>8.0250000000000004</v>
      </c>
      <c r="H129" s="5">
        <v>23.8</v>
      </c>
      <c r="I129">
        <v>7.2539999999999996</v>
      </c>
      <c r="K129">
        <v>430.71300000000002</v>
      </c>
      <c r="L129">
        <f t="shared" si="5"/>
        <v>422.68800000000005</v>
      </c>
      <c r="M129">
        <v>423.459</v>
      </c>
      <c r="N129">
        <v>7.66</v>
      </c>
      <c r="O129">
        <v>6.8890000000000002</v>
      </c>
      <c r="P129">
        <f t="shared" si="4"/>
        <v>0.77099999999999991</v>
      </c>
    </row>
    <row r="130" spans="1:16" x14ac:dyDescent="0.2">
      <c r="A130" s="1" t="s">
        <v>22</v>
      </c>
      <c r="B130" s="10">
        <v>33326</v>
      </c>
      <c r="C130" s="32" t="s">
        <v>206</v>
      </c>
      <c r="F130" s="5">
        <f t="shared" si="6"/>
        <v>26.320182000000003</v>
      </c>
      <c r="G130">
        <v>8.0220000000000002</v>
      </c>
      <c r="H130" s="5">
        <f t="shared" ref="H130:H143" si="7">I130*3.281</f>
        <v>23.820060000000002</v>
      </c>
      <c r="I130">
        <v>7.26</v>
      </c>
      <c r="K130">
        <v>430.71300000000002</v>
      </c>
      <c r="L130">
        <f t="shared" si="5"/>
        <v>422.69100000000003</v>
      </c>
      <c r="M130">
        <v>423.45299999999997</v>
      </c>
      <c r="N130">
        <v>7.657</v>
      </c>
      <c r="O130">
        <v>6.8949999999999996</v>
      </c>
      <c r="P130">
        <f t="shared" si="4"/>
        <v>0.76200000000000045</v>
      </c>
    </row>
    <row r="131" spans="1:16" x14ac:dyDescent="0.2">
      <c r="A131" s="1" t="s">
        <v>22</v>
      </c>
      <c r="B131" s="10">
        <v>33679</v>
      </c>
      <c r="C131" s="32" t="s">
        <v>206</v>
      </c>
      <c r="F131" s="5">
        <f t="shared" si="6"/>
        <v>26.510480000000001</v>
      </c>
      <c r="G131">
        <v>8.08</v>
      </c>
      <c r="H131" s="5">
        <f t="shared" si="7"/>
        <v>23.600232999999999</v>
      </c>
      <c r="I131">
        <v>7.1929999999999996</v>
      </c>
      <c r="K131">
        <v>430.71300000000002</v>
      </c>
      <c r="L131">
        <f t="shared" si="5"/>
        <v>422.63300000000004</v>
      </c>
      <c r="M131">
        <v>423.52</v>
      </c>
      <c r="N131">
        <v>7.72</v>
      </c>
      <c r="O131">
        <v>6.83</v>
      </c>
      <c r="P131">
        <f t="shared" si="4"/>
        <v>0.88999999999999968</v>
      </c>
    </row>
    <row r="132" spans="1:16" x14ac:dyDescent="0.2">
      <c r="A132" s="1" t="s">
        <v>22</v>
      </c>
      <c r="B132" s="10">
        <v>33686</v>
      </c>
      <c r="C132" s="32" t="s">
        <v>206</v>
      </c>
      <c r="F132" s="5">
        <f t="shared" si="6"/>
        <v>26.389082999999999</v>
      </c>
      <c r="G132">
        <v>8.0429999999999993</v>
      </c>
      <c r="H132" s="5">
        <f t="shared" si="7"/>
        <v>23.600232999999999</v>
      </c>
      <c r="I132">
        <v>7.1929999999999996</v>
      </c>
      <c r="K132">
        <v>430.71300000000002</v>
      </c>
      <c r="L132">
        <f t="shared" si="5"/>
        <v>422.67</v>
      </c>
      <c r="M132">
        <v>423.52</v>
      </c>
      <c r="N132">
        <v>7.68</v>
      </c>
      <c r="O132">
        <v>6.83</v>
      </c>
      <c r="P132">
        <f t="shared" si="4"/>
        <v>0.84999999999999964</v>
      </c>
    </row>
    <row r="133" spans="1:16" x14ac:dyDescent="0.2">
      <c r="A133" s="1" t="s">
        <v>22</v>
      </c>
      <c r="B133" s="10">
        <v>33688</v>
      </c>
      <c r="C133" s="32" t="s">
        <v>206</v>
      </c>
      <c r="F133" s="5">
        <f t="shared" si="6"/>
        <v>26.999348999999999</v>
      </c>
      <c r="G133">
        <v>8.2289999999999992</v>
      </c>
      <c r="H133" s="5">
        <f t="shared" si="7"/>
        <v>23.629761999999999</v>
      </c>
      <c r="I133">
        <v>7.202</v>
      </c>
      <c r="K133">
        <v>430.71300000000002</v>
      </c>
      <c r="L133">
        <f t="shared" si="5"/>
        <v>422.48400000000004</v>
      </c>
      <c r="M133">
        <v>423.51</v>
      </c>
      <c r="N133">
        <v>7.86</v>
      </c>
      <c r="O133">
        <v>6.84</v>
      </c>
      <c r="P133">
        <f>G133-I133</f>
        <v>1.0269999999999992</v>
      </c>
    </row>
    <row r="134" spans="1:16" x14ac:dyDescent="0.2">
      <c r="A134" s="1" t="s">
        <v>22</v>
      </c>
      <c r="B134" s="10">
        <v>33690</v>
      </c>
      <c r="C134" s="32" t="s">
        <v>206</v>
      </c>
      <c r="F134" s="5">
        <f t="shared" si="6"/>
        <v>26.999348999999999</v>
      </c>
      <c r="G134">
        <v>8.2289999999999992</v>
      </c>
      <c r="H134" s="5">
        <f t="shared" si="7"/>
        <v>23.629761999999999</v>
      </c>
      <c r="I134">
        <v>7.202</v>
      </c>
      <c r="K134">
        <v>430.71300000000002</v>
      </c>
      <c r="L134">
        <f t="shared" si="5"/>
        <v>422.48400000000004</v>
      </c>
      <c r="M134">
        <v>423.51</v>
      </c>
      <c r="N134">
        <v>7.86</v>
      </c>
      <c r="O134">
        <v>6.84</v>
      </c>
      <c r="P134">
        <f>G134-I134</f>
        <v>1.0269999999999992</v>
      </c>
    </row>
    <row r="135" spans="1:16" x14ac:dyDescent="0.2">
      <c r="A135" s="1" t="s">
        <v>22</v>
      </c>
      <c r="B135" s="10">
        <v>33693</v>
      </c>
      <c r="C135" s="32" t="s">
        <v>206</v>
      </c>
      <c r="F135" s="5">
        <f t="shared" si="6"/>
        <v>26.461265000000001</v>
      </c>
      <c r="G135">
        <v>8.0649999999999995</v>
      </c>
      <c r="H135" s="5">
        <f t="shared" si="7"/>
        <v>23.610075999999999</v>
      </c>
      <c r="I135">
        <v>7.1959999999999997</v>
      </c>
      <c r="K135">
        <v>430.71300000000002</v>
      </c>
      <c r="L135">
        <f t="shared" si="5"/>
        <v>422.64800000000002</v>
      </c>
      <c r="M135">
        <v>423.52</v>
      </c>
      <c r="N135">
        <v>7.7</v>
      </c>
      <c r="O135">
        <v>6.83</v>
      </c>
      <c r="P135">
        <f t="shared" si="4"/>
        <v>0.87000000000000011</v>
      </c>
    </row>
    <row r="136" spans="1:16" x14ac:dyDescent="0.2">
      <c r="A136" s="1" t="s">
        <v>22</v>
      </c>
      <c r="B136" s="10">
        <v>33695</v>
      </c>
      <c r="C136" s="32" t="s">
        <v>206</v>
      </c>
      <c r="F136" s="5">
        <f t="shared" si="6"/>
        <v>25.555709</v>
      </c>
      <c r="G136">
        <v>7.7889999999999997</v>
      </c>
      <c r="H136" s="5">
        <f t="shared" si="7"/>
        <v>23.633043000000001</v>
      </c>
      <c r="I136">
        <v>7.2030000000000003</v>
      </c>
      <c r="K136">
        <v>430.71300000000002</v>
      </c>
      <c r="L136">
        <f t="shared" si="5"/>
        <v>422.92400000000004</v>
      </c>
      <c r="M136">
        <v>423.51</v>
      </c>
      <c r="N136">
        <v>7.42</v>
      </c>
      <c r="O136">
        <v>6.84</v>
      </c>
      <c r="P136">
        <f>G136-I136</f>
        <v>0.58599999999999941</v>
      </c>
    </row>
    <row r="137" spans="1:16" x14ac:dyDescent="0.2">
      <c r="A137" s="1" t="s">
        <v>22</v>
      </c>
      <c r="B137" s="10">
        <v>33699</v>
      </c>
      <c r="C137" s="32" t="s">
        <v>206</v>
      </c>
      <c r="F137" s="5">
        <f t="shared" si="6"/>
        <v>26.221752000000002</v>
      </c>
      <c r="G137">
        <v>7.992</v>
      </c>
      <c r="H137" s="5">
        <f t="shared" si="7"/>
        <v>23.590390000000003</v>
      </c>
      <c r="I137">
        <v>7.19</v>
      </c>
      <c r="K137">
        <v>430.71300000000002</v>
      </c>
      <c r="L137">
        <f t="shared" si="5"/>
        <v>422.721</v>
      </c>
      <c r="M137">
        <v>423.52</v>
      </c>
      <c r="N137">
        <v>7.63</v>
      </c>
      <c r="O137">
        <v>6.83</v>
      </c>
      <c r="P137">
        <f t="shared" si="4"/>
        <v>0.79999999999999982</v>
      </c>
    </row>
    <row r="138" spans="1:16" x14ac:dyDescent="0.2">
      <c r="A138" s="1" t="s">
        <v>22</v>
      </c>
      <c r="B138" s="10">
        <v>33700</v>
      </c>
      <c r="C138" s="32" t="s">
        <v>206</v>
      </c>
      <c r="F138" s="5">
        <f t="shared" si="6"/>
        <v>27.212614000000002</v>
      </c>
      <c r="G138">
        <v>8.2940000000000005</v>
      </c>
      <c r="H138" s="5">
        <f t="shared" si="7"/>
        <v>23.652729000000001</v>
      </c>
      <c r="I138">
        <v>7.2089999999999996</v>
      </c>
      <c r="K138">
        <v>430.71300000000002</v>
      </c>
      <c r="L138">
        <f t="shared" si="5"/>
        <v>422.41900000000004</v>
      </c>
      <c r="M138">
        <v>423.5</v>
      </c>
      <c r="N138">
        <v>7.93</v>
      </c>
      <c r="O138">
        <v>6.84</v>
      </c>
      <c r="P138">
        <v>85</v>
      </c>
    </row>
    <row r="139" spans="1:16" x14ac:dyDescent="0.2">
      <c r="A139" s="1" t="s">
        <v>22</v>
      </c>
      <c r="B139" s="10">
        <v>33702</v>
      </c>
      <c r="C139" s="32" t="s">
        <v>206</v>
      </c>
      <c r="F139" s="5">
        <f t="shared" si="6"/>
        <v>27.202771000000002</v>
      </c>
      <c r="G139">
        <v>8.2910000000000004</v>
      </c>
      <c r="H139" s="5">
        <f t="shared" si="7"/>
        <v>23.652729000000001</v>
      </c>
      <c r="I139">
        <v>7.2089999999999996</v>
      </c>
      <c r="K139">
        <v>430.71300000000002</v>
      </c>
      <c r="L139">
        <f t="shared" ref="L139:L202" si="8">K139-G139</f>
        <v>422.42200000000003</v>
      </c>
      <c r="M139">
        <v>423.5</v>
      </c>
      <c r="N139">
        <v>7.93</v>
      </c>
      <c r="O139">
        <v>6.84</v>
      </c>
      <c r="P139">
        <f>G139-I139</f>
        <v>1.0820000000000007</v>
      </c>
    </row>
    <row r="140" spans="1:16" x14ac:dyDescent="0.2">
      <c r="A140" s="1" t="s">
        <v>22</v>
      </c>
      <c r="B140" s="10">
        <v>33707</v>
      </c>
      <c r="C140" s="32" t="s">
        <v>206</v>
      </c>
      <c r="F140" s="5">
        <f t="shared" si="6"/>
        <v>27.002630000000003</v>
      </c>
      <c r="G140">
        <v>8.23</v>
      </c>
      <c r="H140" s="5">
        <f t="shared" si="7"/>
        <v>23.633043000000001</v>
      </c>
      <c r="I140">
        <v>7.2030000000000003</v>
      </c>
      <c r="K140">
        <v>430.71300000000002</v>
      </c>
      <c r="L140">
        <f t="shared" si="8"/>
        <v>422.483</v>
      </c>
      <c r="M140">
        <v>423.51</v>
      </c>
      <c r="N140">
        <v>7.87</v>
      </c>
      <c r="O140">
        <v>6.84</v>
      </c>
      <c r="P140">
        <f t="shared" ref="P140:P201" si="9">N140-O140</f>
        <v>1.0300000000000002</v>
      </c>
    </row>
    <row r="141" spans="1:16" x14ac:dyDescent="0.2">
      <c r="A141" s="1" t="s">
        <v>22</v>
      </c>
      <c r="B141" s="10">
        <v>33709</v>
      </c>
      <c r="C141" s="32" t="s">
        <v>206</v>
      </c>
      <c r="F141" s="5">
        <f t="shared" si="6"/>
        <v>26.402207000000004</v>
      </c>
      <c r="G141">
        <v>8.0470000000000006</v>
      </c>
      <c r="H141" s="5">
        <f t="shared" si="7"/>
        <v>23.590390000000003</v>
      </c>
      <c r="I141">
        <v>7.19</v>
      </c>
      <c r="K141">
        <v>430.71300000000002</v>
      </c>
      <c r="L141">
        <f t="shared" si="8"/>
        <v>422.666</v>
      </c>
      <c r="M141">
        <v>423.52</v>
      </c>
      <c r="N141">
        <v>7.68</v>
      </c>
      <c r="O141">
        <v>6.83</v>
      </c>
      <c r="P141">
        <f>G141-I141</f>
        <v>0.85700000000000021</v>
      </c>
    </row>
    <row r="142" spans="1:16" x14ac:dyDescent="0.2">
      <c r="A142" s="1" t="s">
        <v>22</v>
      </c>
      <c r="B142" s="10">
        <v>33711</v>
      </c>
      <c r="C142" s="32" t="s">
        <v>206</v>
      </c>
      <c r="F142" s="5">
        <f t="shared" si="6"/>
        <v>27.501342000000001</v>
      </c>
      <c r="G142">
        <v>8.3819999999999997</v>
      </c>
      <c r="H142" s="5">
        <f t="shared" si="7"/>
        <v>23.590390000000003</v>
      </c>
      <c r="I142">
        <v>7.19</v>
      </c>
      <c r="K142">
        <v>430.71300000000002</v>
      </c>
      <c r="L142">
        <f t="shared" si="8"/>
        <v>422.33100000000002</v>
      </c>
      <c r="M142">
        <v>423.52</v>
      </c>
      <c r="N142">
        <v>8.02</v>
      </c>
      <c r="O142">
        <v>6.83</v>
      </c>
      <c r="P142">
        <f t="shared" si="9"/>
        <v>1.1899999999999995</v>
      </c>
    </row>
    <row r="143" spans="1:16" x14ac:dyDescent="0.2">
      <c r="A143" s="1" t="s">
        <v>22</v>
      </c>
      <c r="B143" s="10">
        <v>33714</v>
      </c>
      <c r="C143" s="32" t="s">
        <v>206</v>
      </c>
      <c r="F143" s="5">
        <f t="shared" si="6"/>
        <v>27.521028000000001</v>
      </c>
      <c r="G143">
        <v>8.3879999999999999</v>
      </c>
      <c r="H143" s="5">
        <f t="shared" si="7"/>
        <v>23.560861000000003</v>
      </c>
      <c r="I143">
        <v>7.181</v>
      </c>
      <c r="K143">
        <v>430.71300000000002</v>
      </c>
      <c r="L143">
        <f t="shared" si="8"/>
        <v>422.32500000000005</v>
      </c>
      <c r="M143">
        <v>423.53</v>
      </c>
      <c r="N143">
        <v>8.02</v>
      </c>
      <c r="O143">
        <v>6.82</v>
      </c>
      <c r="P143">
        <f>G143-I143</f>
        <v>1.2069999999999999</v>
      </c>
    </row>
    <row r="144" spans="1:16" x14ac:dyDescent="0.2">
      <c r="A144" s="1" t="s">
        <v>22</v>
      </c>
      <c r="B144" s="10">
        <v>33716</v>
      </c>
      <c r="C144" s="32"/>
      <c r="J144" t="s">
        <v>26</v>
      </c>
      <c r="K144">
        <v>430.71300000000002</v>
      </c>
      <c r="L144">
        <f>K144-G144</f>
        <v>430.71300000000002</v>
      </c>
    </row>
    <row r="145" spans="1:16" x14ac:dyDescent="0.2">
      <c r="A145" s="1" t="s">
        <v>22</v>
      </c>
      <c r="B145" s="10">
        <v>33718</v>
      </c>
      <c r="C145" s="32"/>
      <c r="J145" t="s">
        <v>26</v>
      </c>
      <c r="K145">
        <v>430.71300000000002</v>
      </c>
      <c r="L145">
        <f t="shared" si="8"/>
        <v>430.71300000000002</v>
      </c>
    </row>
    <row r="146" spans="1:16" x14ac:dyDescent="0.2">
      <c r="A146" s="1" t="s">
        <v>22</v>
      </c>
      <c r="B146" s="10">
        <v>33784</v>
      </c>
      <c r="C146" s="32" t="s">
        <v>206</v>
      </c>
      <c r="F146" s="5">
        <f t="shared" ref="F146:F158" si="10">G146*3.281</f>
        <v>26.034735000000001</v>
      </c>
      <c r="G146">
        <v>7.9349999999999996</v>
      </c>
      <c r="H146" s="3">
        <f>I146*3.281</f>
        <v>23.406654000000003</v>
      </c>
      <c r="I146">
        <v>7.1340000000000003</v>
      </c>
      <c r="K146">
        <v>430.71300000000002</v>
      </c>
      <c r="L146">
        <f t="shared" si="8"/>
        <v>422.77800000000002</v>
      </c>
    </row>
    <row r="147" spans="1:16" x14ac:dyDescent="0.2">
      <c r="A147" s="1" t="s">
        <v>22</v>
      </c>
      <c r="B147" s="10">
        <v>33996</v>
      </c>
      <c r="C147" s="32" t="s">
        <v>206</v>
      </c>
      <c r="F147" s="5">
        <f t="shared" si="10"/>
        <v>25.755849999999999</v>
      </c>
      <c r="G147">
        <v>7.85</v>
      </c>
      <c r="H147" s="5">
        <f t="shared" ref="H147:H158" si="11">I147*3.281</f>
        <v>23.590390000000003</v>
      </c>
      <c r="I147">
        <v>7.19</v>
      </c>
      <c r="K147">
        <v>430.71300000000002</v>
      </c>
      <c r="L147">
        <f t="shared" si="8"/>
        <v>422.863</v>
      </c>
      <c r="M147">
        <v>423.52</v>
      </c>
      <c r="N147">
        <v>7.4850000000000003</v>
      </c>
      <c r="O147">
        <v>6.8250000000000002</v>
      </c>
      <c r="P147">
        <f t="shared" si="9"/>
        <v>0.66000000000000014</v>
      </c>
    </row>
    <row r="148" spans="1:16" x14ac:dyDescent="0.2">
      <c r="A148" s="1" t="s">
        <v>22</v>
      </c>
      <c r="B148" s="10">
        <v>34026</v>
      </c>
      <c r="C148" s="32" t="s">
        <v>206</v>
      </c>
      <c r="F148" s="5">
        <f t="shared" si="10"/>
        <v>25.926462000000001</v>
      </c>
      <c r="G148">
        <v>7.9020000000000001</v>
      </c>
      <c r="H148" s="5">
        <f t="shared" si="11"/>
        <v>23.373843999999998</v>
      </c>
      <c r="I148">
        <v>7.1239999999999997</v>
      </c>
      <c r="K148">
        <v>430.71300000000002</v>
      </c>
      <c r="L148">
        <f t="shared" si="8"/>
        <v>422.81100000000004</v>
      </c>
      <c r="M148">
        <v>423.59</v>
      </c>
      <c r="N148">
        <v>7.5369999999999999</v>
      </c>
      <c r="O148">
        <v>6.7590000000000003</v>
      </c>
      <c r="P148">
        <f t="shared" si="9"/>
        <v>0.77799999999999958</v>
      </c>
    </row>
    <row r="149" spans="1:16" x14ac:dyDescent="0.2">
      <c r="A149" s="1" t="s">
        <v>22</v>
      </c>
      <c r="B149" s="10">
        <v>34033</v>
      </c>
      <c r="C149" s="32" t="s">
        <v>206</v>
      </c>
      <c r="F149" s="5">
        <f t="shared" si="10"/>
        <v>27.521028000000001</v>
      </c>
      <c r="G149">
        <v>8.3879999999999999</v>
      </c>
      <c r="H149" s="5">
        <f t="shared" si="11"/>
        <v>23.370563000000001</v>
      </c>
      <c r="I149">
        <v>7.1230000000000002</v>
      </c>
      <c r="K149">
        <v>430.71300000000002</v>
      </c>
      <c r="L149">
        <f t="shared" si="8"/>
        <v>422.32500000000005</v>
      </c>
      <c r="M149">
        <v>423.59</v>
      </c>
      <c r="N149">
        <v>8.0229999999999997</v>
      </c>
      <c r="O149">
        <v>6.758</v>
      </c>
      <c r="P149">
        <f t="shared" si="9"/>
        <v>1.2649999999999997</v>
      </c>
    </row>
    <row r="150" spans="1:16" x14ac:dyDescent="0.2">
      <c r="A150" s="1" t="s">
        <v>22</v>
      </c>
      <c r="B150" s="10">
        <v>34044</v>
      </c>
      <c r="C150" s="32" t="s">
        <v>206</v>
      </c>
      <c r="F150" s="5">
        <f t="shared" si="10"/>
        <v>26.143008000000002</v>
      </c>
      <c r="G150">
        <v>7.968</v>
      </c>
      <c r="H150" s="5">
        <f t="shared" si="11"/>
        <v>23.416497</v>
      </c>
      <c r="I150">
        <v>7.1369999999999996</v>
      </c>
      <c r="K150">
        <v>430.71300000000002</v>
      </c>
      <c r="L150">
        <f t="shared" si="8"/>
        <v>422.745</v>
      </c>
      <c r="M150">
        <v>423.58</v>
      </c>
      <c r="N150">
        <v>7.6029999999999998</v>
      </c>
      <c r="O150">
        <v>6.7720000000000002</v>
      </c>
      <c r="P150">
        <f t="shared" si="9"/>
        <v>0.83099999999999952</v>
      </c>
    </row>
    <row r="151" spans="1:16" x14ac:dyDescent="0.2">
      <c r="A151" s="1" t="s">
        <v>22</v>
      </c>
      <c r="B151" s="10">
        <v>34058</v>
      </c>
      <c r="C151" s="32" t="s">
        <v>206</v>
      </c>
      <c r="F151" s="5">
        <f t="shared" si="10"/>
        <v>26.120041000000001</v>
      </c>
      <c r="G151">
        <v>7.9610000000000003</v>
      </c>
      <c r="H151" s="5">
        <f t="shared" si="11"/>
        <v>23.357438999999999</v>
      </c>
      <c r="I151">
        <v>7.1189999999999998</v>
      </c>
      <c r="K151">
        <v>430.71300000000002</v>
      </c>
      <c r="L151">
        <f t="shared" si="8"/>
        <v>422.75200000000001</v>
      </c>
      <c r="M151">
        <v>423.59</v>
      </c>
      <c r="N151">
        <v>7.5960000000000001</v>
      </c>
      <c r="O151">
        <v>6.7539999999999996</v>
      </c>
      <c r="P151">
        <f t="shared" si="9"/>
        <v>0.84200000000000053</v>
      </c>
    </row>
    <row r="152" spans="1:16" x14ac:dyDescent="0.2">
      <c r="A152" s="1" t="s">
        <v>22</v>
      </c>
      <c r="B152" s="10">
        <v>34065</v>
      </c>
      <c r="C152" s="32" t="s">
        <v>206</v>
      </c>
      <c r="F152" s="5">
        <f t="shared" si="10"/>
        <v>26.060983</v>
      </c>
      <c r="G152">
        <v>7.9429999999999996</v>
      </c>
      <c r="H152" s="5">
        <f t="shared" si="11"/>
        <v>23.298381000000003</v>
      </c>
      <c r="I152">
        <v>7.101</v>
      </c>
      <c r="K152">
        <v>430.71300000000002</v>
      </c>
      <c r="L152">
        <f t="shared" si="8"/>
        <v>422.77000000000004</v>
      </c>
      <c r="M152">
        <v>423.61</v>
      </c>
      <c r="N152">
        <v>7.5780000000000003</v>
      </c>
      <c r="O152">
        <v>6.7359999999999998</v>
      </c>
      <c r="P152">
        <f t="shared" si="9"/>
        <v>0.84200000000000053</v>
      </c>
    </row>
    <row r="153" spans="1:16" x14ac:dyDescent="0.2">
      <c r="A153" s="1" t="s">
        <v>22</v>
      </c>
      <c r="B153" s="10">
        <v>34075</v>
      </c>
      <c r="C153" s="32" t="s">
        <v>206</v>
      </c>
      <c r="F153" s="5">
        <f t="shared" si="10"/>
        <v>26.723745000000001</v>
      </c>
      <c r="G153">
        <v>8.1449999999999996</v>
      </c>
      <c r="H153" s="5">
        <f t="shared" si="11"/>
        <v>23.203232</v>
      </c>
      <c r="I153">
        <v>7.0720000000000001</v>
      </c>
      <c r="K153">
        <v>430.71300000000002</v>
      </c>
      <c r="L153">
        <f t="shared" si="8"/>
        <v>422.56800000000004</v>
      </c>
      <c r="M153">
        <v>423.64</v>
      </c>
      <c r="N153">
        <v>7.78</v>
      </c>
      <c r="O153">
        <v>6.7069999999999999</v>
      </c>
      <c r="P153">
        <f t="shared" si="9"/>
        <v>1.0730000000000004</v>
      </c>
    </row>
    <row r="154" spans="1:16" x14ac:dyDescent="0.2">
      <c r="A154" s="1" t="s">
        <v>22</v>
      </c>
      <c r="B154" s="10">
        <v>34086</v>
      </c>
      <c r="C154" s="32" t="s">
        <v>206</v>
      </c>
      <c r="F154" s="5">
        <f t="shared" si="10"/>
        <v>25.726321000000002</v>
      </c>
      <c r="G154">
        <v>7.8410000000000002</v>
      </c>
      <c r="H154" s="5">
        <f t="shared" si="11"/>
        <v>23.160579000000002</v>
      </c>
      <c r="I154">
        <v>7.0590000000000002</v>
      </c>
      <c r="K154">
        <v>430.71300000000002</v>
      </c>
      <c r="L154">
        <f t="shared" si="8"/>
        <v>422.87200000000001</v>
      </c>
      <c r="M154">
        <v>423.65</v>
      </c>
      <c r="N154">
        <v>7.476</v>
      </c>
      <c r="O154">
        <v>6.694</v>
      </c>
      <c r="P154">
        <f t="shared" si="9"/>
        <v>0.78200000000000003</v>
      </c>
    </row>
    <row r="155" spans="1:16" x14ac:dyDescent="0.2">
      <c r="A155" s="1" t="s">
        <v>22</v>
      </c>
      <c r="B155" s="10">
        <v>34100</v>
      </c>
      <c r="C155" s="32" t="s">
        <v>206</v>
      </c>
      <c r="F155" s="5">
        <f t="shared" si="10"/>
        <v>25.214485</v>
      </c>
      <c r="G155">
        <v>7.6849999999999996</v>
      </c>
      <c r="H155" s="5">
        <f t="shared" si="11"/>
        <v>23.094958999999999</v>
      </c>
      <c r="I155">
        <v>7.0389999999999997</v>
      </c>
      <c r="K155">
        <v>430.71300000000002</v>
      </c>
      <c r="L155">
        <f t="shared" si="8"/>
        <v>423.02800000000002</v>
      </c>
      <c r="M155">
        <v>423.67</v>
      </c>
      <c r="N155">
        <v>7.32</v>
      </c>
      <c r="O155">
        <v>6.6740000000000004</v>
      </c>
      <c r="P155">
        <f t="shared" si="9"/>
        <v>0.64599999999999991</v>
      </c>
    </row>
    <row r="156" spans="1:16" x14ac:dyDescent="0.2">
      <c r="A156" s="1" t="s">
        <v>22</v>
      </c>
      <c r="B156" s="10">
        <v>34110</v>
      </c>
      <c r="C156" s="32" t="s">
        <v>206</v>
      </c>
      <c r="F156" s="5">
        <f t="shared" si="10"/>
        <v>25.079964</v>
      </c>
      <c r="G156">
        <v>7.6440000000000001</v>
      </c>
      <c r="H156" s="5">
        <f t="shared" si="11"/>
        <v>23.071992000000002</v>
      </c>
      <c r="I156">
        <v>7.032</v>
      </c>
      <c r="K156">
        <v>430.71300000000002</v>
      </c>
      <c r="L156">
        <f t="shared" si="8"/>
        <v>423.06900000000002</v>
      </c>
      <c r="M156">
        <v>423.68</v>
      </c>
      <c r="N156">
        <v>7.2789999999999999</v>
      </c>
      <c r="O156">
        <v>6.6669999999999998</v>
      </c>
      <c r="P156">
        <f t="shared" si="9"/>
        <v>0.6120000000000001</v>
      </c>
    </row>
    <row r="157" spans="1:16" x14ac:dyDescent="0.2">
      <c r="A157" s="1" t="s">
        <v>22</v>
      </c>
      <c r="B157" s="10">
        <v>34117</v>
      </c>
      <c r="C157" s="32" t="s">
        <v>206</v>
      </c>
      <c r="F157" s="5">
        <f t="shared" si="10"/>
        <v>25.066839999999999</v>
      </c>
      <c r="G157">
        <v>7.64</v>
      </c>
      <c r="H157" s="5">
        <f t="shared" si="11"/>
        <v>23.058868</v>
      </c>
      <c r="I157">
        <v>7.0279999999999996</v>
      </c>
      <c r="K157">
        <v>430.71300000000002</v>
      </c>
      <c r="L157">
        <f t="shared" si="8"/>
        <v>423.07300000000004</v>
      </c>
      <c r="M157">
        <v>423.68</v>
      </c>
      <c r="N157">
        <v>7.2750000000000004</v>
      </c>
      <c r="O157">
        <v>6.6630000000000003</v>
      </c>
      <c r="P157">
        <f t="shared" si="9"/>
        <v>0.6120000000000001</v>
      </c>
    </row>
    <row r="158" spans="1:16" x14ac:dyDescent="0.2">
      <c r="A158" s="1" t="s">
        <v>22</v>
      </c>
      <c r="B158" s="10">
        <v>34129</v>
      </c>
      <c r="C158" s="32" t="s">
        <v>206</v>
      </c>
      <c r="F158" s="5">
        <f t="shared" si="10"/>
        <v>24.174408000000003</v>
      </c>
      <c r="G158">
        <v>7.3680000000000003</v>
      </c>
      <c r="H158" s="5">
        <f t="shared" si="11"/>
        <v>23.049025000000004</v>
      </c>
      <c r="I158">
        <v>7.0250000000000004</v>
      </c>
      <c r="K158">
        <v>430.71300000000002</v>
      </c>
      <c r="L158">
        <f t="shared" si="8"/>
        <v>423.34500000000003</v>
      </c>
      <c r="M158">
        <v>423.69</v>
      </c>
      <c r="N158">
        <v>7.0030000000000001</v>
      </c>
      <c r="O158">
        <v>6.66</v>
      </c>
      <c r="P158">
        <f t="shared" si="9"/>
        <v>0.34299999999999997</v>
      </c>
    </row>
    <row r="159" spans="1:16" x14ac:dyDescent="0.2">
      <c r="A159" s="1" t="s">
        <v>22</v>
      </c>
      <c r="B159" s="10">
        <v>34267</v>
      </c>
      <c r="C159" s="32"/>
      <c r="J159" t="s">
        <v>27</v>
      </c>
      <c r="K159">
        <v>430.71300000000002</v>
      </c>
      <c r="L159">
        <f t="shared" si="8"/>
        <v>430.71300000000002</v>
      </c>
    </row>
    <row r="160" spans="1:16" x14ac:dyDescent="0.2">
      <c r="A160" s="1" t="s">
        <v>22</v>
      </c>
      <c r="B160" s="10">
        <v>34310</v>
      </c>
      <c r="C160" s="32" t="s">
        <v>206</v>
      </c>
      <c r="F160" s="5">
        <f t="shared" ref="F160:F166" si="12">G160*3.281</f>
        <v>25.109493000000001</v>
      </c>
      <c r="G160">
        <v>7.6529999999999996</v>
      </c>
      <c r="H160" s="5">
        <f t="shared" ref="H160:H170" si="13">I160*3.281</f>
        <v>23.019496</v>
      </c>
      <c r="I160">
        <v>7.016</v>
      </c>
      <c r="K160">
        <v>430.71300000000002</v>
      </c>
      <c r="L160">
        <f t="shared" si="8"/>
        <v>423.06</v>
      </c>
      <c r="M160">
        <v>423.697</v>
      </c>
      <c r="N160">
        <v>7.2880000000000003</v>
      </c>
      <c r="O160">
        <v>6.6509999999999998</v>
      </c>
      <c r="P160">
        <f t="shared" si="9"/>
        <v>0.63700000000000045</v>
      </c>
    </row>
    <row r="161" spans="1:16" x14ac:dyDescent="0.2">
      <c r="A161" s="1" t="s">
        <v>22</v>
      </c>
      <c r="B161" s="10">
        <v>34341</v>
      </c>
      <c r="C161" s="32" t="s">
        <v>206</v>
      </c>
      <c r="F161" s="5">
        <f t="shared" si="12"/>
        <v>25.404783000000002</v>
      </c>
      <c r="G161">
        <v>7.7430000000000003</v>
      </c>
      <c r="H161" s="5">
        <f t="shared" si="13"/>
        <v>23.144174000000003</v>
      </c>
      <c r="I161">
        <v>7.0540000000000003</v>
      </c>
      <c r="K161">
        <v>430.71300000000002</v>
      </c>
      <c r="L161">
        <f t="shared" si="8"/>
        <v>422.97</v>
      </c>
      <c r="M161">
        <v>423.65899999999999</v>
      </c>
      <c r="N161">
        <v>7.3780000000000001</v>
      </c>
      <c r="O161">
        <v>6.6890000000000001</v>
      </c>
      <c r="P161">
        <f t="shared" si="9"/>
        <v>0.68900000000000006</v>
      </c>
    </row>
    <row r="162" spans="1:16" x14ac:dyDescent="0.2">
      <c r="A162" s="1" t="s">
        <v>22</v>
      </c>
      <c r="B162" s="10">
        <v>34366</v>
      </c>
      <c r="C162" s="32" t="s">
        <v>206</v>
      </c>
      <c r="F162" s="5">
        <f t="shared" si="12"/>
        <v>24.262995</v>
      </c>
      <c r="G162">
        <v>7.3949999999999996</v>
      </c>
      <c r="H162" s="5">
        <f t="shared" si="13"/>
        <v>23.16386</v>
      </c>
      <c r="I162">
        <v>7.06</v>
      </c>
      <c r="K162">
        <v>430.71300000000002</v>
      </c>
      <c r="L162">
        <f t="shared" si="8"/>
        <v>423.31800000000004</v>
      </c>
      <c r="M162">
        <v>423.65300000000002</v>
      </c>
      <c r="N162">
        <v>7.03</v>
      </c>
      <c r="O162">
        <v>6.6950000000000003</v>
      </c>
      <c r="P162">
        <f t="shared" si="9"/>
        <v>0.33499999999999996</v>
      </c>
    </row>
    <row r="163" spans="1:16" x14ac:dyDescent="0.2">
      <c r="A163" s="1" t="s">
        <v>22</v>
      </c>
      <c r="B163" s="10">
        <v>34402</v>
      </c>
      <c r="C163" s="32" t="s">
        <v>206</v>
      </c>
      <c r="F163" s="5">
        <f t="shared" si="12"/>
        <v>26.307058000000005</v>
      </c>
      <c r="G163">
        <v>8.0180000000000007</v>
      </c>
      <c r="H163" s="5">
        <f t="shared" si="13"/>
        <v>23.219637000000002</v>
      </c>
      <c r="I163">
        <v>7.077</v>
      </c>
      <c r="K163">
        <v>430.71300000000002</v>
      </c>
      <c r="L163">
        <f t="shared" si="8"/>
        <v>422.69500000000005</v>
      </c>
      <c r="M163">
        <v>423.63600000000002</v>
      </c>
      <c r="N163">
        <v>7.6529999999999996</v>
      </c>
      <c r="O163">
        <v>6.7119999999999997</v>
      </c>
      <c r="P163">
        <f t="shared" si="9"/>
        <v>0.94099999999999984</v>
      </c>
    </row>
    <row r="164" spans="1:16" x14ac:dyDescent="0.2">
      <c r="A164" s="1" t="s">
        <v>22</v>
      </c>
      <c r="B164" s="10">
        <v>34438</v>
      </c>
      <c r="C164" s="32" t="s">
        <v>206</v>
      </c>
      <c r="F164" s="5">
        <f t="shared" si="12"/>
        <v>27.543994999999999</v>
      </c>
      <c r="G164">
        <v>8.3949999999999996</v>
      </c>
      <c r="H164" s="5">
        <f t="shared" si="13"/>
        <v>23.134331000000003</v>
      </c>
      <c r="I164">
        <v>7.0510000000000002</v>
      </c>
      <c r="K164">
        <v>430.71300000000002</v>
      </c>
      <c r="L164">
        <f t="shared" si="8"/>
        <v>422.31800000000004</v>
      </c>
      <c r="M164">
        <v>423.66199999999998</v>
      </c>
      <c r="N164">
        <v>8.0299999999999994</v>
      </c>
      <c r="O164">
        <v>6.6859999999999999</v>
      </c>
      <c r="P164">
        <f t="shared" si="9"/>
        <v>1.3439999999999994</v>
      </c>
    </row>
    <row r="165" spans="1:16" x14ac:dyDescent="0.2">
      <c r="A165" s="1" t="s">
        <v>22</v>
      </c>
      <c r="B165" s="10">
        <v>34488</v>
      </c>
      <c r="C165" s="32" t="s">
        <v>206</v>
      </c>
      <c r="F165" s="5">
        <f t="shared" si="12"/>
        <v>27.547276000000004</v>
      </c>
      <c r="G165">
        <v>8.3960000000000008</v>
      </c>
      <c r="H165" s="5">
        <f t="shared" si="13"/>
        <v>22.970281000000004</v>
      </c>
      <c r="I165">
        <v>7.0010000000000003</v>
      </c>
      <c r="K165">
        <v>430.71300000000002</v>
      </c>
      <c r="L165">
        <f t="shared" si="8"/>
        <v>422.31700000000001</v>
      </c>
      <c r="M165">
        <v>423.71199999999999</v>
      </c>
      <c r="N165">
        <v>8.0310000000000006</v>
      </c>
      <c r="O165">
        <v>6.6360000000000001</v>
      </c>
      <c r="P165">
        <f t="shared" si="9"/>
        <v>1.3950000000000005</v>
      </c>
    </row>
    <row r="166" spans="1:16" x14ac:dyDescent="0.2">
      <c r="A166" s="1" t="s">
        <v>22</v>
      </c>
      <c r="B166" s="10">
        <v>34522</v>
      </c>
      <c r="C166" s="32" t="s">
        <v>206</v>
      </c>
      <c r="F166" s="5">
        <f t="shared" si="12"/>
        <v>25.063559000000001</v>
      </c>
      <c r="G166">
        <v>7.6390000000000002</v>
      </c>
      <c r="H166" s="5">
        <f t="shared" si="13"/>
        <v>22.901380000000003</v>
      </c>
      <c r="I166">
        <v>6.98</v>
      </c>
      <c r="K166">
        <v>430.71300000000002</v>
      </c>
      <c r="L166">
        <f t="shared" si="8"/>
        <v>423.07400000000001</v>
      </c>
      <c r="M166">
        <v>423.733</v>
      </c>
      <c r="N166">
        <v>7.274</v>
      </c>
      <c r="O166">
        <v>6.6150000000000002</v>
      </c>
      <c r="P166">
        <f t="shared" si="9"/>
        <v>0.65899999999999981</v>
      </c>
    </row>
    <row r="167" spans="1:16" x14ac:dyDescent="0.2">
      <c r="A167" s="1" t="s">
        <v>22</v>
      </c>
      <c r="B167" s="10">
        <v>34561</v>
      </c>
      <c r="C167" s="32"/>
      <c r="H167" s="5">
        <f t="shared" si="13"/>
        <v>22.73733</v>
      </c>
      <c r="I167">
        <v>6.93</v>
      </c>
      <c r="K167">
        <v>430.71300000000002</v>
      </c>
      <c r="L167">
        <f t="shared" si="8"/>
        <v>430.71300000000002</v>
      </c>
      <c r="M167">
        <v>423.78300000000002</v>
      </c>
      <c r="O167">
        <v>6.5650000000000004</v>
      </c>
    </row>
    <row r="168" spans="1:16" x14ac:dyDescent="0.2">
      <c r="A168" s="1" t="s">
        <v>22</v>
      </c>
      <c r="B168" s="10">
        <v>34589</v>
      </c>
      <c r="C168" s="32" t="s">
        <v>206</v>
      </c>
      <c r="F168" s="5">
        <f>G168*3.281</f>
        <v>26.129884000000004</v>
      </c>
      <c r="G168">
        <v>7.9640000000000004</v>
      </c>
      <c r="H168" s="5">
        <f t="shared" si="13"/>
        <v>24.555004</v>
      </c>
      <c r="I168">
        <v>7.484</v>
      </c>
      <c r="K168">
        <v>430.71300000000002</v>
      </c>
      <c r="L168">
        <f t="shared" si="8"/>
        <v>422.74900000000002</v>
      </c>
      <c r="M168">
        <v>423.22899999999998</v>
      </c>
      <c r="N168">
        <v>7.5990000000000002</v>
      </c>
      <c r="O168">
        <v>7.1189999999999998</v>
      </c>
      <c r="P168">
        <f t="shared" si="9"/>
        <v>0.48000000000000043</v>
      </c>
    </row>
    <row r="169" spans="1:16" x14ac:dyDescent="0.2">
      <c r="A169" s="1" t="s">
        <v>22</v>
      </c>
      <c r="B169" s="10">
        <v>34611</v>
      </c>
      <c r="C169" s="32" t="s">
        <v>206</v>
      </c>
      <c r="F169" s="5">
        <f t="shared" ref="F169:F186" si="14">G169*3.281</f>
        <v>24.069416</v>
      </c>
      <c r="G169">
        <v>7.3360000000000003</v>
      </c>
      <c r="H169" s="5">
        <f t="shared" si="13"/>
        <v>22.665148000000002</v>
      </c>
      <c r="I169">
        <v>6.9080000000000004</v>
      </c>
      <c r="K169">
        <v>430.71300000000002</v>
      </c>
      <c r="L169">
        <f t="shared" si="8"/>
        <v>423.37700000000001</v>
      </c>
      <c r="M169">
        <v>423.80500000000001</v>
      </c>
      <c r="N169">
        <v>6.9710000000000001</v>
      </c>
      <c r="O169">
        <v>6.5430000000000001</v>
      </c>
      <c r="P169">
        <f t="shared" si="9"/>
        <v>0.42799999999999994</v>
      </c>
    </row>
    <row r="170" spans="1:16" x14ac:dyDescent="0.2">
      <c r="A170" s="1" t="s">
        <v>22</v>
      </c>
      <c r="B170" s="10">
        <v>34648</v>
      </c>
      <c r="C170" s="32" t="s">
        <v>206</v>
      </c>
      <c r="F170" s="5">
        <f t="shared" si="14"/>
        <v>23.846308000000001</v>
      </c>
      <c r="G170">
        <v>7.2679999999999998</v>
      </c>
      <c r="H170" s="5">
        <f t="shared" si="13"/>
        <v>22.596246999999998</v>
      </c>
      <c r="I170">
        <v>6.8869999999999996</v>
      </c>
      <c r="K170">
        <v>430.71300000000002</v>
      </c>
      <c r="L170">
        <f t="shared" si="8"/>
        <v>423.44500000000005</v>
      </c>
      <c r="M170">
        <v>423.82600000000002</v>
      </c>
      <c r="N170">
        <v>6.9029999999999996</v>
      </c>
      <c r="O170">
        <v>6.5220000000000002</v>
      </c>
      <c r="P170">
        <f t="shared" si="9"/>
        <v>0.38099999999999934</v>
      </c>
    </row>
    <row r="171" spans="1:16" x14ac:dyDescent="0.2">
      <c r="A171" s="1" t="s">
        <v>22</v>
      </c>
      <c r="B171" s="10">
        <v>34676</v>
      </c>
      <c r="C171" s="32" t="s">
        <v>206</v>
      </c>
      <c r="F171" s="5">
        <f t="shared" si="14"/>
        <v>23.783968999999999</v>
      </c>
      <c r="G171">
        <v>7.2489999999999997</v>
      </c>
      <c r="K171">
        <v>430.71300000000002</v>
      </c>
      <c r="L171">
        <f t="shared" si="8"/>
        <v>423.464</v>
      </c>
      <c r="N171">
        <v>6.8840000000000003</v>
      </c>
    </row>
    <row r="172" spans="1:16" x14ac:dyDescent="0.2">
      <c r="A172" s="1" t="s">
        <v>22</v>
      </c>
      <c r="B172" s="10">
        <v>34702</v>
      </c>
      <c r="C172" s="32" t="s">
        <v>206</v>
      </c>
      <c r="F172" s="5">
        <f t="shared" si="14"/>
        <v>24.246590000000001</v>
      </c>
      <c r="G172">
        <v>7.39</v>
      </c>
      <c r="H172" s="5">
        <f t="shared" ref="H172:H202" si="15">I172*3.281</f>
        <v>22.638900000000003</v>
      </c>
      <c r="I172">
        <v>6.9</v>
      </c>
      <c r="K172">
        <v>430.71300000000002</v>
      </c>
      <c r="L172">
        <f t="shared" si="8"/>
        <v>423.32300000000004</v>
      </c>
      <c r="M172">
        <v>423.81</v>
      </c>
      <c r="N172">
        <v>7.03</v>
      </c>
      <c r="O172">
        <v>6.53</v>
      </c>
      <c r="P172">
        <f>G172-I172</f>
        <v>0.48999999999999932</v>
      </c>
    </row>
    <row r="173" spans="1:16" x14ac:dyDescent="0.2">
      <c r="A173" s="1" t="s">
        <v>22</v>
      </c>
      <c r="B173" s="10">
        <v>34775</v>
      </c>
      <c r="C173" s="32" t="s">
        <v>206</v>
      </c>
      <c r="F173" s="5">
        <f t="shared" si="14"/>
        <v>25.037311000000003</v>
      </c>
      <c r="G173">
        <v>7.6310000000000002</v>
      </c>
      <c r="H173" s="5">
        <f t="shared" si="15"/>
        <v>22.822636000000003</v>
      </c>
      <c r="I173">
        <v>6.9560000000000004</v>
      </c>
      <c r="K173">
        <v>430.71300000000002</v>
      </c>
      <c r="L173">
        <f t="shared" si="8"/>
        <v>423.08199999999999</v>
      </c>
      <c r="M173">
        <v>423.75700000000001</v>
      </c>
      <c r="N173">
        <v>7.266</v>
      </c>
      <c r="O173">
        <v>6.5910000000000002</v>
      </c>
      <c r="P173">
        <f t="shared" si="9"/>
        <v>0.67499999999999982</v>
      </c>
    </row>
    <row r="174" spans="1:16" x14ac:dyDescent="0.2">
      <c r="A174" s="1" t="s">
        <v>22</v>
      </c>
      <c r="B174" s="10">
        <v>34817</v>
      </c>
      <c r="C174" s="32" t="s">
        <v>206</v>
      </c>
      <c r="F174" s="5">
        <f t="shared" si="14"/>
        <v>26.330025000000003</v>
      </c>
      <c r="G174">
        <v>8.0250000000000004</v>
      </c>
      <c r="H174" s="5">
        <f t="shared" si="15"/>
        <v>22.727487</v>
      </c>
      <c r="I174">
        <v>6.9269999999999996</v>
      </c>
      <c r="K174">
        <v>430.71300000000002</v>
      </c>
      <c r="L174">
        <f t="shared" si="8"/>
        <v>422.68800000000005</v>
      </c>
      <c r="M174">
        <v>422.68700000000001</v>
      </c>
      <c r="N174">
        <v>6.5620000000000003</v>
      </c>
      <c r="O174">
        <v>7.6609999999999996</v>
      </c>
    </row>
    <row r="175" spans="1:16" x14ac:dyDescent="0.2">
      <c r="A175" s="1" t="s">
        <v>22</v>
      </c>
      <c r="B175" s="10">
        <v>34859</v>
      </c>
      <c r="C175" s="32" t="s">
        <v>206</v>
      </c>
      <c r="F175" s="5">
        <f t="shared" si="14"/>
        <v>23.803654999999999</v>
      </c>
      <c r="G175">
        <v>7.2549999999999999</v>
      </c>
      <c r="H175" s="5">
        <f t="shared" si="15"/>
        <v>22.566718000000002</v>
      </c>
      <c r="I175">
        <v>6.8780000000000001</v>
      </c>
      <c r="K175">
        <v>430.71300000000002</v>
      </c>
      <c r="L175">
        <f t="shared" si="8"/>
        <v>423.45800000000003</v>
      </c>
      <c r="M175">
        <f t="shared" ref="M175:M180" si="16">K175-I175</f>
        <v>423.83500000000004</v>
      </c>
      <c r="N175">
        <f t="shared" ref="N175:O180" si="17">430.348-L175</f>
        <v>6.8899999999999864</v>
      </c>
      <c r="O175">
        <f t="shared" si="17"/>
        <v>6.5129999999999768</v>
      </c>
      <c r="P175">
        <f t="shared" si="9"/>
        <v>0.37700000000000955</v>
      </c>
    </row>
    <row r="176" spans="1:16" x14ac:dyDescent="0.2">
      <c r="A176" s="1" t="s">
        <v>22</v>
      </c>
      <c r="B176" s="12">
        <v>35025</v>
      </c>
      <c r="C176" s="32" t="s">
        <v>206</v>
      </c>
      <c r="F176" s="5">
        <f t="shared" si="14"/>
        <v>25.079964</v>
      </c>
      <c r="G176">
        <v>7.6440000000000001</v>
      </c>
      <c r="H176" s="5">
        <f t="shared" si="15"/>
        <v>22.674990999999999</v>
      </c>
      <c r="I176">
        <v>6.9109999999999996</v>
      </c>
      <c r="K176">
        <v>430.71300000000002</v>
      </c>
      <c r="L176">
        <f t="shared" si="8"/>
        <v>423.06900000000002</v>
      </c>
      <c r="M176">
        <f t="shared" si="16"/>
        <v>423.80200000000002</v>
      </c>
      <c r="N176">
        <f t="shared" si="17"/>
        <v>7.2789999999999964</v>
      </c>
      <c r="O176">
        <f t="shared" si="17"/>
        <v>6.5459999999999923</v>
      </c>
      <c r="P176">
        <f t="shared" si="9"/>
        <v>0.73300000000000409</v>
      </c>
    </row>
    <row r="177" spans="1:16" x14ac:dyDescent="0.2">
      <c r="A177" s="1" t="s">
        <v>22</v>
      </c>
      <c r="B177" s="10">
        <v>35213</v>
      </c>
      <c r="C177" s="32" t="s">
        <v>206</v>
      </c>
      <c r="F177" s="5">
        <f t="shared" si="14"/>
        <v>22.930909</v>
      </c>
      <c r="G177">
        <v>6.9889999999999999</v>
      </c>
      <c r="H177" s="5">
        <f t="shared" si="15"/>
        <v>22.235337000000001</v>
      </c>
      <c r="I177">
        <v>6.7770000000000001</v>
      </c>
      <c r="K177">
        <v>430.71300000000002</v>
      </c>
      <c r="L177">
        <f t="shared" si="8"/>
        <v>423.72400000000005</v>
      </c>
      <c r="M177">
        <f t="shared" si="16"/>
        <v>423.93600000000004</v>
      </c>
      <c r="N177">
        <f t="shared" si="17"/>
        <v>6.6239999999999668</v>
      </c>
      <c r="O177">
        <f t="shared" si="17"/>
        <v>6.4119999999999777</v>
      </c>
      <c r="P177">
        <f t="shared" si="9"/>
        <v>0.21199999999998909</v>
      </c>
    </row>
    <row r="178" spans="1:16" x14ac:dyDescent="0.2">
      <c r="A178" s="1" t="s">
        <v>22</v>
      </c>
      <c r="B178" s="10">
        <v>35240</v>
      </c>
      <c r="C178" s="32" t="s">
        <v>206</v>
      </c>
      <c r="F178" s="5">
        <f t="shared" si="14"/>
        <v>23.354158000000002</v>
      </c>
      <c r="G178">
        <v>7.1180000000000003</v>
      </c>
      <c r="H178" s="5">
        <f t="shared" si="15"/>
        <v>22.264865999999998</v>
      </c>
      <c r="I178">
        <v>6.7859999999999996</v>
      </c>
      <c r="K178">
        <v>430.71300000000002</v>
      </c>
      <c r="L178">
        <f t="shared" si="8"/>
        <v>423.59500000000003</v>
      </c>
      <c r="M178">
        <f t="shared" si="16"/>
        <v>423.92700000000002</v>
      </c>
      <c r="N178">
        <f t="shared" si="17"/>
        <v>6.7529999999999859</v>
      </c>
      <c r="O178">
        <f t="shared" si="17"/>
        <v>6.4209999999999923</v>
      </c>
      <c r="P178">
        <f t="shared" si="9"/>
        <v>0.33199999999999363</v>
      </c>
    </row>
    <row r="179" spans="1:16" x14ac:dyDescent="0.2">
      <c r="A179" s="1" t="s">
        <v>22</v>
      </c>
      <c r="B179" s="10">
        <v>35286</v>
      </c>
      <c r="C179" s="32" t="s">
        <v>206</v>
      </c>
      <c r="F179" s="5">
        <f t="shared" si="14"/>
        <v>24.010358</v>
      </c>
      <c r="G179">
        <v>7.3179999999999996</v>
      </c>
      <c r="H179" s="5">
        <f t="shared" si="15"/>
        <v>22.468288000000001</v>
      </c>
      <c r="I179">
        <v>6.8479999999999999</v>
      </c>
      <c r="K179">
        <v>430.71300000000002</v>
      </c>
      <c r="L179">
        <f t="shared" si="8"/>
        <v>423.39500000000004</v>
      </c>
      <c r="M179">
        <f t="shared" si="16"/>
        <v>423.86500000000001</v>
      </c>
      <c r="N179">
        <f t="shared" si="17"/>
        <v>6.9529999999999745</v>
      </c>
      <c r="O179">
        <f t="shared" si="17"/>
        <v>6.4830000000000041</v>
      </c>
      <c r="P179">
        <f t="shared" si="9"/>
        <v>0.46999999999997044</v>
      </c>
    </row>
    <row r="180" spans="1:16" x14ac:dyDescent="0.2">
      <c r="A180" s="1" t="s">
        <v>22</v>
      </c>
      <c r="B180" s="10">
        <v>35311</v>
      </c>
      <c r="C180" s="32" t="s">
        <v>206</v>
      </c>
      <c r="F180" s="5">
        <f t="shared" si="14"/>
        <v>24.610781000000003</v>
      </c>
      <c r="G180">
        <v>7.5010000000000003</v>
      </c>
      <c r="H180" s="5">
        <f t="shared" si="15"/>
        <v>22.576561000000002</v>
      </c>
      <c r="I180">
        <v>6.8810000000000002</v>
      </c>
      <c r="K180">
        <v>430.71300000000002</v>
      </c>
      <c r="L180">
        <f t="shared" si="8"/>
        <v>423.21200000000005</v>
      </c>
      <c r="M180">
        <f t="shared" si="16"/>
        <v>423.83199999999999</v>
      </c>
      <c r="N180">
        <f t="shared" si="17"/>
        <v>7.1359999999999673</v>
      </c>
      <c r="O180">
        <f t="shared" si="17"/>
        <v>6.5160000000000196</v>
      </c>
      <c r="P180">
        <f t="shared" si="9"/>
        <v>0.6199999999999477</v>
      </c>
    </row>
    <row r="181" spans="1:16" x14ac:dyDescent="0.2">
      <c r="A181" s="1" t="s">
        <v>22</v>
      </c>
      <c r="B181" s="10">
        <v>35359</v>
      </c>
      <c r="C181" s="32" t="s">
        <v>206</v>
      </c>
      <c r="F181" s="5">
        <f t="shared" si="14"/>
        <v>25.217766000000001</v>
      </c>
      <c r="G181">
        <v>7.6859999999999999</v>
      </c>
      <c r="H181" s="5">
        <f t="shared" si="15"/>
        <v>22.760297000000001</v>
      </c>
      <c r="I181">
        <v>6.9370000000000003</v>
      </c>
      <c r="K181">
        <v>430.71300000000002</v>
      </c>
      <c r="L181">
        <f t="shared" si="8"/>
        <v>423.02700000000004</v>
      </c>
      <c r="M181">
        <f t="shared" ref="M181:M198" si="18">K181-I181</f>
        <v>423.77600000000001</v>
      </c>
      <c r="N181">
        <f t="shared" ref="N181:N198" si="19">430.348-L181</f>
        <v>7.3209999999999695</v>
      </c>
      <c r="O181">
        <f t="shared" ref="O181:O198" si="20">430.348-M181</f>
        <v>6.5720000000000027</v>
      </c>
      <c r="P181">
        <f t="shared" si="9"/>
        <v>0.7489999999999668</v>
      </c>
    </row>
    <row r="182" spans="1:16" x14ac:dyDescent="0.2">
      <c r="A182" s="1" t="s">
        <v>22</v>
      </c>
      <c r="B182" s="10">
        <v>35419</v>
      </c>
      <c r="C182" s="32" t="s">
        <v>206</v>
      </c>
      <c r="F182" s="5">
        <f t="shared" si="14"/>
        <v>25.119336000000001</v>
      </c>
      <c r="G182">
        <v>7.6559999999999997</v>
      </c>
      <c r="H182" s="5">
        <f t="shared" si="15"/>
        <v>22.766859</v>
      </c>
      <c r="I182">
        <v>6.9390000000000001</v>
      </c>
      <c r="K182">
        <v>430.71300000000002</v>
      </c>
      <c r="L182">
        <f t="shared" si="8"/>
        <v>423.05700000000002</v>
      </c>
      <c r="M182">
        <f t="shared" si="18"/>
        <v>423.774</v>
      </c>
      <c r="N182">
        <f t="shared" si="19"/>
        <v>7.2909999999999968</v>
      </c>
      <c r="O182">
        <f t="shared" si="20"/>
        <v>6.5740000000000123</v>
      </c>
      <c r="P182">
        <f t="shared" si="9"/>
        <v>0.71699999999998454</v>
      </c>
    </row>
    <row r="183" spans="1:16" x14ac:dyDescent="0.2">
      <c r="A183" s="1" t="s">
        <v>22</v>
      </c>
      <c r="B183" s="10">
        <v>35487</v>
      </c>
      <c r="C183" s="32" t="s">
        <v>206</v>
      </c>
      <c r="F183" s="5">
        <f t="shared" si="14"/>
        <v>25.266981000000001</v>
      </c>
      <c r="G183">
        <v>7.7009999999999996</v>
      </c>
      <c r="H183" s="5">
        <f t="shared" si="15"/>
        <v>23.291819</v>
      </c>
      <c r="I183">
        <v>7.0990000000000002</v>
      </c>
      <c r="K183">
        <v>430.71300000000002</v>
      </c>
      <c r="L183">
        <f t="shared" si="8"/>
        <v>423.012</v>
      </c>
      <c r="M183">
        <f t="shared" si="18"/>
        <v>423.61400000000003</v>
      </c>
      <c r="N183">
        <f t="shared" si="19"/>
        <v>7.3360000000000127</v>
      </c>
      <c r="O183">
        <f t="shared" si="20"/>
        <v>6.7339999999999804</v>
      </c>
      <c r="P183">
        <f t="shared" si="9"/>
        <v>0.60200000000003229</v>
      </c>
    </row>
    <row r="184" spans="1:16" x14ac:dyDescent="0.2">
      <c r="A184" s="1" t="s">
        <v>22</v>
      </c>
      <c r="B184" s="10">
        <v>35551</v>
      </c>
      <c r="C184" s="32" t="s">
        <v>206</v>
      </c>
      <c r="F184" s="5">
        <f t="shared" si="14"/>
        <v>23.531331999999999</v>
      </c>
      <c r="G184">
        <v>7.1719999999999997</v>
      </c>
      <c r="H184" s="5">
        <f t="shared" si="15"/>
        <v>22.451883000000002</v>
      </c>
      <c r="I184">
        <v>6.843</v>
      </c>
      <c r="K184">
        <v>430.71300000000002</v>
      </c>
      <c r="L184">
        <f t="shared" si="8"/>
        <v>423.541</v>
      </c>
      <c r="M184">
        <f t="shared" si="18"/>
        <v>423.87</v>
      </c>
      <c r="N184">
        <f t="shared" si="19"/>
        <v>6.8070000000000164</v>
      </c>
      <c r="O184">
        <f t="shared" si="20"/>
        <v>6.4780000000000086</v>
      </c>
      <c r="P184">
        <f t="shared" si="9"/>
        <v>0.32900000000000773</v>
      </c>
    </row>
    <row r="185" spans="1:16" x14ac:dyDescent="0.2">
      <c r="A185" s="1" t="s">
        <v>22</v>
      </c>
      <c r="B185" s="10">
        <v>35586</v>
      </c>
      <c r="C185" s="32" t="s">
        <v>206</v>
      </c>
      <c r="F185" s="5">
        <f t="shared" si="14"/>
        <v>23.409935000000001</v>
      </c>
      <c r="G185">
        <v>7.1349999999999998</v>
      </c>
      <c r="H185" s="5">
        <f t="shared" si="15"/>
        <v>22.360015000000001</v>
      </c>
      <c r="I185">
        <v>6.8150000000000004</v>
      </c>
      <c r="K185">
        <v>430.71300000000002</v>
      </c>
      <c r="L185">
        <f t="shared" si="8"/>
        <v>423.57800000000003</v>
      </c>
      <c r="M185">
        <f t="shared" si="18"/>
        <v>423.89800000000002</v>
      </c>
      <c r="N185">
        <f t="shared" si="19"/>
        <v>6.7699999999999818</v>
      </c>
      <c r="O185">
        <f t="shared" si="20"/>
        <v>6.4499999999999886</v>
      </c>
      <c r="P185">
        <f t="shared" si="9"/>
        <v>0.31999999999999318</v>
      </c>
    </row>
    <row r="186" spans="1:16" x14ac:dyDescent="0.2">
      <c r="A186" s="1" t="s">
        <v>22</v>
      </c>
      <c r="B186" s="10">
        <v>35625</v>
      </c>
      <c r="C186" s="32" t="s">
        <v>206</v>
      </c>
      <c r="F186" s="5">
        <f t="shared" si="14"/>
        <v>22.924347000000001</v>
      </c>
      <c r="G186">
        <v>6.9870000000000001</v>
      </c>
      <c r="H186" s="5">
        <f t="shared" si="15"/>
        <v>22.205808000000001</v>
      </c>
      <c r="I186">
        <v>6.7679999999999998</v>
      </c>
      <c r="K186">
        <v>430.71300000000002</v>
      </c>
      <c r="L186">
        <f t="shared" si="8"/>
        <v>423.726</v>
      </c>
      <c r="M186">
        <f t="shared" si="18"/>
        <v>423.94500000000005</v>
      </c>
      <c r="N186">
        <f t="shared" si="19"/>
        <v>6.6220000000000141</v>
      </c>
      <c r="O186">
        <f t="shared" si="20"/>
        <v>6.4029999999999632</v>
      </c>
      <c r="P186">
        <f t="shared" si="9"/>
        <v>0.21900000000005093</v>
      </c>
    </row>
    <row r="187" spans="1:16" x14ac:dyDescent="0.2">
      <c r="A187" s="1" t="s">
        <v>22</v>
      </c>
      <c r="B187" s="10">
        <v>35651</v>
      </c>
      <c r="C187" s="32" t="s">
        <v>206</v>
      </c>
      <c r="F187" s="5">
        <f>G187*3.281</f>
        <v>21.946609000000002</v>
      </c>
      <c r="G187">
        <v>6.6890000000000001</v>
      </c>
      <c r="H187" s="5">
        <f t="shared" si="15"/>
        <v>22.989967</v>
      </c>
      <c r="I187">
        <v>7.0069999999999997</v>
      </c>
      <c r="K187">
        <v>430.71300000000002</v>
      </c>
      <c r="L187">
        <f t="shared" si="8"/>
        <v>424.024</v>
      </c>
      <c r="M187">
        <f t="shared" si="18"/>
        <v>423.70600000000002</v>
      </c>
      <c r="N187">
        <f t="shared" si="19"/>
        <v>6.3240000000000123</v>
      </c>
      <c r="O187">
        <f t="shared" si="20"/>
        <v>6.6419999999999959</v>
      </c>
    </row>
    <row r="188" spans="1:16" x14ac:dyDescent="0.2">
      <c r="A188" s="1" t="s">
        <v>22</v>
      </c>
      <c r="B188" s="10">
        <v>35693</v>
      </c>
      <c r="C188" s="32" t="s">
        <v>206</v>
      </c>
      <c r="F188" s="5">
        <f t="shared" ref="F188:F202" si="21">G188*3.281</f>
        <v>23.810217000000002</v>
      </c>
      <c r="G188">
        <v>7.2569999999999997</v>
      </c>
      <c r="H188" s="5">
        <f t="shared" si="15"/>
        <v>22.241899</v>
      </c>
      <c r="I188">
        <v>6.7789999999999999</v>
      </c>
      <c r="K188">
        <v>430.71300000000002</v>
      </c>
      <c r="L188">
        <f t="shared" si="8"/>
        <v>423.45600000000002</v>
      </c>
      <c r="M188">
        <f t="shared" si="18"/>
        <v>423.93400000000003</v>
      </c>
      <c r="N188">
        <f t="shared" si="19"/>
        <v>6.8919999999999959</v>
      </c>
      <c r="O188">
        <f t="shared" si="20"/>
        <v>6.4139999999999873</v>
      </c>
      <c r="P188">
        <f t="shared" si="9"/>
        <v>0.47800000000000864</v>
      </c>
    </row>
    <row r="189" spans="1:16" x14ac:dyDescent="0.2">
      <c r="A189" s="1" t="s">
        <v>22</v>
      </c>
      <c r="B189" s="10">
        <v>35731</v>
      </c>
      <c r="C189" s="32" t="s">
        <v>206</v>
      </c>
      <c r="F189" s="5">
        <f t="shared" si="21"/>
        <v>23.856151000000001</v>
      </c>
      <c r="G189">
        <v>7.2709999999999999</v>
      </c>
      <c r="H189" s="5">
        <f t="shared" si="15"/>
        <v>22.291114</v>
      </c>
      <c r="I189">
        <v>6.7939999999999996</v>
      </c>
      <c r="K189">
        <v>430.71300000000002</v>
      </c>
      <c r="L189">
        <f t="shared" si="8"/>
        <v>423.44200000000001</v>
      </c>
      <c r="M189">
        <f t="shared" si="18"/>
        <v>423.91900000000004</v>
      </c>
      <c r="N189">
        <f t="shared" si="19"/>
        <v>6.9060000000000059</v>
      </c>
      <c r="O189">
        <f t="shared" si="20"/>
        <v>6.4289999999999736</v>
      </c>
      <c r="P189">
        <f t="shared" si="9"/>
        <v>0.47700000000003229</v>
      </c>
    </row>
    <row r="190" spans="1:16" x14ac:dyDescent="0.2">
      <c r="A190" s="1" t="s">
        <v>22</v>
      </c>
      <c r="B190" s="10">
        <v>35754</v>
      </c>
      <c r="C190" s="32" t="s">
        <v>206</v>
      </c>
      <c r="F190" s="5">
        <f t="shared" si="21"/>
        <v>24.075978000000003</v>
      </c>
      <c r="G190">
        <v>7.3380000000000001</v>
      </c>
      <c r="H190" s="5">
        <f t="shared" si="15"/>
        <v>22.379701000000001</v>
      </c>
      <c r="I190">
        <v>6.8209999999999997</v>
      </c>
      <c r="K190">
        <v>430.71300000000002</v>
      </c>
      <c r="L190">
        <f t="shared" si="8"/>
        <v>423.375</v>
      </c>
      <c r="M190">
        <f t="shared" si="18"/>
        <v>423.892</v>
      </c>
      <c r="N190">
        <f t="shared" si="19"/>
        <v>6.9730000000000132</v>
      </c>
      <c r="O190">
        <f t="shared" si="20"/>
        <v>6.4560000000000173</v>
      </c>
      <c r="P190">
        <f t="shared" si="9"/>
        <v>0.51699999999999591</v>
      </c>
    </row>
    <row r="191" spans="1:16" x14ac:dyDescent="0.2">
      <c r="A191" s="1" t="s">
        <v>22</v>
      </c>
      <c r="B191" s="10">
        <v>35776</v>
      </c>
      <c r="C191" s="32" t="s">
        <v>206</v>
      </c>
      <c r="F191" s="5">
        <f t="shared" si="21"/>
        <v>24.318771999999999</v>
      </c>
      <c r="G191">
        <v>7.4119999999999999</v>
      </c>
      <c r="H191" s="5">
        <f t="shared" si="15"/>
        <v>22.425635</v>
      </c>
      <c r="I191">
        <v>6.835</v>
      </c>
      <c r="K191">
        <v>430.71300000000002</v>
      </c>
      <c r="L191">
        <f t="shared" si="8"/>
        <v>423.30100000000004</v>
      </c>
      <c r="M191">
        <f t="shared" si="18"/>
        <v>423.87800000000004</v>
      </c>
      <c r="N191">
        <f t="shared" si="19"/>
        <v>7.0469999999999686</v>
      </c>
      <c r="O191">
        <f t="shared" si="20"/>
        <v>6.4699999999999704</v>
      </c>
      <c r="P191">
        <f t="shared" si="9"/>
        <v>0.57699999999999818</v>
      </c>
    </row>
    <row r="192" spans="1:16" x14ac:dyDescent="0.2">
      <c r="A192" s="1" t="s">
        <v>22</v>
      </c>
      <c r="B192" s="10">
        <v>35817</v>
      </c>
      <c r="C192" s="32" t="s">
        <v>206</v>
      </c>
      <c r="F192" s="5">
        <f t="shared" si="21"/>
        <v>24.689525000000003</v>
      </c>
      <c r="G192">
        <v>7.5250000000000004</v>
      </c>
      <c r="H192" s="5">
        <f t="shared" si="15"/>
        <v>22.550313000000003</v>
      </c>
      <c r="I192">
        <v>6.8730000000000002</v>
      </c>
      <c r="K192">
        <v>430.71300000000002</v>
      </c>
      <c r="L192">
        <f t="shared" si="8"/>
        <v>423.18800000000005</v>
      </c>
      <c r="M192">
        <f t="shared" si="18"/>
        <v>423.84000000000003</v>
      </c>
      <c r="N192">
        <f t="shared" si="19"/>
        <v>7.1599999999999682</v>
      </c>
      <c r="O192">
        <f t="shared" si="20"/>
        <v>6.5079999999999814</v>
      </c>
      <c r="P192">
        <f t="shared" si="9"/>
        <v>0.65199999999998681</v>
      </c>
    </row>
    <row r="193" spans="1:16" x14ac:dyDescent="0.2">
      <c r="A193" s="1" t="s">
        <v>22</v>
      </c>
      <c r="B193" s="10">
        <v>35845</v>
      </c>
      <c r="C193" s="32" t="s">
        <v>206</v>
      </c>
      <c r="F193" s="5">
        <f t="shared" si="21"/>
        <v>25.693511000000001</v>
      </c>
      <c r="G193">
        <v>7.8310000000000004</v>
      </c>
      <c r="H193" s="5">
        <f t="shared" si="15"/>
        <v>22.645462000000002</v>
      </c>
      <c r="I193">
        <v>6.9020000000000001</v>
      </c>
      <c r="K193">
        <v>430.71300000000002</v>
      </c>
      <c r="L193">
        <f t="shared" si="8"/>
        <v>422.88200000000001</v>
      </c>
      <c r="M193">
        <f t="shared" si="18"/>
        <v>423.81100000000004</v>
      </c>
      <c r="N193">
        <f t="shared" si="19"/>
        <v>7.4660000000000082</v>
      </c>
      <c r="O193">
        <f t="shared" si="20"/>
        <v>6.5369999999999777</v>
      </c>
      <c r="P193">
        <f t="shared" si="9"/>
        <v>0.92900000000003047</v>
      </c>
    </row>
    <row r="194" spans="1:16" x14ac:dyDescent="0.2">
      <c r="A194" s="1" t="s">
        <v>22</v>
      </c>
      <c r="B194" s="10">
        <v>35871</v>
      </c>
      <c r="C194" s="32" t="s">
        <v>206</v>
      </c>
      <c r="F194" s="5">
        <f t="shared" si="21"/>
        <v>24.745301999999999</v>
      </c>
      <c r="G194">
        <v>7.5419999999999998</v>
      </c>
      <c r="H194" s="5">
        <f t="shared" si="15"/>
        <v>22.629057000000003</v>
      </c>
      <c r="I194">
        <v>6.8970000000000002</v>
      </c>
      <c r="K194">
        <v>430.71300000000002</v>
      </c>
      <c r="L194">
        <f t="shared" si="8"/>
        <v>423.17100000000005</v>
      </c>
      <c r="M194">
        <f t="shared" si="18"/>
        <v>423.81600000000003</v>
      </c>
      <c r="N194">
        <f t="shared" si="19"/>
        <v>7.1769999999999641</v>
      </c>
      <c r="O194">
        <f t="shared" si="20"/>
        <v>6.5319999999999823</v>
      </c>
      <c r="P194">
        <f t="shared" si="9"/>
        <v>0.64499999999998181</v>
      </c>
    </row>
    <row r="195" spans="1:16" x14ac:dyDescent="0.2">
      <c r="A195" s="1" t="s">
        <v>22</v>
      </c>
      <c r="B195" s="10">
        <v>35900</v>
      </c>
      <c r="C195" s="32" t="s">
        <v>206</v>
      </c>
      <c r="F195" s="5">
        <f t="shared" si="21"/>
        <v>24.774831000000002</v>
      </c>
      <c r="G195">
        <v>7.5510000000000002</v>
      </c>
      <c r="H195" s="5">
        <f t="shared" si="15"/>
        <v>22.619214000000003</v>
      </c>
      <c r="I195">
        <v>6.8940000000000001</v>
      </c>
      <c r="K195">
        <v>430.71300000000002</v>
      </c>
      <c r="L195">
        <f t="shared" si="8"/>
        <v>423.16200000000003</v>
      </c>
      <c r="M195">
        <f t="shared" si="18"/>
        <v>423.81900000000002</v>
      </c>
      <c r="N195">
        <f t="shared" si="19"/>
        <v>7.1859999999999786</v>
      </c>
      <c r="O195">
        <f t="shared" si="20"/>
        <v>6.5289999999999964</v>
      </c>
      <c r="P195">
        <f t="shared" si="9"/>
        <v>0.65699999999998226</v>
      </c>
    </row>
    <row r="196" spans="1:16" x14ac:dyDescent="0.2">
      <c r="A196" s="1" t="s">
        <v>22</v>
      </c>
      <c r="B196" s="10">
        <v>35956</v>
      </c>
      <c r="C196" s="32" t="s">
        <v>206</v>
      </c>
      <c r="F196" s="5">
        <f t="shared" si="21"/>
        <v>23.921771000000003</v>
      </c>
      <c r="G196">
        <v>7.2910000000000004</v>
      </c>
      <c r="H196" s="5">
        <f t="shared" si="15"/>
        <v>22.422353999999999</v>
      </c>
      <c r="I196">
        <v>6.8339999999999996</v>
      </c>
      <c r="K196">
        <v>430.71300000000002</v>
      </c>
      <c r="L196">
        <f t="shared" si="8"/>
        <v>423.42200000000003</v>
      </c>
      <c r="M196">
        <f t="shared" si="18"/>
        <v>423.87900000000002</v>
      </c>
      <c r="N196">
        <f t="shared" si="19"/>
        <v>6.9259999999999877</v>
      </c>
      <c r="O196">
        <f t="shared" si="20"/>
        <v>6.4689999999999941</v>
      </c>
      <c r="P196">
        <f t="shared" si="9"/>
        <v>0.45699999999999363</v>
      </c>
    </row>
    <row r="197" spans="1:16" x14ac:dyDescent="0.2">
      <c r="A197" s="1" t="s">
        <v>22</v>
      </c>
      <c r="B197" s="10">
        <v>36060</v>
      </c>
      <c r="C197" s="32" t="s">
        <v>206</v>
      </c>
      <c r="F197" s="5">
        <f t="shared" si="21"/>
        <v>25.486808</v>
      </c>
      <c r="G197">
        <v>7.7679999999999998</v>
      </c>
      <c r="H197" s="5">
        <f t="shared" si="15"/>
        <v>22.953876000000001</v>
      </c>
      <c r="I197">
        <v>6.9960000000000004</v>
      </c>
      <c r="K197">
        <v>430.71300000000002</v>
      </c>
      <c r="L197">
        <f t="shared" si="8"/>
        <v>422.94500000000005</v>
      </c>
      <c r="M197">
        <f t="shared" si="18"/>
        <v>423.71700000000004</v>
      </c>
      <c r="N197">
        <f t="shared" si="19"/>
        <v>7.4029999999999632</v>
      </c>
      <c r="O197">
        <f t="shared" si="20"/>
        <v>6.6309999999999718</v>
      </c>
      <c r="P197">
        <f t="shared" si="9"/>
        <v>0.77199999999999136</v>
      </c>
    </row>
    <row r="198" spans="1:16" x14ac:dyDescent="0.2">
      <c r="A198" s="1" t="s">
        <v>22</v>
      </c>
      <c r="B198" s="10">
        <v>36082</v>
      </c>
      <c r="C198" s="32" t="s">
        <v>206</v>
      </c>
      <c r="F198" s="5">
        <f t="shared" si="21"/>
        <v>25.670544</v>
      </c>
      <c r="G198">
        <v>7.8239999999999998</v>
      </c>
      <c r="H198" s="5">
        <f t="shared" si="15"/>
        <v>22.904661000000001</v>
      </c>
      <c r="I198">
        <v>6.9809999999999999</v>
      </c>
      <c r="K198">
        <v>430.71300000000002</v>
      </c>
      <c r="L198">
        <f t="shared" si="8"/>
        <v>422.88900000000001</v>
      </c>
      <c r="M198">
        <f t="shared" si="18"/>
        <v>423.73200000000003</v>
      </c>
      <c r="N198">
        <f t="shared" si="19"/>
        <v>7.4590000000000032</v>
      </c>
      <c r="O198">
        <f t="shared" si="20"/>
        <v>6.6159999999999854</v>
      </c>
      <c r="P198">
        <f t="shared" si="9"/>
        <v>0.84300000000001774</v>
      </c>
    </row>
    <row r="199" spans="1:16" x14ac:dyDescent="0.2">
      <c r="A199" s="1" t="s">
        <v>22</v>
      </c>
      <c r="B199" s="10">
        <v>36160</v>
      </c>
      <c r="C199" s="32" t="s">
        <v>206</v>
      </c>
      <c r="F199" s="5">
        <f t="shared" si="21"/>
        <v>25.437593</v>
      </c>
      <c r="G199">
        <v>7.7530000000000001</v>
      </c>
      <c r="H199" s="5">
        <f t="shared" si="15"/>
        <v>22.917785000000002</v>
      </c>
      <c r="I199">
        <v>6.9850000000000003</v>
      </c>
      <c r="K199">
        <v>430.71300000000002</v>
      </c>
      <c r="L199">
        <f t="shared" si="8"/>
        <v>422.96000000000004</v>
      </c>
      <c r="M199">
        <f>K199-I199</f>
        <v>423.72800000000001</v>
      </c>
      <c r="N199">
        <f>430.348-L199</f>
        <v>7.3879999999999768</v>
      </c>
      <c r="O199">
        <f>430.348-M199</f>
        <v>6.6200000000000045</v>
      </c>
      <c r="P199">
        <f t="shared" si="9"/>
        <v>0.76799999999997226</v>
      </c>
    </row>
    <row r="200" spans="1:16" x14ac:dyDescent="0.2">
      <c r="A200" s="1" t="s">
        <v>22</v>
      </c>
      <c r="B200" s="10">
        <v>36216</v>
      </c>
      <c r="C200" s="32" t="s">
        <v>206</v>
      </c>
      <c r="F200" s="5">
        <f t="shared" si="21"/>
        <v>26.244719</v>
      </c>
      <c r="G200">
        <v>7.9989999999999997</v>
      </c>
      <c r="H200" s="5">
        <f t="shared" si="15"/>
        <v>23.180265000000002</v>
      </c>
      <c r="I200">
        <v>7.0650000000000004</v>
      </c>
      <c r="K200">
        <v>431.71300000000002</v>
      </c>
      <c r="L200">
        <f t="shared" si="8"/>
        <v>423.714</v>
      </c>
      <c r="M200">
        <f>K200-I200</f>
        <v>424.64800000000002</v>
      </c>
      <c r="N200">
        <f t="shared" ref="N200:O203" si="22">430.348-L200</f>
        <v>6.6340000000000146</v>
      </c>
      <c r="O200">
        <f t="shared" si="22"/>
        <v>5.6999999999999886</v>
      </c>
      <c r="P200">
        <f t="shared" si="9"/>
        <v>0.93400000000002592</v>
      </c>
    </row>
    <row r="201" spans="1:16" x14ac:dyDescent="0.2">
      <c r="A201" s="1" t="s">
        <v>22</v>
      </c>
      <c r="B201" s="10">
        <v>36235</v>
      </c>
      <c r="C201" s="32" t="s">
        <v>206</v>
      </c>
      <c r="F201" s="5">
        <f t="shared" si="21"/>
        <v>27.543994999999999</v>
      </c>
      <c r="G201">
        <v>8.3949999999999996</v>
      </c>
      <c r="H201" s="5">
        <f t="shared" si="15"/>
        <v>23.134331000000003</v>
      </c>
      <c r="I201">
        <v>7.0510000000000002</v>
      </c>
      <c r="K201">
        <v>432.71300000000002</v>
      </c>
      <c r="L201">
        <f t="shared" si="8"/>
        <v>424.31800000000004</v>
      </c>
      <c r="M201">
        <f>K201-I201</f>
        <v>425.66200000000003</v>
      </c>
      <c r="N201">
        <f t="shared" si="22"/>
        <v>6.0299999999999727</v>
      </c>
      <c r="O201">
        <f t="shared" si="22"/>
        <v>4.6859999999999786</v>
      </c>
      <c r="P201">
        <f t="shared" si="9"/>
        <v>1.3439999999999941</v>
      </c>
    </row>
    <row r="202" spans="1:16" x14ac:dyDescent="0.2">
      <c r="A202" s="1" t="s">
        <v>22</v>
      </c>
      <c r="B202" s="10">
        <v>36277</v>
      </c>
      <c r="C202" s="32" t="s">
        <v>206</v>
      </c>
      <c r="F202" s="5">
        <f t="shared" si="21"/>
        <v>25.739445</v>
      </c>
      <c r="G202">
        <v>7.8449999999999998</v>
      </c>
      <c r="H202" s="5">
        <f t="shared" si="15"/>
        <v>23.003091000000001</v>
      </c>
      <c r="I202">
        <v>7.0110000000000001</v>
      </c>
      <c r="K202">
        <v>433.71300000000002</v>
      </c>
      <c r="L202">
        <f t="shared" si="8"/>
        <v>425.86799999999999</v>
      </c>
      <c r="M202">
        <f>K202-I202</f>
        <v>426.702</v>
      </c>
      <c r="N202">
        <f t="shared" si="22"/>
        <v>4.4800000000000182</v>
      </c>
      <c r="O202">
        <f t="shared" si="22"/>
        <v>3.646000000000015</v>
      </c>
      <c r="P202">
        <f t="shared" ref="P202:P266" si="23">N202-O202</f>
        <v>0.83400000000000318</v>
      </c>
    </row>
    <row r="203" spans="1:16" x14ac:dyDescent="0.2">
      <c r="A203" s="1" t="s">
        <v>22</v>
      </c>
      <c r="B203" s="10">
        <v>36299</v>
      </c>
      <c r="C203" s="32" t="s">
        <v>206</v>
      </c>
      <c r="F203" s="5">
        <f t="shared" ref="F203:F239" si="24">G203*3.281</f>
        <v>25.040592</v>
      </c>
      <c r="G203">
        <v>7.6319999999999997</v>
      </c>
      <c r="H203" s="5">
        <f t="shared" ref="H203:H239" si="25">I203*3.281</f>
        <v>22.835760000000001</v>
      </c>
      <c r="I203">
        <v>6.96</v>
      </c>
      <c r="K203">
        <v>430.71300000000002</v>
      </c>
      <c r="L203">
        <f t="shared" ref="L203:L266" si="26">K203-G203</f>
        <v>423.08100000000002</v>
      </c>
      <c r="M203">
        <f t="shared" ref="M203:M211" si="27">K203-I203</f>
        <v>423.75300000000004</v>
      </c>
      <c r="N203">
        <f t="shared" si="22"/>
        <v>7.2669999999999959</v>
      </c>
      <c r="O203">
        <f t="shared" si="22"/>
        <v>6.5949999999999704</v>
      </c>
      <c r="P203">
        <f t="shared" si="23"/>
        <v>0.67200000000002547</v>
      </c>
    </row>
    <row r="204" spans="1:16" x14ac:dyDescent="0.2">
      <c r="A204" s="1" t="s">
        <v>22</v>
      </c>
      <c r="B204" s="10">
        <v>36328</v>
      </c>
      <c r="C204" s="32" t="s">
        <v>206</v>
      </c>
      <c r="F204" s="5">
        <f t="shared" si="24"/>
        <v>23.774126000000003</v>
      </c>
      <c r="G204">
        <v>7.2460000000000004</v>
      </c>
      <c r="H204" s="5">
        <f t="shared" si="25"/>
        <v>22.248460999999999</v>
      </c>
      <c r="I204">
        <v>6.7809999999999997</v>
      </c>
      <c r="K204">
        <v>430.71300000000002</v>
      </c>
      <c r="L204">
        <f t="shared" si="26"/>
        <v>423.46700000000004</v>
      </c>
      <c r="M204">
        <f t="shared" si="27"/>
        <v>423.93200000000002</v>
      </c>
      <c r="N204">
        <f t="shared" ref="N204:O211" si="28">430.348-L204</f>
        <v>6.8809999999999718</v>
      </c>
      <c r="O204">
        <f t="shared" si="28"/>
        <v>6.4159999999999968</v>
      </c>
      <c r="P204">
        <f t="shared" si="23"/>
        <v>0.46499999999997499</v>
      </c>
    </row>
    <row r="205" spans="1:16" x14ac:dyDescent="0.2">
      <c r="A205" s="1" t="s">
        <v>22</v>
      </c>
      <c r="B205" s="10">
        <v>36371</v>
      </c>
      <c r="C205" s="32" t="s">
        <v>206</v>
      </c>
      <c r="F205" s="5">
        <f t="shared" si="24"/>
        <v>23.409935000000001</v>
      </c>
      <c r="G205">
        <v>7.1349999999999998</v>
      </c>
      <c r="H205" s="5">
        <f t="shared" si="25"/>
        <v>22.015510000000003</v>
      </c>
      <c r="I205">
        <v>6.71</v>
      </c>
      <c r="K205">
        <v>430.71300000000002</v>
      </c>
      <c r="L205">
        <f t="shared" si="26"/>
        <v>423.57800000000003</v>
      </c>
      <c r="M205">
        <f t="shared" si="27"/>
        <v>424.00300000000004</v>
      </c>
      <c r="N205">
        <f t="shared" si="28"/>
        <v>6.7699999999999818</v>
      </c>
      <c r="O205">
        <f t="shared" si="28"/>
        <v>6.3449999999999704</v>
      </c>
      <c r="P205">
        <f t="shared" si="23"/>
        <v>0.42500000000001137</v>
      </c>
    </row>
    <row r="206" spans="1:16" x14ac:dyDescent="0.2">
      <c r="A206" s="1" t="s">
        <v>22</v>
      </c>
      <c r="B206" s="10">
        <v>36399</v>
      </c>
      <c r="C206" s="32" t="s">
        <v>206</v>
      </c>
      <c r="F206" s="5">
        <f t="shared" si="24"/>
        <v>23.432902000000002</v>
      </c>
      <c r="G206">
        <v>7.1420000000000003</v>
      </c>
      <c r="H206" s="5">
        <f t="shared" si="25"/>
        <v>21.999105</v>
      </c>
      <c r="I206">
        <v>6.7050000000000001</v>
      </c>
      <c r="K206">
        <v>430.71300000000002</v>
      </c>
      <c r="L206">
        <f t="shared" si="26"/>
        <v>423.57100000000003</v>
      </c>
      <c r="M206">
        <f t="shared" si="27"/>
        <v>424.00800000000004</v>
      </c>
      <c r="N206">
        <f t="shared" si="28"/>
        <v>6.7769999999999868</v>
      </c>
      <c r="O206">
        <f t="shared" si="28"/>
        <v>6.339999999999975</v>
      </c>
      <c r="P206">
        <f t="shared" si="23"/>
        <v>0.43700000000001182</v>
      </c>
    </row>
    <row r="207" spans="1:16" x14ac:dyDescent="0.2">
      <c r="A207" s="1" t="s">
        <v>22</v>
      </c>
      <c r="B207" s="10">
        <v>36427</v>
      </c>
      <c r="C207" s="32" t="s">
        <v>206</v>
      </c>
      <c r="F207" s="5">
        <f t="shared" si="24"/>
        <v>23.062149000000002</v>
      </c>
      <c r="G207">
        <v>7.0289999999999999</v>
      </c>
      <c r="H207" s="5">
        <f t="shared" si="25"/>
        <v>21.861303000000003</v>
      </c>
      <c r="I207">
        <v>6.6630000000000003</v>
      </c>
      <c r="K207">
        <v>430.71300000000002</v>
      </c>
      <c r="L207">
        <f t="shared" si="26"/>
        <v>423.68400000000003</v>
      </c>
      <c r="M207">
        <f t="shared" si="27"/>
        <v>424.05</v>
      </c>
      <c r="N207">
        <f t="shared" si="28"/>
        <v>6.6639999999999873</v>
      </c>
      <c r="O207">
        <f t="shared" si="28"/>
        <v>6.2980000000000018</v>
      </c>
      <c r="P207">
        <f t="shared" si="23"/>
        <v>0.36599999999998545</v>
      </c>
    </row>
    <row r="208" spans="1:16" x14ac:dyDescent="0.2">
      <c r="A208" s="1" t="s">
        <v>22</v>
      </c>
      <c r="B208" s="10">
        <v>36458</v>
      </c>
      <c r="C208" s="32" t="s">
        <v>206</v>
      </c>
      <c r="F208" s="5">
        <f t="shared" si="24"/>
        <v>23.134331000000003</v>
      </c>
      <c r="G208">
        <v>7.0510000000000002</v>
      </c>
      <c r="H208" s="5">
        <f t="shared" si="25"/>
        <v>21.861303000000003</v>
      </c>
      <c r="I208">
        <v>6.6630000000000003</v>
      </c>
      <c r="K208">
        <v>430.71300000000002</v>
      </c>
      <c r="L208">
        <f t="shared" si="26"/>
        <v>423.66200000000003</v>
      </c>
      <c r="M208">
        <f t="shared" si="27"/>
        <v>424.05</v>
      </c>
      <c r="N208">
        <f t="shared" si="28"/>
        <v>6.6859999999999786</v>
      </c>
      <c r="O208">
        <f t="shared" si="28"/>
        <v>6.2980000000000018</v>
      </c>
      <c r="P208">
        <f t="shared" si="23"/>
        <v>0.38799999999997681</v>
      </c>
    </row>
    <row r="209" spans="1:16" x14ac:dyDescent="0.2">
      <c r="A209" s="1" t="s">
        <v>22</v>
      </c>
      <c r="B209" s="10">
        <v>36486</v>
      </c>
      <c r="C209" s="32" t="s">
        <v>206</v>
      </c>
      <c r="F209" s="5">
        <f t="shared" si="24"/>
        <v>23.491960000000002</v>
      </c>
      <c r="G209">
        <v>7.16</v>
      </c>
      <c r="H209" s="5">
        <f t="shared" si="25"/>
        <v>22.074567999999999</v>
      </c>
      <c r="I209">
        <v>6.7279999999999998</v>
      </c>
      <c r="K209">
        <v>430.71300000000002</v>
      </c>
      <c r="L209">
        <f t="shared" si="26"/>
        <v>423.553</v>
      </c>
      <c r="M209">
        <f t="shared" si="27"/>
        <v>423.98500000000001</v>
      </c>
      <c r="N209">
        <f t="shared" si="28"/>
        <v>6.7950000000000159</v>
      </c>
      <c r="O209">
        <f t="shared" si="28"/>
        <v>6.3629999999999995</v>
      </c>
      <c r="P209">
        <f t="shared" si="23"/>
        <v>0.43200000000001637</v>
      </c>
    </row>
    <row r="210" spans="1:16" x14ac:dyDescent="0.2">
      <c r="A210" s="1" t="s">
        <v>22</v>
      </c>
      <c r="B210" s="10">
        <v>36553</v>
      </c>
      <c r="C210" s="32" t="s">
        <v>206</v>
      </c>
      <c r="F210" s="5">
        <f t="shared" si="24"/>
        <v>24.31221</v>
      </c>
      <c r="G210">
        <v>7.41</v>
      </c>
      <c r="H210" s="5">
        <f t="shared" si="25"/>
        <v>22.382982000000002</v>
      </c>
      <c r="I210">
        <v>6.8220000000000001</v>
      </c>
      <c r="K210">
        <v>430.71300000000002</v>
      </c>
      <c r="L210">
        <f t="shared" si="26"/>
        <v>423.303</v>
      </c>
      <c r="M210">
        <f t="shared" si="27"/>
        <v>423.89100000000002</v>
      </c>
      <c r="N210">
        <f t="shared" si="28"/>
        <v>7.0450000000000159</v>
      </c>
      <c r="O210">
        <f t="shared" si="28"/>
        <v>6.4569999999999936</v>
      </c>
      <c r="P210">
        <f t="shared" si="23"/>
        <v>0.58800000000002228</v>
      </c>
    </row>
    <row r="211" spans="1:16" x14ac:dyDescent="0.2">
      <c r="A211" s="1" t="s">
        <v>22</v>
      </c>
      <c r="B211" s="10">
        <v>36587</v>
      </c>
      <c r="C211" s="32" t="s">
        <v>206</v>
      </c>
      <c r="F211" s="5">
        <f t="shared" si="24"/>
        <v>24.699368</v>
      </c>
      <c r="G211">
        <v>7.5279999999999996</v>
      </c>
      <c r="H211" s="5">
        <f t="shared" si="25"/>
        <v>22.524065</v>
      </c>
      <c r="I211">
        <v>6.8650000000000002</v>
      </c>
      <c r="K211">
        <v>430.71300000000002</v>
      </c>
      <c r="L211">
        <f t="shared" si="26"/>
        <v>423.185</v>
      </c>
      <c r="M211">
        <f t="shared" si="27"/>
        <v>423.84800000000001</v>
      </c>
      <c r="N211">
        <f t="shared" si="28"/>
        <v>7.1630000000000109</v>
      </c>
      <c r="O211">
        <f t="shared" si="28"/>
        <v>6.5</v>
      </c>
      <c r="P211">
        <f t="shared" si="23"/>
        <v>0.66300000000001091</v>
      </c>
    </row>
    <row r="212" spans="1:16" x14ac:dyDescent="0.2">
      <c r="A212" s="1" t="s">
        <v>22</v>
      </c>
      <c r="B212" s="10">
        <v>36612</v>
      </c>
      <c r="C212" s="32" t="s">
        <v>206</v>
      </c>
      <c r="F212" s="5">
        <f t="shared" si="24"/>
        <v>24.863418000000003</v>
      </c>
      <c r="G212">
        <v>7.5780000000000003</v>
      </c>
      <c r="H212" s="5">
        <f t="shared" si="25"/>
        <v>22.596246999999998</v>
      </c>
      <c r="I212">
        <v>6.8869999999999996</v>
      </c>
      <c r="K212">
        <v>430.71300000000002</v>
      </c>
      <c r="L212">
        <f t="shared" si="26"/>
        <v>423.13500000000005</v>
      </c>
      <c r="M212">
        <f t="shared" ref="M212:M275" si="29">K212-I212</f>
        <v>423.82600000000002</v>
      </c>
      <c r="N212">
        <f t="shared" ref="N212:O236" si="30">430.348-L212</f>
        <v>7.2129999999999654</v>
      </c>
      <c r="O212">
        <f t="shared" si="30"/>
        <v>6.5219999999999914</v>
      </c>
      <c r="P212">
        <f t="shared" si="23"/>
        <v>0.69099999999997408</v>
      </c>
    </row>
    <row r="213" spans="1:16" x14ac:dyDescent="0.2">
      <c r="A213" s="1" t="s">
        <v>22</v>
      </c>
      <c r="B213" s="10">
        <v>36640</v>
      </c>
      <c r="C213" s="32" t="s">
        <v>206</v>
      </c>
      <c r="F213" s="5">
        <f t="shared" si="24"/>
        <v>24.709211</v>
      </c>
      <c r="G213">
        <v>7.5309999999999997</v>
      </c>
      <c r="H213" s="5">
        <f t="shared" si="25"/>
        <v>22.602809000000001</v>
      </c>
      <c r="I213">
        <v>6.8890000000000002</v>
      </c>
      <c r="K213">
        <v>430.71300000000002</v>
      </c>
      <c r="L213">
        <f t="shared" si="26"/>
        <v>423.18200000000002</v>
      </c>
      <c r="M213">
        <f t="shared" si="29"/>
        <v>423.82400000000001</v>
      </c>
      <c r="N213">
        <f t="shared" si="30"/>
        <v>7.1659999999999968</v>
      </c>
      <c r="O213">
        <f t="shared" si="30"/>
        <v>6.5240000000000009</v>
      </c>
      <c r="P213">
        <f t="shared" si="23"/>
        <v>0.64199999999999591</v>
      </c>
    </row>
    <row r="214" spans="1:16" x14ac:dyDescent="0.2">
      <c r="A214" s="1" t="s">
        <v>22</v>
      </c>
      <c r="B214" s="10">
        <v>36669</v>
      </c>
      <c r="C214" s="32" t="s">
        <v>206</v>
      </c>
      <c r="F214" s="5">
        <f t="shared" si="24"/>
        <v>24.879823000000002</v>
      </c>
      <c r="G214">
        <v>7.5830000000000002</v>
      </c>
      <c r="H214" s="5">
        <f t="shared" si="25"/>
        <v>22.609370999999999</v>
      </c>
      <c r="I214">
        <v>6.891</v>
      </c>
      <c r="K214">
        <v>430.71300000000002</v>
      </c>
      <c r="L214">
        <f t="shared" si="26"/>
        <v>423.13</v>
      </c>
      <c r="M214">
        <f t="shared" si="29"/>
        <v>423.822</v>
      </c>
      <c r="N214">
        <f t="shared" si="30"/>
        <v>7.2180000000000177</v>
      </c>
      <c r="O214">
        <f t="shared" si="30"/>
        <v>6.5260000000000105</v>
      </c>
      <c r="P214">
        <f t="shared" si="23"/>
        <v>0.69200000000000728</v>
      </c>
    </row>
    <row r="215" spans="1:16" x14ac:dyDescent="0.2">
      <c r="A215" s="1" t="s">
        <v>22</v>
      </c>
      <c r="B215" s="10">
        <v>36706</v>
      </c>
      <c r="C215" s="32" t="s">
        <v>206</v>
      </c>
      <c r="F215" s="5">
        <f t="shared" si="24"/>
        <v>24.194094</v>
      </c>
      <c r="G215">
        <v>7.3739999999999997</v>
      </c>
      <c r="H215" s="5">
        <f t="shared" si="25"/>
        <v>22.648743</v>
      </c>
      <c r="I215">
        <v>6.9029999999999996</v>
      </c>
      <c r="K215">
        <v>430.71300000000002</v>
      </c>
      <c r="L215">
        <f t="shared" si="26"/>
        <v>423.339</v>
      </c>
      <c r="M215">
        <f t="shared" si="29"/>
        <v>423.81</v>
      </c>
      <c r="N215">
        <f t="shared" si="30"/>
        <v>7.0090000000000146</v>
      </c>
      <c r="O215">
        <f t="shared" si="30"/>
        <v>6.5380000000000109</v>
      </c>
      <c r="P215">
        <f t="shared" si="23"/>
        <v>0.47100000000000364</v>
      </c>
    </row>
    <row r="216" spans="1:16" x14ac:dyDescent="0.2">
      <c r="A216" s="1" t="s">
        <v>22</v>
      </c>
      <c r="B216" s="10">
        <v>36732</v>
      </c>
      <c r="C216" s="32" t="s">
        <v>206</v>
      </c>
      <c r="F216" s="5">
        <f t="shared" si="24"/>
        <v>25.732883000000001</v>
      </c>
      <c r="G216">
        <v>7.843</v>
      </c>
      <c r="H216" s="5">
        <f t="shared" si="25"/>
        <v>22.904661000000001</v>
      </c>
      <c r="I216">
        <v>6.9809999999999999</v>
      </c>
      <c r="K216">
        <v>430.71300000000002</v>
      </c>
      <c r="L216">
        <f t="shared" si="26"/>
        <v>422.87</v>
      </c>
      <c r="M216">
        <f t="shared" si="29"/>
        <v>423.73200000000003</v>
      </c>
      <c r="N216">
        <f t="shared" si="30"/>
        <v>7.4780000000000086</v>
      </c>
      <c r="O216">
        <f t="shared" si="30"/>
        <v>6.6159999999999854</v>
      </c>
      <c r="P216">
        <f t="shared" si="23"/>
        <v>0.86200000000002319</v>
      </c>
    </row>
    <row r="217" spans="1:16" x14ac:dyDescent="0.2">
      <c r="A217" s="1" t="s">
        <v>22</v>
      </c>
      <c r="B217" s="10">
        <v>36747</v>
      </c>
      <c r="C217" s="32" t="s">
        <v>206</v>
      </c>
      <c r="F217" s="5">
        <f t="shared" si="24"/>
        <v>26.093793000000002</v>
      </c>
      <c r="G217">
        <v>7.9530000000000003</v>
      </c>
      <c r="H217" s="5">
        <f t="shared" si="25"/>
        <v>23.022777000000001</v>
      </c>
      <c r="I217" s="5">
        <v>7.0170000000000003</v>
      </c>
      <c r="K217">
        <v>431.71300000000002</v>
      </c>
      <c r="L217">
        <f t="shared" si="26"/>
        <v>423.76000000000005</v>
      </c>
      <c r="M217">
        <f>K217-I217</f>
        <v>424.69600000000003</v>
      </c>
      <c r="N217">
        <f>430.348-L217</f>
        <v>6.5879999999999654</v>
      </c>
      <c r="O217">
        <f>430.348-M217</f>
        <v>5.6519999999999868</v>
      </c>
      <c r="P217">
        <v>0.93600000000000005</v>
      </c>
    </row>
    <row r="218" spans="1:16" x14ac:dyDescent="0.2">
      <c r="A218" s="1" t="s">
        <v>22</v>
      </c>
      <c r="B218" s="10">
        <v>36760</v>
      </c>
      <c r="C218" s="32" t="s">
        <v>206</v>
      </c>
      <c r="F218" s="5">
        <f t="shared" si="24"/>
        <v>25.857561</v>
      </c>
      <c r="G218">
        <v>7.8810000000000002</v>
      </c>
      <c r="H218" s="5">
        <f t="shared" si="25"/>
        <v>23.019496</v>
      </c>
      <c r="I218">
        <v>7.016</v>
      </c>
      <c r="K218">
        <v>430.71300000000002</v>
      </c>
      <c r="L218">
        <f t="shared" si="26"/>
        <v>422.83199999999999</v>
      </c>
      <c r="M218">
        <f t="shared" si="29"/>
        <v>423.697</v>
      </c>
      <c r="N218">
        <f t="shared" si="30"/>
        <v>7.5160000000000196</v>
      </c>
      <c r="O218">
        <f t="shared" si="30"/>
        <v>6.6510000000000105</v>
      </c>
      <c r="P218">
        <f t="shared" si="23"/>
        <v>0.86500000000000909</v>
      </c>
    </row>
    <row r="219" spans="1:16" x14ac:dyDescent="0.2">
      <c r="A219" s="1" t="s">
        <v>22</v>
      </c>
      <c r="B219" s="10">
        <v>36787</v>
      </c>
      <c r="C219" s="32" t="s">
        <v>206</v>
      </c>
      <c r="F219" s="5">
        <f t="shared" si="24"/>
        <v>25.496651</v>
      </c>
      <c r="G219">
        <v>7.7709999999999999</v>
      </c>
      <c r="H219" s="5">
        <f t="shared" si="25"/>
        <v>22.930909</v>
      </c>
      <c r="I219">
        <v>6.9889999999999999</v>
      </c>
      <c r="K219">
        <v>430.71300000000002</v>
      </c>
      <c r="L219">
        <f t="shared" si="26"/>
        <v>422.94200000000001</v>
      </c>
      <c r="M219">
        <f t="shared" si="29"/>
        <v>423.72400000000005</v>
      </c>
      <c r="N219">
        <f t="shared" si="30"/>
        <v>7.4060000000000059</v>
      </c>
      <c r="O219">
        <f t="shared" si="30"/>
        <v>6.6239999999999668</v>
      </c>
      <c r="P219">
        <f t="shared" si="23"/>
        <v>0.78200000000003911</v>
      </c>
    </row>
    <row r="220" spans="1:16" x14ac:dyDescent="0.2">
      <c r="A220" s="1" t="s">
        <v>22</v>
      </c>
      <c r="B220" s="10">
        <v>36822</v>
      </c>
      <c r="C220" s="32" t="s">
        <v>206</v>
      </c>
      <c r="F220" s="5">
        <f t="shared" si="24"/>
        <v>25.706635000000002</v>
      </c>
      <c r="G220">
        <v>7.835</v>
      </c>
      <c r="H220" s="5">
        <f t="shared" si="25"/>
        <v>23.058868</v>
      </c>
      <c r="I220">
        <v>7.0279999999999996</v>
      </c>
      <c r="K220">
        <v>430.71300000000002</v>
      </c>
      <c r="L220">
        <f t="shared" si="26"/>
        <v>422.87800000000004</v>
      </c>
      <c r="M220">
        <f t="shared" si="29"/>
        <v>423.685</v>
      </c>
      <c r="N220">
        <f t="shared" si="30"/>
        <v>7.4699999999999704</v>
      </c>
      <c r="O220">
        <f t="shared" si="30"/>
        <v>6.6630000000000109</v>
      </c>
      <c r="P220">
        <f t="shared" si="23"/>
        <v>0.80699999999995953</v>
      </c>
    </row>
    <row r="221" spans="1:16" x14ac:dyDescent="0.2">
      <c r="A221" s="1" t="s">
        <v>22</v>
      </c>
      <c r="B221" s="10">
        <v>36859</v>
      </c>
      <c r="C221" s="32" t="s">
        <v>206</v>
      </c>
      <c r="F221" s="5">
        <f t="shared" si="24"/>
        <v>23.980829</v>
      </c>
      <c r="G221">
        <v>7.3090000000000002</v>
      </c>
      <c r="H221" s="5">
        <f t="shared" si="25"/>
        <v>22.652024000000001</v>
      </c>
      <c r="I221">
        <v>6.9039999999999999</v>
      </c>
      <c r="K221">
        <v>430.71300000000002</v>
      </c>
      <c r="L221">
        <f t="shared" si="26"/>
        <v>423.404</v>
      </c>
      <c r="M221">
        <f t="shared" si="29"/>
        <v>423.80900000000003</v>
      </c>
      <c r="N221">
        <f t="shared" si="30"/>
        <v>6.9440000000000168</v>
      </c>
      <c r="O221">
        <f t="shared" si="30"/>
        <v>6.5389999999999873</v>
      </c>
      <c r="P221">
        <f t="shared" si="23"/>
        <v>0.40500000000002956</v>
      </c>
    </row>
    <row r="222" spans="1:16" x14ac:dyDescent="0.2">
      <c r="A222" s="1" t="s">
        <v>22</v>
      </c>
      <c r="B222" s="10">
        <v>36888</v>
      </c>
      <c r="C222" s="32" t="s">
        <v>206</v>
      </c>
      <c r="F222" s="5">
        <f t="shared" si="24"/>
        <v>23.354158000000002</v>
      </c>
      <c r="G222">
        <v>7.1180000000000003</v>
      </c>
      <c r="H222" s="5">
        <f t="shared" si="25"/>
        <v>22.445321</v>
      </c>
      <c r="I222">
        <v>6.8410000000000002</v>
      </c>
      <c r="K222">
        <v>430.71300000000002</v>
      </c>
      <c r="L222">
        <f t="shared" si="26"/>
        <v>423.59500000000003</v>
      </c>
      <c r="M222">
        <f t="shared" si="29"/>
        <v>423.87200000000001</v>
      </c>
      <c r="N222">
        <f t="shared" si="30"/>
        <v>6.7529999999999859</v>
      </c>
      <c r="O222">
        <f t="shared" si="30"/>
        <v>6.4759999999999991</v>
      </c>
      <c r="P222">
        <f t="shared" si="23"/>
        <v>0.27699999999998681</v>
      </c>
    </row>
    <row r="223" spans="1:16" x14ac:dyDescent="0.2">
      <c r="A223" s="1" t="s">
        <v>22</v>
      </c>
      <c r="B223" s="10">
        <v>36914</v>
      </c>
      <c r="C223" s="32" t="s">
        <v>206</v>
      </c>
      <c r="F223" s="5">
        <f t="shared" si="24"/>
        <v>23.616638000000002</v>
      </c>
      <c r="G223">
        <v>7.1980000000000004</v>
      </c>
      <c r="H223" s="5">
        <f t="shared" si="25"/>
        <v>22.556875000000002</v>
      </c>
      <c r="I223">
        <v>6.875</v>
      </c>
      <c r="K223">
        <v>430.71300000000002</v>
      </c>
      <c r="L223">
        <f t="shared" si="26"/>
        <v>423.51500000000004</v>
      </c>
      <c r="M223">
        <f t="shared" si="29"/>
        <v>423.83800000000002</v>
      </c>
      <c r="N223">
        <f t="shared" si="30"/>
        <v>6.83299999999997</v>
      </c>
      <c r="O223">
        <f t="shared" si="30"/>
        <v>6.5099999999999909</v>
      </c>
      <c r="P223">
        <f t="shared" si="23"/>
        <v>0.32299999999997908</v>
      </c>
    </row>
    <row r="224" spans="1:16" x14ac:dyDescent="0.2">
      <c r="A224" s="1" t="s">
        <v>22</v>
      </c>
      <c r="B224" s="10">
        <v>36941</v>
      </c>
      <c r="C224" s="32" t="s">
        <v>206</v>
      </c>
      <c r="F224" s="5">
        <f t="shared" si="24"/>
        <v>24.036605999999999</v>
      </c>
      <c r="G224">
        <v>7.3259999999999996</v>
      </c>
      <c r="H224" s="5">
        <f t="shared" si="25"/>
        <v>22.668429</v>
      </c>
      <c r="I224">
        <v>6.9089999999999998</v>
      </c>
      <c r="K224">
        <v>430.71300000000002</v>
      </c>
      <c r="L224">
        <f t="shared" si="26"/>
        <v>423.387</v>
      </c>
      <c r="M224">
        <f t="shared" si="29"/>
        <v>423.80400000000003</v>
      </c>
      <c r="N224">
        <f t="shared" si="30"/>
        <v>6.9610000000000127</v>
      </c>
      <c r="O224">
        <f t="shared" si="30"/>
        <v>6.5439999999999827</v>
      </c>
      <c r="P224">
        <f t="shared" si="23"/>
        <v>0.41700000000003001</v>
      </c>
    </row>
    <row r="225" spans="1:16" x14ac:dyDescent="0.2">
      <c r="A225" s="1" t="s">
        <v>22</v>
      </c>
      <c r="B225" s="10">
        <v>36965</v>
      </c>
      <c r="C225" s="32" t="s">
        <v>206</v>
      </c>
      <c r="F225" s="5">
        <f t="shared" si="24"/>
        <v>24.289242999999999</v>
      </c>
      <c r="G225">
        <v>7.4029999999999996</v>
      </c>
      <c r="H225" s="5">
        <f t="shared" si="25"/>
        <v>22.750454000000001</v>
      </c>
      <c r="I225">
        <v>6.9340000000000002</v>
      </c>
      <c r="K225">
        <v>430.71300000000002</v>
      </c>
      <c r="L225">
        <f t="shared" si="26"/>
        <v>423.31</v>
      </c>
      <c r="M225">
        <f t="shared" si="29"/>
        <v>423.779</v>
      </c>
      <c r="N225">
        <f t="shared" si="30"/>
        <v>7.0380000000000109</v>
      </c>
      <c r="O225">
        <f t="shared" si="30"/>
        <v>6.5690000000000168</v>
      </c>
      <c r="P225">
        <f t="shared" si="23"/>
        <v>0.46899999999999409</v>
      </c>
    </row>
    <row r="226" spans="1:16" x14ac:dyDescent="0.2">
      <c r="A226" s="1" t="s">
        <v>22</v>
      </c>
      <c r="B226" s="10">
        <v>37011</v>
      </c>
      <c r="C226" s="32" t="s">
        <v>206</v>
      </c>
      <c r="F226" s="5">
        <f t="shared" si="24"/>
        <v>24.381111000000001</v>
      </c>
      <c r="G226">
        <v>7.431</v>
      </c>
      <c r="H226" s="5">
        <f t="shared" si="25"/>
        <v>22.671710000000001</v>
      </c>
      <c r="I226">
        <v>6.91</v>
      </c>
      <c r="K226">
        <v>430.71300000000002</v>
      </c>
      <c r="L226">
        <f t="shared" si="26"/>
        <v>423.28200000000004</v>
      </c>
      <c r="M226">
        <f t="shared" si="29"/>
        <v>423.803</v>
      </c>
      <c r="N226">
        <f t="shared" si="30"/>
        <v>7.0659999999999741</v>
      </c>
      <c r="O226">
        <f t="shared" si="30"/>
        <v>6.5450000000000159</v>
      </c>
      <c r="P226">
        <f t="shared" si="23"/>
        <v>0.52099999999995816</v>
      </c>
    </row>
    <row r="227" spans="1:16" x14ac:dyDescent="0.2">
      <c r="A227" s="1" t="s">
        <v>22</v>
      </c>
      <c r="B227" s="10">
        <v>37041</v>
      </c>
      <c r="C227" s="32" t="s">
        <v>206</v>
      </c>
      <c r="F227" s="5">
        <f t="shared" si="24"/>
        <v>22.487974000000001</v>
      </c>
      <c r="G227">
        <v>6.8540000000000001</v>
      </c>
      <c r="H227" s="5">
        <f t="shared" si="25"/>
        <v>22.153312</v>
      </c>
      <c r="I227">
        <v>6.7519999999999998</v>
      </c>
      <c r="K227">
        <v>430.71300000000002</v>
      </c>
      <c r="L227">
        <f t="shared" si="26"/>
        <v>423.85900000000004</v>
      </c>
      <c r="M227">
        <f t="shared" si="29"/>
        <v>423.96100000000001</v>
      </c>
      <c r="N227">
        <f t="shared" si="30"/>
        <v>6.4889999999999759</v>
      </c>
      <c r="O227">
        <f t="shared" si="30"/>
        <v>6.3870000000000005</v>
      </c>
      <c r="P227">
        <f t="shared" si="23"/>
        <v>0.10199999999997544</v>
      </c>
    </row>
    <row r="228" spans="1:16" x14ac:dyDescent="0.2">
      <c r="A228" s="1" t="s">
        <v>22</v>
      </c>
      <c r="B228" s="10">
        <v>37063</v>
      </c>
      <c r="C228" s="32" t="s">
        <v>206</v>
      </c>
      <c r="F228" s="5">
        <f t="shared" si="24"/>
        <v>22.579841999999999</v>
      </c>
      <c r="G228">
        <v>6.8819999999999997</v>
      </c>
      <c r="H228" s="5">
        <f t="shared" si="25"/>
        <v>21.628352</v>
      </c>
      <c r="I228">
        <v>6.5919999999999996</v>
      </c>
      <c r="K228">
        <v>430.71300000000002</v>
      </c>
      <c r="L228">
        <f t="shared" si="26"/>
        <v>423.83100000000002</v>
      </c>
      <c r="M228">
        <f t="shared" si="29"/>
        <v>424.12100000000004</v>
      </c>
      <c r="N228">
        <f t="shared" si="30"/>
        <v>6.5169999999999959</v>
      </c>
      <c r="O228">
        <f t="shared" si="30"/>
        <v>6.2269999999999754</v>
      </c>
      <c r="P228">
        <f t="shared" si="23"/>
        <v>0.29000000000002046</v>
      </c>
    </row>
    <row r="229" spans="1:16" x14ac:dyDescent="0.2">
      <c r="A229" s="1" t="s">
        <v>22</v>
      </c>
      <c r="B229" s="10">
        <v>37102</v>
      </c>
      <c r="C229" s="32" t="s">
        <v>206</v>
      </c>
      <c r="F229" s="5">
        <f t="shared" si="24"/>
        <v>23.472274000000002</v>
      </c>
      <c r="G229">
        <v>7.1539999999999999</v>
      </c>
      <c r="H229" s="5">
        <f t="shared" si="25"/>
        <v>22.008948</v>
      </c>
      <c r="I229">
        <v>6.7080000000000002</v>
      </c>
      <c r="K229">
        <v>430.71300000000002</v>
      </c>
      <c r="L229">
        <f t="shared" si="26"/>
        <v>423.55900000000003</v>
      </c>
      <c r="M229">
        <f t="shared" si="29"/>
        <v>424.005</v>
      </c>
      <c r="N229">
        <f t="shared" si="30"/>
        <v>6.7889999999999873</v>
      </c>
      <c r="O229">
        <f t="shared" si="30"/>
        <v>6.3430000000000177</v>
      </c>
      <c r="P229">
        <f t="shared" si="23"/>
        <v>0.44599999999996953</v>
      </c>
    </row>
    <row r="230" spans="1:16" x14ac:dyDescent="0.2">
      <c r="A230" s="1" t="s">
        <v>22</v>
      </c>
      <c r="B230" s="10">
        <v>37130</v>
      </c>
      <c r="C230" s="32" t="s">
        <v>206</v>
      </c>
      <c r="F230" s="5">
        <f t="shared" si="24"/>
        <v>23.629761999999999</v>
      </c>
      <c r="G230">
        <v>7.202</v>
      </c>
      <c r="H230" s="5">
        <f t="shared" si="25"/>
        <v>22.146750000000001</v>
      </c>
      <c r="I230">
        <v>6.75</v>
      </c>
      <c r="K230">
        <v>430.71300000000002</v>
      </c>
      <c r="L230">
        <f t="shared" si="26"/>
        <v>423.51100000000002</v>
      </c>
      <c r="M230">
        <f t="shared" si="29"/>
        <v>423.96300000000002</v>
      </c>
      <c r="N230">
        <f t="shared" si="30"/>
        <v>6.8369999999999891</v>
      </c>
      <c r="O230">
        <f t="shared" si="30"/>
        <v>6.3849999999999909</v>
      </c>
      <c r="P230">
        <f t="shared" si="23"/>
        <v>0.45199999999999818</v>
      </c>
    </row>
    <row r="231" spans="1:16" x14ac:dyDescent="0.2">
      <c r="A231" s="1" t="s">
        <v>22</v>
      </c>
      <c r="B231" s="10">
        <v>37158</v>
      </c>
      <c r="C231" s="32" t="s">
        <v>206</v>
      </c>
      <c r="F231" s="5">
        <f t="shared" si="24"/>
        <v>24.190813000000002</v>
      </c>
      <c r="G231">
        <v>7.3730000000000002</v>
      </c>
      <c r="H231" s="5">
        <f t="shared" si="25"/>
        <v>22.382982000000002</v>
      </c>
      <c r="I231">
        <v>6.8220000000000001</v>
      </c>
      <c r="K231">
        <v>430.71300000000002</v>
      </c>
      <c r="L231">
        <f t="shared" si="26"/>
        <v>423.34000000000003</v>
      </c>
      <c r="M231">
        <f t="shared" si="29"/>
        <v>423.89100000000002</v>
      </c>
      <c r="N231">
        <f t="shared" si="30"/>
        <v>7.0079999999999814</v>
      </c>
      <c r="O231">
        <f t="shared" si="30"/>
        <v>6.4569999999999936</v>
      </c>
      <c r="P231">
        <f t="shared" si="23"/>
        <v>0.55099999999998772</v>
      </c>
    </row>
    <row r="232" spans="1:16" x14ac:dyDescent="0.2">
      <c r="A232" s="1" t="s">
        <v>22</v>
      </c>
      <c r="B232" s="10">
        <v>37193</v>
      </c>
      <c r="C232" s="32" t="s">
        <v>206</v>
      </c>
      <c r="F232" s="5">
        <f t="shared" si="24"/>
        <v>24.207218000000001</v>
      </c>
      <c r="G232">
        <v>7.3780000000000001</v>
      </c>
      <c r="H232" s="5">
        <f t="shared" si="25"/>
        <v>22.517503000000001</v>
      </c>
      <c r="I232">
        <v>6.8630000000000004</v>
      </c>
      <c r="K232">
        <v>430.71300000000002</v>
      </c>
      <c r="L232">
        <f t="shared" si="26"/>
        <v>423.33500000000004</v>
      </c>
      <c r="M232">
        <f t="shared" si="29"/>
        <v>423.85</v>
      </c>
      <c r="N232">
        <f t="shared" si="30"/>
        <v>7.0129999999999768</v>
      </c>
      <c r="O232">
        <f t="shared" si="30"/>
        <v>6.4979999999999905</v>
      </c>
      <c r="P232">
        <f t="shared" si="23"/>
        <v>0.51499999999998636</v>
      </c>
    </row>
    <row r="233" spans="1:16" x14ac:dyDescent="0.2">
      <c r="A233" s="1" t="s">
        <v>22</v>
      </c>
      <c r="B233" s="10">
        <v>37223</v>
      </c>
      <c r="C233" s="32" t="s">
        <v>206</v>
      </c>
      <c r="F233" s="5">
        <f t="shared" si="24"/>
        <v>24.797798</v>
      </c>
      <c r="G233">
        <v>7.5579999999999998</v>
      </c>
      <c r="H233" s="5">
        <f t="shared" si="25"/>
        <v>22.606089999999998</v>
      </c>
      <c r="I233">
        <v>6.89</v>
      </c>
      <c r="K233">
        <v>430.71300000000002</v>
      </c>
      <c r="L233">
        <f t="shared" si="26"/>
        <v>423.15500000000003</v>
      </c>
      <c r="M233">
        <f t="shared" si="29"/>
        <v>423.82300000000004</v>
      </c>
      <c r="N233">
        <f t="shared" si="30"/>
        <v>7.1929999999999836</v>
      </c>
      <c r="O233">
        <f t="shared" si="30"/>
        <v>6.5249999999999773</v>
      </c>
      <c r="P233">
        <f t="shared" si="23"/>
        <v>0.66800000000000637</v>
      </c>
    </row>
    <row r="234" spans="1:16" x14ac:dyDescent="0.2">
      <c r="A234" s="1" t="s">
        <v>22</v>
      </c>
      <c r="B234" s="10">
        <v>37244</v>
      </c>
      <c r="C234" s="32" t="s">
        <v>206</v>
      </c>
      <c r="F234" s="5">
        <f t="shared" si="24"/>
        <v>24.876542000000001</v>
      </c>
      <c r="G234">
        <v>7.5819999999999999</v>
      </c>
      <c r="H234" s="5">
        <f t="shared" si="25"/>
        <v>22.671710000000001</v>
      </c>
      <c r="I234">
        <v>6.91</v>
      </c>
      <c r="K234">
        <v>430.71300000000002</v>
      </c>
      <c r="L234">
        <f t="shared" si="26"/>
        <v>423.13100000000003</v>
      </c>
      <c r="M234">
        <f t="shared" si="29"/>
        <v>423.803</v>
      </c>
      <c r="N234">
        <f t="shared" si="30"/>
        <v>7.2169999999999845</v>
      </c>
      <c r="O234">
        <f t="shared" si="30"/>
        <v>6.5450000000000159</v>
      </c>
      <c r="P234">
        <f t="shared" si="23"/>
        <v>0.67199999999996862</v>
      </c>
    </row>
    <row r="235" spans="1:16" x14ac:dyDescent="0.2">
      <c r="A235" s="1" t="s">
        <v>22</v>
      </c>
      <c r="B235" s="10">
        <v>37281</v>
      </c>
      <c r="C235" s="32" t="s">
        <v>206</v>
      </c>
      <c r="F235" s="5">
        <f t="shared" si="24"/>
        <v>24.217061000000001</v>
      </c>
      <c r="G235">
        <v>7.3810000000000002</v>
      </c>
      <c r="H235" s="5">
        <f t="shared" si="25"/>
        <v>22.579841999999999</v>
      </c>
      <c r="I235">
        <v>6.8819999999999997</v>
      </c>
      <c r="K235">
        <v>430.71300000000002</v>
      </c>
      <c r="L235">
        <f t="shared" si="26"/>
        <v>423.33199999999999</v>
      </c>
      <c r="M235">
        <f t="shared" si="29"/>
        <v>423.83100000000002</v>
      </c>
      <c r="N235">
        <f t="shared" si="30"/>
        <v>7.0160000000000196</v>
      </c>
      <c r="O235">
        <f t="shared" si="30"/>
        <v>6.5169999999999959</v>
      </c>
      <c r="P235">
        <f t="shared" si="23"/>
        <v>0.49900000000002365</v>
      </c>
    </row>
    <row r="236" spans="1:16" x14ac:dyDescent="0.2">
      <c r="A236" s="1" t="s">
        <v>22</v>
      </c>
      <c r="B236" s="10">
        <v>37314</v>
      </c>
      <c r="C236" s="32" t="s">
        <v>206</v>
      </c>
      <c r="F236" s="5">
        <f t="shared" si="24"/>
        <v>24.518913000000001</v>
      </c>
      <c r="G236">
        <v>7.4729999999999999</v>
      </c>
      <c r="H236" s="5">
        <f t="shared" si="25"/>
        <v>22.724206000000002</v>
      </c>
      <c r="I236">
        <v>6.9260000000000002</v>
      </c>
      <c r="K236">
        <v>430.71300000000002</v>
      </c>
      <c r="L236">
        <f t="shared" si="26"/>
        <v>423.24</v>
      </c>
      <c r="M236">
        <f t="shared" si="29"/>
        <v>423.78700000000003</v>
      </c>
      <c r="N236">
        <f t="shared" si="30"/>
        <v>7.1080000000000041</v>
      </c>
      <c r="O236">
        <f t="shared" si="30"/>
        <v>6.5609999999999786</v>
      </c>
      <c r="P236">
        <f t="shared" si="23"/>
        <v>0.54700000000002547</v>
      </c>
    </row>
    <row r="237" spans="1:16" x14ac:dyDescent="0.2">
      <c r="A237" s="1" t="s">
        <v>22</v>
      </c>
      <c r="B237" s="10">
        <v>37337</v>
      </c>
      <c r="C237" s="32" t="s">
        <v>206</v>
      </c>
      <c r="F237" s="5">
        <f t="shared" si="24"/>
        <v>24.764988000000002</v>
      </c>
      <c r="G237">
        <v>7.548</v>
      </c>
      <c r="H237" s="5">
        <f t="shared" si="25"/>
        <v>22.786545</v>
      </c>
      <c r="I237">
        <v>6.9450000000000003</v>
      </c>
      <c r="K237">
        <v>430.71300000000002</v>
      </c>
      <c r="L237">
        <f t="shared" si="26"/>
        <v>423.16500000000002</v>
      </c>
      <c r="M237">
        <f t="shared" si="29"/>
        <v>423.76800000000003</v>
      </c>
      <c r="N237">
        <f t="shared" ref="N237:O253" si="31">430.348-L237</f>
        <v>7.1829999999999927</v>
      </c>
      <c r="O237">
        <f t="shared" si="31"/>
        <v>6.5799999999999841</v>
      </c>
      <c r="P237">
        <f t="shared" si="23"/>
        <v>0.60300000000000864</v>
      </c>
    </row>
    <row r="238" spans="1:16" x14ac:dyDescent="0.2">
      <c r="A238" s="1" t="s">
        <v>22</v>
      </c>
      <c r="B238" s="10">
        <v>37375</v>
      </c>
      <c r="C238" s="32" t="s">
        <v>206</v>
      </c>
      <c r="F238" s="5">
        <f t="shared" si="24"/>
        <v>25.391659000000001</v>
      </c>
      <c r="G238">
        <v>7.7389999999999999</v>
      </c>
      <c r="H238" s="5">
        <f t="shared" si="25"/>
        <v>22.950595</v>
      </c>
      <c r="I238">
        <v>6.9950000000000001</v>
      </c>
      <c r="K238">
        <v>430.71300000000002</v>
      </c>
      <c r="L238">
        <f t="shared" si="26"/>
        <v>422.97400000000005</v>
      </c>
      <c r="M238">
        <f t="shared" si="29"/>
        <v>423.71800000000002</v>
      </c>
      <c r="N238">
        <f t="shared" si="31"/>
        <v>7.3739999999999668</v>
      </c>
      <c r="O238">
        <f t="shared" si="31"/>
        <v>6.6299999999999955</v>
      </c>
      <c r="P238">
        <f t="shared" si="23"/>
        <v>0.74399999999997135</v>
      </c>
    </row>
    <row r="239" spans="1:16" x14ac:dyDescent="0.2">
      <c r="A239" s="1" t="s">
        <v>22</v>
      </c>
      <c r="B239" s="10">
        <v>37399</v>
      </c>
      <c r="C239" s="32" t="s">
        <v>206</v>
      </c>
      <c r="F239" s="5">
        <f t="shared" si="24"/>
        <v>25.063559000000001</v>
      </c>
      <c r="G239">
        <v>7.6390000000000002</v>
      </c>
      <c r="H239" s="5">
        <f t="shared" si="25"/>
        <v>22.904661000000001</v>
      </c>
      <c r="I239">
        <v>6.9809999999999999</v>
      </c>
      <c r="K239">
        <v>430.71300000000002</v>
      </c>
      <c r="L239">
        <f t="shared" si="26"/>
        <v>423.07400000000001</v>
      </c>
      <c r="M239">
        <f t="shared" si="29"/>
        <v>423.73200000000003</v>
      </c>
      <c r="N239">
        <f t="shared" si="31"/>
        <v>7.2740000000000009</v>
      </c>
      <c r="O239">
        <f t="shared" si="31"/>
        <v>6.6159999999999854</v>
      </c>
      <c r="P239">
        <f t="shared" si="23"/>
        <v>0.65800000000001546</v>
      </c>
    </row>
    <row r="240" spans="1:16" x14ac:dyDescent="0.2">
      <c r="A240" s="1" t="s">
        <v>22</v>
      </c>
      <c r="B240" s="10">
        <v>37433</v>
      </c>
      <c r="C240" s="32" t="s">
        <v>206</v>
      </c>
      <c r="F240" s="5">
        <v>24.62</v>
      </c>
      <c r="G240">
        <v>7.5039999999999996</v>
      </c>
      <c r="H240" s="5">
        <v>22.73</v>
      </c>
      <c r="I240">
        <v>6.9279999999999999</v>
      </c>
      <c r="K240">
        <v>430.71300000000002</v>
      </c>
      <c r="L240">
        <f t="shared" si="26"/>
        <v>423.209</v>
      </c>
      <c r="M240">
        <f t="shared" si="29"/>
        <v>423.78500000000003</v>
      </c>
      <c r="N240">
        <f t="shared" si="31"/>
        <v>7.13900000000001</v>
      </c>
      <c r="O240">
        <f t="shared" si="31"/>
        <v>6.5629999999999882</v>
      </c>
      <c r="P240">
        <f t="shared" si="23"/>
        <v>0.57600000000002183</v>
      </c>
    </row>
    <row r="241" spans="1:16" x14ac:dyDescent="0.2">
      <c r="A241" s="1" t="s">
        <v>22</v>
      </c>
      <c r="B241" s="10">
        <v>37460</v>
      </c>
      <c r="C241" s="32" t="s">
        <v>206</v>
      </c>
      <c r="F241" s="5">
        <v>24.27</v>
      </c>
      <c r="G241">
        <v>7.3970000000000002</v>
      </c>
      <c r="H241" s="5">
        <v>22.72</v>
      </c>
      <c r="I241">
        <v>6.9249999999999998</v>
      </c>
      <c r="K241">
        <v>430.71300000000002</v>
      </c>
      <c r="L241">
        <f t="shared" si="26"/>
        <v>423.31600000000003</v>
      </c>
      <c r="M241">
        <f t="shared" si="29"/>
        <v>423.78800000000001</v>
      </c>
      <c r="N241">
        <f t="shared" si="31"/>
        <v>7.0319999999999823</v>
      </c>
      <c r="O241">
        <f t="shared" si="31"/>
        <v>6.5600000000000023</v>
      </c>
      <c r="P241">
        <f t="shared" si="23"/>
        <v>0.47199999999997999</v>
      </c>
    </row>
    <row r="242" spans="1:16" x14ac:dyDescent="0.2">
      <c r="A242" s="1" t="s">
        <v>22</v>
      </c>
      <c r="B242" s="10">
        <v>37494</v>
      </c>
      <c r="C242" s="32" t="s">
        <v>206</v>
      </c>
      <c r="F242" s="5">
        <f t="shared" ref="F242:F265" si="32">G242/0.3048</f>
        <v>23.618766404199473</v>
      </c>
      <c r="G242">
        <v>7.1989999999999998</v>
      </c>
      <c r="H242" s="5">
        <f t="shared" ref="H242:H265" si="33">I242/0.3048</f>
        <v>22.545931758530184</v>
      </c>
      <c r="I242">
        <v>6.8719999999999999</v>
      </c>
      <c r="K242">
        <v>430.71300000000002</v>
      </c>
      <c r="L242">
        <f t="shared" si="26"/>
        <v>423.51400000000001</v>
      </c>
      <c r="M242">
        <f t="shared" si="29"/>
        <v>423.84100000000001</v>
      </c>
      <c r="N242">
        <f t="shared" si="31"/>
        <v>6.8340000000000032</v>
      </c>
      <c r="O242">
        <f t="shared" si="31"/>
        <v>6.507000000000005</v>
      </c>
      <c r="P242">
        <f t="shared" si="23"/>
        <v>0.32699999999999818</v>
      </c>
    </row>
    <row r="243" spans="1:16" x14ac:dyDescent="0.2">
      <c r="A243" s="1" t="s">
        <v>22</v>
      </c>
      <c r="B243" s="10">
        <v>37524</v>
      </c>
      <c r="C243" s="32" t="s">
        <v>206</v>
      </c>
      <c r="F243" s="5">
        <f t="shared" si="32"/>
        <v>24.045275590551178</v>
      </c>
      <c r="G243">
        <v>7.3289999999999997</v>
      </c>
      <c r="H243" s="5">
        <f t="shared" si="33"/>
        <v>22.700131233595798</v>
      </c>
      <c r="I243">
        <v>6.9189999999999996</v>
      </c>
      <c r="K243">
        <v>430.71300000000002</v>
      </c>
      <c r="L243">
        <f t="shared" si="26"/>
        <v>423.38400000000001</v>
      </c>
      <c r="M243">
        <f t="shared" si="29"/>
        <v>423.79400000000004</v>
      </c>
      <c r="N243">
        <f t="shared" si="31"/>
        <v>6.9639999999999986</v>
      </c>
      <c r="O243">
        <f t="shared" si="31"/>
        <v>6.5539999999999736</v>
      </c>
      <c r="P243">
        <f t="shared" si="23"/>
        <v>0.41000000000002501</v>
      </c>
    </row>
    <row r="244" spans="1:16" x14ac:dyDescent="0.2">
      <c r="A244" s="1" t="s">
        <v>22</v>
      </c>
      <c r="B244" s="10">
        <v>37546</v>
      </c>
      <c r="C244" s="32" t="s">
        <v>206</v>
      </c>
      <c r="F244" s="5">
        <f t="shared" si="32"/>
        <v>25.029527559055115</v>
      </c>
      <c r="G244">
        <v>7.6289999999999996</v>
      </c>
      <c r="H244" s="5">
        <f t="shared" si="33"/>
        <v>22.933070866141733</v>
      </c>
      <c r="I244">
        <v>6.99</v>
      </c>
      <c r="K244">
        <v>430.71300000000002</v>
      </c>
      <c r="L244">
        <f t="shared" si="26"/>
        <v>423.084</v>
      </c>
      <c r="M244">
        <f t="shared" si="29"/>
        <v>423.72300000000001</v>
      </c>
      <c r="N244">
        <f t="shared" si="31"/>
        <v>7.26400000000001</v>
      </c>
      <c r="O244">
        <f t="shared" si="31"/>
        <v>6.625</v>
      </c>
      <c r="P244">
        <f t="shared" si="23"/>
        <v>0.63900000000001</v>
      </c>
    </row>
    <row r="245" spans="1:16" x14ac:dyDescent="0.2">
      <c r="A245" s="1" t="s">
        <v>22</v>
      </c>
      <c r="B245" s="10">
        <v>37581</v>
      </c>
      <c r="C245" s="32" t="s">
        <v>206</v>
      </c>
      <c r="F245" s="5">
        <f t="shared" si="32"/>
        <v>25.206692913385826</v>
      </c>
      <c r="G245">
        <v>7.6829999999999998</v>
      </c>
      <c r="H245" s="5">
        <f t="shared" si="33"/>
        <v>22.998687664041991</v>
      </c>
      <c r="I245">
        <v>7.01</v>
      </c>
      <c r="K245">
        <v>430.71300000000002</v>
      </c>
      <c r="L245">
        <f t="shared" si="26"/>
        <v>423.03000000000003</v>
      </c>
      <c r="M245">
        <f t="shared" si="29"/>
        <v>423.70300000000003</v>
      </c>
      <c r="N245">
        <f t="shared" si="31"/>
        <v>7.3179999999999836</v>
      </c>
      <c r="O245">
        <f t="shared" si="31"/>
        <v>6.6449999999999818</v>
      </c>
      <c r="P245">
        <f t="shared" si="23"/>
        <v>0.67300000000000182</v>
      </c>
    </row>
    <row r="246" spans="1:16" x14ac:dyDescent="0.2">
      <c r="A246" s="1" t="s">
        <v>22</v>
      </c>
      <c r="B246" s="10">
        <v>37610</v>
      </c>
      <c r="C246" s="32" t="s">
        <v>206</v>
      </c>
      <c r="F246" s="5">
        <f t="shared" si="32"/>
        <v>25.436351706036746</v>
      </c>
      <c r="G246">
        <v>7.7530000000000001</v>
      </c>
      <c r="H246" s="5">
        <f t="shared" si="33"/>
        <v>23.047900262467191</v>
      </c>
      <c r="I246">
        <v>7.0250000000000004</v>
      </c>
      <c r="K246">
        <v>430.71300000000002</v>
      </c>
      <c r="L246">
        <f t="shared" si="26"/>
        <v>422.96000000000004</v>
      </c>
      <c r="M246">
        <f t="shared" si="29"/>
        <v>423.68800000000005</v>
      </c>
      <c r="N246">
        <f t="shared" si="31"/>
        <v>7.3879999999999768</v>
      </c>
      <c r="O246">
        <f t="shared" si="31"/>
        <v>6.6599999999999682</v>
      </c>
      <c r="P246">
        <f t="shared" si="23"/>
        <v>0.72800000000000864</v>
      </c>
    </row>
    <row r="247" spans="1:16" x14ac:dyDescent="0.2">
      <c r="A247" s="1" t="s">
        <v>22</v>
      </c>
      <c r="B247" s="10">
        <v>37651</v>
      </c>
      <c r="C247" s="32" t="s">
        <v>206</v>
      </c>
      <c r="F247" s="5">
        <f t="shared" si="32"/>
        <v>25.531496062992126</v>
      </c>
      <c r="G247">
        <v>7.782</v>
      </c>
      <c r="H247" s="5">
        <f t="shared" si="33"/>
        <v>23.103674540682412</v>
      </c>
      <c r="I247">
        <v>7.0419999999999998</v>
      </c>
      <c r="K247">
        <v>430.71300000000002</v>
      </c>
      <c r="L247">
        <f t="shared" si="26"/>
        <v>422.93100000000004</v>
      </c>
      <c r="M247">
        <f t="shared" si="29"/>
        <v>423.67100000000005</v>
      </c>
      <c r="N247">
        <f t="shared" si="31"/>
        <v>7.4169999999999732</v>
      </c>
      <c r="O247">
        <f t="shared" si="31"/>
        <v>6.6769999999999641</v>
      </c>
      <c r="P247">
        <f t="shared" si="23"/>
        <v>0.74000000000000909</v>
      </c>
    </row>
    <row r="248" spans="1:16" x14ac:dyDescent="0.2">
      <c r="A248" s="1" t="s">
        <v>22</v>
      </c>
      <c r="B248" s="10">
        <v>37679</v>
      </c>
      <c r="C248" s="32" t="s">
        <v>206</v>
      </c>
      <c r="F248" s="5">
        <f t="shared" si="32"/>
        <v>25.725065616797899</v>
      </c>
      <c r="G248">
        <v>7.8410000000000002</v>
      </c>
      <c r="H248" s="5">
        <f t="shared" si="33"/>
        <v>23.208661417322833</v>
      </c>
      <c r="I248">
        <v>7.0739999999999998</v>
      </c>
      <c r="K248">
        <v>430.71300000000002</v>
      </c>
      <c r="L248">
        <f t="shared" si="26"/>
        <v>422.87200000000001</v>
      </c>
      <c r="M248">
        <f t="shared" si="29"/>
        <v>423.63900000000001</v>
      </c>
      <c r="N248">
        <f t="shared" si="31"/>
        <v>7.4759999999999991</v>
      </c>
      <c r="O248">
        <f t="shared" si="31"/>
        <v>6.7090000000000032</v>
      </c>
      <c r="P248">
        <f t="shared" si="23"/>
        <v>0.76699999999999591</v>
      </c>
    </row>
    <row r="249" spans="1:16" x14ac:dyDescent="0.2">
      <c r="A249" s="1" t="s">
        <v>22</v>
      </c>
      <c r="B249" s="10">
        <v>37705</v>
      </c>
      <c r="C249" s="32" t="s">
        <v>206</v>
      </c>
      <c r="F249" s="5">
        <f t="shared" si="32"/>
        <v>25.879265091863516</v>
      </c>
      <c r="G249">
        <v>7.8879999999999999</v>
      </c>
      <c r="H249" s="5">
        <f t="shared" si="33"/>
        <v>23.287401574803148</v>
      </c>
      <c r="I249">
        <v>7.0979999999999999</v>
      </c>
      <c r="K249">
        <v>430.71300000000002</v>
      </c>
      <c r="L249">
        <f t="shared" si="26"/>
        <v>422.82500000000005</v>
      </c>
      <c r="M249">
        <f t="shared" si="29"/>
        <v>423.61500000000001</v>
      </c>
      <c r="N249">
        <f t="shared" si="31"/>
        <v>7.5229999999999677</v>
      </c>
      <c r="O249">
        <f t="shared" si="31"/>
        <v>6.7330000000000041</v>
      </c>
      <c r="P249">
        <f t="shared" si="23"/>
        <v>0.78999999999996362</v>
      </c>
    </row>
    <row r="250" spans="1:16" x14ac:dyDescent="0.2">
      <c r="A250" s="1" t="s">
        <v>22</v>
      </c>
      <c r="B250" s="10">
        <v>37739</v>
      </c>
      <c r="C250" s="32" t="s">
        <v>206</v>
      </c>
      <c r="F250" s="5">
        <f t="shared" si="32"/>
        <v>25.859580052493435</v>
      </c>
      <c r="G250">
        <v>7.8819999999999997</v>
      </c>
      <c r="H250" s="5">
        <f t="shared" si="33"/>
        <v>23.58267716535433</v>
      </c>
      <c r="I250">
        <v>7.1879999999999997</v>
      </c>
      <c r="K250">
        <v>430.71300000000002</v>
      </c>
      <c r="L250">
        <f t="shared" si="26"/>
        <v>422.83100000000002</v>
      </c>
      <c r="M250">
        <f t="shared" si="29"/>
        <v>423.52500000000003</v>
      </c>
      <c r="N250">
        <f t="shared" si="31"/>
        <v>7.5169999999999959</v>
      </c>
      <c r="O250">
        <f t="shared" si="31"/>
        <v>6.8229999999999791</v>
      </c>
      <c r="P250">
        <f t="shared" si="23"/>
        <v>0.69400000000001683</v>
      </c>
    </row>
    <row r="251" spans="1:16" x14ac:dyDescent="0.2">
      <c r="A251" s="1" t="s">
        <v>22</v>
      </c>
      <c r="B251" s="10">
        <v>37761</v>
      </c>
      <c r="C251" s="32" t="s">
        <v>206</v>
      </c>
      <c r="F251" s="5">
        <f t="shared" si="32"/>
        <v>25.761154855643046</v>
      </c>
      <c r="G251">
        <v>7.8520000000000003</v>
      </c>
      <c r="H251" s="5">
        <f t="shared" si="33"/>
        <v>23.320209973753279</v>
      </c>
      <c r="I251">
        <v>7.1079999999999997</v>
      </c>
      <c r="K251">
        <v>430.71300000000002</v>
      </c>
      <c r="L251">
        <f t="shared" si="26"/>
        <v>422.86100000000005</v>
      </c>
      <c r="M251">
        <f t="shared" si="29"/>
        <v>423.60500000000002</v>
      </c>
      <c r="N251">
        <f t="shared" si="31"/>
        <v>7.4869999999999663</v>
      </c>
      <c r="O251">
        <f t="shared" si="31"/>
        <v>6.742999999999995</v>
      </c>
      <c r="P251">
        <f t="shared" si="23"/>
        <v>0.74399999999997135</v>
      </c>
    </row>
    <row r="252" spans="1:16" x14ac:dyDescent="0.2">
      <c r="A252" s="1" t="s">
        <v>22</v>
      </c>
      <c r="B252" s="10">
        <v>37802</v>
      </c>
      <c r="C252" s="32" t="s">
        <v>206</v>
      </c>
      <c r="F252" s="5">
        <f t="shared" si="32"/>
        <v>25.793963254593177</v>
      </c>
      <c r="G252">
        <v>7.8620000000000001</v>
      </c>
      <c r="H252" s="5">
        <f t="shared" si="33"/>
        <v>23.251312335958005</v>
      </c>
      <c r="I252">
        <v>7.0869999999999997</v>
      </c>
      <c r="K252">
        <v>430.71300000000002</v>
      </c>
      <c r="L252">
        <f t="shared" si="26"/>
        <v>422.851</v>
      </c>
      <c r="M252">
        <f t="shared" si="29"/>
        <v>423.62600000000003</v>
      </c>
      <c r="N252">
        <f t="shared" si="31"/>
        <v>7.4970000000000141</v>
      </c>
      <c r="O252">
        <f t="shared" si="31"/>
        <v>6.72199999999998</v>
      </c>
      <c r="P252">
        <f t="shared" si="23"/>
        <v>0.77500000000003411</v>
      </c>
    </row>
    <row r="253" spans="1:16" x14ac:dyDescent="0.2">
      <c r="A253" s="1" t="s">
        <v>22</v>
      </c>
      <c r="B253" s="10">
        <v>37830</v>
      </c>
      <c r="C253" s="32" t="s">
        <v>206</v>
      </c>
      <c r="F253" s="5">
        <f t="shared" si="32"/>
        <v>25.721784776902886</v>
      </c>
      <c r="G253">
        <v>7.84</v>
      </c>
      <c r="H253" s="5">
        <f t="shared" si="33"/>
        <v>23.228346456692911</v>
      </c>
      <c r="I253">
        <v>7.08</v>
      </c>
      <c r="K253">
        <v>430.71300000000002</v>
      </c>
      <c r="L253">
        <f t="shared" si="26"/>
        <v>422.87300000000005</v>
      </c>
      <c r="M253">
        <f t="shared" si="29"/>
        <v>423.63300000000004</v>
      </c>
      <c r="N253">
        <f t="shared" si="31"/>
        <v>7.4749999999999659</v>
      </c>
      <c r="O253">
        <f t="shared" si="31"/>
        <v>6.714999999999975</v>
      </c>
      <c r="P253">
        <f t="shared" si="23"/>
        <v>0.75999999999999091</v>
      </c>
    </row>
    <row r="254" spans="1:16" x14ac:dyDescent="0.2">
      <c r="A254" s="1" t="s">
        <v>22</v>
      </c>
      <c r="B254" s="10">
        <v>37859</v>
      </c>
      <c r="C254" s="32" t="s">
        <v>206</v>
      </c>
      <c r="F254" s="5">
        <f t="shared" si="32"/>
        <v>26.023622047244093</v>
      </c>
      <c r="G254">
        <v>7.9320000000000004</v>
      </c>
      <c r="H254" s="5">
        <f t="shared" si="33"/>
        <v>23.346456692913385</v>
      </c>
      <c r="I254">
        <v>7.1159999999999997</v>
      </c>
      <c r="K254">
        <v>430.71300000000002</v>
      </c>
      <c r="L254">
        <f t="shared" si="26"/>
        <v>422.78100000000001</v>
      </c>
      <c r="M254">
        <f t="shared" si="29"/>
        <v>423.59700000000004</v>
      </c>
      <c r="N254">
        <f t="shared" ref="N254:O270" si="34">430.348-L254</f>
        <v>7.5670000000000073</v>
      </c>
      <c r="O254">
        <f t="shared" si="34"/>
        <v>6.7509999999999764</v>
      </c>
      <c r="P254">
        <f t="shared" si="23"/>
        <v>0.81600000000003092</v>
      </c>
    </row>
    <row r="255" spans="1:16" x14ac:dyDescent="0.2">
      <c r="A255" s="1" t="s">
        <v>22</v>
      </c>
      <c r="B255" s="10">
        <v>37888</v>
      </c>
      <c r="C255" s="32" t="s">
        <v>206</v>
      </c>
      <c r="F255" s="5">
        <f t="shared" si="32"/>
        <v>26.377952755905508</v>
      </c>
      <c r="G255">
        <v>8.0399999999999991</v>
      </c>
      <c r="H255" s="5">
        <f t="shared" si="33"/>
        <v>23.507217847769027</v>
      </c>
      <c r="I255">
        <v>7.165</v>
      </c>
      <c r="K255">
        <v>430.71300000000002</v>
      </c>
      <c r="L255">
        <f t="shared" si="26"/>
        <v>422.673</v>
      </c>
      <c r="M255">
        <f t="shared" si="29"/>
        <v>423.548</v>
      </c>
      <c r="N255">
        <f t="shared" si="34"/>
        <v>7.6750000000000114</v>
      </c>
      <c r="O255">
        <f t="shared" si="34"/>
        <v>6.8000000000000114</v>
      </c>
      <c r="P255">
        <f t="shared" si="23"/>
        <v>0.875</v>
      </c>
    </row>
    <row r="256" spans="1:16" x14ac:dyDescent="0.2">
      <c r="A256" s="1" t="s">
        <v>22</v>
      </c>
      <c r="B256" s="10">
        <v>37924</v>
      </c>
      <c r="C256" s="32" t="s">
        <v>206</v>
      </c>
      <c r="F256" s="5">
        <f t="shared" si="32"/>
        <v>26.145013123359579</v>
      </c>
      <c r="G256">
        <v>7.9690000000000003</v>
      </c>
      <c r="H256" s="5">
        <f t="shared" si="33"/>
        <v>23.530183727034117</v>
      </c>
      <c r="I256">
        <v>7.1719999999999997</v>
      </c>
      <c r="K256">
        <v>430.71300000000002</v>
      </c>
      <c r="L256">
        <f t="shared" si="26"/>
        <v>422.74400000000003</v>
      </c>
      <c r="M256">
        <f t="shared" si="29"/>
        <v>423.541</v>
      </c>
      <c r="N256">
        <f t="shared" si="34"/>
        <v>7.603999999999985</v>
      </c>
      <c r="O256">
        <f t="shared" si="34"/>
        <v>6.8070000000000164</v>
      </c>
      <c r="P256">
        <f t="shared" si="23"/>
        <v>0.79699999999996862</v>
      </c>
    </row>
    <row r="257" spans="1:16" x14ac:dyDescent="0.2">
      <c r="A257" s="1" t="s">
        <v>22</v>
      </c>
      <c r="B257" s="10">
        <v>37951</v>
      </c>
      <c r="C257" s="32" t="s">
        <v>206</v>
      </c>
      <c r="F257" s="5">
        <f t="shared" si="32"/>
        <v>26.197506561679791</v>
      </c>
      <c r="G257">
        <v>7.9850000000000003</v>
      </c>
      <c r="H257" s="5">
        <f t="shared" si="33"/>
        <v>23.559711286089239</v>
      </c>
      <c r="I257">
        <v>7.181</v>
      </c>
      <c r="K257">
        <v>430.71300000000002</v>
      </c>
      <c r="L257">
        <f t="shared" si="26"/>
        <v>422.72800000000001</v>
      </c>
      <c r="M257">
        <f t="shared" si="29"/>
        <v>423.53200000000004</v>
      </c>
      <c r="N257">
        <f t="shared" si="34"/>
        <v>7.6200000000000045</v>
      </c>
      <c r="O257">
        <f t="shared" si="34"/>
        <v>6.8159999999999741</v>
      </c>
      <c r="P257">
        <f t="shared" si="23"/>
        <v>0.80400000000003047</v>
      </c>
    </row>
    <row r="258" spans="1:16" x14ac:dyDescent="0.2">
      <c r="A258" s="1" t="s">
        <v>22</v>
      </c>
      <c r="B258" s="10">
        <v>37978</v>
      </c>
      <c r="C258" s="32" t="s">
        <v>206</v>
      </c>
      <c r="F258" s="5">
        <f t="shared" si="32"/>
        <v>25.400262467191599</v>
      </c>
      <c r="G258">
        <v>7.742</v>
      </c>
      <c r="H258" s="5">
        <f t="shared" si="33"/>
        <v>23.287401574803148</v>
      </c>
      <c r="I258">
        <v>7.0979999999999999</v>
      </c>
      <c r="K258">
        <v>430.71300000000002</v>
      </c>
      <c r="L258">
        <f t="shared" si="26"/>
        <v>422.971</v>
      </c>
      <c r="M258">
        <f t="shared" si="29"/>
        <v>423.61500000000001</v>
      </c>
      <c r="N258">
        <f t="shared" si="34"/>
        <v>7.3770000000000095</v>
      </c>
      <c r="O258">
        <f t="shared" si="34"/>
        <v>6.7330000000000041</v>
      </c>
      <c r="P258">
        <f t="shared" si="23"/>
        <v>0.64400000000000546</v>
      </c>
    </row>
    <row r="259" spans="1:16" x14ac:dyDescent="0.2">
      <c r="A259" s="1" t="s">
        <v>22</v>
      </c>
      <c r="B259" s="10">
        <v>38008</v>
      </c>
      <c r="C259" s="32" t="s">
        <v>206</v>
      </c>
      <c r="F259" s="5">
        <f t="shared" si="32"/>
        <v>25.524934383202098</v>
      </c>
      <c r="G259">
        <v>7.78</v>
      </c>
      <c r="H259" s="5">
        <f t="shared" si="33"/>
        <v>23.336614173228348</v>
      </c>
      <c r="I259">
        <v>7.1130000000000004</v>
      </c>
      <c r="K259">
        <v>430.71300000000002</v>
      </c>
      <c r="L259">
        <f t="shared" si="26"/>
        <v>422.93300000000005</v>
      </c>
      <c r="M259">
        <f t="shared" si="29"/>
        <v>423.6</v>
      </c>
      <c r="N259">
        <f t="shared" si="34"/>
        <v>7.4149999999999636</v>
      </c>
      <c r="O259">
        <f t="shared" si="34"/>
        <v>6.7479999999999905</v>
      </c>
      <c r="P259">
        <f t="shared" si="23"/>
        <v>0.66699999999997317</v>
      </c>
    </row>
    <row r="260" spans="1:16" x14ac:dyDescent="0.2">
      <c r="A260" s="1" t="s">
        <v>22</v>
      </c>
      <c r="B260" s="10">
        <v>38047</v>
      </c>
      <c r="C260" s="32" t="s">
        <v>206</v>
      </c>
      <c r="F260" s="5">
        <f t="shared" si="32"/>
        <v>25.715223097112858</v>
      </c>
      <c r="G260">
        <v>7.8380000000000001</v>
      </c>
      <c r="H260" s="5">
        <f t="shared" si="33"/>
        <v>23.379265091863516</v>
      </c>
      <c r="I260">
        <v>7.1260000000000003</v>
      </c>
      <c r="K260">
        <v>430.71300000000002</v>
      </c>
      <c r="L260">
        <f t="shared" si="26"/>
        <v>422.875</v>
      </c>
      <c r="M260">
        <f t="shared" si="29"/>
        <v>423.58700000000005</v>
      </c>
      <c r="N260">
        <f t="shared" si="34"/>
        <v>7.4730000000000132</v>
      </c>
      <c r="O260">
        <f t="shared" si="34"/>
        <v>6.7609999999999673</v>
      </c>
      <c r="P260">
        <f t="shared" si="23"/>
        <v>0.71200000000004593</v>
      </c>
    </row>
    <row r="261" spans="1:16" x14ac:dyDescent="0.2">
      <c r="A261" s="1" t="s">
        <v>22</v>
      </c>
      <c r="B261" s="10">
        <v>38078</v>
      </c>
      <c r="C261" s="32" t="s">
        <v>206</v>
      </c>
      <c r="F261" s="5">
        <f t="shared" si="32"/>
        <v>25.374015748031496</v>
      </c>
      <c r="G261">
        <v>7.734</v>
      </c>
      <c r="H261" s="5">
        <f t="shared" si="33"/>
        <v>23.280839895013123</v>
      </c>
      <c r="I261">
        <v>7.0960000000000001</v>
      </c>
      <c r="K261">
        <v>430.71300000000002</v>
      </c>
      <c r="L261">
        <f t="shared" si="26"/>
        <v>422.97900000000004</v>
      </c>
      <c r="M261">
        <f t="shared" si="29"/>
        <v>423.61700000000002</v>
      </c>
      <c r="N261">
        <f t="shared" si="34"/>
        <v>7.3689999999999714</v>
      </c>
      <c r="O261">
        <f t="shared" si="34"/>
        <v>6.7309999999999945</v>
      </c>
      <c r="P261">
        <f t="shared" si="23"/>
        <v>0.63799999999997681</v>
      </c>
    </row>
    <row r="262" spans="1:16" x14ac:dyDescent="0.2">
      <c r="A262" s="1" t="s">
        <v>22</v>
      </c>
      <c r="B262" s="10">
        <v>38105</v>
      </c>
      <c r="C262" s="32" t="s">
        <v>206</v>
      </c>
      <c r="F262" s="5">
        <f t="shared" si="32"/>
        <v>25.688976377952756</v>
      </c>
      <c r="G262">
        <v>7.83</v>
      </c>
      <c r="H262" s="5">
        <f t="shared" si="33"/>
        <v>23.316929133858267</v>
      </c>
      <c r="I262">
        <v>7.1070000000000002</v>
      </c>
      <c r="K262">
        <v>430.71300000000002</v>
      </c>
      <c r="L262">
        <f t="shared" si="26"/>
        <v>422.88300000000004</v>
      </c>
      <c r="M262">
        <f t="shared" si="29"/>
        <v>423.60599999999999</v>
      </c>
      <c r="N262">
        <f t="shared" si="34"/>
        <v>7.464999999999975</v>
      </c>
      <c r="O262">
        <f t="shared" si="34"/>
        <v>6.7420000000000186</v>
      </c>
      <c r="P262">
        <f t="shared" si="23"/>
        <v>0.72299999999995634</v>
      </c>
    </row>
    <row r="263" spans="1:16" x14ac:dyDescent="0.2">
      <c r="A263" s="1" t="s">
        <v>22</v>
      </c>
      <c r="B263" s="10">
        <v>38131</v>
      </c>
      <c r="C263" s="32" t="s">
        <v>206</v>
      </c>
      <c r="F263" s="5">
        <f t="shared" si="32"/>
        <v>25.774278215223095</v>
      </c>
      <c r="G263">
        <v>7.8559999999999999</v>
      </c>
      <c r="H263" s="5">
        <f t="shared" si="33"/>
        <v>23.359580052493438</v>
      </c>
      <c r="I263">
        <v>7.12</v>
      </c>
      <c r="K263">
        <v>430.71300000000002</v>
      </c>
      <c r="L263">
        <f t="shared" si="26"/>
        <v>422.85700000000003</v>
      </c>
      <c r="M263">
        <f t="shared" si="29"/>
        <v>423.59300000000002</v>
      </c>
      <c r="N263">
        <f t="shared" si="34"/>
        <v>7.4909999999999854</v>
      </c>
      <c r="O263">
        <f t="shared" si="34"/>
        <v>6.7549999999999955</v>
      </c>
      <c r="P263">
        <f t="shared" si="23"/>
        <v>0.73599999999999</v>
      </c>
    </row>
    <row r="264" spans="1:16" x14ac:dyDescent="0.2">
      <c r="A264" s="1" t="s">
        <v>22</v>
      </c>
      <c r="B264" s="10">
        <v>38162</v>
      </c>
      <c r="C264" s="32" t="s">
        <v>206</v>
      </c>
      <c r="F264" s="5">
        <f t="shared" si="32"/>
        <v>26.279527559055115</v>
      </c>
      <c r="G264">
        <v>8.01</v>
      </c>
      <c r="H264" s="5">
        <f t="shared" si="33"/>
        <v>23.562992125984252</v>
      </c>
      <c r="I264">
        <v>7.1820000000000004</v>
      </c>
      <c r="K264">
        <v>430.71300000000002</v>
      </c>
      <c r="L264">
        <f t="shared" si="26"/>
        <v>422.70300000000003</v>
      </c>
      <c r="M264">
        <f t="shared" si="29"/>
        <v>423.53100000000001</v>
      </c>
      <c r="N264">
        <f t="shared" si="34"/>
        <v>7.6449999999999818</v>
      </c>
      <c r="O264">
        <f t="shared" si="34"/>
        <v>6.8170000000000073</v>
      </c>
      <c r="P264">
        <f t="shared" si="23"/>
        <v>0.82799999999997453</v>
      </c>
    </row>
    <row r="265" spans="1:16" x14ac:dyDescent="0.2">
      <c r="A265" s="1" t="s">
        <v>22</v>
      </c>
      <c r="B265" s="10">
        <v>38191</v>
      </c>
      <c r="C265" s="32" t="s">
        <v>206</v>
      </c>
      <c r="F265" s="5">
        <f t="shared" si="32"/>
        <v>26.118766404199476</v>
      </c>
      <c r="G265">
        <v>7.9610000000000003</v>
      </c>
      <c r="H265" s="5">
        <f t="shared" si="33"/>
        <v>23.444881889763778</v>
      </c>
      <c r="I265">
        <v>7.1459999999999999</v>
      </c>
      <c r="K265">
        <v>430.71300000000002</v>
      </c>
      <c r="L265">
        <f t="shared" si="26"/>
        <v>422.75200000000001</v>
      </c>
      <c r="M265">
        <f t="shared" si="29"/>
        <v>423.56700000000001</v>
      </c>
      <c r="N265">
        <f t="shared" si="34"/>
        <v>7.5960000000000036</v>
      </c>
      <c r="O265">
        <f t="shared" si="34"/>
        <v>6.7810000000000059</v>
      </c>
      <c r="P265">
        <f t="shared" si="23"/>
        <v>0.81499999999999773</v>
      </c>
    </row>
    <row r="266" spans="1:16" x14ac:dyDescent="0.2">
      <c r="A266" s="1" t="s">
        <v>22</v>
      </c>
      <c r="B266" s="10">
        <v>38220</v>
      </c>
      <c r="C266" s="32" t="s">
        <v>206</v>
      </c>
      <c r="F266" s="5">
        <v>26.35</v>
      </c>
      <c r="G266">
        <v>8.0310000000000006</v>
      </c>
      <c r="H266" s="5">
        <v>23.52</v>
      </c>
      <c r="I266">
        <v>7.1689999999999996</v>
      </c>
      <c r="K266">
        <v>430.71300000000002</v>
      </c>
      <c r="L266">
        <f t="shared" si="26"/>
        <v>422.68200000000002</v>
      </c>
      <c r="M266">
        <f t="shared" si="29"/>
        <v>423.54400000000004</v>
      </c>
      <c r="N266">
        <f t="shared" si="34"/>
        <v>7.6659999999999968</v>
      </c>
      <c r="O266">
        <f t="shared" si="34"/>
        <v>6.8039999999999736</v>
      </c>
      <c r="P266">
        <f t="shared" si="23"/>
        <v>0.86200000000002319</v>
      </c>
    </row>
    <row r="267" spans="1:16" x14ac:dyDescent="0.2">
      <c r="A267" s="1" t="s">
        <v>22</v>
      </c>
      <c r="B267" s="10">
        <v>38225</v>
      </c>
      <c r="C267" s="32" t="s">
        <v>206</v>
      </c>
      <c r="F267" s="5">
        <v>25.49</v>
      </c>
      <c r="G267">
        <v>7.77</v>
      </c>
      <c r="H267" s="5">
        <v>23.58</v>
      </c>
      <c r="I267">
        <v>7.1870000000000003</v>
      </c>
      <c r="J267" t="s">
        <v>80</v>
      </c>
      <c r="K267">
        <v>430.71300000000002</v>
      </c>
      <c r="L267">
        <f t="shared" ref="L267:L308" si="35">K267-G267</f>
        <v>422.94300000000004</v>
      </c>
      <c r="M267">
        <f t="shared" si="29"/>
        <v>423.52600000000001</v>
      </c>
      <c r="N267">
        <f t="shared" si="34"/>
        <v>7.4049999999999727</v>
      </c>
      <c r="O267">
        <f t="shared" si="34"/>
        <v>6.8220000000000027</v>
      </c>
      <c r="P267">
        <f t="shared" ref="P267:P310" si="36">N267-O267</f>
        <v>0.58299999999996999</v>
      </c>
    </row>
    <row r="268" spans="1:16" x14ac:dyDescent="0.2">
      <c r="A268" s="1" t="s">
        <v>22</v>
      </c>
      <c r="B268" s="10">
        <v>38250</v>
      </c>
      <c r="C268" s="32" t="s">
        <v>206</v>
      </c>
      <c r="F268" s="5">
        <v>26.187999999999999</v>
      </c>
      <c r="G268">
        <v>7.9820000000000002</v>
      </c>
      <c r="H268" s="5">
        <v>23.6</v>
      </c>
      <c r="I268">
        <v>7.194</v>
      </c>
      <c r="K268">
        <v>430.71300000000002</v>
      </c>
      <c r="L268">
        <f t="shared" si="35"/>
        <v>422.73099999999999</v>
      </c>
      <c r="M268">
        <f t="shared" si="29"/>
        <v>423.51900000000001</v>
      </c>
      <c r="N268">
        <f t="shared" si="34"/>
        <v>7.6170000000000186</v>
      </c>
      <c r="O268">
        <f t="shared" si="34"/>
        <v>6.8290000000000077</v>
      </c>
      <c r="P268">
        <f t="shared" si="36"/>
        <v>0.78800000000001091</v>
      </c>
    </row>
    <row r="269" spans="1:16" x14ac:dyDescent="0.2">
      <c r="A269" s="1" t="s">
        <v>22</v>
      </c>
      <c r="B269" s="10">
        <v>38292</v>
      </c>
      <c r="C269" s="32" t="s">
        <v>206</v>
      </c>
      <c r="F269" s="5">
        <v>25.757999999999999</v>
      </c>
      <c r="G269">
        <v>7.851</v>
      </c>
      <c r="H269" s="5">
        <v>23.414999999999999</v>
      </c>
      <c r="I269">
        <v>7.1369999999999996</v>
      </c>
      <c r="K269">
        <v>430.71300000000002</v>
      </c>
      <c r="L269">
        <f t="shared" si="35"/>
        <v>422.86200000000002</v>
      </c>
      <c r="M269">
        <f t="shared" si="29"/>
        <v>423.57600000000002</v>
      </c>
      <c r="N269">
        <f t="shared" si="34"/>
        <v>7.48599999999999</v>
      </c>
      <c r="O269">
        <f t="shared" si="34"/>
        <v>6.7719999999999914</v>
      </c>
      <c r="P269">
        <f t="shared" si="36"/>
        <v>0.71399999999999864</v>
      </c>
    </row>
    <row r="270" spans="1:16" x14ac:dyDescent="0.2">
      <c r="A270" s="1" t="s">
        <v>22</v>
      </c>
      <c r="B270" s="10">
        <v>38320</v>
      </c>
      <c r="C270" s="32" t="s">
        <v>206</v>
      </c>
      <c r="F270" s="5">
        <v>24.202999999999999</v>
      </c>
      <c r="G270">
        <v>7.3769999999999998</v>
      </c>
      <c r="H270" s="5">
        <v>23.1</v>
      </c>
      <c r="I270">
        <v>7.0410000000000004</v>
      </c>
      <c r="K270">
        <v>430.71300000000002</v>
      </c>
      <c r="L270">
        <f t="shared" si="35"/>
        <v>423.33600000000001</v>
      </c>
      <c r="M270">
        <f t="shared" si="29"/>
        <v>423.67200000000003</v>
      </c>
      <c r="N270">
        <f t="shared" si="34"/>
        <v>7.0120000000000005</v>
      </c>
      <c r="O270">
        <f t="shared" si="34"/>
        <v>6.6759999999999877</v>
      </c>
      <c r="P270">
        <f t="shared" si="36"/>
        <v>0.33600000000001273</v>
      </c>
    </row>
    <row r="271" spans="1:16" x14ac:dyDescent="0.2">
      <c r="A271" s="1" t="s">
        <v>22</v>
      </c>
      <c r="B271" s="10">
        <v>38341</v>
      </c>
      <c r="C271" s="32" t="s">
        <v>206</v>
      </c>
      <c r="F271" s="5">
        <v>24.327000000000002</v>
      </c>
      <c r="G271">
        <v>7.415</v>
      </c>
      <c r="H271" s="5">
        <v>23.103999999999999</v>
      </c>
      <c r="I271">
        <v>7.0419999999999998</v>
      </c>
      <c r="K271">
        <v>430.71300000000002</v>
      </c>
      <c r="L271">
        <f t="shared" si="35"/>
        <v>423.298</v>
      </c>
      <c r="M271">
        <f t="shared" si="29"/>
        <v>423.67100000000005</v>
      </c>
      <c r="N271">
        <f t="shared" ref="N271:O286" si="37">430.348-L271</f>
        <v>7.0500000000000114</v>
      </c>
      <c r="O271">
        <f t="shared" si="37"/>
        <v>6.6769999999999641</v>
      </c>
      <c r="P271">
        <f t="shared" si="36"/>
        <v>0.37300000000004729</v>
      </c>
    </row>
    <row r="272" spans="1:16" x14ac:dyDescent="0.2">
      <c r="A272" s="1" t="s">
        <v>22</v>
      </c>
      <c r="B272" s="10">
        <v>38377</v>
      </c>
      <c r="C272" s="32" t="s">
        <v>206</v>
      </c>
      <c r="F272" s="5">
        <f>G272/0.3048</f>
        <v>24.796587926509183</v>
      </c>
      <c r="G272">
        <v>7.5579999999999998</v>
      </c>
      <c r="H272" s="5">
        <f>I272/0.3048</f>
        <v>23.231627296587927</v>
      </c>
      <c r="I272">
        <v>7.0810000000000004</v>
      </c>
      <c r="K272">
        <v>430.71300000000002</v>
      </c>
      <c r="L272">
        <f t="shared" si="35"/>
        <v>423.15500000000003</v>
      </c>
      <c r="M272">
        <f t="shared" si="29"/>
        <v>423.63200000000001</v>
      </c>
      <c r="N272">
        <f t="shared" si="37"/>
        <v>7.1929999999999836</v>
      </c>
      <c r="O272">
        <f t="shared" si="37"/>
        <v>6.7160000000000082</v>
      </c>
      <c r="P272">
        <f t="shared" si="36"/>
        <v>0.47699999999997544</v>
      </c>
    </row>
    <row r="273" spans="1:16" x14ac:dyDescent="0.2">
      <c r="A273" s="1" t="s">
        <v>22</v>
      </c>
      <c r="B273" s="10">
        <v>38413</v>
      </c>
      <c r="C273" s="32" t="s">
        <v>206</v>
      </c>
      <c r="F273" s="5">
        <f>G273/0.3048</f>
        <v>25.255905511811022</v>
      </c>
      <c r="G273">
        <v>7.6980000000000004</v>
      </c>
      <c r="H273" s="5">
        <f>I273/0.3048</f>
        <v>23.346456692913385</v>
      </c>
      <c r="I273">
        <v>7.1159999999999997</v>
      </c>
      <c r="K273">
        <v>430.71300000000002</v>
      </c>
      <c r="L273">
        <f t="shared" si="35"/>
        <v>423.01500000000004</v>
      </c>
      <c r="M273">
        <f t="shared" si="29"/>
        <v>423.59700000000004</v>
      </c>
      <c r="N273">
        <f t="shared" si="37"/>
        <v>7.33299999999997</v>
      </c>
      <c r="O273">
        <f t="shared" si="37"/>
        <v>6.7509999999999764</v>
      </c>
      <c r="P273">
        <f t="shared" si="36"/>
        <v>0.58199999999999363</v>
      </c>
    </row>
    <row r="274" spans="1:16" x14ac:dyDescent="0.2">
      <c r="A274" s="1" t="s">
        <v>22</v>
      </c>
      <c r="B274" s="10">
        <v>38440</v>
      </c>
      <c r="C274" s="32" t="s">
        <v>206</v>
      </c>
      <c r="F274" s="5">
        <v>25.550999999999998</v>
      </c>
      <c r="G274">
        <v>7.7880000000000003</v>
      </c>
      <c r="H274" s="5">
        <v>23.376000000000001</v>
      </c>
      <c r="I274">
        <v>7.125</v>
      </c>
      <c r="K274">
        <v>430.71300000000002</v>
      </c>
      <c r="L274">
        <f t="shared" si="35"/>
        <v>422.92500000000001</v>
      </c>
      <c r="M274">
        <f t="shared" si="29"/>
        <v>423.58800000000002</v>
      </c>
      <c r="N274">
        <f t="shared" si="37"/>
        <v>7.4230000000000018</v>
      </c>
      <c r="O274">
        <f t="shared" si="37"/>
        <v>6.7599999999999909</v>
      </c>
      <c r="P274">
        <f t="shared" si="36"/>
        <v>0.66300000000001091</v>
      </c>
    </row>
    <row r="275" spans="1:16" x14ac:dyDescent="0.2">
      <c r="A275" s="1" t="s">
        <v>22</v>
      </c>
      <c r="B275" s="10">
        <v>38467</v>
      </c>
      <c r="C275" s="32" t="s">
        <v>206</v>
      </c>
      <c r="F275" s="5">
        <v>24.777000000000001</v>
      </c>
      <c r="G275">
        <v>7.5519999999999996</v>
      </c>
      <c r="H275" s="5">
        <v>23.245000000000001</v>
      </c>
      <c r="I275">
        <v>7.085</v>
      </c>
      <c r="K275">
        <v>430.71300000000002</v>
      </c>
      <c r="L275">
        <f t="shared" si="35"/>
        <v>423.161</v>
      </c>
      <c r="M275">
        <f t="shared" si="29"/>
        <v>423.62800000000004</v>
      </c>
      <c r="N275">
        <f t="shared" si="37"/>
        <v>7.1870000000000118</v>
      </c>
      <c r="O275">
        <f t="shared" si="37"/>
        <v>6.7199999999999704</v>
      </c>
      <c r="P275">
        <f t="shared" si="36"/>
        <v>0.46700000000004138</v>
      </c>
    </row>
    <row r="276" spans="1:16" x14ac:dyDescent="0.2">
      <c r="A276" s="1" t="s">
        <v>22</v>
      </c>
      <c r="B276" s="10">
        <v>38496</v>
      </c>
      <c r="C276" s="32" t="s">
        <v>206</v>
      </c>
      <c r="F276" s="5">
        <v>24.472000000000001</v>
      </c>
      <c r="G276">
        <v>7.4589999999999996</v>
      </c>
      <c r="H276" s="5">
        <v>23.202000000000002</v>
      </c>
      <c r="I276">
        <v>7.0720000000000001</v>
      </c>
      <c r="K276">
        <v>430.71300000000002</v>
      </c>
      <c r="L276">
        <f t="shared" si="35"/>
        <v>423.25400000000002</v>
      </c>
      <c r="M276">
        <f t="shared" ref="M276:M308" si="38">K276-I276</f>
        <v>423.64100000000002</v>
      </c>
      <c r="N276">
        <f t="shared" si="37"/>
        <v>7.0939999999999941</v>
      </c>
      <c r="O276">
        <f t="shared" si="37"/>
        <v>6.7069999999999936</v>
      </c>
      <c r="P276">
        <f t="shared" si="36"/>
        <v>0.38700000000000045</v>
      </c>
    </row>
    <row r="277" spans="1:16" x14ac:dyDescent="0.2">
      <c r="A277" s="1" t="s">
        <v>22</v>
      </c>
      <c r="B277" s="10">
        <v>38526</v>
      </c>
      <c r="C277" s="32" t="s">
        <v>206</v>
      </c>
      <c r="F277" s="5">
        <v>22.687000000000001</v>
      </c>
      <c r="G277">
        <v>6.915</v>
      </c>
      <c r="H277" s="5">
        <v>22.565999999999999</v>
      </c>
      <c r="I277">
        <v>6.8780000000000001</v>
      </c>
      <c r="K277">
        <v>430.71300000000002</v>
      </c>
      <c r="L277">
        <f t="shared" si="35"/>
        <v>423.798</v>
      </c>
      <c r="M277">
        <f t="shared" si="38"/>
        <v>423.83500000000004</v>
      </c>
      <c r="N277">
        <f t="shared" si="37"/>
        <v>6.5500000000000114</v>
      </c>
      <c r="O277">
        <f t="shared" si="37"/>
        <v>6.5129999999999768</v>
      </c>
      <c r="P277">
        <f t="shared" si="36"/>
        <v>3.7000000000034561E-2</v>
      </c>
    </row>
    <row r="278" spans="1:16" x14ac:dyDescent="0.2">
      <c r="A278" s="1" t="s">
        <v>22</v>
      </c>
      <c r="B278" s="10">
        <v>38558</v>
      </c>
      <c r="C278" s="32" t="s">
        <v>206</v>
      </c>
      <c r="F278" s="5">
        <v>22.89</v>
      </c>
      <c r="G278">
        <v>6.9770000000000003</v>
      </c>
      <c r="H278" s="5">
        <v>22.59</v>
      </c>
      <c r="I278">
        <v>6.8849999999999998</v>
      </c>
      <c r="K278">
        <v>430.71300000000002</v>
      </c>
      <c r="L278">
        <f t="shared" si="35"/>
        <v>423.73600000000005</v>
      </c>
      <c r="M278">
        <f t="shared" si="38"/>
        <v>423.82800000000003</v>
      </c>
      <c r="N278">
        <f t="shared" si="37"/>
        <v>6.6119999999999663</v>
      </c>
      <c r="O278">
        <f t="shared" si="37"/>
        <v>6.5199999999999818</v>
      </c>
      <c r="P278">
        <f t="shared" si="36"/>
        <v>9.1999999999984539E-2</v>
      </c>
    </row>
    <row r="279" spans="1:16" x14ac:dyDescent="0.2">
      <c r="A279" s="1" t="s">
        <v>22</v>
      </c>
      <c r="B279" s="10">
        <v>38586</v>
      </c>
      <c r="C279" s="32" t="s">
        <v>206</v>
      </c>
      <c r="F279" s="5">
        <v>23.809000000000001</v>
      </c>
      <c r="G279">
        <v>7.2569999999999997</v>
      </c>
      <c r="H279" s="5">
        <v>22.779</v>
      </c>
      <c r="I279">
        <v>6.9429999999999996</v>
      </c>
      <c r="K279">
        <v>430.71300000000002</v>
      </c>
      <c r="L279">
        <f t="shared" si="35"/>
        <v>423.45600000000002</v>
      </c>
      <c r="M279">
        <f t="shared" si="38"/>
        <v>423.77000000000004</v>
      </c>
      <c r="N279">
        <f t="shared" si="37"/>
        <v>6.8919999999999959</v>
      </c>
      <c r="O279">
        <f t="shared" si="37"/>
        <v>6.5779999999999745</v>
      </c>
      <c r="P279">
        <f t="shared" si="36"/>
        <v>0.31400000000002137</v>
      </c>
    </row>
    <row r="280" spans="1:16" x14ac:dyDescent="0.2">
      <c r="A280" s="1" t="s">
        <v>22</v>
      </c>
      <c r="B280" s="10">
        <v>38618</v>
      </c>
      <c r="C280" s="32" t="s">
        <v>206</v>
      </c>
      <c r="F280" s="5">
        <v>24.547000000000001</v>
      </c>
      <c r="G280">
        <v>7.4820000000000002</v>
      </c>
      <c r="H280" s="5">
        <v>22.922999999999998</v>
      </c>
      <c r="I280">
        <v>6.9870000000000001</v>
      </c>
      <c r="K280">
        <v>430.71300000000002</v>
      </c>
      <c r="L280">
        <f t="shared" si="35"/>
        <v>423.23099999999999</v>
      </c>
      <c r="M280">
        <f t="shared" si="38"/>
        <v>423.726</v>
      </c>
      <c r="N280">
        <f t="shared" si="37"/>
        <v>7.1170000000000186</v>
      </c>
      <c r="O280">
        <f t="shared" si="37"/>
        <v>6.6220000000000141</v>
      </c>
      <c r="P280">
        <f t="shared" si="36"/>
        <v>0.49500000000000455</v>
      </c>
    </row>
    <row r="281" spans="1:16" x14ac:dyDescent="0.2">
      <c r="A281" s="1" t="s">
        <v>22</v>
      </c>
      <c r="B281" s="10">
        <v>38649</v>
      </c>
      <c r="C281" s="32" t="s">
        <v>206</v>
      </c>
      <c r="F281" s="5">
        <f t="shared" ref="F281:F310" si="39">G281/0.3048</f>
        <v>24.878608923884514</v>
      </c>
      <c r="G281">
        <v>7.5830000000000002</v>
      </c>
      <c r="H281" s="5">
        <f t="shared" ref="H281:H331" si="40">I281/0.3048</f>
        <v>23.008530183727032</v>
      </c>
      <c r="I281">
        <v>7.0129999999999999</v>
      </c>
      <c r="K281">
        <v>430.71300000000002</v>
      </c>
      <c r="L281">
        <f t="shared" si="35"/>
        <v>423.13</v>
      </c>
      <c r="M281">
        <f t="shared" si="38"/>
        <v>423.70000000000005</v>
      </c>
      <c r="N281">
        <f t="shared" si="37"/>
        <v>7.2180000000000177</v>
      </c>
      <c r="O281">
        <f t="shared" si="37"/>
        <v>6.6479999999999677</v>
      </c>
      <c r="P281">
        <f t="shared" si="36"/>
        <v>0.57000000000005002</v>
      </c>
    </row>
    <row r="282" spans="1:16" x14ac:dyDescent="0.2">
      <c r="A282" s="1" t="s">
        <v>22</v>
      </c>
      <c r="B282" s="10">
        <v>38677</v>
      </c>
      <c r="C282" s="32" t="s">
        <v>206</v>
      </c>
      <c r="F282" s="5">
        <f t="shared" si="39"/>
        <v>25.042650918635168</v>
      </c>
      <c r="G282">
        <v>7.633</v>
      </c>
      <c r="H282" s="5">
        <f t="shared" si="40"/>
        <v>23.067585301837269</v>
      </c>
      <c r="I282">
        <v>7.0309999999999997</v>
      </c>
      <c r="K282">
        <v>430.71300000000002</v>
      </c>
      <c r="L282">
        <f t="shared" si="35"/>
        <v>423.08000000000004</v>
      </c>
      <c r="M282">
        <f t="shared" si="38"/>
        <v>423.68200000000002</v>
      </c>
      <c r="N282">
        <f t="shared" si="37"/>
        <v>7.2679999999999723</v>
      </c>
      <c r="O282">
        <f t="shared" si="37"/>
        <v>6.6659999999999968</v>
      </c>
      <c r="P282">
        <f t="shared" si="36"/>
        <v>0.60199999999997544</v>
      </c>
    </row>
    <row r="283" spans="1:16" x14ac:dyDescent="0.2">
      <c r="A283" s="1" t="s">
        <v>22</v>
      </c>
      <c r="B283" s="10">
        <v>38707</v>
      </c>
      <c r="C283" s="32" t="s">
        <v>206</v>
      </c>
      <c r="F283" s="5">
        <f t="shared" si="39"/>
        <v>25.15748031496063</v>
      </c>
      <c r="G283">
        <v>7.6680000000000001</v>
      </c>
      <c r="H283" s="5">
        <f t="shared" si="40"/>
        <v>23.110236220472437</v>
      </c>
      <c r="I283">
        <v>7.0439999999999996</v>
      </c>
      <c r="K283">
        <v>430.71300000000002</v>
      </c>
      <c r="L283">
        <f t="shared" si="35"/>
        <v>423.04500000000002</v>
      </c>
      <c r="M283">
        <f t="shared" si="38"/>
        <v>423.66900000000004</v>
      </c>
      <c r="N283">
        <f t="shared" si="37"/>
        <v>7.3029999999999973</v>
      </c>
      <c r="O283">
        <f t="shared" si="37"/>
        <v>6.6789999999999736</v>
      </c>
      <c r="P283">
        <f t="shared" si="36"/>
        <v>0.62400000000002365</v>
      </c>
    </row>
    <row r="284" spans="1:16" x14ac:dyDescent="0.2">
      <c r="A284" s="1" t="s">
        <v>22</v>
      </c>
      <c r="B284" s="10">
        <v>38743</v>
      </c>
      <c r="C284" s="32" t="s">
        <v>206</v>
      </c>
      <c r="F284" s="5">
        <f t="shared" si="39"/>
        <v>25.436351706036746</v>
      </c>
      <c r="G284">
        <v>7.7530000000000001</v>
      </c>
      <c r="H284" s="5">
        <f t="shared" si="40"/>
        <v>23.179133858267715</v>
      </c>
      <c r="I284">
        <v>7.0650000000000004</v>
      </c>
      <c r="K284">
        <v>430.71300000000002</v>
      </c>
      <c r="L284">
        <f t="shared" si="35"/>
        <v>422.96000000000004</v>
      </c>
      <c r="M284">
        <f t="shared" si="38"/>
        <v>423.64800000000002</v>
      </c>
      <c r="N284">
        <f t="shared" si="37"/>
        <v>7.3879999999999768</v>
      </c>
      <c r="O284">
        <f t="shared" si="37"/>
        <v>6.6999999999999886</v>
      </c>
      <c r="P284">
        <f t="shared" si="36"/>
        <v>0.68799999999998818</v>
      </c>
    </row>
    <row r="285" spans="1:16" x14ac:dyDescent="0.2">
      <c r="A285" s="1" t="s">
        <v>22</v>
      </c>
      <c r="B285" s="10">
        <v>38776</v>
      </c>
      <c r="C285" s="32" t="s">
        <v>206</v>
      </c>
      <c r="F285" s="5">
        <f t="shared" si="39"/>
        <v>25.682414698162731</v>
      </c>
      <c r="G285">
        <v>7.8280000000000003</v>
      </c>
      <c r="H285" s="5">
        <f t="shared" si="40"/>
        <v>23.274278215223099</v>
      </c>
      <c r="I285">
        <v>7.0940000000000003</v>
      </c>
      <c r="K285">
        <v>430.71300000000002</v>
      </c>
      <c r="L285">
        <f t="shared" si="35"/>
        <v>422.88500000000005</v>
      </c>
      <c r="M285">
        <f t="shared" si="38"/>
        <v>423.61900000000003</v>
      </c>
      <c r="N285">
        <f t="shared" si="37"/>
        <v>7.4629999999999654</v>
      </c>
      <c r="O285">
        <f t="shared" si="37"/>
        <v>6.728999999999985</v>
      </c>
      <c r="P285">
        <f t="shared" si="36"/>
        <v>0.73399999999998045</v>
      </c>
    </row>
    <row r="286" spans="1:16" x14ac:dyDescent="0.2">
      <c r="A286" s="1" t="s">
        <v>22</v>
      </c>
      <c r="B286" s="10">
        <v>38803</v>
      </c>
      <c r="C286" s="32" t="s">
        <v>206</v>
      </c>
      <c r="F286" s="5">
        <f t="shared" si="39"/>
        <v>25.748031496062989</v>
      </c>
      <c r="G286">
        <v>7.8479999999999999</v>
      </c>
      <c r="H286" s="5">
        <f t="shared" si="40"/>
        <v>23.320209973753279</v>
      </c>
      <c r="I286">
        <v>7.1079999999999997</v>
      </c>
      <c r="K286">
        <v>430.71300000000002</v>
      </c>
      <c r="L286">
        <f t="shared" si="35"/>
        <v>422.86500000000001</v>
      </c>
      <c r="M286">
        <f t="shared" si="38"/>
        <v>423.60500000000002</v>
      </c>
      <c r="N286">
        <f t="shared" si="37"/>
        <v>7.4830000000000041</v>
      </c>
      <c r="O286">
        <f t="shared" si="37"/>
        <v>6.742999999999995</v>
      </c>
      <c r="P286">
        <f t="shared" si="36"/>
        <v>0.74000000000000909</v>
      </c>
    </row>
    <row r="287" spans="1:16" x14ac:dyDescent="0.2">
      <c r="A287" s="1" t="s">
        <v>22</v>
      </c>
      <c r="B287" s="10">
        <v>38835</v>
      </c>
      <c r="C287" s="32" t="s">
        <v>206</v>
      </c>
      <c r="F287" s="5">
        <f t="shared" si="39"/>
        <v>23.877952755905508</v>
      </c>
      <c r="G287">
        <v>7.2779999999999996</v>
      </c>
      <c r="H287" s="5">
        <f t="shared" si="40"/>
        <v>22.992125984251967</v>
      </c>
      <c r="I287">
        <v>7.008</v>
      </c>
      <c r="K287">
        <v>430.71300000000002</v>
      </c>
      <c r="L287">
        <f t="shared" si="35"/>
        <v>423.435</v>
      </c>
      <c r="M287">
        <f t="shared" si="38"/>
        <v>423.70500000000004</v>
      </c>
      <c r="N287">
        <f t="shared" ref="N287:O302" si="41">430.348-L287</f>
        <v>6.9130000000000109</v>
      </c>
      <c r="O287">
        <f t="shared" si="41"/>
        <v>6.6429999999999723</v>
      </c>
      <c r="P287">
        <f t="shared" si="36"/>
        <v>0.27000000000003865</v>
      </c>
    </row>
    <row r="288" spans="1:16" x14ac:dyDescent="0.2">
      <c r="A288" s="1" t="s">
        <v>22</v>
      </c>
      <c r="B288" s="10">
        <v>38856</v>
      </c>
      <c r="C288" s="32" t="s">
        <v>206</v>
      </c>
      <c r="F288" s="5">
        <f t="shared" si="39"/>
        <v>23.572834645669289</v>
      </c>
      <c r="G288">
        <v>7.1849999999999996</v>
      </c>
      <c r="H288" s="5">
        <f t="shared" si="40"/>
        <v>22.916666666666668</v>
      </c>
      <c r="I288">
        <v>6.9850000000000003</v>
      </c>
      <c r="K288">
        <v>430.71300000000002</v>
      </c>
      <c r="L288">
        <f t="shared" si="35"/>
        <v>423.52800000000002</v>
      </c>
      <c r="M288">
        <f t="shared" si="38"/>
        <v>423.72800000000001</v>
      </c>
      <c r="N288">
        <f t="shared" si="41"/>
        <v>6.8199999999999932</v>
      </c>
      <c r="O288">
        <f t="shared" si="41"/>
        <v>6.6200000000000045</v>
      </c>
      <c r="P288">
        <f t="shared" si="36"/>
        <v>0.19999999999998863</v>
      </c>
    </row>
    <row r="289" spans="1:16" x14ac:dyDescent="0.2">
      <c r="A289" s="1" t="s">
        <v>22</v>
      </c>
      <c r="B289" s="10">
        <v>38894</v>
      </c>
      <c r="C289" s="32" t="s">
        <v>206</v>
      </c>
      <c r="F289" s="5">
        <f t="shared" si="39"/>
        <v>23.910761154855642</v>
      </c>
      <c r="G289">
        <v>7.2880000000000003</v>
      </c>
      <c r="H289" s="5">
        <f t="shared" si="40"/>
        <v>22.919947506561677</v>
      </c>
      <c r="I289">
        <v>6.9859999999999998</v>
      </c>
      <c r="K289">
        <v>430.71300000000002</v>
      </c>
      <c r="L289">
        <f t="shared" si="35"/>
        <v>423.42500000000001</v>
      </c>
      <c r="M289">
        <f t="shared" si="38"/>
        <v>423.72700000000003</v>
      </c>
      <c r="N289">
        <f t="shared" si="41"/>
        <v>6.9230000000000018</v>
      </c>
      <c r="O289">
        <f t="shared" si="41"/>
        <v>6.6209999999999809</v>
      </c>
      <c r="P289">
        <f t="shared" si="36"/>
        <v>0.30200000000002092</v>
      </c>
    </row>
    <row r="290" spans="1:16" x14ac:dyDescent="0.2">
      <c r="A290" s="1" t="s">
        <v>22</v>
      </c>
      <c r="B290" s="10">
        <v>38925</v>
      </c>
      <c r="C290" s="32" t="s">
        <v>206</v>
      </c>
      <c r="F290" s="5">
        <f t="shared" si="39"/>
        <v>24.563648293963254</v>
      </c>
      <c r="G290">
        <v>7.4870000000000001</v>
      </c>
      <c r="H290" s="5">
        <f t="shared" si="40"/>
        <v>23.156167979002625</v>
      </c>
      <c r="I290">
        <v>7.0579999999999998</v>
      </c>
      <c r="K290">
        <v>430.71300000000002</v>
      </c>
      <c r="L290">
        <f t="shared" si="35"/>
        <v>423.226</v>
      </c>
      <c r="M290">
        <f t="shared" si="38"/>
        <v>423.65500000000003</v>
      </c>
      <c r="N290">
        <f t="shared" si="41"/>
        <v>7.1220000000000141</v>
      </c>
      <c r="O290">
        <f t="shared" si="41"/>
        <v>6.6929999999999836</v>
      </c>
      <c r="P290">
        <f t="shared" si="36"/>
        <v>0.42900000000003047</v>
      </c>
    </row>
    <row r="291" spans="1:16" x14ac:dyDescent="0.2">
      <c r="A291" s="1" t="s">
        <v>22</v>
      </c>
      <c r="B291" s="10">
        <v>38958</v>
      </c>
      <c r="C291" s="32" t="s">
        <v>206</v>
      </c>
      <c r="F291" s="5">
        <f t="shared" si="39"/>
        <v>25.403543307086615</v>
      </c>
      <c r="G291">
        <v>7.7430000000000003</v>
      </c>
      <c r="H291" s="5">
        <f t="shared" si="40"/>
        <v>23.349737532808398</v>
      </c>
      <c r="I291">
        <v>7.117</v>
      </c>
      <c r="K291">
        <v>430.71300000000002</v>
      </c>
      <c r="L291">
        <f t="shared" si="35"/>
        <v>422.97</v>
      </c>
      <c r="M291">
        <f t="shared" si="38"/>
        <v>423.596</v>
      </c>
      <c r="N291">
        <f t="shared" si="41"/>
        <v>7.3779999999999859</v>
      </c>
      <c r="O291">
        <f t="shared" si="41"/>
        <v>6.7520000000000095</v>
      </c>
      <c r="P291">
        <f t="shared" si="36"/>
        <v>0.62599999999997635</v>
      </c>
    </row>
    <row r="292" spans="1:16" x14ac:dyDescent="0.2">
      <c r="A292" s="1" t="s">
        <v>22</v>
      </c>
      <c r="B292" s="10">
        <v>38986</v>
      </c>
      <c r="C292" s="32" t="s">
        <v>206</v>
      </c>
      <c r="F292" s="5">
        <f t="shared" si="39"/>
        <v>25.826771653543304</v>
      </c>
      <c r="G292">
        <v>7.8719999999999999</v>
      </c>
      <c r="H292" s="5">
        <f t="shared" si="40"/>
        <v>23.415354330708659</v>
      </c>
      <c r="I292">
        <v>7.1369999999999996</v>
      </c>
      <c r="K292">
        <v>430.71300000000002</v>
      </c>
      <c r="L292">
        <f t="shared" si="35"/>
        <v>422.84100000000001</v>
      </c>
      <c r="M292">
        <f t="shared" si="38"/>
        <v>423.57600000000002</v>
      </c>
      <c r="N292">
        <f t="shared" si="41"/>
        <v>7.507000000000005</v>
      </c>
      <c r="O292">
        <f t="shared" si="41"/>
        <v>6.7719999999999914</v>
      </c>
      <c r="P292">
        <f t="shared" si="36"/>
        <v>0.73500000000001364</v>
      </c>
    </row>
    <row r="293" spans="1:16" x14ac:dyDescent="0.2">
      <c r="A293" s="1" t="s">
        <v>22</v>
      </c>
      <c r="B293" s="10">
        <v>39014</v>
      </c>
      <c r="C293" s="32" t="s">
        <v>206</v>
      </c>
      <c r="F293" s="5">
        <f t="shared" si="39"/>
        <v>25.93832020997375</v>
      </c>
      <c r="G293">
        <v>7.9059999999999997</v>
      </c>
      <c r="H293" s="5">
        <f t="shared" si="40"/>
        <v>23.454724409448819</v>
      </c>
      <c r="I293">
        <v>7.149</v>
      </c>
      <c r="K293">
        <v>430.71300000000002</v>
      </c>
      <c r="L293">
        <f t="shared" si="35"/>
        <v>422.80700000000002</v>
      </c>
      <c r="M293">
        <f t="shared" si="38"/>
        <v>423.56400000000002</v>
      </c>
      <c r="N293">
        <f t="shared" si="41"/>
        <v>7.5409999999999968</v>
      </c>
      <c r="O293">
        <f t="shared" si="41"/>
        <v>6.7839999999999918</v>
      </c>
      <c r="P293">
        <f t="shared" si="36"/>
        <v>0.757000000000005</v>
      </c>
    </row>
    <row r="294" spans="1:16" x14ac:dyDescent="0.2">
      <c r="A294" s="1" t="s">
        <v>22</v>
      </c>
      <c r="B294" s="10">
        <v>39050</v>
      </c>
      <c r="C294" s="32" t="s">
        <v>206</v>
      </c>
      <c r="F294" s="5">
        <f t="shared" si="39"/>
        <v>26.076115485564305</v>
      </c>
      <c r="G294">
        <v>7.9480000000000004</v>
      </c>
      <c r="H294" s="5">
        <f t="shared" si="40"/>
        <v>23.513779527559052</v>
      </c>
      <c r="I294">
        <v>7.1669999999999998</v>
      </c>
      <c r="K294">
        <v>430.71300000000002</v>
      </c>
      <c r="L294">
        <f t="shared" si="35"/>
        <v>422.76500000000004</v>
      </c>
      <c r="M294">
        <f t="shared" si="38"/>
        <v>423.54600000000005</v>
      </c>
      <c r="N294">
        <f t="shared" si="41"/>
        <v>7.58299999999997</v>
      </c>
      <c r="O294">
        <f t="shared" si="41"/>
        <v>6.8019999999999641</v>
      </c>
      <c r="P294">
        <f t="shared" si="36"/>
        <v>0.78100000000000591</v>
      </c>
    </row>
    <row r="295" spans="1:16" x14ac:dyDescent="0.2">
      <c r="A295" s="1" t="s">
        <v>22</v>
      </c>
      <c r="B295" s="10">
        <v>39077</v>
      </c>
      <c r="C295" s="32" t="s">
        <v>206</v>
      </c>
      <c r="F295" s="5">
        <f t="shared" si="39"/>
        <v>26.207349081364828</v>
      </c>
      <c r="G295">
        <v>7.9880000000000004</v>
      </c>
      <c r="H295" s="5">
        <f t="shared" si="40"/>
        <v>23.540026246719158</v>
      </c>
      <c r="I295">
        <v>7.1749999999999998</v>
      </c>
      <c r="K295">
        <v>430.71300000000002</v>
      </c>
      <c r="L295">
        <f t="shared" si="35"/>
        <v>422.72500000000002</v>
      </c>
      <c r="M295">
        <f t="shared" si="38"/>
        <v>423.53800000000001</v>
      </c>
      <c r="N295">
        <f t="shared" si="41"/>
        <v>7.6229999999999905</v>
      </c>
      <c r="O295">
        <f t="shared" si="41"/>
        <v>6.8100000000000023</v>
      </c>
      <c r="P295">
        <f t="shared" si="36"/>
        <v>0.81299999999998818</v>
      </c>
    </row>
    <row r="296" spans="1:16" x14ac:dyDescent="0.2">
      <c r="A296" s="1" t="s">
        <v>22</v>
      </c>
      <c r="B296" s="10">
        <v>39114</v>
      </c>
      <c r="C296" s="32" t="s">
        <v>206</v>
      </c>
      <c r="F296" s="5">
        <f t="shared" si="39"/>
        <v>26.377952755905508</v>
      </c>
      <c r="G296">
        <v>8.0399999999999991</v>
      </c>
      <c r="H296" s="5">
        <f t="shared" si="40"/>
        <v>23.628608923884514</v>
      </c>
      <c r="I296">
        <v>7.202</v>
      </c>
      <c r="K296">
        <v>430.71300000000002</v>
      </c>
      <c r="L296">
        <f t="shared" si="35"/>
        <v>422.673</v>
      </c>
      <c r="M296">
        <f t="shared" si="38"/>
        <v>423.51100000000002</v>
      </c>
      <c r="N296">
        <f t="shared" si="41"/>
        <v>7.6750000000000114</v>
      </c>
      <c r="O296">
        <f t="shared" si="41"/>
        <v>6.8369999999999891</v>
      </c>
      <c r="P296">
        <f t="shared" si="36"/>
        <v>0.83800000000002228</v>
      </c>
    </row>
    <row r="297" spans="1:16" x14ac:dyDescent="0.2">
      <c r="A297" s="1" t="s">
        <v>22</v>
      </c>
      <c r="B297" s="10">
        <v>39136</v>
      </c>
      <c r="C297" s="32" t="s">
        <v>206</v>
      </c>
      <c r="F297" s="5">
        <f t="shared" si="39"/>
        <v>26.400918635170605</v>
      </c>
      <c r="G297">
        <v>8.0470000000000006</v>
      </c>
      <c r="H297" s="5">
        <f t="shared" si="40"/>
        <v>23.684383202099738</v>
      </c>
      <c r="I297">
        <v>7.2190000000000003</v>
      </c>
      <c r="K297">
        <v>430.71300000000002</v>
      </c>
      <c r="L297">
        <f t="shared" si="35"/>
        <v>422.666</v>
      </c>
      <c r="M297">
        <f t="shared" si="38"/>
        <v>423.49400000000003</v>
      </c>
      <c r="N297">
        <f t="shared" si="41"/>
        <v>7.6820000000000164</v>
      </c>
      <c r="O297">
        <f t="shared" si="41"/>
        <v>6.853999999999985</v>
      </c>
      <c r="P297">
        <f t="shared" si="36"/>
        <v>0.82800000000003138</v>
      </c>
    </row>
    <row r="298" spans="1:16" x14ac:dyDescent="0.2">
      <c r="A298" s="1" t="s">
        <v>22</v>
      </c>
      <c r="B298" s="10">
        <v>39167</v>
      </c>
      <c r="C298" s="32" t="s">
        <v>206</v>
      </c>
      <c r="F298" s="5">
        <f t="shared" si="39"/>
        <v>26.404199475065617</v>
      </c>
      <c r="G298">
        <v>8.048</v>
      </c>
      <c r="H298" s="5">
        <f t="shared" si="40"/>
        <v>23.658136482939632</v>
      </c>
      <c r="I298">
        <v>7.2110000000000003</v>
      </c>
      <c r="K298">
        <v>430.71300000000002</v>
      </c>
      <c r="L298">
        <f t="shared" si="35"/>
        <v>422.66500000000002</v>
      </c>
      <c r="M298">
        <f t="shared" si="38"/>
        <v>423.50200000000001</v>
      </c>
      <c r="N298">
        <f t="shared" si="41"/>
        <v>7.6829999999999927</v>
      </c>
      <c r="O298">
        <f t="shared" si="41"/>
        <v>6.8460000000000036</v>
      </c>
      <c r="P298">
        <f t="shared" si="36"/>
        <v>0.83699999999998909</v>
      </c>
    </row>
    <row r="299" spans="1:16" x14ac:dyDescent="0.2">
      <c r="A299" s="1" t="s">
        <v>22</v>
      </c>
      <c r="B299" s="10">
        <v>39198</v>
      </c>
      <c r="C299" s="32" t="s">
        <v>206</v>
      </c>
      <c r="F299" s="5">
        <f t="shared" si="39"/>
        <v>26.04330708661417</v>
      </c>
      <c r="G299">
        <v>7.9379999999999997</v>
      </c>
      <c r="H299" s="5">
        <f t="shared" si="40"/>
        <v>23.536745406824146</v>
      </c>
      <c r="I299">
        <v>7.1740000000000004</v>
      </c>
      <c r="K299">
        <v>430.71300000000002</v>
      </c>
      <c r="L299">
        <f t="shared" si="35"/>
        <v>422.77500000000003</v>
      </c>
      <c r="M299">
        <f t="shared" si="38"/>
        <v>423.53900000000004</v>
      </c>
      <c r="N299">
        <f t="shared" si="41"/>
        <v>7.5729999999999791</v>
      </c>
      <c r="O299">
        <f t="shared" si="41"/>
        <v>6.8089999999999691</v>
      </c>
      <c r="P299">
        <f t="shared" si="36"/>
        <v>0.76400000000001</v>
      </c>
    </row>
    <row r="300" spans="1:16" x14ac:dyDescent="0.2">
      <c r="A300" s="1" t="s">
        <v>22</v>
      </c>
      <c r="B300" s="10">
        <v>39220</v>
      </c>
      <c r="C300" s="32" t="s">
        <v>206</v>
      </c>
      <c r="F300" s="5">
        <f t="shared" si="39"/>
        <v>25.124671916010499</v>
      </c>
      <c r="G300">
        <v>7.6580000000000004</v>
      </c>
      <c r="H300" s="5">
        <f t="shared" si="40"/>
        <v>23.421916010498688</v>
      </c>
      <c r="I300">
        <v>7.1390000000000002</v>
      </c>
      <c r="K300">
        <v>430.71300000000002</v>
      </c>
      <c r="L300">
        <f t="shared" si="35"/>
        <v>423.05500000000001</v>
      </c>
      <c r="M300">
        <f t="shared" si="38"/>
        <v>423.57400000000001</v>
      </c>
      <c r="N300">
        <f t="shared" si="41"/>
        <v>7.2930000000000064</v>
      </c>
      <c r="O300">
        <f t="shared" si="41"/>
        <v>6.7740000000000009</v>
      </c>
      <c r="P300">
        <f t="shared" si="36"/>
        <v>0.51900000000000546</v>
      </c>
    </row>
    <row r="301" spans="1:16" x14ac:dyDescent="0.2">
      <c r="A301" s="1" t="s">
        <v>22</v>
      </c>
      <c r="B301" s="10">
        <v>39258</v>
      </c>
      <c r="C301" s="32" t="s">
        <v>206</v>
      </c>
      <c r="F301" s="5">
        <f t="shared" si="39"/>
        <v>24.58005249343832</v>
      </c>
      <c r="G301">
        <v>7.492</v>
      </c>
      <c r="H301" s="5">
        <f t="shared" si="40"/>
        <v>23.333333333333332</v>
      </c>
      <c r="I301">
        <v>7.1120000000000001</v>
      </c>
      <c r="K301">
        <v>430.71300000000002</v>
      </c>
      <c r="L301">
        <f t="shared" si="35"/>
        <v>423.221</v>
      </c>
      <c r="M301">
        <f t="shared" si="38"/>
        <v>423.601</v>
      </c>
      <c r="N301">
        <f t="shared" si="41"/>
        <v>7.1270000000000095</v>
      </c>
      <c r="O301">
        <f t="shared" si="41"/>
        <v>6.7470000000000141</v>
      </c>
      <c r="P301">
        <f t="shared" si="36"/>
        <v>0.37999999999999545</v>
      </c>
    </row>
    <row r="302" spans="1:16" x14ac:dyDescent="0.2">
      <c r="A302" s="1" t="s">
        <v>22</v>
      </c>
      <c r="B302" s="10">
        <v>39272</v>
      </c>
      <c r="C302" s="32" t="s">
        <v>206</v>
      </c>
      <c r="F302" s="5">
        <f t="shared" si="39"/>
        <v>24.481627296587924</v>
      </c>
      <c r="G302">
        <v>7.4619999999999997</v>
      </c>
      <c r="H302" s="5">
        <f t="shared" si="40"/>
        <v>23.333333333333332</v>
      </c>
      <c r="I302">
        <v>7.1120000000000001</v>
      </c>
      <c r="K302">
        <v>430.71300000000002</v>
      </c>
      <c r="L302">
        <f t="shared" si="35"/>
        <v>423.25100000000003</v>
      </c>
      <c r="M302">
        <f t="shared" si="38"/>
        <v>423.601</v>
      </c>
      <c r="N302">
        <f t="shared" si="41"/>
        <v>7.09699999999998</v>
      </c>
      <c r="O302">
        <f t="shared" si="41"/>
        <v>6.7470000000000141</v>
      </c>
      <c r="P302">
        <f t="shared" si="36"/>
        <v>0.34999999999996589</v>
      </c>
    </row>
    <row r="303" spans="1:16" x14ac:dyDescent="0.2">
      <c r="A303" s="1" t="s">
        <v>22</v>
      </c>
      <c r="B303" s="10">
        <v>39317</v>
      </c>
      <c r="C303" s="32" t="s">
        <v>206</v>
      </c>
      <c r="F303" s="5">
        <f t="shared" si="39"/>
        <v>25.374015748031496</v>
      </c>
      <c r="G303">
        <v>7.734</v>
      </c>
      <c r="H303" s="5">
        <f t="shared" si="40"/>
        <v>23.52034120734908</v>
      </c>
      <c r="I303">
        <v>7.1689999999999996</v>
      </c>
      <c r="K303">
        <v>430.71300000000002</v>
      </c>
      <c r="L303">
        <f t="shared" si="35"/>
        <v>422.97900000000004</v>
      </c>
      <c r="M303">
        <f t="shared" si="38"/>
        <v>423.54400000000004</v>
      </c>
      <c r="N303">
        <f t="shared" ref="N303:O316" si="42">430.348-L303</f>
        <v>7.3689999999999714</v>
      </c>
      <c r="O303">
        <f t="shared" si="42"/>
        <v>6.8039999999999736</v>
      </c>
      <c r="P303">
        <f t="shared" si="36"/>
        <v>0.56499999999999773</v>
      </c>
    </row>
    <row r="304" spans="1:16" x14ac:dyDescent="0.2">
      <c r="A304" s="1" t="s">
        <v>22</v>
      </c>
      <c r="B304" s="10">
        <v>39356</v>
      </c>
      <c r="C304" s="32" t="s">
        <v>206</v>
      </c>
      <c r="F304" s="5">
        <f t="shared" si="39"/>
        <v>25.889107611548557</v>
      </c>
      <c r="G304">
        <v>7.891</v>
      </c>
      <c r="H304" s="5">
        <f t="shared" si="40"/>
        <v>23.579396325459317</v>
      </c>
      <c r="I304">
        <v>7.1870000000000003</v>
      </c>
      <c r="K304">
        <v>430.71300000000002</v>
      </c>
      <c r="L304">
        <f t="shared" si="35"/>
        <v>422.822</v>
      </c>
      <c r="M304">
        <f t="shared" si="38"/>
        <v>423.52600000000001</v>
      </c>
      <c r="N304">
        <f t="shared" si="42"/>
        <v>7.5260000000000105</v>
      </c>
      <c r="O304">
        <f t="shared" si="42"/>
        <v>6.8220000000000027</v>
      </c>
      <c r="P304">
        <f t="shared" si="36"/>
        <v>0.70400000000000773</v>
      </c>
    </row>
    <row r="305" spans="1:16" x14ac:dyDescent="0.2">
      <c r="A305" s="1" t="s">
        <v>22</v>
      </c>
      <c r="B305" s="10">
        <v>39373</v>
      </c>
      <c r="C305" s="32" t="s">
        <v>206</v>
      </c>
      <c r="F305" s="5">
        <f t="shared" si="39"/>
        <v>25.862860892388451</v>
      </c>
      <c r="G305">
        <v>7.883</v>
      </c>
      <c r="H305" s="5">
        <f t="shared" si="40"/>
        <v>23.513779527559052</v>
      </c>
      <c r="I305">
        <v>7.1669999999999998</v>
      </c>
      <c r="K305">
        <v>430.71300000000002</v>
      </c>
      <c r="L305">
        <f t="shared" si="35"/>
        <v>422.83000000000004</v>
      </c>
      <c r="M305">
        <f t="shared" si="38"/>
        <v>423.54600000000005</v>
      </c>
      <c r="N305">
        <f t="shared" si="42"/>
        <v>7.5179999999999723</v>
      </c>
      <c r="O305">
        <f t="shared" si="42"/>
        <v>6.8019999999999641</v>
      </c>
      <c r="P305">
        <f t="shared" si="36"/>
        <v>0.71600000000000819</v>
      </c>
    </row>
    <row r="306" spans="1:16" x14ac:dyDescent="0.2">
      <c r="A306" s="1" t="s">
        <v>22</v>
      </c>
      <c r="B306" s="10">
        <v>39413</v>
      </c>
      <c r="C306" s="32" t="s">
        <v>206</v>
      </c>
      <c r="F306" s="5">
        <f t="shared" si="39"/>
        <v>25.009842519685037</v>
      </c>
      <c r="G306">
        <v>7.6230000000000002</v>
      </c>
      <c r="H306" s="5">
        <f t="shared" si="40"/>
        <v>23.405511811023622</v>
      </c>
      <c r="I306">
        <v>7.1340000000000003</v>
      </c>
      <c r="K306">
        <v>430.71300000000002</v>
      </c>
      <c r="L306">
        <f t="shared" si="35"/>
        <v>423.09000000000003</v>
      </c>
      <c r="M306">
        <f t="shared" si="38"/>
        <v>423.57900000000001</v>
      </c>
      <c r="N306">
        <f t="shared" si="42"/>
        <v>7.2579999999999814</v>
      </c>
      <c r="O306">
        <f t="shared" si="42"/>
        <v>6.7690000000000055</v>
      </c>
      <c r="P306">
        <f t="shared" si="36"/>
        <v>0.4889999999999759</v>
      </c>
    </row>
    <row r="307" spans="1:16" x14ac:dyDescent="0.2">
      <c r="A307" s="1" t="s">
        <v>22</v>
      </c>
      <c r="B307" s="10">
        <v>39443</v>
      </c>
      <c r="C307" s="32" t="s">
        <v>206</v>
      </c>
      <c r="F307" s="5">
        <f t="shared" si="39"/>
        <v>25.039370078740156</v>
      </c>
      <c r="G307">
        <v>7.6319999999999997</v>
      </c>
      <c r="H307" s="5">
        <f t="shared" si="40"/>
        <v>23.431758530183728</v>
      </c>
      <c r="I307">
        <v>7.1420000000000003</v>
      </c>
      <c r="K307">
        <v>430.71300000000002</v>
      </c>
      <c r="L307">
        <f t="shared" si="35"/>
        <v>423.08100000000002</v>
      </c>
      <c r="M307">
        <f t="shared" si="38"/>
        <v>423.57100000000003</v>
      </c>
      <c r="N307">
        <f t="shared" si="42"/>
        <v>7.2669999999999959</v>
      </c>
      <c r="O307">
        <f t="shared" si="42"/>
        <v>6.7769999999999868</v>
      </c>
      <c r="P307">
        <f t="shared" si="36"/>
        <v>0.49000000000000909</v>
      </c>
    </row>
    <row r="308" spans="1:16" x14ac:dyDescent="0.2">
      <c r="A308" s="1" t="s">
        <v>22</v>
      </c>
      <c r="B308" s="10">
        <v>39472</v>
      </c>
      <c r="C308" s="32" t="s">
        <v>206</v>
      </c>
      <c r="F308" s="5">
        <f t="shared" si="39"/>
        <v>25.305118110236219</v>
      </c>
      <c r="G308">
        <v>7.7130000000000001</v>
      </c>
      <c r="H308" s="5">
        <f t="shared" si="40"/>
        <v>23.500656167979002</v>
      </c>
      <c r="I308">
        <v>7.1630000000000003</v>
      </c>
      <c r="K308">
        <v>430.71300000000002</v>
      </c>
      <c r="L308">
        <f t="shared" si="35"/>
        <v>423</v>
      </c>
      <c r="M308">
        <f t="shared" si="38"/>
        <v>423.55</v>
      </c>
      <c r="N308">
        <f t="shared" si="42"/>
        <v>7.3480000000000132</v>
      </c>
      <c r="O308">
        <f t="shared" si="42"/>
        <v>6.7980000000000018</v>
      </c>
      <c r="P308">
        <f t="shared" si="36"/>
        <v>0.55000000000001137</v>
      </c>
    </row>
    <row r="309" spans="1:16" x14ac:dyDescent="0.2">
      <c r="A309" s="1" t="s">
        <v>22</v>
      </c>
      <c r="B309" s="10">
        <v>39507</v>
      </c>
      <c r="C309" s="32" t="s">
        <v>206</v>
      </c>
      <c r="F309" s="5">
        <f t="shared" si="39"/>
        <v>25.705380577427821</v>
      </c>
      <c r="G309">
        <v>7.835</v>
      </c>
      <c r="H309" s="5">
        <f t="shared" si="40"/>
        <v>23.608923884514432</v>
      </c>
      <c r="I309">
        <v>7.1959999999999997</v>
      </c>
      <c r="K309">
        <v>430.71300000000002</v>
      </c>
      <c r="L309">
        <f>K309-G309</f>
        <v>422.87800000000004</v>
      </c>
      <c r="M309">
        <f t="shared" ref="M309:M316" si="43">K309-I309</f>
        <v>423.517</v>
      </c>
      <c r="N309">
        <f t="shared" si="42"/>
        <v>7.4699999999999704</v>
      </c>
      <c r="O309">
        <f t="shared" si="42"/>
        <v>6.8310000000000173</v>
      </c>
      <c r="P309">
        <f t="shared" si="36"/>
        <v>0.63899999999995316</v>
      </c>
    </row>
    <row r="310" spans="1:16" x14ac:dyDescent="0.2">
      <c r="A310" s="1" t="s">
        <v>22</v>
      </c>
      <c r="B310" s="10">
        <v>39536</v>
      </c>
      <c r="C310" s="32" t="s">
        <v>206</v>
      </c>
      <c r="F310" s="5">
        <f t="shared" si="39"/>
        <v>26.003937007874015</v>
      </c>
      <c r="G310">
        <v>7.9260000000000002</v>
      </c>
      <c r="H310" s="5">
        <f t="shared" si="40"/>
        <v>23.661417322834644</v>
      </c>
      <c r="I310">
        <v>7.2119999999999997</v>
      </c>
      <c r="K310">
        <v>430.71300000000002</v>
      </c>
      <c r="L310">
        <f>K310-G310</f>
        <v>422.78700000000003</v>
      </c>
      <c r="M310">
        <f t="shared" si="43"/>
        <v>423.50100000000003</v>
      </c>
      <c r="N310">
        <f t="shared" si="42"/>
        <v>7.5609999999999786</v>
      </c>
      <c r="O310">
        <f t="shared" si="42"/>
        <v>6.84699999999998</v>
      </c>
      <c r="P310">
        <f t="shared" si="36"/>
        <v>0.71399999999999864</v>
      </c>
    </row>
    <row r="311" spans="1:16" x14ac:dyDescent="0.2">
      <c r="A311" s="1" t="s">
        <v>22</v>
      </c>
      <c r="B311" s="10">
        <v>39563</v>
      </c>
      <c r="C311" s="32" t="s">
        <v>206</v>
      </c>
      <c r="H311" s="5">
        <f t="shared" si="40"/>
        <v>23.441601049868765</v>
      </c>
      <c r="I311">
        <v>7.1449999999999996</v>
      </c>
      <c r="J311" t="s">
        <v>172</v>
      </c>
      <c r="K311">
        <v>430.71300000000002</v>
      </c>
      <c r="M311">
        <f t="shared" si="43"/>
        <v>423.56800000000004</v>
      </c>
      <c r="O311">
        <f t="shared" si="42"/>
        <v>6.7799999999999727</v>
      </c>
    </row>
    <row r="312" spans="1:16" x14ac:dyDescent="0.2">
      <c r="A312" s="1" t="s">
        <v>22</v>
      </c>
      <c r="B312" s="10">
        <v>39580</v>
      </c>
      <c r="C312" s="32" t="s">
        <v>206</v>
      </c>
      <c r="H312" s="5">
        <f t="shared" si="40"/>
        <v>23.280839895013123</v>
      </c>
      <c r="I312">
        <v>7.0960000000000001</v>
      </c>
      <c r="J312" t="s">
        <v>172</v>
      </c>
      <c r="K312">
        <v>430.71300000000002</v>
      </c>
      <c r="M312">
        <f t="shared" si="43"/>
        <v>423.61700000000002</v>
      </c>
      <c r="O312">
        <f t="shared" si="42"/>
        <v>6.7309999999999945</v>
      </c>
    </row>
    <row r="313" spans="1:16" x14ac:dyDescent="0.2">
      <c r="A313" s="1" t="s">
        <v>22</v>
      </c>
      <c r="B313" s="10">
        <v>39674</v>
      </c>
      <c r="C313" s="32" t="s">
        <v>206</v>
      </c>
      <c r="F313" s="5">
        <f t="shared" ref="F313:F321" si="44">G313/0.3048</f>
        <v>23.999343832020998</v>
      </c>
      <c r="G313">
        <v>7.3150000000000004</v>
      </c>
      <c r="H313" s="5">
        <f t="shared" si="40"/>
        <v>23.126640419947506</v>
      </c>
      <c r="I313">
        <v>7.0490000000000004</v>
      </c>
      <c r="K313">
        <v>430.71300000000002</v>
      </c>
      <c r="L313">
        <f t="shared" ref="L313:L318" si="45">K313-G313</f>
        <v>423.39800000000002</v>
      </c>
      <c r="M313">
        <f t="shared" si="43"/>
        <v>423.66400000000004</v>
      </c>
      <c r="N313">
        <f t="shared" si="42"/>
        <v>6.9499999999999886</v>
      </c>
      <c r="O313">
        <f t="shared" si="42"/>
        <v>6.6839999999999691</v>
      </c>
      <c r="P313">
        <f t="shared" ref="P313:P318" si="46">N313-O313</f>
        <v>0.26600000000001955</v>
      </c>
    </row>
    <row r="314" spans="1:16" x14ac:dyDescent="0.2">
      <c r="A314" s="1" t="s">
        <v>22</v>
      </c>
      <c r="B314" s="10">
        <v>39725</v>
      </c>
      <c r="C314" s="32" t="s">
        <v>206</v>
      </c>
      <c r="F314" s="5">
        <f t="shared" si="44"/>
        <v>24.087926509186349</v>
      </c>
      <c r="G314">
        <v>7.3419999999999996</v>
      </c>
      <c r="H314" s="5">
        <f t="shared" si="40"/>
        <v>23.136482939632543</v>
      </c>
      <c r="I314">
        <v>7.0519999999999996</v>
      </c>
      <c r="K314">
        <v>430.71300000000002</v>
      </c>
      <c r="L314">
        <f t="shared" si="45"/>
        <v>423.37100000000004</v>
      </c>
      <c r="M314">
        <f t="shared" si="43"/>
        <v>423.661</v>
      </c>
      <c r="N314">
        <f t="shared" si="42"/>
        <v>6.9769999999999754</v>
      </c>
      <c r="O314">
        <f t="shared" si="42"/>
        <v>6.6870000000000118</v>
      </c>
      <c r="P314">
        <f t="shared" si="46"/>
        <v>0.28999999999996362</v>
      </c>
    </row>
    <row r="315" spans="1:16" x14ac:dyDescent="0.2">
      <c r="A315" s="1" t="s">
        <v>22</v>
      </c>
      <c r="B315" s="10">
        <v>39767</v>
      </c>
      <c r="C315" s="32" t="s">
        <v>206</v>
      </c>
      <c r="F315" s="5">
        <f t="shared" si="44"/>
        <v>23.126640419947506</v>
      </c>
      <c r="G315">
        <v>7.0490000000000004</v>
      </c>
      <c r="H315" s="5">
        <f t="shared" si="40"/>
        <v>22.933070866141733</v>
      </c>
      <c r="I315">
        <v>6.99</v>
      </c>
      <c r="K315">
        <v>430.71300000000002</v>
      </c>
      <c r="L315">
        <f t="shared" si="45"/>
        <v>423.66400000000004</v>
      </c>
      <c r="M315">
        <f t="shared" si="43"/>
        <v>423.72300000000001</v>
      </c>
      <c r="N315">
        <f t="shared" si="42"/>
        <v>6.6839999999999691</v>
      </c>
      <c r="O315">
        <f t="shared" si="42"/>
        <v>6.625</v>
      </c>
      <c r="P315">
        <f t="shared" si="46"/>
        <v>5.8999999999969077E-2</v>
      </c>
    </row>
    <row r="316" spans="1:16" x14ac:dyDescent="0.2">
      <c r="A316" s="1" t="s">
        <v>22</v>
      </c>
      <c r="B316" s="10">
        <v>39795</v>
      </c>
      <c r="C316" s="32" t="s">
        <v>206</v>
      </c>
      <c r="F316" s="5">
        <f t="shared" si="44"/>
        <v>22.975721784776901</v>
      </c>
      <c r="G316">
        <v>7.0030000000000001</v>
      </c>
      <c r="H316" s="5">
        <f t="shared" si="40"/>
        <v>22.890419947506562</v>
      </c>
      <c r="I316">
        <v>6.9770000000000003</v>
      </c>
      <c r="K316">
        <v>430.71300000000002</v>
      </c>
      <c r="L316">
        <f t="shared" si="45"/>
        <v>423.71000000000004</v>
      </c>
      <c r="M316">
        <f t="shared" si="43"/>
        <v>423.73600000000005</v>
      </c>
      <c r="N316">
        <f t="shared" si="42"/>
        <v>6.6379999999999768</v>
      </c>
      <c r="O316">
        <f t="shared" si="42"/>
        <v>6.6119999999999663</v>
      </c>
      <c r="P316">
        <f t="shared" si="46"/>
        <v>2.6000000000010459E-2</v>
      </c>
    </row>
    <row r="317" spans="1:16" x14ac:dyDescent="0.2">
      <c r="A317" s="1" t="s">
        <v>22</v>
      </c>
      <c r="B317" s="10">
        <v>39832</v>
      </c>
      <c r="C317" s="32" t="s">
        <v>206</v>
      </c>
      <c r="F317" s="5">
        <f t="shared" si="44"/>
        <v>23.435039370078737</v>
      </c>
      <c r="G317">
        <v>7.1429999999999998</v>
      </c>
      <c r="H317" s="5">
        <f t="shared" si="40"/>
        <v>22.919947506561677</v>
      </c>
      <c r="I317">
        <v>6.9859999999999998</v>
      </c>
      <c r="K317">
        <v>430.71300000000002</v>
      </c>
      <c r="L317">
        <f t="shared" si="45"/>
        <v>423.57000000000005</v>
      </c>
      <c r="M317">
        <f t="shared" ref="M317:M322" si="47">K317-I317</f>
        <v>423.72700000000003</v>
      </c>
      <c r="N317">
        <f t="shared" ref="N317:O320" si="48">430.348-L317</f>
        <v>6.7779999999999632</v>
      </c>
      <c r="O317">
        <f t="shared" si="48"/>
        <v>6.6209999999999809</v>
      </c>
      <c r="P317">
        <f t="shared" si="46"/>
        <v>0.15699999999998226</v>
      </c>
    </row>
    <row r="318" spans="1:16" x14ac:dyDescent="0.2">
      <c r="A318" s="1" t="s">
        <v>22</v>
      </c>
      <c r="B318" s="10">
        <v>39866</v>
      </c>
      <c r="C318" s="32" t="s">
        <v>206</v>
      </c>
      <c r="F318" s="5">
        <f t="shared" si="44"/>
        <v>23.996062992125982</v>
      </c>
      <c r="G318">
        <v>7.3140000000000001</v>
      </c>
      <c r="H318" s="5">
        <f t="shared" si="40"/>
        <v>22.995406824146983</v>
      </c>
      <c r="I318">
        <v>7.0090000000000003</v>
      </c>
      <c r="K318">
        <v>430.71300000000002</v>
      </c>
      <c r="L318">
        <f t="shared" si="45"/>
        <v>423.399</v>
      </c>
      <c r="M318">
        <f t="shared" si="47"/>
        <v>423.70400000000001</v>
      </c>
      <c r="N318">
        <f t="shared" si="48"/>
        <v>6.9490000000000123</v>
      </c>
      <c r="O318">
        <f t="shared" si="48"/>
        <v>6.6440000000000055</v>
      </c>
      <c r="P318">
        <f t="shared" si="46"/>
        <v>0.30500000000000682</v>
      </c>
    </row>
    <row r="319" spans="1:16" x14ac:dyDescent="0.2">
      <c r="A319" s="1" t="s">
        <v>22</v>
      </c>
      <c r="B319" s="10">
        <v>39898</v>
      </c>
      <c r="C319" s="32" t="s">
        <v>206</v>
      </c>
      <c r="F319" s="5">
        <f t="shared" si="44"/>
        <v>23.221784776902886</v>
      </c>
      <c r="G319">
        <v>7.0780000000000003</v>
      </c>
      <c r="H319" s="5">
        <f t="shared" si="40"/>
        <v>22.896981627296586</v>
      </c>
      <c r="I319">
        <v>6.9790000000000001</v>
      </c>
      <c r="K319">
        <v>430.71300000000002</v>
      </c>
      <c r="L319">
        <f>K319-G319</f>
        <v>423.63500000000005</v>
      </c>
      <c r="M319">
        <f t="shared" si="47"/>
        <v>423.73400000000004</v>
      </c>
      <c r="N319">
        <f t="shared" si="48"/>
        <v>6.7129999999999654</v>
      </c>
      <c r="O319">
        <f t="shared" si="48"/>
        <v>6.6139999999999759</v>
      </c>
      <c r="P319">
        <f>N319-O319</f>
        <v>9.8999999999989541E-2</v>
      </c>
    </row>
    <row r="320" spans="1:16" x14ac:dyDescent="0.2">
      <c r="A320" s="1" t="s">
        <v>22</v>
      </c>
      <c r="B320" s="10">
        <v>39966</v>
      </c>
      <c r="C320" s="32" t="s">
        <v>206</v>
      </c>
      <c r="H320" s="5">
        <f t="shared" si="40"/>
        <v>22.230971128608921</v>
      </c>
      <c r="I320">
        <v>6.7759999999999998</v>
      </c>
      <c r="J320" t="s">
        <v>172</v>
      </c>
      <c r="K320">
        <v>430.71300000000002</v>
      </c>
      <c r="M320">
        <f t="shared" si="47"/>
        <v>423.93700000000001</v>
      </c>
      <c r="O320">
        <f t="shared" si="48"/>
        <v>6.4110000000000014</v>
      </c>
    </row>
    <row r="321" spans="1:16" x14ac:dyDescent="0.2">
      <c r="A321" s="1" t="s">
        <v>22</v>
      </c>
      <c r="B321" s="10">
        <v>40044</v>
      </c>
      <c r="C321" s="32" t="s">
        <v>206</v>
      </c>
      <c r="F321" s="5">
        <f t="shared" si="44"/>
        <v>23.861548556430446</v>
      </c>
      <c r="G321">
        <v>7.2729999999999997</v>
      </c>
      <c r="H321" s="5">
        <f t="shared" si="40"/>
        <v>22.549212598425196</v>
      </c>
      <c r="I321">
        <v>6.8730000000000002</v>
      </c>
      <c r="K321">
        <v>430.71300000000002</v>
      </c>
      <c r="L321">
        <f>K321-G321</f>
        <v>423.44</v>
      </c>
      <c r="M321">
        <f t="shared" si="47"/>
        <v>423.84000000000003</v>
      </c>
      <c r="N321">
        <f>430.348-L321</f>
        <v>6.9080000000000155</v>
      </c>
      <c r="O321">
        <f>430.348-M321</f>
        <v>6.5079999999999814</v>
      </c>
      <c r="P321">
        <f>N321-O321</f>
        <v>0.40000000000003411</v>
      </c>
    </row>
    <row r="322" spans="1:16" x14ac:dyDescent="0.2">
      <c r="A322" s="1" t="s">
        <v>22</v>
      </c>
      <c r="B322" s="10">
        <v>40074</v>
      </c>
      <c r="C322" s="32" t="s">
        <v>206</v>
      </c>
      <c r="H322" s="5">
        <f t="shared" si="40"/>
        <v>22.762467191601047</v>
      </c>
      <c r="I322">
        <v>6.9379999999999997</v>
      </c>
      <c r="J322" s="34" t="s">
        <v>214</v>
      </c>
      <c r="K322">
        <v>430.71300000000002</v>
      </c>
      <c r="M322">
        <f t="shared" si="47"/>
        <v>423.77500000000003</v>
      </c>
      <c r="O322">
        <f t="shared" ref="O322:O327" si="49">430.348-M322</f>
        <v>6.5729999999999791</v>
      </c>
    </row>
    <row r="323" spans="1:16" x14ac:dyDescent="0.2">
      <c r="A323" s="1" t="s">
        <v>22</v>
      </c>
      <c r="B323" s="10">
        <v>40102</v>
      </c>
      <c r="C323" s="32" t="s">
        <v>206</v>
      </c>
      <c r="H323" s="5">
        <f t="shared" si="40"/>
        <v>22.929790026246717</v>
      </c>
      <c r="I323">
        <v>6.9889999999999999</v>
      </c>
      <c r="J323" s="34" t="s">
        <v>215</v>
      </c>
      <c r="K323">
        <v>430.71300000000002</v>
      </c>
      <c r="M323">
        <f t="shared" ref="M323:M330" si="50">K323-I323</f>
        <v>423.72400000000005</v>
      </c>
      <c r="O323">
        <f t="shared" si="49"/>
        <v>6.6239999999999668</v>
      </c>
    </row>
    <row r="324" spans="1:16" x14ac:dyDescent="0.2">
      <c r="A324" s="1" t="s">
        <v>22</v>
      </c>
      <c r="B324" s="10">
        <v>40128</v>
      </c>
      <c r="C324" s="32" t="s">
        <v>206</v>
      </c>
      <c r="H324" s="5">
        <f t="shared" si="40"/>
        <v>22.959317585301836</v>
      </c>
      <c r="I324">
        <v>6.9980000000000002</v>
      </c>
      <c r="J324" s="34" t="s">
        <v>216</v>
      </c>
      <c r="K324">
        <v>430.71300000000002</v>
      </c>
      <c r="M324">
        <f t="shared" si="50"/>
        <v>423.71500000000003</v>
      </c>
      <c r="O324">
        <f t="shared" si="49"/>
        <v>6.6329999999999814</v>
      </c>
    </row>
    <row r="325" spans="1:16" x14ac:dyDescent="0.2">
      <c r="A325" s="1" t="s">
        <v>22</v>
      </c>
      <c r="B325" s="10">
        <v>40161</v>
      </c>
      <c r="C325" s="32" t="s">
        <v>206</v>
      </c>
      <c r="H325" s="5">
        <f t="shared" si="40"/>
        <v>23.051181102362204</v>
      </c>
      <c r="I325">
        <v>7.0259999999999998</v>
      </c>
      <c r="J325" s="34" t="s">
        <v>217</v>
      </c>
      <c r="K325">
        <v>430.71300000000002</v>
      </c>
      <c r="M325">
        <f t="shared" si="50"/>
        <v>423.68700000000001</v>
      </c>
      <c r="O325">
        <f t="shared" si="49"/>
        <v>6.6610000000000014</v>
      </c>
    </row>
    <row r="326" spans="1:16" x14ac:dyDescent="0.2">
      <c r="A326" s="1" t="s">
        <v>22</v>
      </c>
      <c r="B326" s="10">
        <v>40191</v>
      </c>
      <c r="C326" s="32" t="s">
        <v>206</v>
      </c>
      <c r="H326" s="5">
        <f t="shared" si="40"/>
        <v>23.116797900262466</v>
      </c>
      <c r="I326">
        <v>7.0460000000000003</v>
      </c>
      <c r="J326" s="34" t="s">
        <v>217</v>
      </c>
      <c r="K326">
        <v>430.71300000000002</v>
      </c>
      <c r="M326">
        <f t="shared" si="50"/>
        <v>423.66700000000003</v>
      </c>
      <c r="O326">
        <f t="shared" si="49"/>
        <v>6.6809999999999832</v>
      </c>
    </row>
    <row r="327" spans="1:16" x14ac:dyDescent="0.2">
      <c r="A327" s="1" t="s">
        <v>22</v>
      </c>
      <c r="B327" s="10">
        <v>40221</v>
      </c>
      <c r="C327" s="32" t="s">
        <v>206</v>
      </c>
      <c r="H327" s="5">
        <f t="shared" si="40"/>
        <v>23.23490813648294</v>
      </c>
      <c r="I327">
        <v>7.0819999999999999</v>
      </c>
      <c r="J327" s="34" t="s">
        <v>217</v>
      </c>
      <c r="K327">
        <v>430.71300000000002</v>
      </c>
      <c r="M327">
        <f t="shared" si="50"/>
        <v>423.63100000000003</v>
      </c>
      <c r="O327">
        <f t="shared" si="49"/>
        <v>6.7169999999999845</v>
      </c>
    </row>
    <row r="328" spans="1:16" x14ac:dyDescent="0.2">
      <c r="A328" s="1" t="s">
        <v>22</v>
      </c>
      <c r="B328" s="10">
        <v>40246</v>
      </c>
      <c r="C328" s="32" t="s">
        <v>206</v>
      </c>
      <c r="H328" s="5">
        <f t="shared" si="40"/>
        <v>23.293963254593173</v>
      </c>
      <c r="I328">
        <v>7.1</v>
      </c>
      <c r="J328" s="34" t="s">
        <v>217</v>
      </c>
      <c r="K328">
        <v>430.71300000000002</v>
      </c>
      <c r="M328">
        <f t="shared" si="50"/>
        <v>423.613</v>
      </c>
      <c r="O328">
        <f>430.348-M328</f>
        <v>6.7350000000000136</v>
      </c>
    </row>
    <row r="329" spans="1:16" ht="13.5" customHeight="1" x14ac:dyDescent="0.2">
      <c r="A329" s="1" t="s">
        <v>22</v>
      </c>
      <c r="B329" s="10">
        <v>40274</v>
      </c>
      <c r="C329" s="32" t="s">
        <v>206</v>
      </c>
      <c r="H329" s="5">
        <f t="shared" si="40"/>
        <v>23.274278215223099</v>
      </c>
      <c r="I329">
        <v>7.0940000000000003</v>
      </c>
      <c r="J329" s="34" t="s">
        <v>217</v>
      </c>
      <c r="K329">
        <v>430.71300000000002</v>
      </c>
      <c r="M329">
        <f t="shared" si="50"/>
        <v>423.61900000000003</v>
      </c>
      <c r="O329">
        <f>430.348-M329</f>
        <v>6.728999999999985</v>
      </c>
    </row>
    <row r="330" spans="1:16" x14ac:dyDescent="0.2">
      <c r="A330" s="1" t="s">
        <v>22</v>
      </c>
      <c r="B330" s="10">
        <v>40331</v>
      </c>
      <c r="C330" s="32" t="s">
        <v>206</v>
      </c>
      <c r="F330" s="5">
        <f t="shared" ref="F330:F346" si="51">G330/0.3048</f>
        <v>23.766404199475065</v>
      </c>
      <c r="G330">
        <v>7.2439999999999998</v>
      </c>
      <c r="H330" s="5">
        <f t="shared" si="40"/>
        <v>23.061023622047241</v>
      </c>
      <c r="I330">
        <v>7.0289999999999999</v>
      </c>
      <c r="J330" s="34"/>
      <c r="K330">
        <v>430.71300000000002</v>
      </c>
      <c r="L330">
        <f t="shared" ref="L330:L335" si="52">K330-G330</f>
        <v>423.46900000000005</v>
      </c>
      <c r="M330">
        <f t="shared" si="50"/>
        <v>423.68400000000003</v>
      </c>
      <c r="N330">
        <f t="shared" ref="N330:N335" si="53">430.348-L330</f>
        <v>6.8789999999999623</v>
      </c>
      <c r="O330">
        <f>430.348-M330</f>
        <v>6.6639999999999873</v>
      </c>
      <c r="P330">
        <f>N330-O330</f>
        <v>0.21499999999997499</v>
      </c>
    </row>
    <row r="331" spans="1:16" x14ac:dyDescent="0.2">
      <c r="A331" s="1" t="s">
        <v>22</v>
      </c>
      <c r="B331" s="10">
        <v>40378</v>
      </c>
      <c r="C331" s="32" t="s">
        <v>206</v>
      </c>
      <c r="F331" s="5">
        <f t="shared" si="51"/>
        <v>23.405511811023622</v>
      </c>
      <c r="G331">
        <v>7.1340000000000003</v>
      </c>
      <c r="H331" s="5">
        <f t="shared" si="40"/>
        <v>22.877296587926509</v>
      </c>
      <c r="I331">
        <v>6.9729999999999999</v>
      </c>
      <c r="J331" s="34"/>
      <c r="K331">
        <v>430.71300000000002</v>
      </c>
      <c r="L331">
        <f t="shared" si="52"/>
        <v>423.57900000000001</v>
      </c>
      <c r="M331">
        <f>K331-I331</f>
        <v>423.74</v>
      </c>
      <c r="N331">
        <f t="shared" si="53"/>
        <v>6.7690000000000055</v>
      </c>
      <c r="O331">
        <f>430.348-M331</f>
        <v>6.6080000000000041</v>
      </c>
      <c r="P331">
        <f>N331-O331</f>
        <v>0.16100000000000136</v>
      </c>
    </row>
    <row r="332" spans="1:16" x14ac:dyDescent="0.2">
      <c r="A332" s="1" t="s">
        <v>22</v>
      </c>
      <c r="B332" s="10">
        <v>40417</v>
      </c>
      <c r="C332" s="32" t="s">
        <v>206</v>
      </c>
      <c r="F332" s="5">
        <f t="shared" si="51"/>
        <v>22.493438320209972</v>
      </c>
      <c r="G332">
        <v>6.8559999999999999</v>
      </c>
      <c r="J332" s="34" t="s">
        <v>229</v>
      </c>
      <c r="K332">
        <v>430.71300000000002</v>
      </c>
      <c r="L332">
        <f t="shared" si="52"/>
        <v>423.85700000000003</v>
      </c>
      <c r="N332">
        <f t="shared" si="53"/>
        <v>6.4909999999999854</v>
      </c>
      <c r="P332" s="3">
        <v>0</v>
      </c>
    </row>
    <row r="333" spans="1:16" x14ac:dyDescent="0.2">
      <c r="A333" s="1" t="s">
        <v>22</v>
      </c>
      <c r="B333" s="10">
        <v>40442</v>
      </c>
      <c r="C333" s="32" t="s">
        <v>206</v>
      </c>
      <c r="F333" s="5">
        <f t="shared" si="51"/>
        <v>22.132545931758532</v>
      </c>
      <c r="G333">
        <v>6.7460000000000004</v>
      </c>
      <c r="J333" s="34" t="s">
        <v>229</v>
      </c>
      <c r="K333">
        <v>430.71300000000002</v>
      </c>
      <c r="L333">
        <f t="shared" si="52"/>
        <v>423.96700000000004</v>
      </c>
      <c r="N333">
        <f t="shared" si="53"/>
        <v>6.3809999999999718</v>
      </c>
      <c r="P333" s="3">
        <v>0</v>
      </c>
    </row>
    <row r="334" spans="1:16" x14ac:dyDescent="0.2">
      <c r="A334" s="1" t="s">
        <v>22</v>
      </c>
      <c r="B334" s="10">
        <v>40485</v>
      </c>
      <c r="C334" s="32" t="s">
        <v>206</v>
      </c>
      <c r="F334" s="5">
        <f t="shared" si="51"/>
        <v>21.768372703412073</v>
      </c>
      <c r="G334">
        <v>6.6349999999999998</v>
      </c>
      <c r="J334" s="34" t="s">
        <v>229</v>
      </c>
      <c r="K334">
        <v>430.71300000000002</v>
      </c>
      <c r="L334">
        <f t="shared" si="52"/>
        <v>424.07800000000003</v>
      </c>
      <c r="N334">
        <f t="shared" si="53"/>
        <v>6.2699999999999818</v>
      </c>
      <c r="P334" s="3">
        <v>0</v>
      </c>
    </row>
    <row r="335" spans="1:16" x14ac:dyDescent="0.2">
      <c r="A335" s="1" t="s">
        <v>22</v>
      </c>
      <c r="B335" s="10">
        <v>40515</v>
      </c>
      <c r="C335" s="32" t="s">
        <v>206</v>
      </c>
      <c r="F335" s="5">
        <f t="shared" si="51"/>
        <v>22.1751968503937</v>
      </c>
      <c r="G335">
        <v>6.7590000000000003</v>
      </c>
      <c r="H335" s="5">
        <f t="shared" ref="H335:H350" si="54">I335/0.3048</f>
        <v>21.94553805774278</v>
      </c>
      <c r="I335">
        <v>6.6890000000000001</v>
      </c>
      <c r="J335" s="34"/>
      <c r="K335">
        <v>430.71300000000002</v>
      </c>
      <c r="L335">
        <f t="shared" si="52"/>
        <v>423.95400000000001</v>
      </c>
      <c r="M335">
        <f t="shared" ref="M335:M340" si="55">K335-I335</f>
        <v>424.024</v>
      </c>
      <c r="N335">
        <f t="shared" si="53"/>
        <v>6.3940000000000055</v>
      </c>
      <c r="O335">
        <f t="shared" ref="O335:O340" si="56">430.348-M335</f>
        <v>6.3240000000000123</v>
      </c>
      <c r="P335" s="3">
        <f>N335-O335</f>
        <v>6.9999999999993179E-2</v>
      </c>
    </row>
    <row r="336" spans="1:16" x14ac:dyDescent="0.2">
      <c r="A336" s="36" t="s">
        <v>22</v>
      </c>
      <c r="B336" s="10">
        <v>40549</v>
      </c>
      <c r="C336" s="32" t="s">
        <v>202</v>
      </c>
      <c r="H336" s="5">
        <f t="shared" si="54"/>
        <v>22.099737532808398</v>
      </c>
      <c r="I336">
        <v>6.7359999999999998</v>
      </c>
      <c r="J336" t="s">
        <v>172</v>
      </c>
      <c r="K336">
        <v>430.71300000000002</v>
      </c>
      <c r="M336">
        <f t="shared" si="55"/>
        <v>423.97700000000003</v>
      </c>
      <c r="O336">
        <f t="shared" si="56"/>
        <v>6.3709999999999809</v>
      </c>
      <c r="P336" s="3"/>
    </row>
    <row r="337" spans="1:16" x14ac:dyDescent="0.2">
      <c r="A337" s="36" t="s">
        <v>22</v>
      </c>
      <c r="B337" s="10">
        <v>40577</v>
      </c>
      <c r="C337" s="32" t="s">
        <v>206</v>
      </c>
      <c r="F337" s="5">
        <f t="shared" si="51"/>
        <v>23.441601049868765</v>
      </c>
      <c r="G337">
        <v>7.1449999999999996</v>
      </c>
      <c r="H337" s="5">
        <f t="shared" si="54"/>
        <v>22.26049868766404</v>
      </c>
      <c r="I337">
        <v>6.7850000000000001</v>
      </c>
      <c r="K337">
        <v>430.71300000000002</v>
      </c>
      <c r="L337">
        <f>K337-G337</f>
        <v>423.56800000000004</v>
      </c>
      <c r="M337">
        <f t="shared" si="55"/>
        <v>423.928</v>
      </c>
      <c r="N337">
        <f>430.348-L337</f>
        <v>6.7799999999999727</v>
      </c>
      <c r="O337">
        <f t="shared" si="56"/>
        <v>6.4200000000000159</v>
      </c>
      <c r="P337" s="3">
        <f>N337-O337</f>
        <v>0.3599999999999568</v>
      </c>
    </row>
    <row r="338" spans="1:16" x14ac:dyDescent="0.2">
      <c r="A338" s="36" t="s">
        <v>22</v>
      </c>
      <c r="B338" s="10">
        <v>40605</v>
      </c>
      <c r="C338" s="32" t="s">
        <v>206</v>
      </c>
      <c r="H338" s="5">
        <f t="shared" si="54"/>
        <v>22.388451443569551</v>
      </c>
      <c r="I338">
        <v>6.8239999999999998</v>
      </c>
      <c r="J338" t="s">
        <v>262</v>
      </c>
      <c r="K338">
        <v>430.71300000000002</v>
      </c>
      <c r="M338">
        <f t="shared" si="55"/>
        <v>423.88900000000001</v>
      </c>
      <c r="O338">
        <f t="shared" si="56"/>
        <v>6.4590000000000032</v>
      </c>
      <c r="P338" s="3"/>
    </row>
    <row r="339" spans="1:16" x14ac:dyDescent="0.2">
      <c r="A339" s="36" t="s">
        <v>22</v>
      </c>
      <c r="B339" s="10">
        <v>40632</v>
      </c>
      <c r="C339" s="32" t="s">
        <v>206</v>
      </c>
      <c r="F339" s="5">
        <f t="shared" si="51"/>
        <v>24.019028871391075</v>
      </c>
      <c r="G339">
        <v>7.3209999999999997</v>
      </c>
      <c r="H339" s="5">
        <f t="shared" si="54"/>
        <v>22.440944881889763</v>
      </c>
      <c r="I339">
        <v>6.84</v>
      </c>
      <c r="K339">
        <v>430.71300000000002</v>
      </c>
      <c r="L339">
        <f t="shared" ref="L339:L344" si="57">K339-G339</f>
        <v>423.392</v>
      </c>
      <c r="M339">
        <f t="shared" si="55"/>
        <v>423.87300000000005</v>
      </c>
      <c r="N339">
        <f t="shared" ref="N339:N344" si="58">430.348-L339</f>
        <v>6.9560000000000173</v>
      </c>
      <c r="O339">
        <f t="shared" si="56"/>
        <v>6.4749999999999659</v>
      </c>
      <c r="P339">
        <f>N339-O339</f>
        <v>0.48100000000005139</v>
      </c>
    </row>
    <row r="340" spans="1:16" x14ac:dyDescent="0.2">
      <c r="A340" s="36" t="s">
        <v>22</v>
      </c>
      <c r="B340" s="10">
        <v>40666</v>
      </c>
      <c r="C340" s="32" t="s">
        <v>206</v>
      </c>
      <c r="F340" s="5">
        <f t="shared" si="51"/>
        <v>22.322834645669293</v>
      </c>
      <c r="G340">
        <v>6.8040000000000003</v>
      </c>
      <c r="H340" s="5">
        <f t="shared" si="54"/>
        <v>22.073490813648291</v>
      </c>
      <c r="I340">
        <v>6.7279999999999998</v>
      </c>
      <c r="K340">
        <v>430.71300000000002</v>
      </c>
      <c r="L340">
        <f t="shared" si="57"/>
        <v>423.90900000000005</v>
      </c>
      <c r="M340">
        <f t="shared" si="55"/>
        <v>423.98500000000001</v>
      </c>
      <c r="N340">
        <f t="shared" si="58"/>
        <v>6.4389999999999645</v>
      </c>
      <c r="O340">
        <f t="shared" si="56"/>
        <v>6.3629999999999995</v>
      </c>
      <c r="P340">
        <f>N340-O340</f>
        <v>7.5999999999964984E-2</v>
      </c>
    </row>
    <row r="341" spans="1:16" x14ac:dyDescent="0.2">
      <c r="A341" s="36" t="s">
        <v>22</v>
      </c>
      <c r="B341" s="10">
        <v>40709</v>
      </c>
      <c r="C341" s="32" t="s">
        <v>206</v>
      </c>
      <c r="F341" s="5">
        <f t="shared" si="51"/>
        <v>21.847112860892388</v>
      </c>
      <c r="G341">
        <v>6.6589999999999998</v>
      </c>
      <c r="J341" t="s">
        <v>229</v>
      </c>
      <c r="K341">
        <v>430.71300000000002</v>
      </c>
      <c r="L341">
        <f t="shared" si="57"/>
        <v>424.05400000000003</v>
      </c>
      <c r="N341">
        <f t="shared" si="58"/>
        <v>6.2939999999999827</v>
      </c>
      <c r="P341" s="3">
        <v>0</v>
      </c>
    </row>
    <row r="342" spans="1:16" x14ac:dyDescent="0.2">
      <c r="A342" s="36" t="s">
        <v>22</v>
      </c>
      <c r="B342" s="10">
        <v>40714</v>
      </c>
      <c r="C342" s="32" t="s">
        <v>206</v>
      </c>
      <c r="F342" s="5">
        <v>21.87</v>
      </c>
      <c r="G342" s="3">
        <f>F342/3.2808</f>
        <v>6.6660570592538404</v>
      </c>
      <c r="J342" t="s">
        <v>266</v>
      </c>
      <c r="K342">
        <v>430.71300000000002</v>
      </c>
      <c r="L342">
        <f t="shared" si="57"/>
        <v>424.04694294074619</v>
      </c>
      <c r="N342" s="3">
        <f t="shared" si="58"/>
        <v>6.3010570592538215</v>
      </c>
      <c r="P342" s="3">
        <v>0</v>
      </c>
    </row>
    <row r="343" spans="1:16" x14ac:dyDescent="0.2">
      <c r="A343" s="36" t="s">
        <v>22</v>
      </c>
      <c r="B343" s="10">
        <v>40743</v>
      </c>
      <c r="C343" s="32" t="s">
        <v>206</v>
      </c>
      <c r="F343" s="5">
        <f t="shared" si="51"/>
        <v>22.244094488188978</v>
      </c>
      <c r="G343" s="3">
        <v>6.78</v>
      </c>
      <c r="H343" s="5">
        <f t="shared" si="54"/>
        <v>21.978346456692911</v>
      </c>
      <c r="I343">
        <v>6.6989999999999998</v>
      </c>
      <c r="K343">
        <v>430.71300000000002</v>
      </c>
      <c r="L343">
        <f t="shared" si="57"/>
        <v>423.93300000000005</v>
      </c>
      <c r="M343">
        <f t="shared" ref="M343:M348" si="59">K343-I343</f>
        <v>424.01400000000001</v>
      </c>
      <c r="N343">
        <f t="shared" si="58"/>
        <v>6.4149999999999636</v>
      </c>
      <c r="O343">
        <f t="shared" ref="O343:O348" si="60">430.348-M343</f>
        <v>6.3340000000000032</v>
      </c>
      <c r="P343">
        <f>N343-O343</f>
        <v>8.0999999999960437E-2</v>
      </c>
    </row>
    <row r="344" spans="1:16" x14ac:dyDescent="0.2">
      <c r="A344" s="36" t="s">
        <v>22</v>
      </c>
      <c r="B344" s="10">
        <v>40772</v>
      </c>
      <c r="C344" s="32" t="s">
        <v>206</v>
      </c>
      <c r="F344" s="5">
        <f t="shared" si="51"/>
        <v>22.677165354330707</v>
      </c>
      <c r="G344">
        <v>6.9119999999999999</v>
      </c>
      <c r="H344" s="5">
        <f t="shared" si="54"/>
        <v>22.152230971128606</v>
      </c>
      <c r="I344">
        <v>6.7519999999999998</v>
      </c>
      <c r="K344">
        <v>430.71300000000002</v>
      </c>
      <c r="L344">
        <f t="shared" si="57"/>
        <v>423.80100000000004</v>
      </c>
      <c r="M344">
        <f t="shared" si="59"/>
        <v>423.96100000000001</v>
      </c>
      <c r="N344">
        <f t="shared" si="58"/>
        <v>6.5469999999999686</v>
      </c>
      <c r="O344">
        <f t="shared" si="60"/>
        <v>6.3870000000000005</v>
      </c>
      <c r="P344" s="3">
        <f>N344-O344</f>
        <v>0.15999999999996817</v>
      </c>
    </row>
    <row r="345" spans="1:16" x14ac:dyDescent="0.2">
      <c r="A345" s="36" t="s">
        <v>22</v>
      </c>
      <c r="B345" s="10">
        <v>40808</v>
      </c>
      <c r="C345" s="32" t="s">
        <v>206</v>
      </c>
      <c r="F345" s="5">
        <f t="shared" si="51"/>
        <v>23.592519685039367</v>
      </c>
      <c r="G345">
        <v>7.1909999999999998</v>
      </c>
      <c r="H345" s="5">
        <f t="shared" si="54"/>
        <v>22.35564304461942</v>
      </c>
      <c r="I345">
        <v>6.8140000000000001</v>
      </c>
      <c r="K345">
        <v>430.71300000000002</v>
      </c>
      <c r="L345">
        <f>K345-G345</f>
        <v>423.52200000000005</v>
      </c>
      <c r="M345">
        <f t="shared" si="59"/>
        <v>423.899</v>
      </c>
      <c r="N345">
        <f>430.348-L345</f>
        <v>6.825999999999965</v>
      </c>
      <c r="O345">
        <f t="shared" si="60"/>
        <v>6.4490000000000123</v>
      </c>
      <c r="P345" s="3">
        <f>N345-O345</f>
        <v>0.37699999999995271</v>
      </c>
    </row>
    <row r="346" spans="1:16" x14ac:dyDescent="0.2">
      <c r="A346" s="36" t="s">
        <v>22</v>
      </c>
      <c r="B346" s="10">
        <v>40842</v>
      </c>
      <c r="C346" s="32" t="s">
        <v>206</v>
      </c>
      <c r="F346" s="5">
        <f t="shared" si="51"/>
        <v>24.442257217847768</v>
      </c>
      <c r="G346" s="3">
        <v>7.45</v>
      </c>
      <c r="H346" s="5">
        <f t="shared" si="54"/>
        <v>22.490157480314959</v>
      </c>
      <c r="I346">
        <v>6.8550000000000004</v>
      </c>
      <c r="K346">
        <v>430.71300000000002</v>
      </c>
      <c r="L346">
        <f>K346-G346</f>
        <v>423.26300000000003</v>
      </c>
      <c r="M346">
        <f t="shared" si="59"/>
        <v>423.858</v>
      </c>
      <c r="N346">
        <f>430.348-L346</f>
        <v>7.0849999999999795</v>
      </c>
      <c r="O346">
        <f t="shared" si="60"/>
        <v>6.4900000000000091</v>
      </c>
      <c r="P346" s="3">
        <f>N346-O346</f>
        <v>0.59499999999997044</v>
      </c>
    </row>
    <row r="347" spans="1:16" x14ac:dyDescent="0.2">
      <c r="A347" s="36" t="s">
        <v>22</v>
      </c>
      <c r="B347" s="10">
        <v>40868</v>
      </c>
      <c r="C347" s="32" t="s">
        <v>206</v>
      </c>
      <c r="H347" s="5">
        <f t="shared" si="54"/>
        <v>22.660761154855642</v>
      </c>
      <c r="I347">
        <v>6.907</v>
      </c>
      <c r="J347" s="34" t="s">
        <v>217</v>
      </c>
      <c r="K347">
        <v>430.71300000000002</v>
      </c>
      <c r="M347">
        <f t="shared" si="59"/>
        <v>423.80600000000004</v>
      </c>
      <c r="O347">
        <f t="shared" si="60"/>
        <v>6.5419999999999732</v>
      </c>
      <c r="P347" s="3"/>
    </row>
    <row r="348" spans="1:16" x14ac:dyDescent="0.2">
      <c r="A348" s="36" t="s">
        <v>22</v>
      </c>
      <c r="B348" s="10">
        <v>40897</v>
      </c>
      <c r="C348" s="32" t="s">
        <v>206</v>
      </c>
      <c r="H348" s="5">
        <f t="shared" si="54"/>
        <v>22.742782152230973</v>
      </c>
      <c r="I348">
        <v>6.9320000000000004</v>
      </c>
      <c r="J348" s="34" t="s">
        <v>217</v>
      </c>
      <c r="K348">
        <v>430.71300000000002</v>
      </c>
      <c r="M348">
        <f t="shared" si="59"/>
        <v>423.78100000000001</v>
      </c>
      <c r="O348">
        <f t="shared" si="60"/>
        <v>6.5670000000000073</v>
      </c>
      <c r="P348" s="3"/>
    </row>
    <row r="349" spans="1:16" x14ac:dyDescent="0.2">
      <c r="A349" s="36" t="s">
        <v>22</v>
      </c>
      <c r="B349" s="10">
        <v>40932</v>
      </c>
      <c r="C349" s="32" t="s">
        <v>206</v>
      </c>
      <c r="H349" s="5">
        <f t="shared" si="54"/>
        <v>22.896981627296586</v>
      </c>
      <c r="I349">
        <v>6.9790000000000001</v>
      </c>
      <c r="J349" s="34" t="s">
        <v>269</v>
      </c>
      <c r="K349">
        <v>430.71300000000002</v>
      </c>
      <c r="M349">
        <f>K349-I349</f>
        <v>423.73400000000004</v>
      </c>
      <c r="O349">
        <f>430.348-M349</f>
        <v>6.6139999999999759</v>
      </c>
      <c r="P349" s="3"/>
    </row>
    <row r="350" spans="1:16" x14ac:dyDescent="0.2">
      <c r="A350" s="36" t="s">
        <v>22</v>
      </c>
      <c r="B350" s="10">
        <v>40977</v>
      </c>
      <c r="C350" s="32" t="s">
        <v>206</v>
      </c>
      <c r="H350" s="5">
        <f t="shared" si="54"/>
        <v>23.047900262467191</v>
      </c>
      <c r="I350">
        <v>7.0250000000000004</v>
      </c>
      <c r="J350" s="34" t="s">
        <v>270</v>
      </c>
      <c r="K350">
        <v>430.71300000000002</v>
      </c>
      <c r="M350">
        <f>K350-I350</f>
        <v>423.68800000000005</v>
      </c>
      <c r="O350" s="3">
        <f>430.348-M350</f>
        <v>6.6599999999999682</v>
      </c>
      <c r="P350" s="3"/>
    </row>
    <row r="351" spans="1:16" x14ac:dyDescent="0.2">
      <c r="C351" s="32"/>
      <c r="I351" t="s">
        <v>133</v>
      </c>
    </row>
    <row r="352" spans="1:16" s="8" customFormat="1" x14ac:dyDescent="0.2">
      <c r="A352" s="7">
        <v>302</v>
      </c>
      <c r="B352" s="13">
        <v>33679</v>
      </c>
      <c r="C352" s="32" t="s">
        <v>206</v>
      </c>
      <c r="F352" s="9">
        <f>G352*3.281</f>
        <v>23.249166000000002</v>
      </c>
      <c r="G352" s="8">
        <v>7.0860000000000003</v>
      </c>
      <c r="H352" s="9">
        <f>I352*3.281</f>
        <v>23.239323000000002</v>
      </c>
      <c r="I352" s="8">
        <v>7.0830000000000002</v>
      </c>
      <c r="K352" s="8">
        <v>430.47399999999999</v>
      </c>
      <c r="L352" s="8">
        <v>423.39</v>
      </c>
      <c r="M352" s="8">
        <v>423.39</v>
      </c>
      <c r="N352" s="8">
        <v>6.88</v>
      </c>
      <c r="O352" s="8">
        <v>6.88</v>
      </c>
    </row>
    <row r="353" spans="1:15" x14ac:dyDescent="0.2">
      <c r="A353" s="1">
        <v>302</v>
      </c>
      <c r="B353" s="10">
        <v>33686</v>
      </c>
      <c r="C353" s="32" t="str">
        <f t="shared" ref="C353:C415" si="61">IF(ISBLANK(D353),"V","S")</f>
        <v>V</v>
      </c>
      <c r="F353" s="5">
        <f>G353*3.281</f>
        <v>23.236042000000001</v>
      </c>
      <c r="G353">
        <v>7.0819999999999999</v>
      </c>
      <c r="K353">
        <v>430.47399999999999</v>
      </c>
      <c r="L353">
        <v>423.39</v>
      </c>
      <c r="N353">
        <v>6.88</v>
      </c>
    </row>
    <row r="354" spans="1:15" x14ac:dyDescent="0.2">
      <c r="A354" s="1">
        <v>302</v>
      </c>
      <c r="B354" s="10">
        <v>33688</v>
      </c>
      <c r="C354" s="32" t="str">
        <f t="shared" si="61"/>
        <v>V</v>
      </c>
      <c r="F354" s="5">
        <f>G354*3.281</f>
        <v>23.255728000000001</v>
      </c>
      <c r="G354">
        <v>7.0880000000000001</v>
      </c>
      <c r="K354">
        <v>430.47399999999999</v>
      </c>
      <c r="L354">
        <v>423.39</v>
      </c>
      <c r="N354">
        <v>6.88</v>
      </c>
    </row>
    <row r="355" spans="1:15" x14ac:dyDescent="0.2">
      <c r="A355" s="1">
        <v>302</v>
      </c>
      <c r="B355" s="10">
        <v>33690</v>
      </c>
      <c r="C355" s="32" t="str">
        <f t="shared" si="61"/>
        <v>V</v>
      </c>
      <c r="F355" s="5">
        <f>G355*3.281</f>
        <v>23.249166000000002</v>
      </c>
      <c r="G355">
        <v>7.0860000000000003</v>
      </c>
      <c r="K355">
        <v>430.47399999999999</v>
      </c>
      <c r="L355">
        <v>423.39</v>
      </c>
      <c r="N355">
        <v>6.88</v>
      </c>
      <c r="O355" s="1"/>
    </row>
    <row r="356" spans="1:15" x14ac:dyDescent="0.2">
      <c r="A356" s="1">
        <v>302</v>
      </c>
      <c r="B356" s="10">
        <v>33693</v>
      </c>
      <c r="C356" s="32" t="str">
        <f t="shared" si="61"/>
        <v>V</v>
      </c>
      <c r="F356" s="5">
        <f>G356*3.281</f>
        <v>23.259009000000002</v>
      </c>
      <c r="G356">
        <v>7.0890000000000004</v>
      </c>
      <c r="K356">
        <v>430.47399999999999</v>
      </c>
      <c r="L356">
        <v>423.39</v>
      </c>
      <c r="N356">
        <v>6.88</v>
      </c>
    </row>
    <row r="357" spans="1:15" x14ac:dyDescent="0.2">
      <c r="A357" s="1">
        <v>302</v>
      </c>
      <c r="B357" s="10">
        <v>33695</v>
      </c>
      <c r="C357" s="32" t="str">
        <f t="shared" si="61"/>
        <v>V</v>
      </c>
      <c r="F357" s="5">
        <f t="shared" ref="F357:F368" si="62">G357*3.281</f>
        <v>23.239323000000002</v>
      </c>
      <c r="G357">
        <v>7.0830000000000002</v>
      </c>
      <c r="K357">
        <v>430.47399999999999</v>
      </c>
      <c r="L357">
        <v>423.39</v>
      </c>
      <c r="N357">
        <v>6.88</v>
      </c>
    </row>
    <row r="358" spans="1:15" x14ac:dyDescent="0.2">
      <c r="A358" s="1">
        <v>302</v>
      </c>
      <c r="B358" s="10">
        <v>33699</v>
      </c>
      <c r="C358" s="32" t="str">
        <f t="shared" si="61"/>
        <v>V</v>
      </c>
      <c r="F358" s="5">
        <f t="shared" si="62"/>
        <v>23.226199000000001</v>
      </c>
      <c r="G358">
        <v>7.0789999999999997</v>
      </c>
      <c r="K358">
        <v>430.47399999999999</v>
      </c>
      <c r="L358">
        <v>423.4</v>
      </c>
      <c r="N358">
        <v>6.87</v>
      </c>
    </row>
    <row r="359" spans="1:15" x14ac:dyDescent="0.2">
      <c r="A359" s="1">
        <v>302</v>
      </c>
      <c r="B359" s="10">
        <v>33700</v>
      </c>
      <c r="C359" s="32" t="str">
        <f t="shared" si="61"/>
        <v>V</v>
      </c>
      <c r="F359" s="5">
        <f t="shared" si="62"/>
        <v>25.408064</v>
      </c>
      <c r="G359">
        <v>7.7439999999999998</v>
      </c>
      <c r="J359" t="s">
        <v>275</v>
      </c>
      <c r="K359">
        <v>430.47399999999999</v>
      </c>
      <c r="L359">
        <v>422.73</v>
      </c>
      <c r="N359">
        <v>7.54</v>
      </c>
    </row>
    <row r="360" spans="1:15" x14ac:dyDescent="0.2">
      <c r="A360" s="1">
        <v>302</v>
      </c>
      <c r="B360" s="10">
        <v>33702</v>
      </c>
      <c r="C360" s="32" t="str">
        <f t="shared" si="61"/>
        <v>V</v>
      </c>
      <c r="F360" s="5">
        <f t="shared" si="62"/>
        <v>25.404783000000002</v>
      </c>
      <c r="G360">
        <v>7.7430000000000003</v>
      </c>
      <c r="J360" t="s">
        <v>275</v>
      </c>
      <c r="K360">
        <v>430.47399999999999</v>
      </c>
      <c r="L360">
        <v>422.73</v>
      </c>
      <c r="N360">
        <v>7.54</v>
      </c>
    </row>
    <row r="361" spans="1:15" x14ac:dyDescent="0.2">
      <c r="A361" s="1">
        <v>302</v>
      </c>
      <c r="B361" s="10">
        <v>33707</v>
      </c>
      <c r="C361" s="32" t="str">
        <f t="shared" si="61"/>
        <v>V</v>
      </c>
      <c r="F361" s="5">
        <f t="shared" si="62"/>
        <v>23.295100000000001</v>
      </c>
      <c r="G361">
        <v>7.1</v>
      </c>
      <c r="K361">
        <v>430.47399999999999</v>
      </c>
      <c r="L361">
        <v>423.37</v>
      </c>
      <c r="N361">
        <v>6.89</v>
      </c>
    </row>
    <row r="362" spans="1:15" x14ac:dyDescent="0.2">
      <c r="A362" s="1">
        <v>302</v>
      </c>
      <c r="B362" s="10">
        <v>33709</v>
      </c>
      <c r="C362" s="32" t="str">
        <f t="shared" si="61"/>
        <v>V</v>
      </c>
      <c r="F362" s="5">
        <f t="shared" si="62"/>
        <v>23.213075</v>
      </c>
      <c r="G362">
        <v>7.0750000000000002</v>
      </c>
      <c r="K362">
        <v>430.47399999999999</v>
      </c>
      <c r="L362">
        <v>423.4</v>
      </c>
      <c r="N362">
        <v>6.87</v>
      </c>
    </row>
    <row r="363" spans="1:15" x14ac:dyDescent="0.2">
      <c r="A363" s="1">
        <v>302</v>
      </c>
      <c r="B363" s="10">
        <v>33711</v>
      </c>
      <c r="C363" s="32" t="str">
        <f t="shared" si="61"/>
        <v>V</v>
      </c>
      <c r="F363" s="5">
        <f t="shared" si="62"/>
        <v>23.199950999999999</v>
      </c>
      <c r="G363">
        <v>7.0709999999999997</v>
      </c>
      <c r="K363">
        <v>430.47399999999999</v>
      </c>
      <c r="L363">
        <v>423.4</v>
      </c>
      <c r="N363">
        <v>6.87</v>
      </c>
    </row>
    <row r="364" spans="1:15" x14ac:dyDescent="0.2">
      <c r="A364" s="1">
        <v>302</v>
      </c>
      <c r="B364" s="10">
        <v>33714</v>
      </c>
      <c r="C364" s="32" t="str">
        <f t="shared" si="61"/>
        <v>V</v>
      </c>
      <c r="F364" s="5">
        <f t="shared" si="62"/>
        <v>23.183546</v>
      </c>
      <c r="G364">
        <v>7.0659999999999998</v>
      </c>
      <c r="K364">
        <v>430.47399999999999</v>
      </c>
      <c r="L364">
        <v>423.41</v>
      </c>
      <c r="N364">
        <v>6.86</v>
      </c>
    </row>
    <row r="365" spans="1:15" x14ac:dyDescent="0.2">
      <c r="A365" s="1">
        <v>302</v>
      </c>
      <c r="B365" s="10">
        <v>33716</v>
      </c>
      <c r="C365" s="32" t="str">
        <f t="shared" si="61"/>
        <v>V</v>
      </c>
      <c r="F365" s="5">
        <f t="shared" si="62"/>
        <v>23.176984000000001</v>
      </c>
      <c r="G365">
        <v>7.0640000000000001</v>
      </c>
      <c r="K365">
        <v>430.47399999999999</v>
      </c>
      <c r="L365">
        <v>423.41</v>
      </c>
      <c r="N365">
        <v>6.86</v>
      </c>
    </row>
    <row r="366" spans="1:15" x14ac:dyDescent="0.2">
      <c r="A366" s="1">
        <v>302</v>
      </c>
      <c r="B366" s="10">
        <v>33718</v>
      </c>
      <c r="C366" s="32" t="str">
        <f t="shared" si="61"/>
        <v>V</v>
      </c>
      <c r="F366" s="5">
        <f t="shared" si="62"/>
        <v>23.167141000000001</v>
      </c>
      <c r="G366">
        <v>7.0609999999999999</v>
      </c>
      <c r="K366">
        <v>430.47399999999999</v>
      </c>
      <c r="L366">
        <v>423.41</v>
      </c>
      <c r="N366">
        <v>6.86</v>
      </c>
    </row>
    <row r="367" spans="1:15" x14ac:dyDescent="0.2">
      <c r="A367" s="1">
        <v>302</v>
      </c>
      <c r="B367" s="10">
        <v>33765</v>
      </c>
      <c r="C367" s="32" t="str">
        <f t="shared" si="61"/>
        <v>V</v>
      </c>
      <c r="F367" s="5">
        <f t="shared" si="62"/>
        <v>22.947313999999999</v>
      </c>
      <c r="G367">
        <v>6.9939999999999998</v>
      </c>
      <c r="K367">
        <v>430.47399999999999</v>
      </c>
    </row>
    <row r="368" spans="1:15" x14ac:dyDescent="0.2">
      <c r="A368" s="1">
        <v>302</v>
      </c>
      <c r="B368" s="10">
        <v>33771</v>
      </c>
      <c r="C368" s="32" t="str">
        <f t="shared" si="61"/>
        <v>V</v>
      </c>
      <c r="F368" s="5">
        <f t="shared" si="62"/>
        <v>22.980124</v>
      </c>
      <c r="G368">
        <v>7.0039999999999996</v>
      </c>
      <c r="K368">
        <v>430.47399999999999</v>
      </c>
      <c r="L368">
        <v>423.47</v>
      </c>
      <c r="N368">
        <v>6.8</v>
      </c>
    </row>
    <row r="369" spans="1:16" x14ac:dyDescent="0.2">
      <c r="A369" s="1">
        <v>302</v>
      </c>
      <c r="B369" s="10">
        <v>40714</v>
      </c>
      <c r="C369" s="32" t="s">
        <v>206</v>
      </c>
      <c r="F369" s="5">
        <v>21.17</v>
      </c>
      <c r="G369" s="3">
        <f>F369/3.2808</f>
        <v>6.4526944647646918</v>
      </c>
      <c r="J369" t="s">
        <v>267</v>
      </c>
      <c r="K369">
        <v>430.47399999999999</v>
      </c>
      <c r="P369" s="3">
        <v>0</v>
      </c>
    </row>
    <row r="370" spans="1:16" x14ac:dyDescent="0.2">
      <c r="C370" s="32"/>
    </row>
    <row r="371" spans="1:16" s="8" customFormat="1" x14ac:dyDescent="0.2">
      <c r="A371" s="7" t="s">
        <v>28</v>
      </c>
      <c r="B371" s="13">
        <v>30468</v>
      </c>
      <c r="C371" s="32" t="str">
        <f t="shared" si="61"/>
        <v>S</v>
      </c>
      <c r="D371" s="8">
        <v>24</v>
      </c>
      <c r="E371" s="8">
        <v>1.43</v>
      </c>
      <c r="F371" s="9">
        <v>22.57</v>
      </c>
      <c r="G371" s="8">
        <v>6.8789999999999996</v>
      </c>
      <c r="H371" s="9"/>
      <c r="L371" s="8">
        <v>423.59399999999999</v>
      </c>
      <c r="N371" s="8">
        <v>6.673</v>
      </c>
    </row>
    <row r="372" spans="1:16" x14ac:dyDescent="0.2">
      <c r="A372" s="1" t="s">
        <v>28</v>
      </c>
      <c r="B372" s="10">
        <v>30470</v>
      </c>
      <c r="C372" s="32" t="str">
        <f t="shared" si="61"/>
        <v>S</v>
      </c>
      <c r="D372">
        <v>50</v>
      </c>
      <c r="E372">
        <v>27.5</v>
      </c>
      <c r="F372" s="5">
        <v>22.5</v>
      </c>
      <c r="G372">
        <v>6.8579999999999997</v>
      </c>
      <c r="L372">
        <v>423.61599999999999</v>
      </c>
      <c r="N372">
        <v>6.6520000000000001</v>
      </c>
    </row>
    <row r="373" spans="1:16" x14ac:dyDescent="0.2">
      <c r="A373" s="1" t="s">
        <v>28</v>
      </c>
      <c r="B373" s="10">
        <v>30483</v>
      </c>
      <c r="C373" s="32" t="str">
        <f t="shared" si="61"/>
        <v>S</v>
      </c>
      <c r="D373">
        <v>23</v>
      </c>
      <c r="E373">
        <v>0.47</v>
      </c>
      <c r="F373" s="5">
        <v>22.53</v>
      </c>
      <c r="G373">
        <v>6.867</v>
      </c>
      <c r="L373">
        <v>423.60599999999999</v>
      </c>
      <c r="N373">
        <v>6.6609999999999996</v>
      </c>
    </row>
    <row r="374" spans="1:16" x14ac:dyDescent="0.2">
      <c r="A374" s="1" t="s">
        <v>28</v>
      </c>
      <c r="B374" s="10">
        <v>30488</v>
      </c>
      <c r="C374" s="32" t="str">
        <f t="shared" si="61"/>
        <v>S</v>
      </c>
      <c r="D374">
        <v>24</v>
      </c>
      <c r="E374">
        <v>1.5</v>
      </c>
      <c r="F374" s="5">
        <v>22.5</v>
      </c>
      <c r="G374">
        <v>6.8579999999999997</v>
      </c>
      <c r="L374">
        <v>423.61599999999999</v>
      </c>
      <c r="N374">
        <v>6.6520000000000001</v>
      </c>
    </row>
    <row r="375" spans="1:16" x14ac:dyDescent="0.2">
      <c r="A375" s="1" t="s">
        <v>28</v>
      </c>
      <c r="B375" s="10">
        <v>30509</v>
      </c>
      <c r="C375" s="32" t="str">
        <f t="shared" si="61"/>
        <v>S</v>
      </c>
      <c r="D375">
        <v>24</v>
      </c>
      <c r="E375">
        <v>1.76</v>
      </c>
      <c r="F375" s="5">
        <v>22.24</v>
      </c>
      <c r="G375">
        <v>6.7789999999999999</v>
      </c>
      <c r="L375">
        <v>423.69499999999999</v>
      </c>
      <c r="N375">
        <v>6.5730000000000004</v>
      </c>
    </row>
    <row r="376" spans="1:16" x14ac:dyDescent="0.2">
      <c r="A376" s="1" t="s">
        <v>28</v>
      </c>
      <c r="B376" s="10">
        <v>30519</v>
      </c>
      <c r="C376" s="32" t="str">
        <f t="shared" si="61"/>
        <v>S</v>
      </c>
      <c r="D376">
        <v>24</v>
      </c>
      <c r="E376">
        <v>1.78</v>
      </c>
      <c r="F376" s="5">
        <v>22.22</v>
      </c>
      <c r="G376">
        <v>6.7729999999999997</v>
      </c>
      <c r="L376">
        <v>423.70100000000002</v>
      </c>
      <c r="N376">
        <v>6.5670000000000002</v>
      </c>
    </row>
    <row r="377" spans="1:16" x14ac:dyDescent="0.2">
      <c r="A377" s="1" t="s">
        <v>28</v>
      </c>
      <c r="B377" s="10">
        <v>30566</v>
      </c>
      <c r="C377" s="32" t="str">
        <f t="shared" si="61"/>
        <v>S</v>
      </c>
      <c r="D377">
        <v>24</v>
      </c>
      <c r="E377">
        <v>1.66</v>
      </c>
      <c r="F377" s="5">
        <v>22.34</v>
      </c>
      <c r="G377">
        <v>6.8090000000000002</v>
      </c>
      <c r="L377">
        <v>423.66399999999999</v>
      </c>
      <c r="N377">
        <v>6.6029999999999998</v>
      </c>
    </row>
    <row r="378" spans="1:16" x14ac:dyDescent="0.2">
      <c r="A378" s="1" t="s">
        <v>28</v>
      </c>
      <c r="B378" s="10">
        <v>30610</v>
      </c>
      <c r="C378" s="32" t="str">
        <f t="shared" si="61"/>
        <v>S</v>
      </c>
      <c r="D378">
        <v>24</v>
      </c>
      <c r="E378">
        <v>1.6</v>
      </c>
      <c r="F378" s="5">
        <v>22.4</v>
      </c>
      <c r="G378">
        <v>6.8280000000000003</v>
      </c>
      <c r="L378">
        <v>423.64600000000002</v>
      </c>
      <c r="N378">
        <v>6.6219999999999999</v>
      </c>
    </row>
    <row r="379" spans="1:16" x14ac:dyDescent="0.2">
      <c r="A379" s="1" t="s">
        <v>28</v>
      </c>
      <c r="B379" s="10">
        <v>30739</v>
      </c>
      <c r="C379" s="32" t="str">
        <f t="shared" si="61"/>
        <v>S</v>
      </c>
      <c r="D379">
        <v>23</v>
      </c>
      <c r="E379">
        <v>0.23</v>
      </c>
      <c r="F379" s="5">
        <v>22.77</v>
      </c>
      <c r="G379">
        <v>6.94</v>
      </c>
      <c r="L379">
        <v>423.53300000000002</v>
      </c>
      <c r="N379">
        <v>6.734</v>
      </c>
    </row>
    <row r="380" spans="1:16" x14ac:dyDescent="0.2">
      <c r="A380" s="1" t="s">
        <v>28</v>
      </c>
      <c r="B380" s="10">
        <v>30778</v>
      </c>
      <c r="C380" s="32" t="str">
        <f t="shared" si="61"/>
        <v>S</v>
      </c>
      <c r="D380">
        <v>26</v>
      </c>
      <c r="E380">
        <v>3.26</v>
      </c>
      <c r="F380" s="5">
        <v>22.74</v>
      </c>
      <c r="G380">
        <v>6.931</v>
      </c>
      <c r="L380">
        <v>423.54199999999997</v>
      </c>
      <c r="N380">
        <v>6.7249999999999996</v>
      </c>
    </row>
    <row r="381" spans="1:16" x14ac:dyDescent="0.2">
      <c r="A381" s="1" t="s">
        <v>28</v>
      </c>
      <c r="B381" s="10">
        <v>30785</v>
      </c>
      <c r="C381" s="32" t="str">
        <f t="shared" si="61"/>
        <v>S</v>
      </c>
      <c r="D381">
        <v>26</v>
      </c>
      <c r="E381">
        <v>3.26</v>
      </c>
      <c r="F381" s="5">
        <v>22.74</v>
      </c>
      <c r="G381">
        <v>6.931</v>
      </c>
      <c r="L381">
        <v>423.54199999999997</v>
      </c>
      <c r="N381">
        <v>6.7249999999999996</v>
      </c>
    </row>
    <row r="382" spans="1:16" x14ac:dyDescent="0.2">
      <c r="A382" s="1" t="s">
        <v>28</v>
      </c>
      <c r="B382" s="10">
        <v>30799</v>
      </c>
      <c r="C382" s="32" t="str">
        <f t="shared" si="61"/>
        <v>S</v>
      </c>
      <c r="D382">
        <v>26</v>
      </c>
      <c r="E382">
        <v>3.33</v>
      </c>
      <c r="F382" s="5">
        <v>22.67</v>
      </c>
      <c r="G382">
        <v>6.91</v>
      </c>
      <c r="L382">
        <v>423.56400000000002</v>
      </c>
      <c r="N382">
        <v>6.7039999999999997</v>
      </c>
    </row>
    <row r="383" spans="1:16" x14ac:dyDescent="0.2">
      <c r="A383" s="1" t="s">
        <v>28</v>
      </c>
      <c r="B383" s="10">
        <v>30806</v>
      </c>
      <c r="C383" s="32" t="str">
        <f t="shared" si="61"/>
        <v>S</v>
      </c>
      <c r="D383">
        <v>26</v>
      </c>
      <c r="E383">
        <v>3.49</v>
      </c>
      <c r="F383" s="5">
        <v>22.51</v>
      </c>
      <c r="G383">
        <v>6.8609999999999998</v>
      </c>
      <c r="L383">
        <v>423.613</v>
      </c>
      <c r="N383">
        <v>6.6550000000000002</v>
      </c>
    </row>
    <row r="384" spans="1:16" x14ac:dyDescent="0.2">
      <c r="A384" s="1" t="s">
        <v>28</v>
      </c>
      <c r="B384" s="10">
        <v>30830</v>
      </c>
      <c r="C384" s="32" t="str">
        <f t="shared" si="61"/>
        <v>S</v>
      </c>
      <c r="D384">
        <v>27</v>
      </c>
      <c r="E384">
        <v>4.51</v>
      </c>
      <c r="F384" s="5">
        <v>22.49</v>
      </c>
      <c r="G384">
        <v>6.8550000000000004</v>
      </c>
      <c r="L384">
        <v>423.61900000000003</v>
      </c>
      <c r="N384">
        <v>6.649</v>
      </c>
    </row>
    <row r="385" spans="1:14" x14ac:dyDescent="0.2">
      <c r="A385" s="1" t="s">
        <v>28</v>
      </c>
      <c r="B385" s="10">
        <v>30839</v>
      </c>
      <c r="C385" s="32" t="str">
        <f t="shared" si="61"/>
        <v>S</v>
      </c>
      <c r="D385">
        <v>28</v>
      </c>
      <c r="E385">
        <v>5.58</v>
      </c>
      <c r="F385" s="5">
        <v>22.42</v>
      </c>
      <c r="G385">
        <v>6.8339999999999996</v>
      </c>
      <c r="L385">
        <v>423.64</v>
      </c>
      <c r="N385">
        <v>6.6280000000000001</v>
      </c>
    </row>
    <row r="386" spans="1:14" x14ac:dyDescent="0.2">
      <c r="A386" s="1" t="s">
        <v>28</v>
      </c>
      <c r="B386" s="10">
        <v>30848</v>
      </c>
      <c r="C386" s="32" t="str">
        <f t="shared" si="61"/>
        <v>S</v>
      </c>
      <c r="D386">
        <v>27</v>
      </c>
      <c r="E386">
        <v>4.78</v>
      </c>
      <c r="F386" s="5">
        <v>22.22</v>
      </c>
      <c r="G386">
        <v>6.7729999999999997</v>
      </c>
      <c r="L386">
        <v>423.70100000000002</v>
      </c>
      <c r="N386">
        <v>6.5670000000000002</v>
      </c>
    </row>
    <row r="387" spans="1:14" x14ac:dyDescent="0.2">
      <c r="A387" s="1" t="s">
        <v>28</v>
      </c>
      <c r="B387" s="10">
        <v>30854</v>
      </c>
      <c r="C387" s="32" t="str">
        <f t="shared" si="61"/>
        <v>S</v>
      </c>
      <c r="D387">
        <v>23</v>
      </c>
      <c r="E387">
        <v>1.02</v>
      </c>
      <c r="F387" s="5">
        <v>21.98</v>
      </c>
      <c r="G387">
        <v>6.7</v>
      </c>
      <c r="L387">
        <v>423.774</v>
      </c>
      <c r="N387">
        <v>6.4939999999999998</v>
      </c>
    </row>
    <row r="388" spans="1:14" x14ac:dyDescent="0.2">
      <c r="A388" s="1" t="s">
        <v>28</v>
      </c>
      <c r="B388" s="10">
        <v>30881</v>
      </c>
      <c r="C388" s="32" t="str">
        <f t="shared" si="61"/>
        <v>S</v>
      </c>
      <c r="D388">
        <v>23</v>
      </c>
      <c r="E388">
        <v>0.98</v>
      </c>
      <c r="F388" s="5">
        <v>22.02</v>
      </c>
      <c r="G388">
        <v>6.7119999999999997</v>
      </c>
      <c r="L388">
        <v>423.762</v>
      </c>
      <c r="N388">
        <v>6.5060000000000002</v>
      </c>
    </row>
    <row r="389" spans="1:14" x14ac:dyDescent="0.2">
      <c r="A389" s="1" t="s">
        <v>28</v>
      </c>
      <c r="B389" s="10">
        <v>30888</v>
      </c>
      <c r="C389" s="32" t="str">
        <f t="shared" si="61"/>
        <v>S</v>
      </c>
      <c r="D389">
        <v>23</v>
      </c>
      <c r="E389">
        <v>0.88</v>
      </c>
      <c r="F389" s="5">
        <v>22.12</v>
      </c>
      <c r="G389">
        <v>6.742</v>
      </c>
      <c r="L389">
        <v>423.73099999999999</v>
      </c>
      <c r="N389">
        <v>6.5359999999999996</v>
      </c>
    </row>
    <row r="390" spans="1:14" x14ac:dyDescent="0.2">
      <c r="A390" s="1" t="s">
        <v>28</v>
      </c>
      <c r="B390" s="10">
        <v>30897</v>
      </c>
      <c r="C390" s="32" t="str">
        <f t="shared" si="61"/>
        <v>S</v>
      </c>
      <c r="D390">
        <v>23</v>
      </c>
      <c r="E390">
        <v>0.8</v>
      </c>
      <c r="F390" s="5">
        <v>22.2</v>
      </c>
      <c r="G390">
        <v>6.7670000000000003</v>
      </c>
      <c r="L390">
        <v>423.70699999999999</v>
      </c>
      <c r="N390">
        <v>6.5609999999999999</v>
      </c>
    </row>
    <row r="391" spans="1:14" x14ac:dyDescent="0.2">
      <c r="A391" s="1" t="s">
        <v>28</v>
      </c>
      <c r="B391" s="10">
        <v>30904</v>
      </c>
      <c r="C391" s="32" t="str">
        <f t="shared" si="61"/>
        <v>S</v>
      </c>
      <c r="D391">
        <v>25</v>
      </c>
      <c r="E391">
        <v>2.73</v>
      </c>
      <c r="F391" s="5">
        <v>22.27</v>
      </c>
      <c r="G391">
        <v>6.7880000000000003</v>
      </c>
      <c r="L391">
        <v>423.68599999999998</v>
      </c>
      <c r="N391">
        <v>6.5819999999999999</v>
      </c>
    </row>
    <row r="392" spans="1:14" x14ac:dyDescent="0.2">
      <c r="A392" s="1" t="s">
        <v>28</v>
      </c>
      <c r="B392" s="10">
        <v>30911</v>
      </c>
      <c r="C392" s="32" t="str">
        <f t="shared" si="61"/>
        <v>S</v>
      </c>
      <c r="D392">
        <v>25</v>
      </c>
      <c r="E392">
        <v>2.69</v>
      </c>
      <c r="F392" s="5">
        <v>22.31</v>
      </c>
      <c r="G392">
        <v>6.8</v>
      </c>
      <c r="L392">
        <v>423.673</v>
      </c>
      <c r="N392">
        <v>6.5940000000000003</v>
      </c>
    </row>
    <row r="393" spans="1:14" x14ac:dyDescent="0.2">
      <c r="A393" s="1" t="s">
        <v>28</v>
      </c>
      <c r="B393" s="10">
        <v>30917</v>
      </c>
      <c r="C393" s="32" t="str">
        <f t="shared" si="61"/>
        <v>S</v>
      </c>
      <c r="D393">
        <v>25</v>
      </c>
      <c r="E393">
        <v>2.61</v>
      </c>
      <c r="F393" s="5">
        <v>22.39</v>
      </c>
      <c r="G393">
        <v>6.8250000000000002</v>
      </c>
      <c r="L393">
        <v>423.649</v>
      </c>
      <c r="N393">
        <v>6.6189999999999998</v>
      </c>
    </row>
    <row r="394" spans="1:14" x14ac:dyDescent="0.2">
      <c r="A394" s="1" t="s">
        <v>28</v>
      </c>
      <c r="B394" s="10">
        <v>30934</v>
      </c>
      <c r="C394" s="32" t="str">
        <f t="shared" si="61"/>
        <v>S</v>
      </c>
      <c r="D394">
        <v>25</v>
      </c>
      <c r="E394">
        <v>2.5299999999999998</v>
      </c>
      <c r="F394" s="5">
        <v>22.47</v>
      </c>
      <c r="G394">
        <v>6.8490000000000002</v>
      </c>
      <c r="L394">
        <v>423.625</v>
      </c>
      <c r="N394">
        <v>6.6429999999999998</v>
      </c>
    </row>
    <row r="395" spans="1:14" x14ac:dyDescent="0.2">
      <c r="A395" s="1" t="s">
        <v>28</v>
      </c>
      <c r="B395" s="10">
        <v>30945</v>
      </c>
      <c r="C395" s="32" t="str">
        <f t="shared" si="61"/>
        <v>S</v>
      </c>
      <c r="D395">
        <v>24</v>
      </c>
      <c r="E395">
        <v>1.61</v>
      </c>
      <c r="F395" s="5">
        <v>22.39</v>
      </c>
      <c r="G395">
        <v>6.8250000000000002</v>
      </c>
      <c r="L395">
        <v>423.649</v>
      </c>
      <c r="N395">
        <v>6.6189999999999998</v>
      </c>
    </row>
    <row r="396" spans="1:14" x14ac:dyDescent="0.2">
      <c r="A396" s="1" t="s">
        <v>28</v>
      </c>
      <c r="B396" s="10">
        <v>30986</v>
      </c>
      <c r="C396" s="32" t="str">
        <f t="shared" si="61"/>
        <v>S</v>
      </c>
      <c r="D396">
        <v>23</v>
      </c>
      <c r="E396">
        <v>0.74</v>
      </c>
      <c r="F396" s="5">
        <v>22.26</v>
      </c>
      <c r="G396">
        <v>6.7850000000000001</v>
      </c>
      <c r="L396">
        <v>423.68900000000002</v>
      </c>
      <c r="N396">
        <v>6.5789999999999997</v>
      </c>
    </row>
    <row r="397" spans="1:14" x14ac:dyDescent="0.2">
      <c r="A397" s="1" t="s">
        <v>28</v>
      </c>
      <c r="B397" s="10">
        <v>30993</v>
      </c>
      <c r="C397" s="32" t="str">
        <f t="shared" si="61"/>
        <v>S</v>
      </c>
      <c r="D397">
        <v>23</v>
      </c>
      <c r="E397">
        <v>0.78</v>
      </c>
      <c r="F397" s="5">
        <v>22.22</v>
      </c>
      <c r="G397">
        <v>6.7729999999999997</v>
      </c>
      <c r="L397">
        <v>423.70100000000002</v>
      </c>
      <c r="N397">
        <v>6.5670000000000002</v>
      </c>
    </row>
    <row r="398" spans="1:14" x14ac:dyDescent="0.2">
      <c r="A398" s="1" t="s">
        <v>28</v>
      </c>
      <c r="B398" s="10">
        <v>31002</v>
      </c>
      <c r="C398" s="32" t="str">
        <f t="shared" si="61"/>
        <v>S</v>
      </c>
      <c r="D398">
        <v>23</v>
      </c>
      <c r="E398">
        <v>0.75</v>
      </c>
      <c r="F398" s="5">
        <v>22.25</v>
      </c>
      <c r="G398">
        <v>6.782</v>
      </c>
      <c r="L398">
        <v>423.69200000000001</v>
      </c>
      <c r="N398">
        <v>6.5759999999999996</v>
      </c>
    </row>
    <row r="399" spans="1:14" x14ac:dyDescent="0.2">
      <c r="A399" s="1" t="s">
        <v>28</v>
      </c>
      <c r="B399" s="10">
        <v>31007</v>
      </c>
      <c r="C399" s="32" t="str">
        <f t="shared" si="61"/>
        <v>S</v>
      </c>
      <c r="D399">
        <v>23</v>
      </c>
      <c r="E399">
        <v>0.75</v>
      </c>
      <c r="F399" s="5">
        <v>22.25</v>
      </c>
      <c r="G399">
        <v>6.782</v>
      </c>
      <c r="L399">
        <v>423.69200000000001</v>
      </c>
      <c r="N399">
        <v>6.5759999999999996</v>
      </c>
    </row>
    <row r="400" spans="1:14" x14ac:dyDescent="0.2">
      <c r="A400" s="1" t="s">
        <v>28</v>
      </c>
      <c r="B400" s="10">
        <v>31016</v>
      </c>
      <c r="C400" s="32" t="str">
        <f t="shared" si="61"/>
        <v>S</v>
      </c>
      <c r="D400">
        <v>23</v>
      </c>
      <c r="E400">
        <v>0.69</v>
      </c>
      <c r="F400" s="5">
        <v>22.31</v>
      </c>
      <c r="G400">
        <v>6.8</v>
      </c>
      <c r="L400">
        <v>423.673</v>
      </c>
      <c r="N400">
        <v>6.5940000000000003</v>
      </c>
    </row>
    <row r="401" spans="1:14" x14ac:dyDescent="0.2">
      <c r="A401" s="1" t="s">
        <v>28</v>
      </c>
      <c r="B401" s="10">
        <v>31021</v>
      </c>
      <c r="C401" s="32" t="str">
        <f t="shared" si="61"/>
        <v>S</v>
      </c>
      <c r="D401">
        <v>23</v>
      </c>
      <c r="E401">
        <v>0.65</v>
      </c>
      <c r="F401" s="5">
        <v>22.35</v>
      </c>
      <c r="G401">
        <v>6.8120000000000003</v>
      </c>
      <c r="L401">
        <v>423.661</v>
      </c>
      <c r="N401">
        <v>6.6059999999999999</v>
      </c>
    </row>
    <row r="402" spans="1:14" x14ac:dyDescent="0.2">
      <c r="A402" s="1" t="s">
        <v>28</v>
      </c>
      <c r="B402" s="10">
        <v>31029</v>
      </c>
      <c r="C402" s="32" t="str">
        <f t="shared" si="61"/>
        <v>S</v>
      </c>
      <c r="D402">
        <v>23</v>
      </c>
      <c r="E402">
        <v>0.61</v>
      </c>
      <c r="F402" s="5">
        <v>22.39</v>
      </c>
      <c r="G402">
        <v>6.8250000000000002</v>
      </c>
      <c r="L402">
        <v>423.649</v>
      </c>
      <c r="N402">
        <v>6.6189999999999998</v>
      </c>
    </row>
    <row r="403" spans="1:14" x14ac:dyDescent="0.2">
      <c r="A403" s="1" t="s">
        <v>28</v>
      </c>
      <c r="B403" s="10">
        <v>31039</v>
      </c>
      <c r="C403" s="32" t="str">
        <f t="shared" si="61"/>
        <v>S</v>
      </c>
      <c r="D403">
        <v>23</v>
      </c>
      <c r="E403">
        <v>0.53</v>
      </c>
      <c r="F403" s="5">
        <v>22.47</v>
      </c>
      <c r="G403">
        <v>6.8490000000000002</v>
      </c>
      <c r="L403">
        <v>423.625</v>
      </c>
      <c r="N403">
        <v>6.6429999999999998</v>
      </c>
    </row>
    <row r="404" spans="1:14" x14ac:dyDescent="0.2">
      <c r="A404" s="1" t="s">
        <v>28</v>
      </c>
      <c r="B404" s="10">
        <v>31046</v>
      </c>
      <c r="C404" s="32" t="str">
        <f t="shared" si="61"/>
        <v>S</v>
      </c>
      <c r="D404">
        <v>23</v>
      </c>
      <c r="E404">
        <v>0.5</v>
      </c>
      <c r="F404" s="5">
        <v>22.5</v>
      </c>
      <c r="G404">
        <v>6.8579999999999997</v>
      </c>
      <c r="L404">
        <v>423.61599999999999</v>
      </c>
      <c r="N404">
        <v>6.6520000000000001</v>
      </c>
    </row>
    <row r="405" spans="1:14" x14ac:dyDescent="0.2">
      <c r="A405" s="1" t="s">
        <v>28</v>
      </c>
      <c r="B405" s="10">
        <v>31053</v>
      </c>
      <c r="C405" s="32" t="str">
        <f t="shared" si="61"/>
        <v>S</v>
      </c>
      <c r="D405">
        <v>23</v>
      </c>
      <c r="E405">
        <v>0.48</v>
      </c>
      <c r="F405" s="5">
        <v>22.52</v>
      </c>
      <c r="G405">
        <v>6.8639999999999999</v>
      </c>
      <c r="L405">
        <v>423.60899999999998</v>
      </c>
      <c r="N405">
        <v>6.6580000000000004</v>
      </c>
    </row>
    <row r="406" spans="1:14" x14ac:dyDescent="0.2">
      <c r="A406" s="1" t="s">
        <v>28</v>
      </c>
      <c r="B406" s="10">
        <v>31060</v>
      </c>
      <c r="C406" s="32" t="str">
        <f t="shared" si="61"/>
        <v>S</v>
      </c>
      <c r="D406">
        <v>23</v>
      </c>
      <c r="E406">
        <v>0.45</v>
      </c>
      <c r="F406" s="5">
        <v>22.55</v>
      </c>
      <c r="G406">
        <v>6.8730000000000002</v>
      </c>
      <c r="L406">
        <v>423.6</v>
      </c>
      <c r="N406">
        <v>6.6669999999999998</v>
      </c>
    </row>
    <row r="407" spans="1:14" x14ac:dyDescent="0.2">
      <c r="A407" s="1" t="s">
        <v>28</v>
      </c>
      <c r="B407" s="10">
        <v>31076</v>
      </c>
      <c r="C407" s="32" t="str">
        <f t="shared" si="61"/>
        <v>S</v>
      </c>
      <c r="D407">
        <v>23</v>
      </c>
      <c r="E407">
        <v>0.35</v>
      </c>
      <c r="F407" s="5">
        <v>22.65</v>
      </c>
      <c r="G407">
        <v>6.9039999999999999</v>
      </c>
      <c r="L407">
        <v>423.57</v>
      </c>
      <c r="N407">
        <v>6.6980000000000004</v>
      </c>
    </row>
    <row r="408" spans="1:14" x14ac:dyDescent="0.2">
      <c r="A408" s="1" t="s">
        <v>28</v>
      </c>
      <c r="B408" s="10">
        <v>31081</v>
      </c>
      <c r="C408" s="32" t="str">
        <f t="shared" si="61"/>
        <v>S</v>
      </c>
      <c r="D408">
        <v>23</v>
      </c>
      <c r="E408">
        <v>0.33</v>
      </c>
      <c r="F408" s="5">
        <v>22.67</v>
      </c>
      <c r="G408">
        <v>6.91</v>
      </c>
      <c r="L408">
        <v>423.56400000000002</v>
      </c>
      <c r="N408">
        <v>6.7039999999999997</v>
      </c>
    </row>
    <row r="409" spans="1:14" x14ac:dyDescent="0.2">
      <c r="A409" s="1" t="s">
        <v>28</v>
      </c>
      <c r="B409" s="10">
        <v>31088</v>
      </c>
      <c r="C409" s="32" t="str">
        <f t="shared" si="61"/>
        <v>S</v>
      </c>
      <c r="D409">
        <v>23</v>
      </c>
      <c r="E409">
        <v>0.28999999999999998</v>
      </c>
      <c r="F409" s="5">
        <v>22.71</v>
      </c>
      <c r="G409">
        <v>6.9219999999999997</v>
      </c>
      <c r="L409">
        <v>423.55200000000002</v>
      </c>
      <c r="N409">
        <v>6.7160000000000002</v>
      </c>
    </row>
    <row r="410" spans="1:14" x14ac:dyDescent="0.2">
      <c r="A410" s="1" t="s">
        <v>28</v>
      </c>
      <c r="B410" s="10">
        <v>31095</v>
      </c>
      <c r="C410" s="32" t="str">
        <f t="shared" si="61"/>
        <v>S</v>
      </c>
      <c r="D410">
        <v>23</v>
      </c>
      <c r="E410">
        <v>0.28999999999999998</v>
      </c>
      <c r="F410" s="5">
        <v>22.71</v>
      </c>
      <c r="G410">
        <v>6.9219999999999997</v>
      </c>
      <c r="L410">
        <v>423.55200000000002</v>
      </c>
      <c r="N410">
        <v>6.7160000000000002</v>
      </c>
    </row>
    <row r="411" spans="1:14" x14ac:dyDescent="0.2">
      <c r="A411" s="1" t="s">
        <v>28</v>
      </c>
      <c r="B411" s="10">
        <v>31102</v>
      </c>
      <c r="C411" s="32" t="str">
        <f t="shared" si="61"/>
        <v>S</v>
      </c>
      <c r="D411">
        <v>23</v>
      </c>
      <c r="E411">
        <v>0.28000000000000003</v>
      </c>
      <c r="F411" s="5">
        <v>22.72</v>
      </c>
      <c r="G411">
        <v>6.9249999999999998</v>
      </c>
      <c r="L411">
        <v>423.54899999999998</v>
      </c>
      <c r="N411">
        <v>6.7190000000000003</v>
      </c>
    </row>
    <row r="412" spans="1:14" x14ac:dyDescent="0.2">
      <c r="A412" s="1" t="s">
        <v>28</v>
      </c>
      <c r="B412" s="10">
        <v>31109</v>
      </c>
      <c r="C412" s="32" t="str">
        <f t="shared" si="61"/>
        <v>S</v>
      </c>
      <c r="D412">
        <v>23</v>
      </c>
      <c r="E412">
        <v>0.26</v>
      </c>
      <c r="F412" s="5">
        <v>22.74</v>
      </c>
      <c r="G412">
        <v>6.931</v>
      </c>
      <c r="L412">
        <v>423.54199999999997</v>
      </c>
      <c r="N412">
        <v>6.7249999999999996</v>
      </c>
    </row>
    <row r="413" spans="1:14" x14ac:dyDescent="0.2">
      <c r="A413" s="1" t="s">
        <v>28</v>
      </c>
      <c r="B413" s="10">
        <v>31116</v>
      </c>
      <c r="C413" s="32" t="str">
        <f t="shared" si="61"/>
        <v>S</v>
      </c>
      <c r="D413">
        <v>23</v>
      </c>
      <c r="E413">
        <v>0.24</v>
      </c>
      <c r="F413" s="5">
        <v>22.76</v>
      </c>
      <c r="G413">
        <v>6.9370000000000003</v>
      </c>
      <c r="L413">
        <v>423.536</v>
      </c>
      <c r="N413">
        <v>6.7309999999999999</v>
      </c>
    </row>
    <row r="414" spans="1:14" x14ac:dyDescent="0.2">
      <c r="A414" s="1" t="s">
        <v>28</v>
      </c>
      <c r="B414" s="10">
        <v>31123</v>
      </c>
      <c r="C414" s="32" t="str">
        <f t="shared" si="61"/>
        <v>S</v>
      </c>
      <c r="D414">
        <v>23</v>
      </c>
      <c r="E414">
        <v>0.21</v>
      </c>
      <c r="F414" s="5">
        <v>22.79</v>
      </c>
      <c r="G414">
        <v>6.9459999999999997</v>
      </c>
      <c r="L414">
        <v>423.52699999999999</v>
      </c>
      <c r="N414">
        <v>6.74</v>
      </c>
    </row>
    <row r="415" spans="1:14" x14ac:dyDescent="0.2">
      <c r="A415" s="1" t="s">
        <v>28</v>
      </c>
      <c r="B415" s="10">
        <v>31130</v>
      </c>
      <c r="C415" s="32" t="str">
        <f t="shared" si="61"/>
        <v>S</v>
      </c>
      <c r="D415">
        <v>23</v>
      </c>
      <c r="E415">
        <v>0.3</v>
      </c>
      <c r="F415" s="5">
        <v>22.7</v>
      </c>
      <c r="G415">
        <v>6.9189999999999996</v>
      </c>
      <c r="L415">
        <v>423.55500000000001</v>
      </c>
      <c r="N415">
        <v>6.7130000000000001</v>
      </c>
    </row>
    <row r="416" spans="1:14" x14ac:dyDescent="0.2">
      <c r="A416" s="1" t="s">
        <v>28</v>
      </c>
      <c r="B416" s="10">
        <v>31137</v>
      </c>
      <c r="C416" s="32" t="str">
        <f t="shared" ref="C416:C473" si="63">IF(ISBLANK(D416),"V","S")</f>
        <v>S</v>
      </c>
      <c r="D416">
        <v>23</v>
      </c>
      <c r="E416">
        <v>0.31</v>
      </c>
      <c r="F416" s="5">
        <v>22.69</v>
      </c>
      <c r="G416">
        <v>6.9160000000000004</v>
      </c>
      <c r="L416">
        <v>423.55799999999999</v>
      </c>
      <c r="N416">
        <v>6.71</v>
      </c>
    </row>
    <row r="417" spans="1:14" x14ac:dyDescent="0.2">
      <c r="A417" s="1" t="s">
        <v>28</v>
      </c>
      <c r="B417" s="10">
        <v>31144</v>
      </c>
      <c r="C417" s="32" t="str">
        <f t="shared" si="63"/>
        <v>S</v>
      </c>
      <c r="D417">
        <v>23</v>
      </c>
      <c r="E417">
        <v>0.34</v>
      </c>
      <c r="F417" s="5">
        <v>22.66</v>
      </c>
      <c r="G417">
        <v>6.907</v>
      </c>
      <c r="L417">
        <v>423.56700000000001</v>
      </c>
      <c r="N417">
        <v>6.7009999999999996</v>
      </c>
    </row>
    <row r="418" spans="1:14" x14ac:dyDescent="0.2">
      <c r="A418" s="1" t="s">
        <v>28</v>
      </c>
      <c r="B418" s="10">
        <v>31151</v>
      </c>
      <c r="C418" s="32" t="str">
        <f t="shared" si="63"/>
        <v>S</v>
      </c>
      <c r="D418">
        <v>23</v>
      </c>
      <c r="E418">
        <v>0.38</v>
      </c>
      <c r="F418" s="5">
        <v>22.62</v>
      </c>
      <c r="G418">
        <v>6.8949999999999996</v>
      </c>
      <c r="L418">
        <v>423.57900000000001</v>
      </c>
      <c r="N418">
        <v>6.6890000000000001</v>
      </c>
    </row>
    <row r="419" spans="1:14" x14ac:dyDescent="0.2">
      <c r="A419" s="1" t="s">
        <v>28</v>
      </c>
      <c r="B419" s="10">
        <v>31158</v>
      </c>
      <c r="C419" s="32" t="str">
        <f t="shared" si="63"/>
        <v>S</v>
      </c>
      <c r="D419">
        <v>23</v>
      </c>
      <c r="E419">
        <v>0.41</v>
      </c>
      <c r="F419" s="5">
        <v>22.59</v>
      </c>
      <c r="G419">
        <v>6.8860000000000001</v>
      </c>
      <c r="L419">
        <v>423.58800000000002</v>
      </c>
      <c r="N419">
        <v>6.68</v>
      </c>
    </row>
    <row r="420" spans="1:14" x14ac:dyDescent="0.2">
      <c r="A420" s="1" t="s">
        <v>28</v>
      </c>
      <c r="B420" s="10">
        <v>31165</v>
      </c>
      <c r="C420" s="32" t="str">
        <f t="shared" si="63"/>
        <v>S</v>
      </c>
      <c r="D420">
        <v>23</v>
      </c>
      <c r="E420">
        <v>0.45</v>
      </c>
      <c r="F420" s="5">
        <v>22.55</v>
      </c>
      <c r="G420">
        <v>6.8730000000000002</v>
      </c>
      <c r="L420">
        <v>423.6</v>
      </c>
      <c r="N420">
        <v>6.6669999999999998</v>
      </c>
    </row>
    <row r="421" spans="1:14" x14ac:dyDescent="0.2">
      <c r="A421" s="1" t="s">
        <v>28</v>
      </c>
      <c r="B421" s="10">
        <v>31172</v>
      </c>
      <c r="C421" s="32" t="str">
        <f t="shared" si="63"/>
        <v>S</v>
      </c>
      <c r="D421">
        <v>23</v>
      </c>
      <c r="E421">
        <v>0.65</v>
      </c>
      <c r="F421" s="5">
        <v>22.35</v>
      </c>
      <c r="G421">
        <v>6.8120000000000003</v>
      </c>
      <c r="L421">
        <v>423.661</v>
      </c>
      <c r="N421">
        <v>6.6059999999999999</v>
      </c>
    </row>
    <row r="422" spans="1:14" x14ac:dyDescent="0.2">
      <c r="A422" s="1" t="s">
        <v>28</v>
      </c>
      <c r="B422" s="10">
        <v>31179</v>
      </c>
      <c r="C422" s="32" t="str">
        <f t="shared" si="63"/>
        <v>S</v>
      </c>
      <c r="D422">
        <v>23</v>
      </c>
      <c r="E422">
        <v>0.88</v>
      </c>
      <c r="F422" s="5">
        <v>22.12</v>
      </c>
      <c r="G422">
        <v>6.742</v>
      </c>
      <c r="L422">
        <v>423.73099999999999</v>
      </c>
      <c r="N422">
        <v>6.5359999999999996</v>
      </c>
    </row>
    <row r="423" spans="1:14" x14ac:dyDescent="0.2">
      <c r="A423" s="1" t="s">
        <v>28</v>
      </c>
      <c r="B423" s="10">
        <v>31186</v>
      </c>
      <c r="C423" s="32" t="str">
        <f t="shared" si="63"/>
        <v>S</v>
      </c>
      <c r="D423">
        <v>23</v>
      </c>
      <c r="E423">
        <v>0.89</v>
      </c>
      <c r="F423" s="5">
        <v>22.11</v>
      </c>
      <c r="G423">
        <v>6.7389999999999999</v>
      </c>
      <c r="L423">
        <v>423.73399999999998</v>
      </c>
      <c r="N423">
        <v>6.5330000000000004</v>
      </c>
    </row>
    <row r="424" spans="1:14" x14ac:dyDescent="0.2">
      <c r="A424" s="1" t="s">
        <v>28</v>
      </c>
      <c r="B424" s="10">
        <v>31193</v>
      </c>
      <c r="C424" s="32" t="str">
        <f t="shared" si="63"/>
        <v>S</v>
      </c>
      <c r="D424">
        <v>23</v>
      </c>
      <c r="E424">
        <v>1.01</v>
      </c>
      <c r="F424" s="5">
        <v>21.99</v>
      </c>
      <c r="G424">
        <v>6.7030000000000003</v>
      </c>
      <c r="L424">
        <v>423.77100000000002</v>
      </c>
      <c r="N424">
        <v>6.4969999999999999</v>
      </c>
    </row>
    <row r="425" spans="1:14" x14ac:dyDescent="0.2">
      <c r="A425" s="1" t="s">
        <v>28</v>
      </c>
      <c r="B425" s="10">
        <v>31200</v>
      </c>
      <c r="C425" s="32" t="str">
        <f t="shared" si="63"/>
        <v>S</v>
      </c>
      <c r="D425">
        <v>23</v>
      </c>
      <c r="E425">
        <v>1.1100000000000001</v>
      </c>
      <c r="F425" s="5">
        <v>21.89</v>
      </c>
      <c r="G425">
        <v>6.6719999999999997</v>
      </c>
      <c r="L425">
        <v>423.80200000000002</v>
      </c>
      <c r="N425">
        <v>6.4660000000000002</v>
      </c>
    </row>
    <row r="426" spans="1:14" x14ac:dyDescent="0.2">
      <c r="A426" s="1" t="s">
        <v>28</v>
      </c>
      <c r="B426" s="10">
        <v>31207</v>
      </c>
      <c r="C426" s="32" t="str">
        <f t="shared" si="63"/>
        <v>S</v>
      </c>
      <c r="D426">
        <v>23</v>
      </c>
      <c r="E426">
        <v>1.1299999999999999</v>
      </c>
      <c r="F426" s="5">
        <v>21.87</v>
      </c>
      <c r="G426">
        <v>6.6660000000000004</v>
      </c>
      <c r="L426">
        <v>423.80799999999999</v>
      </c>
      <c r="N426">
        <v>6.46</v>
      </c>
    </row>
    <row r="427" spans="1:14" x14ac:dyDescent="0.2">
      <c r="A427" s="1" t="s">
        <v>28</v>
      </c>
      <c r="B427" s="10">
        <v>31221</v>
      </c>
      <c r="C427" s="32" t="str">
        <f t="shared" si="63"/>
        <v>S</v>
      </c>
      <c r="D427">
        <v>23</v>
      </c>
      <c r="E427">
        <v>1.2</v>
      </c>
      <c r="F427" s="5">
        <v>21.8</v>
      </c>
      <c r="G427">
        <v>6.6449999999999996</v>
      </c>
      <c r="L427">
        <v>423.82900000000001</v>
      </c>
      <c r="N427">
        <v>6.4390000000000001</v>
      </c>
    </row>
    <row r="428" spans="1:14" x14ac:dyDescent="0.2">
      <c r="A428" s="1" t="s">
        <v>28</v>
      </c>
      <c r="B428" s="10">
        <v>31228</v>
      </c>
      <c r="C428" s="32" t="str">
        <f t="shared" si="63"/>
        <v>S</v>
      </c>
      <c r="D428">
        <v>23</v>
      </c>
      <c r="E428">
        <v>1.2</v>
      </c>
      <c r="F428" s="5">
        <v>21.8</v>
      </c>
      <c r="G428">
        <v>6.6449999999999996</v>
      </c>
      <c r="L428">
        <v>423.82900000000001</v>
      </c>
      <c r="N428">
        <v>6.4390000000000001</v>
      </c>
    </row>
    <row r="429" spans="1:14" x14ac:dyDescent="0.2">
      <c r="A429" s="1" t="s">
        <v>28</v>
      </c>
      <c r="B429" s="10">
        <v>31235</v>
      </c>
      <c r="C429" s="32" t="str">
        <f t="shared" si="63"/>
        <v>S</v>
      </c>
      <c r="D429">
        <v>23</v>
      </c>
      <c r="E429">
        <v>1.2</v>
      </c>
      <c r="F429" s="5">
        <v>21.8</v>
      </c>
      <c r="G429">
        <v>6.6449999999999996</v>
      </c>
      <c r="L429">
        <v>423.82900000000001</v>
      </c>
      <c r="N429">
        <v>6.4390000000000001</v>
      </c>
    </row>
    <row r="430" spans="1:14" x14ac:dyDescent="0.2">
      <c r="A430" s="1" t="s">
        <v>28</v>
      </c>
      <c r="B430" s="10">
        <v>31242</v>
      </c>
      <c r="C430" s="32" t="str">
        <f t="shared" si="63"/>
        <v>S</v>
      </c>
      <c r="D430">
        <v>23</v>
      </c>
      <c r="E430">
        <v>1.21</v>
      </c>
      <c r="F430" s="5">
        <v>21.79</v>
      </c>
      <c r="G430">
        <v>6.6420000000000003</v>
      </c>
      <c r="L430">
        <v>423.83199999999999</v>
      </c>
      <c r="N430">
        <v>6.4359999999999999</v>
      </c>
    </row>
    <row r="431" spans="1:14" x14ac:dyDescent="0.2">
      <c r="A431" s="1" t="s">
        <v>28</v>
      </c>
      <c r="B431" s="10">
        <v>31249</v>
      </c>
      <c r="C431" s="32" t="str">
        <f t="shared" si="63"/>
        <v>S</v>
      </c>
      <c r="D431">
        <v>23</v>
      </c>
      <c r="E431">
        <v>1.18</v>
      </c>
      <c r="F431" s="5">
        <v>21.82</v>
      </c>
      <c r="G431">
        <v>6.6509999999999998</v>
      </c>
      <c r="L431">
        <v>423.82299999999998</v>
      </c>
      <c r="N431">
        <v>6.4450000000000003</v>
      </c>
    </row>
    <row r="432" spans="1:14" x14ac:dyDescent="0.2">
      <c r="A432" s="1" t="s">
        <v>28</v>
      </c>
      <c r="B432" s="10">
        <v>31256</v>
      </c>
      <c r="C432" s="32" t="str">
        <f t="shared" si="63"/>
        <v>S</v>
      </c>
      <c r="D432">
        <v>23</v>
      </c>
      <c r="E432">
        <v>1.22</v>
      </c>
      <c r="F432" s="5">
        <v>21.78</v>
      </c>
      <c r="G432">
        <v>6.6390000000000002</v>
      </c>
      <c r="L432">
        <v>423.83499999999998</v>
      </c>
      <c r="N432">
        <v>6.4329999999999998</v>
      </c>
    </row>
    <row r="433" spans="1:14" x14ac:dyDescent="0.2">
      <c r="A433" s="1" t="s">
        <v>28</v>
      </c>
      <c r="B433" s="10">
        <v>31263</v>
      </c>
      <c r="C433" s="32" t="str">
        <f t="shared" si="63"/>
        <v>S</v>
      </c>
      <c r="D433">
        <v>23</v>
      </c>
      <c r="E433">
        <v>1.25</v>
      </c>
      <c r="F433" s="5">
        <v>21.75</v>
      </c>
      <c r="G433">
        <v>6.6289999999999996</v>
      </c>
      <c r="L433">
        <v>423.84399999999999</v>
      </c>
      <c r="N433">
        <v>6.423</v>
      </c>
    </row>
    <row r="434" spans="1:14" x14ac:dyDescent="0.2">
      <c r="A434" s="1" t="s">
        <v>28</v>
      </c>
      <c r="B434" s="10">
        <v>31270</v>
      </c>
      <c r="C434" s="32" t="str">
        <f t="shared" si="63"/>
        <v>S</v>
      </c>
      <c r="D434">
        <v>23</v>
      </c>
      <c r="E434">
        <v>1.26</v>
      </c>
      <c r="F434" s="5">
        <v>21.74</v>
      </c>
      <c r="G434">
        <v>6.6260000000000003</v>
      </c>
      <c r="L434">
        <v>423.84699999999998</v>
      </c>
      <c r="N434">
        <v>6.42</v>
      </c>
    </row>
    <row r="435" spans="1:14" x14ac:dyDescent="0.2">
      <c r="A435" s="1" t="s">
        <v>28</v>
      </c>
      <c r="B435" s="10">
        <v>31272</v>
      </c>
      <c r="C435" s="32" t="str">
        <f t="shared" si="63"/>
        <v>S</v>
      </c>
      <c r="D435">
        <v>23</v>
      </c>
      <c r="E435">
        <v>1.1599999999999999</v>
      </c>
      <c r="F435" s="5">
        <v>21.84</v>
      </c>
      <c r="G435">
        <v>6.657</v>
      </c>
      <c r="L435">
        <v>423.81700000000001</v>
      </c>
      <c r="N435">
        <v>6.4509999999999996</v>
      </c>
    </row>
    <row r="436" spans="1:14" x14ac:dyDescent="0.2">
      <c r="A436" s="1" t="s">
        <v>28</v>
      </c>
      <c r="B436" s="10">
        <v>31277</v>
      </c>
      <c r="C436" s="32" t="str">
        <f t="shared" si="63"/>
        <v>S</v>
      </c>
      <c r="D436">
        <v>23</v>
      </c>
      <c r="E436">
        <v>1.21</v>
      </c>
      <c r="F436" s="5">
        <v>21.79</v>
      </c>
      <c r="G436">
        <v>6.6420000000000003</v>
      </c>
      <c r="L436">
        <v>423.83199999999999</v>
      </c>
      <c r="N436">
        <v>6.4359999999999999</v>
      </c>
    </row>
    <row r="437" spans="1:14" x14ac:dyDescent="0.2">
      <c r="A437" s="1" t="s">
        <v>28</v>
      </c>
      <c r="B437" s="10">
        <v>31284</v>
      </c>
      <c r="C437" s="32" t="str">
        <f t="shared" si="63"/>
        <v>S</v>
      </c>
      <c r="D437">
        <v>23</v>
      </c>
      <c r="E437">
        <v>1.21</v>
      </c>
      <c r="F437" s="5">
        <v>21.79</v>
      </c>
      <c r="G437">
        <v>6.6420000000000003</v>
      </c>
      <c r="L437">
        <v>423.83199999999999</v>
      </c>
      <c r="N437">
        <v>6.4359999999999999</v>
      </c>
    </row>
    <row r="438" spans="1:14" x14ac:dyDescent="0.2">
      <c r="A438" s="1" t="s">
        <v>28</v>
      </c>
      <c r="B438" s="10">
        <v>31291</v>
      </c>
      <c r="C438" s="32" t="str">
        <f t="shared" si="63"/>
        <v>S</v>
      </c>
      <c r="D438">
        <v>23</v>
      </c>
      <c r="E438">
        <v>1.27</v>
      </c>
      <c r="F438" s="5">
        <v>21.73</v>
      </c>
      <c r="G438">
        <v>6.6230000000000002</v>
      </c>
      <c r="L438">
        <v>423.85</v>
      </c>
      <c r="N438">
        <v>6.4169999999999998</v>
      </c>
    </row>
    <row r="439" spans="1:14" x14ac:dyDescent="0.2">
      <c r="A439" s="1" t="s">
        <v>28</v>
      </c>
      <c r="B439" s="10">
        <v>31298</v>
      </c>
      <c r="C439" s="32" t="str">
        <f t="shared" si="63"/>
        <v>S</v>
      </c>
      <c r="D439">
        <v>23</v>
      </c>
      <c r="E439">
        <v>1.26</v>
      </c>
      <c r="F439" s="5">
        <v>21.74</v>
      </c>
      <c r="G439">
        <v>6.6260000000000003</v>
      </c>
      <c r="L439">
        <v>423.84699999999998</v>
      </c>
      <c r="N439">
        <v>6.42</v>
      </c>
    </row>
    <row r="440" spans="1:14" x14ac:dyDescent="0.2">
      <c r="A440" s="1" t="s">
        <v>28</v>
      </c>
      <c r="B440" s="10">
        <v>31305</v>
      </c>
      <c r="C440" s="32" t="str">
        <f t="shared" si="63"/>
        <v>S</v>
      </c>
      <c r="D440">
        <v>23</v>
      </c>
      <c r="E440">
        <v>1.26</v>
      </c>
      <c r="F440" s="5">
        <v>21.74</v>
      </c>
      <c r="G440">
        <v>6.6260000000000003</v>
      </c>
      <c r="L440">
        <v>423.84699999999998</v>
      </c>
      <c r="N440">
        <v>6.42</v>
      </c>
    </row>
    <row r="441" spans="1:14" x14ac:dyDescent="0.2">
      <c r="A441" s="1" t="s">
        <v>28</v>
      </c>
      <c r="B441" s="10">
        <v>31312</v>
      </c>
      <c r="C441" s="32" t="str">
        <f t="shared" si="63"/>
        <v>S</v>
      </c>
      <c r="D441">
        <v>23</v>
      </c>
      <c r="E441">
        <v>1.23</v>
      </c>
      <c r="F441" s="5">
        <v>21.77</v>
      </c>
      <c r="G441">
        <v>6.6360000000000001</v>
      </c>
      <c r="L441">
        <v>423.83800000000002</v>
      </c>
      <c r="N441">
        <v>6.43</v>
      </c>
    </row>
    <row r="442" spans="1:14" x14ac:dyDescent="0.2">
      <c r="A442" s="1" t="s">
        <v>28</v>
      </c>
      <c r="B442" s="10">
        <v>31319</v>
      </c>
      <c r="C442" s="32" t="str">
        <f t="shared" si="63"/>
        <v>S</v>
      </c>
      <c r="D442">
        <v>23</v>
      </c>
      <c r="E442">
        <v>1.2</v>
      </c>
      <c r="F442" s="5">
        <v>21.8</v>
      </c>
      <c r="G442">
        <v>6.6449999999999996</v>
      </c>
      <c r="L442">
        <v>423.82900000000001</v>
      </c>
      <c r="N442">
        <v>6.4390000000000001</v>
      </c>
    </row>
    <row r="443" spans="1:14" x14ac:dyDescent="0.2">
      <c r="A443" s="1" t="s">
        <v>28</v>
      </c>
      <c r="B443" s="10">
        <v>31326</v>
      </c>
      <c r="C443" s="32" t="str">
        <f t="shared" si="63"/>
        <v>S</v>
      </c>
      <c r="D443">
        <v>23</v>
      </c>
      <c r="E443">
        <v>1.1499999999999999</v>
      </c>
      <c r="F443" s="5">
        <v>21.85</v>
      </c>
      <c r="G443">
        <v>6.66</v>
      </c>
      <c r="L443">
        <v>423.81400000000002</v>
      </c>
      <c r="N443">
        <v>6.4539999999999997</v>
      </c>
    </row>
    <row r="444" spans="1:14" x14ac:dyDescent="0.2">
      <c r="A444" s="1" t="s">
        <v>28</v>
      </c>
      <c r="B444" s="10">
        <v>31333</v>
      </c>
      <c r="C444" s="32" t="str">
        <f t="shared" si="63"/>
        <v>S</v>
      </c>
      <c r="D444">
        <v>23</v>
      </c>
      <c r="E444">
        <v>1.1100000000000001</v>
      </c>
      <c r="F444" s="5">
        <v>21.89</v>
      </c>
      <c r="G444">
        <v>6.6719999999999997</v>
      </c>
      <c r="L444">
        <v>423.80200000000002</v>
      </c>
      <c r="N444">
        <v>6.4660000000000002</v>
      </c>
    </row>
    <row r="445" spans="1:14" x14ac:dyDescent="0.2">
      <c r="A445" s="1" t="s">
        <v>28</v>
      </c>
      <c r="B445" s="10">
        <v>31340</v>
      </c>
      <c r="C445" s="32" t="str">
        <f t="shared" si="63"/>
        <v>S</v>
      </c>
      <c r="D445">
        <v>23</v>
      </c>
      <c r="E445">
        <v>1</v>
      </c>
      <c r="F445" s="5">
        <v>22</v>
      </c>
      <c r="G445">
        <v>6.7060000000000004</v>
      </c>
      <c r="L445">
        <v>423.76799999999997</v>
      </c>
      <c r="N445">
        <v>6.5</v>
      </c>
    </row>
    <row r="446" spans="1:14" x14ac:dyDescent="0.2">
      <c r="A446" s="1" t="s">
        <v>28</v>
      </c>
      <c r="B446" s="10">
        <v>31347</v>
      </c>
      <c r="C446" s="32" t="str">
        <f t="shared" si="63"/>
        <v>S</v>
      </c>
      <c r="D446">
        <v>23</v>
      </c>
      <c r="E446">
        <v>0.92</v>
      </c>
      <c r="F446" s="5">
        <v>22.08</v>
      </c>
      <c r="G446">
        <v>6.73</v>
      </c>
      <c r="L446">
        <v>423.74400000000003</v>
      </c>
      <c r="N446">
        <v>6.524</v>
      </c>
    </row>
    <row r="447" spans="1:14" x14ac:dyDescent="0.2">
      <c r="A447" s="1" t="s">
        <v>28</v>
      </c>
      <c r="B447" s="10">
        <v>31434</v>
      </c>
      <c r="C447" s="32" t="str">
        <f t="shared" si="63"/>
        <v>S</v>
      </c>
      <c r="D447">
        <v>23</v>
      </c>
      <c r="E447">
        <v>0.69</v>
      </c>
      <c r="F447" s="5">
        <v>22.31</v>
      </c>
      <c r="G447">
        <v>6.8</v>
      </c>
      <c r="L447">
        <v>423.673</v>
      </c>
      <c r="N447">
        <v>6.5940000000000003</v>
      </c>
    </row>
    <row r="448" spans="1:14" x14ac:dyDescent="0.2">
      <c r="A448" s="1" t="s">
        <v>28</v>
      </c>
      <c r="B448" s="10">
        <v>31437</v>
      </c>
      <c r="C448" s="32" t="str">
        <f t="shared" si="63"/>
        <v>S</v>
      </c>
      <c r="D448">
        <v>23</v>
      </c>
      <c r="E448">
        <v>0.72</v>
      </c>
      <c r="F448" s="5">
        <v>22.28</v>
      </c>
      <c r="G448">
        <v>6.7910000000000004</v>
      </c>
      <c r="L448">
        <v>423.68299999999999</v>
      </c>
      <c r="N448">
        <v>6.585</v>
      </c>
    </row>
    <row r="449" spans="1:14" x14ac:dyDescent="0.2">
      <c r="A449" s="1" t="s">
        <v>28</v>
      </c>
      <c r="B449" s="10">
        <v>31451</v>
      </c>
      <c r="C449" s="32" t="str">
        <f t="shared" si="63"/>
        <v>S</v>
      </c>
      <c r="D449">
        <v>23</v>
      </c>
      <c r="E449">
        <v>0.66</v>
      </c>
      <c r="F449" s="5">
        <v>22.34</v>
      </c>
      <c r="G449">
        <v>6.8090000000000002</v>
      </c>
      <c r="L449">
        <v>423.66399999999999</v>
      </c>
      <c r="N449">
        <v>6.6029999999999998</v>
      </c>
    </row>
    <row r="450" spans="1:14" x14ac:dyDescent="0.2">
      <c r="A450" s="1" t="s">
        <v>28</v>
      </c>
      <c r="B450" s="10">
        <v>31458</v>
      </c>
      <c r="C450" s="32" t="str">
        <f t="shared" si="63"/>
        <v>S</v>
      </c>
      <c r="D450">
        <v>23</v>
      </c>
      <c r="E450">
        <v>0.65</v>
      </c>
      <c r="F450" s="5">
        <v>22.35</v>
      </c>
      <c r="G450">
        <v>6.8120000000000003</v>
      </c>
      <c r="L450">
        <v>423.661</v>
      </c>
      <c r="N450">
        <v>6.6059999999999999</v>
      </c>
    </row>
    <row r="451" spans="1:14" x14ac:dyDescent="0.2">
      <c r="A451" s="1" t="s">
        <v>28</v>
      </c>
      <c r="B451" s="10">
        <v>31465</v>
      </c>
      <c r="C451" s="32" t="str">
        <f t="shared" si="63"/>
        <v>S</v>
      </c>
      <c r="D451">
        <v>23</v>
      </c>
      <c r="E451">
        <v>0.62</v>
      </c>
      <c r="F451" s="5">
        <v>22.38</v>
      </c>
      <c r="G451">
        <v>6.8220000000000001</v>
      </c>
      <c r="L451">
        <v>423.65199999999999</v>
      </c>
      <c r="N451">
        <v>6.6159999999999997</v>
      </c>
    </row>
    <row r="452" spans="1:14" x14ac:dyDescent="0.2">
      <c r="A452" s="1" t="s">
        <v>28</v>
      </c>
      <c r="B452" s="10">
        <v>31473</v>
      </c>
      <c r="C452" s="32" t="str">
        <f t="shared" si="63"/>
        <v>S</v>
      </c>
      <c r="D452">
        <v>23</v>
      </c>
      <c r="E452">
        <v>0.6</v>
      </c>
      <c r="F452" s="5">
        <v>22.4</v>
      </c>
      <c r="G452">
        <v>6.8280000000000003</v>
      </c>
      <c r="L452">
        <v>423.64600000000002</v>
      </c>
      <c r="N452">
        <v>6.6219999999999999</v>
      </c>
    </row>
    <row r="453" spans="1:14" x14ac:dyDescent="0.2">
      <c r="A453" s="1" t="s">
        <v>28</v>
      </c>
      <c r="B453" s="10">
        <v>31480</v>
      </c>
      <c r="C453" s="32" t="str">
        <f t="shared" si="63"/>
        <v>S</v>
      </c>
      <c r="D453">
        <v>23</v>
      </c>
      <c r="E453">
        <v>0.57999999999999996</v>
      </c>
      <c r="F453" s="5">
        <v>22.42</v>
      </c>
      <c r="G453">
        <v>6.8339999999999996</v>
      </c>
      <c r="L453">
        <v>423.64</v>
      </c>
      <c r="N453">
        <v>6.6280000000000001</v>
      </c>
    </row>
    <row r="454" spans="1:14" x14ac:dyDescent="0.2">
      <c r="A454" s="1" t="s">
        <v>28</v>
      </c>
      <c r="B454" s="10">
        <v>31487</v>
      </c>
      <c r="C454" s="32" t="str">
        <f t="shared" si="63"/>
        <v>S</v>
      </c>
      <c r="D454">
        <v>23</v>
      </c>
      <c r="E454">
        <v>0.55000000000000004</v>
      </c>
      <c r="F454" s="5">
        <v>22.45</v>
      </c>
      <c r="G454">
        <v>6.843</v>
      </c>
      <c r="L454">
        <v>423.63099999999997</v>
      </c>
      <c r="N454">
        <v>6.6369999999999996</v>
      </c>
    </row>
    <row r="455" spans="1:14" x14ac:dyDescent="0.2">
      <c r="A455" s="1" t="s">
        <v>28</v>
      </c>
      <c r="B455" s="10">
        <v>31493</v>
      </c>
      <c r="C455" s="32" t="str">
        <f t="shared" si="63"/>
        <v>S</v>
      </c>
      <c r="D455">
        <v>23</v>
      </c>
      <c r="E455">
        <v>0.53</v>
      </c>
      <c r="F455" s="5">
        <v>22.47</v>
      </c>
      <c r="G455">
        <v>6.8490000000000002</v>
      </c>
      <c r="L455">
        <v>423.625</v>
      </c>
      <c r="N455">
        <v>6.6429999999999998</v>
      </c>
    </row>
    <row r="456" spans="1:14" x14ac:dyDescent="0.2">
      <c r="A456" s="1" t="s">
        <v>28</v>
      </c>
      <c r="B456" s="10">
        <v>31500</v>
      </c>
      <c r="C456" s="32" t="str">
        <f t="shared" si="63"/>
        <v>S</v>
      </c>
      <c r="D456">
        <v>23</v>
      </c>
      <c r="E456">
        <v>0.69</v>
      </c>
      <c r="F456" s="5">
        <v>22.31</v>
      </c>
      <c r="G456">
        <v>6.8</v>
      </c>
      <c r="L456">
        <v>423.673</v>
      </c>
      <c r="N456">
        <v>6.5940000000000003</v>
      </c>
    </row>
    <row r="457" spans="1:14" x14ac:dyDescent="0.2">
      <c r="A457" s="1" t="s">
        <v>28</v>
      </c>
      <c r="B457" s="10">
        <v>31507</v>
      </c>
      <c r="C457" s="32" t="str">
        <f t="shared" si="63"/>
        <v>S</v>
      </c>
      <c r="D457">
        <v>23</v>
      </c>
      <c r="E457">
        <v>0.52</v>
      </c>
      <c r="F457" s="5">
        <v>22.48</v>
      </c>
      <c r="G457">
        <v>6.8520000000000003</v>
      </c>
      <c r="L457">
        <v>423.62200000000001</v>
      </c>
      <c r="N457">
        <v>6.6459999999999999</v>
      </c>
    </row>
    <row r="458" spans="1:14" x14ac:dyDescent="0.2">
      <c r="A458" s="1" t="s">
        <v>28</v>
      </c>
      <c r="B458" s="10">
        <v>31515</v>
      </c>
      <c r="C458" s="32" t="str">
        <f t="shared" si="63"/>
        <v>S</v>
      </c>
      <c r="D458">
        <v>23</v>
      </c>
      <c r="E458">
        <v>0.78</v>
      </c>
      <c r="F458" s="5">
        <v>22.22</v>
      </c>
      <c r="G458">
        <v>6.7729999999999997</v>
      </c>
      <c r="L458">
        <v>423.70100000000002</v>
      </c>
      <c r="N458">
        <v>6.5670000000000002</v>
      </c>
    </row>
    <row r="459" spans="1:14" x14ac:dyDescent="0.2">
      <c r="A459" s="1" t="s">
        <v>28</v>
      </c>
      <c r="B459" s="10">
        <v>31522</v>
      </c>
      <c r="C459" s="32" t="str">
        <f t="shared" si="63"/>
        <v>S</v>
      </c>
      <c r="D459">
        <v>23</v>
      </c>
      <c r="E459">
        <v>0.85</v>
      </c>
      <c r="F459" s="5">
        <v>22.15</v>
      </c>
      <c r="G459">
        <v>6.7510000000000003</v>
      </c>
      <c r="L459">
        <v>423.72199999999998</v>
      </c>
      <c r="N459">
        <v>6.5449999999999999</v>
      </c>
    </row>
    <row r="460" spans="1:14" x14ac:dyDescent="0.2">
      <c r="A460" s="1" t="s">
        <v>28</v>
      </c>
      <c r="B460" s="10">
        <v>31529</v>
      </c>
      <c r="C460" s="32" t="str">
        <f t="shared" si="63"/>
        <v>S</v>
      </c>
      <c r="D460">
        <v>23</v>
      </c>
      <c r="E460">
        <v>0.9</v>
      </c>
      <c r="F460" s="5">
        <v>22.1</v>
      </c>
      <c r="G460">
        <v>6.7359999999999998</v>
      </c>
      <c r="L460">
        <v>423.738</v>
      </c>
      <c r="N460">
        <v>6.53</v>
      </c>
    </row>
    <row r="461" spans="1:14" x14ac:dyDescent="0.2">
      <c r="A461" s="1" t="s">
        <v>28</v>
      </c>
      <c r="B461" s="10">
        <v>31537</v>
      </c>
      <c r="C461" s="32" t="str">
        <f t="shared" si="63"/>
        <v>S</v>
      </c>
      <c r="D461">
        <v>23</v>
      </c>
      <c r="E461">
        <v>1</v>
      </c>
      <c r="F461" s="5">
        <v>22</v>
      </c>
      <c r="G461">
        <v>6.7060000000000004</v>
      </c>
      <c r="L461">
        <v>423.76799999999997</v>
      </c>
      <c r="N461">
        <v>6.5</v>
      </c>
    </row>
    <row r="462" spans="1:14" x14ac:dyDescent="0.2">
      <c r="A462" s="1" t="s">
        <v>28</v>
      </c>
      <c r="B462" s="10">
        <v>31543</v>
      </c>
      <c r="C462" s="32" t="str">
        <f t="shared" si="63"/>
        <v>S</v>
      </c>
      <c r="D462">
        <v>23</v>
      </c>
      <c r="E462">
        <v>1.03</v>
      </c>
      <c r="F462" s="5">
        <v>21.97</v>
      </c>
      <c r="G462">
        <v>6.6970000000000001</v>
      </c>
      <c r="L462">
        <v>423.77699999999999</v>
      </c>
      <c r="N462">
        <v>6.4909999999999997</v>
      </c>
    </row>
    <row r="463" spans="1:14" x14ac:dyDescent="0.2">
      <c r="A463" s="1" t="s">
        <v>28</v>
      </c>
      <c r="B463" s="10">
        <v>31551</v>
      </c>
      <c r="C463" s="32" t="str">
        <f t="shared" si="63"/>
        <v>S</v>
      </c>
      <c r="D463">
        <v>23</v>
      </c>
      <c r="E463">
        <v>1.04</v>
      </c>
      <c r="F463" s="5">
        <v>21.96</v>
      </c>
      <c r="G463">
        <v>6.6929999999999996</v>
      </c>
      <c r="L463">
        <v>423.78</v>
      </c>
      <c r="N463">
        <v>6.4870000000000001</v>
      </c>
    </row>
    <row r="464" spans="1:14" x14ac:dyDescent="0.2">
      <c r="A464" s="1" t="s">
        <v>28</v>
      </c>
      <c r="B464" s="10">
        <v>31578</v>
      </c>
      <c r="C464" s="32" t="str">
        <f t="shared" si="63"/>
        <v>S</v>
      </c>
      <c r="D464">
        <v>23</v>
      </c>
      <c r="E464">
        <v>1</v>
      </c>
      <c r="F464" s="5">
        <v>22</v>
      </c>
      <c r="G464">
        <v>6.7060000000000004</v>
      </c>
      <c r="L464">
        <v>423.76799999999997</v>
      </c>
      <c r="N464">
        <v>6.5</v>
      </c>
    </row>
    <row r="465" spans="1:15" x14ac:dyDescent="0.2">
      <c r="A465" s="1" t="s">
        <v>28</v>
      </c>
      <c r="B465" s="10">
        <v>31592</v>
      </c>
      <c r="C465" s="32" t="str">
        <f t="shared" si="63"/>
        <v>S</v>
      </c>
      <c r="D465">
        <v>23</v>
      </c>
      <c r="E465">
        <v>1.03</v>
      </c>
      <c r="F465" s="5">
        <v>21.97</v>
      </c>
      <c r="G465">
        <v>6.6970000000000001</v>
      </c>
      <c r="L465">
        <v>423.77699999999999</v>
      </c>
      <c r="N465">
        <v>6.4909999999999997</v>
      </c>
    </row>
    <row r="466" spans="1:15" x14ac:dyDescent="0.2">
      <c r="A466" s="1" t="s">
        <v>28</v>
      </c>
      <c r="B466" s="10">
        <v>31602</v>
      </c>
      <c r="C466" s="32" t="str">
        <f t="shared" si="63"/>
        <v>S</v>
      </c>
      <c r="D466">
        <v>23</v>
      </c>
      <c r="E466">
        <v>0.97</v>
      </c>
      <c r="F466" s="5">
        <v>22.03</v>
      </c>
      <c r="G466">
        <v>6.7149999999999999</v>
      </c>
      <c r="L466">
        <v>423.75900000000001</v>
      </c>
      <c r="N466">
        <v>6.5090000000000003</v>
      </c>
    </row>
    <row r="467" spans="1:15" x14ac:dyDescent="0.2">
      <c r="A467" s="1" t="s">
        <v>28</v>
      </c>
      <c r="B467" s="10">
        <v>31606</v>
      </c>
      <c r="C467" s="32" t="str">
        <f t="shared" si="63"/>
        <v>S</v>
      </c>
      <c r="D467">
        <v>23</v>
      </c>
      <c r="E467">
        <v>1.01</v>
      </c>
      <c r="F467" s="5">
        <v>21.99</v>
      </c>
      <c r="G467">
        <v>6.7030000000000003</v>
      </c>
      <c r="L467">
        <v>423.77100000000002</v>
      </c>
      <c r="N467">
        <v>6.4969999999999999</v>
      </c>
    </row>
    <row r="468" spans="1:15" x14ac:dyDescent="0.2">
      <c r="A468" s="1" t="s">
        <v>28</v>
      </c>
      <c r="B468" s="10">
        <v>31614</v>
      </c>
      <c r="C468" s="32" t="str">
        <f t="shared" si="63"/>
        <v>S</v>
      </c>
      <c r="D468">
        <v>23</v>
      </c>
      <c r="E468">
        <v>0.99</v>
      </c>
      <c r="F468" s="5">
        <v>22.01</v>
      </c>
      <c r="G468">
        <v>6.7089999999999996</v>
      </c>
      <c r="L468">
        <v>423.76499999999999</v>
      </c>
      <c r="N468">
        <v>6.5030000000000001</v>
      </c>
    </row>
    <row r="469" spans="1:15" x14ac:dyDescent="0.2">
      <c r="A469" s="1" t="s">
        <v>28</v>
      </c>
      <c r="B469" s="10">
        <v>31719</v>
      </c>
      <c r="C469" s="32" t="str">
        <f t="shared" si="63"/>
        <v>S</v>
      </c>
      <c r="D469">
        <v>23</v>
      </c>
      <c r="E469">
        <v>1.1200000000000001</v>
      </c>
      <c r="F469" s="5">
        <v>21.88</v>
      </c>
      <c r="G469">
        <v>6.6689999999999996</v>
      </c>
      <c r="L469">
        <v>423.80500000000001</v>
      </c>
      <c r="N469">
        <v>6.4630000000000001</v>
      </c>
    </row>
    <row r="470" spans="1:15" x14ac:dyDescent="0.2">
      <c r="A470" s="1" t="s">
        <v>28</v>
      </c>
      <c r="B470" s="10">
        <v>31760</v>
      </c>
      <c r="C470" s="32" t="str">
        <f t="shared" si="63"/>
        <v>S</v>
      </c>
      <c r="D470">
        <v>23</v>
      </c>
      <c r="E470">
        <v>1.1000000000000001</v>
      </c>
      <c r="F470" s="5">
        <v>21.9</v>
      </c>
      <c r="G470">
        <v>6.6749999999999998</v>
      </c>
      <c r="L470">
        <v>423.798</v>
      </c>
      <c r="N470">
        <v>6.4690000000000003</v>
      </c>
    </row>
    <row r="471" spans="1:15" x14ac:dyDescent="0.2">
      <c r="A471" s="1" t="s">
        <v>28</v>
      </c>
      <c r="B471" s="10">
        <v>31774</v>
      </c>
      <c r="C471" s="32" t="str">
        <f t="shared" si="63"/>
        <v>S</v>
      </c>
      <c r="D471">
        <v>23</v>
      </c>
      <c r="E471">
        <v>0.52</v>
      </c>
      <c r="F471" s="5">
        <v>22.48</v>
      </c>
      <c r="G471">
        <v>6.8520000000000003</v>
      </c>
      <c r="L471">
        <v>423.62200000000001</v>
      </c>
      <c r="N471">
        <v>6.6459999999999999</v>
      </c>
    </row>
    <row r="472" spans="1:15" x14ac:dyDescent="0.2">
      <c r="A472" s="1" t="s">
        <v>28</v>
      </c>
      <c r="B472" s="10">
        <v>31780</v>
      </c>
      <c r="C472" s="32" t="str">
        <f t="shared" si="63"/>
        <v>S</v>
      </c>
      <c r="D472">
        <v>23</v>
      </c>
      <c r="E472">
        <v>0.49</v>
      </c>
      <c r="F472" s="5">
        <v>22.51</v>
      </c>
      <c r="G472">
        <v>6.8609999999999998</v>
      </c>
      <c r="L472">
        <v>423.613</v>
      </c>
      <c r="N472">
        <v>6.6550000000000002</v>
      </c>
    </row>
    <row r="473" spans="1:15" x14ac:dyDescent="0.2">
      <c r="A473" s="1" t="s">
        <v>28</v>
      </c>
      <c r="B473" s="10">
        <v>31788</v>
      </c>
      <c r="C473" s="32" t="str">
        <f t="shared" si="63"/>
        <v>S</v>
      </c>
      <c r="D473">
        <v>23</v>
      </c>
      <c r="E473">
        <v>0.04</v>
      </c>
      <c r="F473" s="5">
        <v>22.96</v>
      </c>
      <c r="G473">
        <v>6.9980000000000002</v>
      </c>
      <c r="L473">
        <v>423.47500000000002</v>
      </c>
      <c r="N473">
        <v>6.7919999999999998</v>
      </c>
    </row>
    <row r="474" spans="1:15" x14ac:dyDescent="0.2">
      <c r="A474" s="1" t="s">
        <v>28</v>
      </c>
      <c r="B474" s="10">
        <v>33257</v>
      </c>
      <c r="C474" s="32" t="s">
        <v>206</v>
      </c>
      <c r="F474" s="5">
        <v>23.44</v>
      </c>
      <c r="G474">
        <v>7.1449999999999996</v>
      </c>
      <c r="H474" s="5">
        <v>23.43</v>
      </c>
      <c r="I474">
        <v>7.1420000000000003</v>
      </c>
      <c r="L474">
        <v>423.32900000000001</v>
      </c>
      <c r="M474">
        <v>423.33199999999999</v>
      </c>
      <c r="N474">
        <v>6.9390000000000001</v>
      </c>
      <c r="O474">
        <v>6.9359999999999999</v>
      </c>
    </row>
    <row r="475" spans="1:15" x14ac:dyDescent="0.2">
      <c r="A475" s="1" t="s">
        <v>28</v>
      </c>
      <c r="B475" s="10">
        <v>33306</v>
      </c>
      <c r="C475" s="32" t="s">
        <v>206</v>
      </c>
      <c r="F475" s="5">
        <v>23.541</v>
      </c>
      <c r="G475">
        <v>7.1749999999999998</v>
      </c>
      <c r="H475" s="5">
        <v>23.54</v>
      </c>
      <c r="I475">
        <v>7.1749999999999998</v>
      </c>
      <c r="L475">
        <v>423.298</v>
      </c>
      <c r="M475">
        <v>423.29899999999998</v>
      </c>
      <c r="N475">
        <v>6.9690000000000003</v>
      </c>
      <c r="O475">
        <v>6.9690000000000003</v>
      </c>
    </row>
    <row r="476" spans="1:15" x14ac:dyDescent="0.2">
      <c r="A476" s="1" t="s">
        <v>28</v>
      </c>
      <c r="B476" s="10">
        <v>33342</v>
      </c>
      <c r="C476" s="32" t="s">
        <v>206</v>
      </c>
      <c r="F476" s="5">
        <f>G476*3.281</f>
        <v>23.436183</v>
      </c>
      <c r="G476">
        <v>7.1429999999999998</v>
      </c>
      <c r="H476" s="5">
        <f>I476*3.281</f>
        <v>23.429621000000001</v>
      </c>
      <c r="I476">
        <v>7.141</v>
      </c>
      <c r="L476">
        <v>423.33100000000002</v>
      </c>
      <c r="M476">
        <v>423.33300000000003</v>
      </c>
      <c r="N476">
        <v>6.9370000000000003</v>
      </c>
      <c r="O476">
        <v>6.9349999999999996</v>
      </c>
    </row>
    <row r="477" spans="1:15" x14ac:dyDescent="0.2">
      <c r="A477" s="1" t="s">
        <v>28</v>
      </c>
      <c r="B477" s="10">
        <v>38496</v>
      </c>
      <c r="C477" s="32" t="s">
        <v>206</v>
      </c>
      <c r="F477" s="5">
        <v>22.571999999999999</v>
      </c>
      <c r="G477">
        <v>6.88</v>
      </c>
      <c r="H477" s="5">
        <v>22.568999999999999</v>
      </c>
      <c r="I477">
        <v>6.8789999999999996</v>
      </c>
    </row>
    <row r="478" spans="1:15" x14ac:dyDescent="0.2">
      <c r="A478" s="1" t="s">
        <v>28</v>
      </c>
      <c r="B478" s="10">
        <v>38558</v>
      </c>
      <c r="C478" s="32" t="s">
        <v>206</v>
      </c>
      <c r="F478" s="5">
        <v>21.844999999999999</v>
      </c>
      <c r="G478">
        <v>6.6580000000000004</v>
      </c>
      <c r="H478" s="5">
        <v>21.84</v>
      </c>
      <c r="I478">
        <v>6.657</v>
      </c>
    </row>
    <row r="479" spans="1:15" x14ac:dyDescent="0.2">
      <c r="C479" s="32"/>
    </row>
    <row r="480" spans="1:15" s="8" customFormat="1" x14ac:dyDescent="0.2">
      <c r="A480" s="7">
        <v>303</v>
      </c>
      <c r="B480" s="13">
        <v>30470</v>
      </c>
      <c r="C480" s="32" t="str">
        <f t="shared" ref="C480:C543" si="64">IF(ISBLANK(D480),"V","S")</f>
        <v>S</v>
      </c>
      <c r="D480" s="8">
        <v>25</v>
      </c>
      <c r="E480" s="8">
        <v>1.95</v>
      </c>
      <c r="F480" s="9">
        <f>G480*3.281</f>
        <v>23.052306000000002</v>
      </c>
      <c r="G480" s="8">
        <v>7.0259999999999998</v>
      </c>
      <c r="H480" s="9"/>
      <c r="K480" s="8">
        <v>430.64</v>
      </c>
      <c r="L480" s="8">
        <v>423.61500000000001</v>
      </c>
      <c r="N480" s="8">
        <v>6.742</v>
      </c>
    </row>
    <row r="481" spans="1:14" x14ac:dyDescent="0.2">
      <c r="A481" s="1">
        <v>303</v>
      </c>
      <c r="B481" s="10">
        <v>30473</v>
      </c>
      <c r="C481" s="32" t="str">
        <f t="shared" si="64"/>
        <v>S</v>
      </c>
      <c r="D481">
        <v>24</v>
      </c>
      <c r="E481">
        <v>0.97</v>
      </c>
      <c r="F481" s="5">
        <v>23.03</v>
      </c>
      <c r="G481">
        <v>7.02</v>
      </c>
      <c r="K481">
        <v>430.64</v>
      </c>
      <c r="L481">
        <v>423.62099999999998</v>
      </c>
      <c r="N481">
        <v>6.7359999999999998</v>
      </c>
    </row>
    <row r="482" spans="1:14" x14ac:dyDescent="0.2">
      <c r="A482" s="1">
        <v>303</v>
      </c>
      <c r="B482" s="10">
        <v>30473</v>
      </c>
      <c r="C482" s="32" t="str">
        <f t="shared" si="64"/>
        <v>S</v>
      </c>
      <c r="D482">
        <v>25</v>
      </c>
      <c r="E482">
        <v>1.9650000000000001</v>
      </c>
      <c r="F482" s="5">
        <f t="shared" ref="F482:F545" si="65">G482*3.281</f>
        <v>23.035900999999999</v>
      </c>
      <c r="G482">
        <v>7.0209999999999999</v>
      </c>
      <c r="K482">
        <v>430.64</v>
      </c>
      <c r="L482">
        <v>423.61900000000003</v>
      </c>
      <c r="N482">
        <v>6.7370000000000001</v>
      </c>
    </row>
    <row r="483" spans="1:14" x14ac:dyDescent="0.2">
      <c r="A483" s="1">
        <v>303</v>
      </c>
      <c r="B483" s="10">
        <v>30483</v>
      </c>
      <c r="C483" s="32" t="str">
        <f t="shared" si="64"/>
        <v>S</v>
      </c>
      <c r="D483">
        <v>25</v>
      </c>
      <c r="E483">
        <v>1.9950000000000001</v>
      </c>
      <c r="F483" s="5">
        <f t="shared" si="65"/>
        <v>23.006371999999999</v>
      </c>
      <c r="G483">
        <v>7.0119999999999996</v>
      </c>
      <c r="K483">
        <v>430.64</v>
      </c>
      <c r="L483">
        <v>423.62799999999999</v>
      </c>
      <c r="N483">
        <v>6.7279999999999998</v>
      </c>
    </row>
    <row r="484" spans="1:14" x14ac:dyDescent="0.2">
      <c r="A484" s="1">
        <v>303</v>
      </c>
      <c r="B484" s="10">
        <v>30483</v>
      </c>
      <c r="C484" s="32" t="str">
        <f t="shared" si="64"/>
        <v>S</v>
      </c>
      <c r="D484">
        <v>24</v>
      </c>
      <c r="E484">
        <v>0.99</v>
      </c>
      <c r="F484" s="5">
        <f t="shared" si="65"/>
        <v>23.012934000000001</v>
      </c>
      <c r="G484">
        <v>7.0140000000000002</v>
      </c>
      <c r="K484">
        <v>430.64</v>
      </c>
      <c r="L484">
        <v>423.62700000000001</v>
      </c>
      <c r="N484">
        <v>6.73</v>
      </c>
    </row>
    <row r="485" spans="1:14" x14ac:dyDescent="0.2">
      <c r="A485" s="1">
        <v>303</v>
      </c>
      <c r="B485" s="10">
        <v>30488</v>
      </c>
      <c r="C485" s="32" t="str">
        <f t="shared" si="64"/>
        <v>S</v>
      </c>
      <c r="D485">
        <v>24</v>
      </c>
      <c r="E485">
        <v>1.03</v>
      </c>
      <c r="F485" s="5">
        <f t="shared" si="65"/>
        <v>22.970281000000004</v>
      </c>
      <c r="G485">
        <v>7.0010000000000003</v>
      </c>
      <c r="K485">
        <v>430.64</v>
      </c>
      <c r="L485">
        <v>423.63900000000001</v>
      </c>
      <c r="N485">
        <v>6.7169999999999996</v>
      </c>
    </row>
    <row r="486" spans="1:14" x14ac:dyDescent="0.2">
      <c r="A486" s="1">
        <v>303</v>
      </c>
      <c r="B486" s="10">
        <v>30509</v>
      </c>
      <c r="C486" s="32" t="str">
        <f t="shared" si="64"/>
        <v>S</v>
      </c>
      <c r="D486">
        <v>25</v>
      </c>
      <c r="E486">
        <v>2.2999999999999998</v>
      </c>
      <c r="F486" s="5">
        <f t="shared" si="65"/>
        <v>22.701239000000001</v>
      </c>
      <c r="G486">
        <v>6.9189999999999996</v>
      </c>
      <c r="K486">
        <v>430.64</v>
      </c>
      <c r="L486">
        <v>423.721</v>
      </c>
      <c r="N486">
        <v>6.6349999999999998</v>
      </c>
    </row>
    <row r="487" spans="1:14" x14ac:dyDescent="0.2">
      <c r="A487" s="1">
        <v>303</v>
      </c>
      <c r="B487" s="10">
        <v>30519</v>
      </c>
      <c r="C487" s="32" t="str">
        <f t="shared" si="64"/>
        <v>S</v>
      </c>
      <c r="D487">
        <v>25</v>
      </c>
      <c r="E487">
        <v>2.3149999999999999</v>
      </c>
      <c r="F487" s="5">
        <f t="shared" si="65"/>
        <v>22.684833999999999</v>
      </c>
      <c r="G487">
        <v>6.9139999999999997</v>
      </c>
      <c r="K487">
        <v>430.64</v>
      </c>
      <c r="L487">
        <v>423.726</v>
      </c>
      <c r="N487">
        <v>6.63</v>
      </c>
    </row>
    <row r="488" spans="1:14" x14ac:dyDescent="0.2">
      <c r="A488" s="1">
        <v>303</v>
      </c>
      <c r="B488" s="10">
        <v>30566</v>
      </c>
      <c r="C488" s="32" t="str">
        <f t="shared" si="64"/>
        <v>S</v>
      </c>
      <c r="D488">
        <v>24</v>
      </c>
      <c r="E488">
        <v>1.21</v>
      </c>
      <c r="F488" s="5">
        <f t="shared" si="65"/>
        <v>22.789826000000001</v>
      </c>
      <c r="G488">
        <v>6.9459999999999997</v>
      </c>
      <c r="K488">
        <v>430.64</v>
      </c>
      <c r="L488">
        <v>423.69400000000002</v>
      </c>
      <c r="N488">
        <v>6.6619999999999999</v>
      </c>
    </row>
    <row r="489" spans="1:14" x14ac:dyDescent="0.2">
      <c r="A489" s="1">
        <v>303</v>
      </c>
      <c r="B489" s="10">
        <v>30610</v>
      </c>
      <c r="C489" s="32" t="str">
        <f t="shared" si="64"/>
        <v>S</v>
      </c>
      <c r="D489">
        <v>24</v>
      </c>
      <c r="E489">
        <v>1.04</v>
      </c>
      <c r="F489" s="5">
        <f t="shared" si="65"/>
        <v>22.960438000000003</v>
      </c>
      <c r="G489">
        <v>6.9980000000000002</v>
      </c>
      <c r="K489">
        <v>430.64</v>
      </c>
      <c r="L489">
        <v>423.642</v>
      </c>
      <c r="N489">
        <v>6.7140000000000004</v>
      </c>
    </row>
    <row r="490" spans="1:14" x14ac:dyDescent="0.2">
      <c r="A490" s="1">
        <v>303</v>
      </c>
      <c r="B490" s="10">
        <v>30739</v>
      </c>
      <c r="C490" s="32" t="str">
        <f t="shared" si="64"/>
        <v>S</v>
      </c>
      <c r="D490">
        <v>24</v>
      </c>
      <c r="E490">
        <v>0.75</v>
      </c>
      <c r="F490" s="5">
        <f t="shared" si="65"/>
        <v>23.252447</v>
      </c>
      <c r="G490">
        <v>7.0869999999999997</v>
      </c>
      <c r="K490">
        <v>430.64</v>
      </c>
      <c r="L490">
        <v>423.55399999999997</v>
      </c>
      <c r="N490">
        <v>6.8029999999999999</v>
      </c>
    </row>
    <row r="491" spans="1:14" x14ac:dyDescent="0.2">
      <c r="A491" s="1">
        <v>303</v>
      </c>
      <c r="B491" s="10">
        <v>30778</v>
      </c>
      <c r="C491" s="32" t="str">
        <f t="shared" si="64"/>
        <v>S</v>
      </c>
      <c r="D491">
        <v>27</v>
      </c>
      <c r="E491">
        <v>3.77</v>
      </c>
      <c r="F491" s="5">
        <f t="shared" si="65"/>
        <v>23.232761000000004</v>
      </c>
      <c r="G491">
        <v>7.0810000000000004</v>
      </c>
      <c r="K491">
        <v>430.64</v>
      </c>
      <c r="L491">
        <v>423.56</v>
      </c>
      <c r="N491">
        <v>6.7969999999999997</v>
      </c>
    </row>
    <row r="492" spans="1:14" x14ac:dyDescent="0.2">
      <c r="A492" s="1">
        <v>303</v>
      </c>
      <c r="B492" s="10">
        <v>30785</v>
      </c>
      <c r="C492" s="32" t="str">
        <f t="shared" si="64"/>
        <v>S</v>
      </c>
      <c r="D492">
        <v>27</v>
      </c>
      <c r="E492">
        <v>3.8</v>
      </c>
      <c r="F492" s="5">
        <f t="shared" si="65"/>
        <v>23.199950999999999</v>
      </c>
      <c r="G492">
        <v>7.0709999999999997</v>
      </c>
      <c r="K492">
        <v>430.64</v>
      </c>
      <c r="L492">
        <v>423.56900000000002</v>
      </c>
      <c r="N492">
        <v>6.7869999999999999</v>
      </c>
    </row>
    <row r="493" spans="1:14" x14ac:dyDescent="0.2">
      <c r="A493" s="1">
        <v>303</v>
      </c>
      <c r="B493" s="10">
        <v>30799</v>
      </c>
      <c r="C493" s="32" t="str">
        <f t="shared" si="64"/>
        <v>S</v>
      </c>
      <c r="D493">
        <v>27</v>
      </c>
      <c r="E493">
        <v>3.84</v>
      </c>
      <c r="F493" s="5">
        <f t="shared" si="65"/>
        <v>23.160579000000002</v>
      </c>
      <c r="G493">
        <v>7.0590000000000002</v>
      </c>
      <c r="K493">
        <v>430.64</v>
      </c>
      <c r="L493">
        <v>423.58100000000002</v>
      </c>
      <c r="N493">
        <v>6.7750000000000004</v>
      </c>
    </row>
    <row r="494" spans="1:14" x14ac:dyDescent="0.2">
      <c r="A494" s="1">
        <v>303</v>
      </c>
      <c r="B494" s="10">
        <v>30806</v>
      </c>
      <c r="C494" s="32" t="str">
        <f t="shared" si="64"/>
        <v>S</v>
      </c>
      <c r="D494">
        <v>27</v>
      </c>
      <c r="E494">
        <v>3.64</v>
      </c>
      <c r="F494" s="5">
        <f t="shared" si="65"/>
        <v>23.360720000000001</v>
      </c>
      <c r="G494">
        <v>7.12</v>
      </c>
      <c r="K494">
        <v>430.64</v>
      </c>
      <c r="L494">
        <v>423.52</v>
      </c>
      <c r="N494">
        <v>6.8360000000000003</v>
      </c>
    </row>
    <row r="495" spans="1:14" x14ac:dyDescent="0.2">
      <c r="A495" s="1">
        <v>303</v>
      </c>
      <c r="B495" s="10">
        <v>30830</v>
      </c>
      <c r="C495" s="32" t="str">
        <f t="shared" si="64"/>
        <v>S</v>
      </c>
      <c r="D495">
        <v>28</v>
      </c>
      <c r="E495">
        <v>4.32</v>
      </c>
      <c r="F495" s="5">
        <f t="shared" si="65"/>
        <v>23.682258000000001</v>
      </c>
      <c r="G495">
        <v>7.218</v>
      </c>
      <c r="K495">
        <v>430.64</v>
      </c>
      <c r="L495">
        <v>423.423</v>
      </c>
      <c r="N495">
        <v>6.9340000000000002</v>
      </c>
    </row>
    <row r="496" spans="1:14" x14ac:dyDescent="0.2">
      <c r="A496" s="1">
        <v>303</v>
      </c>
      <c r="B496" s="10">
        <v>30839</v>
      </c>
      <c r="C496" s="32" t="str">
        <f t="shared" si="64"/>
        <v>S</v>
      </c>
      <c r="D496">
        <v>26</v>
      </c>
      <c r="E496">
        <v>3.6</v>
      </c>
      <c r="F496" s="5">
        <f t="shared" si="65"/>
        <v>22.402668000000002</v>
      </c>
      <c r="G496">
        <v>6.8280000000000003</v>
      </c>
      <c r="K496">
        <v>430.64</v>
      </c>
      <c r="L496">
        <v>423.81299999999999</v>
      </c>
      <c r="N496">
        <v>6.5439999999999996</v>
      </c>
    </row>
    <row r="497" spans="1:14" x14ac:dyDescent="0.2">
      <c r="A497" s="1">
        <v>303</v>
      </c>
      <c r="B497" s="10">
        <v>30848</v>
      </c>
      <c r="C497" s="32" t="str">
        <f t="shared" si="64"/>
        <v>S</v>
      </c>
      <c r="D497">
        <v>26</v>
      </c>
      <c r="E497">
        <v>3.3</v>
      </c>
      <c r="F497" s="5">
        <f t="shared" si="65"/>
        <v>22.701239000000001</v>
      </c>
      <c r="G497">
        <v>6.9189999999999996</v>
      </c>
      <c r="K497">
        <v>430.64</v>
      </c>
      <c r="L497">
        <v>423.721</v>
      </c>
      <c r="N497">
        <v>6.6349999999999998</v>
      </c>
    </row>
    <row r="498" spans="1:14" x14ac:dyDescent="0.2">
      <c r="A498" s="1">
        <v>303</v>
      </c>
      <c r="B498" s="10">
        <v>30854</v>
      </c>
      <c r="C498" s="32" t="str">
        <f t="shared" si="64"/>
        <v>S</v>
      </c>
      <c r="D498">
        <v>24</v>
      </c>
      <c r="E498">
        <v>1.67</v>
      </c>
      <c r="F498" s="5">
        <f t="shared" si="65"/>
        <v>22.330486000000001</v>
      </c>
      <c r="G498">
        <v>6.806</v>
      </c>
      <c r="K498">
        <v>430.64</v>
      </c>
      <c r="L498">
        <v>423.834</v>
      </c>
      <c r="N498">
        <v>6.5220000000000002</v>
      </c>
    </row>
    <row r="499" spans="1:14" x14ac:dyDescent="0.2">
      <c r="A499" s="1">
        <v>303</v>
      </c>
      <c r="B499" s="10">
        <v>30861</v>
      </c>
      <c r="C499" s="32" t="str">
        <f t="shared" si="64"/>
        <v>S</v>
      </c>
      <c r="D499">
        <v>24</v>
      </c>
      <c r="E499">
        <v>1.6</v>
      </c>
      <c r="F499" s="5">
        <f t="shared" si="65"/>
        <v>22.402668000000002</v>
      </c>
      <c r="G499">
        <v>6.8280000000000003</v>
      </c>
      <c r="K499">
        <v>430.64</v>
      </c>
      <c r="L499">
        <v>423.81299999999999</v>
      </c>
      <c r="N499">
        <v>6.5439999999999996</v>
      </c>
    </row>
    <row r="500" spans="1:14" x14ac:dyDescent="0.2">
      <c r="A500" s="1">
        <v>303</v>
      </c>
      <c r="B500" s="10">
        <v>30869</v>
      </c>
      <c r="C500" s="32" t="str">
        <f t="shared" si="64"/>
        <v>S</v>
      </c>
      <c r="D500">
        <v>24</v>
      </c>
      <c r="E500">
        <v>1.65</v>
      </c>
      <c r="F500" s="5">
        <f t="shared" si="65"/>
        <v>22.350172000000001</v>
      </c>
      <c r="G500">
        <v>6.8120000000000003</v>
      </c>
      <c r="K500">
        <v>430.64</v>
      </c>
      <c r="L500">
        <v>423.82799999999997</v>
      </c>
      <c r="N500">
        <v>6.5279999999999996</v>
      </c>
    </row>
    <row r="501" spans="1:14" x14ac:dyDescent="0.2">
      <c r="A501" s="1">
        <v>303</v>
      </c>
      <c r="B501" s="10">
        <v>30881</v>
      </c>
      <c r="C501" s="32" t="str">
        <f t="shared" si="64"/>
        <v>S</v>
      </c>
      <c r="D501">
        <v>24</v>
      </c>
      <c r="E501">
        <v>1.54</v>
      </c>
      <c r="F501" s="5">
        <f t="shared" si="65"/>
        <v>22.461726000000002</v>
      </c>
      <c r="G501">
        <v>6.8460000000000001</v>
      </c>
      <c r="K501">
        <v>430.64</v>
      </c>
      <c r="L501">
        <v>423.79500000000002</v>
      </c>
      <c r="N501">
        <v>6.5620000000000003</v>
      </c>
    </row>
    <row r="502" spans="1:14" x14ac:dyDescent="0.2">
      <c r="A502" s="1">
        <v>303</v>
      </c>
      <c r="B502" s="10">
        <v>30888</v>
      </c>
      <c r="C502" s="32" t="str">
        <f t="shared" si="64"/>
        <v>S</v>
      </c>
      <c r="D502">
        <v>24</v>
      </c>
      <c r="E502">
        <v>1.44</v>
      </c>
      <c r="F502" s="5">
        <f t="shared" si="65"/>
        <v>22.560156000000003</v>
      </c>
      <c r="G502">
        <v>6.8760000000000003</v>
      </c>
      <c r="K502">
        <v>430.64</v>
      </c>
      <c r="L502">
        <v>423.76400000000001</v>
      </c>
      <c r="N502">
        <v>6.5919999999999996</v>
      </c>
    </row>
    <row r="503" spans="1:14" x14ac:dyDescent="0.2">
      <c r="A503" s="1">
        <v>303</v>
      </c>
      <c r="B503" s="10">
        <v>30897</v>
      </c>
      <c r="C503" s="32" t="str">
        <f t="shared" si="64"/>
        <v>S</v>
      </c>
      <c r="D503">
        <v>24</v>
      </c>
      <c r="E503">
        <v>1.54</v>
      </c>
      <c r="F503" s="5">
        <f t="shared" si="65"/>
        <v>22.461726000000002</v>
      </c>
      <c r="G503">
        <v>6.8460000000000001</v>
      </c>
      <c r="K503">
        <v>430.64</v>
      </c>
      <c r="L503">
        <v>423.79500000000002</v>
      </c>
      <c r="N503">
        <v>6.5620000000000003</v>
      </c>
    </row>
    <row r="504" spans="1:14" x14ac:dyDescent="0.2">
      <c r="A504" s="1">
        <v>303</v>
      </c>
      <c r="B504" s="10">
        <v>30904</v>
      </c>
      <c r="C504" s="32" t="str">
        <f t="shared" si="64"/>
        <v>S</v>
      </c>
      <c r="D504">
        <v>24</v>
      </c>
      <c r="E504">
        <v>1.42</v>
      </c>
      <c r="F504" s="5">
        <f t="shared" si="65"/>
        <v>22.579841999999999</v>
      </c>
      <c r="G504">
        <v>6.8819999999999997</v>
      </c>
      <c r="K504">
        <v>430.64</v>
      </c>
      <c r="L504">
        <v>423.75799999999998</v>
      </c>
      <c r="N504">
        <v>6.5979999999999999</v>
      </c>
    </row>
    <row r="505" spans="1:14" x14ac:dyDescent="0.2">
      <c r="A505" s="1">
        <v>303</v>
      </c>
      <c r="B505" s="10">
        <v>30911</v>
      </c>
      <c r="C505" s="32" t="str">
        <f t="shared" si="64"/>
        <v>S</v>
      </c>
      <c r="D505">
        <v>24</v>
      </c>
      <c r="E505">
        <v>1.33</v>
      </c>
      <c r="F505" s="5">
        <f t="shared" si="65"/>
        <v>22.671710000000001</v>
      </c>
      <c r="G505">
        <v>6.91</v>
      </c>
      <c r="K505">
        <v>430.64</v>
      </c>
      <c r="L505">
        <v>423.73</v>
      </c>
      <c r="N505">
        <v>6.6260000000000003</v>
      </c>
    </row>
    <row r="506" spans="1:14" x14ac:dyDescent="0.2">
      <c r="A506" s="1">
        <v>303</v>
      </c>
      <c r="B506" s="10">
        <v>30917</v>
      </c>
      <c r="C506" s="32" t="str">
        <f t="shared" si="64"/>
        <v>S</v>
      </c>
      <c r="D506">
        <v>24</v>
      </c>
      <c r="E506">
        <v>1.33</v>
      </c>
      <c r="F506" s="5">
        <f t="shared" si="65"/>
        <v>22.671710000000001</v>
      </c>
      <c r="G506">
        <v>6.91</v>
      </c>
      <c r="K506">
        <v>430.64</v>
      </c>
      <c r="L506">
        <v>423.73</v>
      </c>
      <c r="N506">
        <v>6.6260000000000003</v>
      </c>
    </row>
    <row r="507" spans="1:14" x14ac:dyDescent="0.2">
      <c r="A507" s="1">
        <v>303</v>
      </c>
      <c r="B507" s="10">
        <v>30934</v>
      </c>
      <c r="C507" s="32" t="str">
        <f t="shared" si="64"/>
        <v>S</v>
      </c>
      <c r="D507">
        <v>25</v>
      </c>
      <c r="E507">
        <v>2.08</v>
      </c>
      <c r="F507" s="5">
        <f t="shared" si="65"/>
        <v>22.921066</v>
      </c>
      <c r="G507">
        <v>6.9859999999999998</v>
      </c>
      <c r="K507">
        <v>430.64</v>
      </c>
      <c r="L507">
        <v>423.654</v>
      </c>
      <c r="N507">
        <v>6.702</v>
      </c>
    </row>
    <row r="508" spans="1:14" x14ac:dyDescent="0.2">
      <c r="A508" s="1">
        <v>303</v>
      </c>
      <c r="B508" s="10">
        <v>30945</v>
      </c>
      <c r="C508" s="32" t="str">
        <f t="shared" si="64"/>
        <v>S</v>
      </c>
      <c r="D508">
        <v>25</v>
      </c>
      <c r="E508">
        <v>2.0099999999999998</v>
      </c>
      <c r="F508" s="5">
        <f t="shared" si="65"/>
        <v>22.989967</v>
      </c>
      <c r="G508">
        <v>7.0069999999999997</v>
      </c>
      <c r="K508">
        <v>430.64</v>
      </c>
      <c r="L508">
        <v>423.63299999999998</v>
      </c>
      <c r="N508">
        <v>6.7229999999999999</v>
      </c>
    </row>
    <row r="509" spans="1:14" x14ac:dyDescent="0.2">
      <c r="A509" s="1">
        <v>303</v>
      </c>
      <c r="B509" s="10">
        <v>30972</v>
      </c>
      <c r="C509" s="32" t="str">
        <f t="shared" si="64"/>
        <v>S</v>
      </c>
      <c r="D509">
        <v>24</v>
      </c>
      <c r="E509">
        <v>0.96</v>
      </c>
      <c r="F509" s="5">
        <f t="shared" si="65"/>
        <v>23.042463000000001</v>
      </c>
      <c r="G509">
        <v>7.0229999999999997</v>
      </c>
      <c r="K509">
        <v>430.64</v>
      </c>
      <c r="L509">
        <v>423.61799999999999</v>
      </c>
      <c r="N509">
        <v>6.7389999999999999</v>
      </c>
    </row>
    <row r="510" spans="1:14" x14ac:dyDescent="0.2">
      <c r="A510" s="1">
        <v>303</v>
      </c>
      <c r="B510" s="10">
        <v>30979</v>
      </c>
      <c r="C510" s="32" t="str">
        <f t="shared" si="64"/>
        <v>S</v>
      </c>
      <c r="D510">
        <v>24</v>
      </c>
      <c r="E510">
        <v>1.2</v>
      </c>
      <c r="F510" s="5">
        <f t="shared" si="65"/>
        <v>22.802950000000003</v>
      </c>
      <c r="G510">
        <v>6.95</v>
      </c>
      <c r="K510">
        <v>430.64</v>
      </c>
      <c r="L510">
        <v>423.69099999999997</v>
      </c>
      <c r="N510">
        <v>6.6660000000000004</v>
      </c>
    </row>
    <row r="511" spans="1:14" x14ac:dyDescent="0.2">
      <c r="A511" s="1">
        <v>303</v>
      </c>
      <c r="B511" s="10">
        <v>30986</v>
      </c>
      <c r="C511" s="32" t="str">
        <f t="shared" si="64"/>
        <v>S</v>
      </c>
      <c r="D511">
        <v>24</v>
      </c>
      <c r="E511">
        <v>1.29</v>
      </c>
      <c r="F511" s="5">
        <f t="shared" si="65"/>
        <v>22.711082000000001</v>
      </c>
      <c r="G511">
        <v>6.9219999999999997</v>
      </c>
      <c r="K511">
        <v>430.64</v>
      </c>
      <c r="L511">
        <v>423.71800000000002</v>
      </c>
      <c r="N511">
        <v>6.6379999999999999</v>
      </c>
    </row>
    <row r="512" spans="1:14" x14ac:dyDescent="0.2">
      <c r="A512" s="1">
        <v>303</v>
      </c>
      <c r="B512" s="10">
        <v>30993</v>
      </c>
      <c r="C512" s="32" t="str">
        <f t="shared" si="64"/>
        <v>S</v>
      </c>
      <c r="D512">
        <v>23</v>
      </c>
      <c r="E512">
        <v>0.31</v>
      </c>
      <c r="F512" s="5">
        <f t="shared" si="65"/>
        <v>22.691396000000001</v>
      </c>
      <c r="G512">
        <v>6.9160000000000004</v>
      </c>
      <c r="K512">
        <v>430.64</v>
      </c>
      <c r="L512">
        <v>423.72399999999999</v>
      </c>
      <c r="N512">
        <v>6.6319999999999997</v>
      </c>
    </row>
    <row r="513" spans="1:14" x14ac:dyDescent="0.2">
      <c r="A513" s="1">
        <v>303</v>
      </c>
      <c r="B513" s="10">
        <v>31002</v>
      </c>
      <c r="C513" s="32" t="str">
        <f t="shared" si="64"/>
        <v>S</v>
      </c>
      <c r="D513">
        <v>23</v>
      </c>
      <c r="E513">
        <v>0.27</v>
      </c>
      <c r="F513" s="5">
        <f t="shared" si="65"/>
        <v>22.730768000000001</v>
      </c>
      <c r="G513">
        <v>6.9279999999999999</v>
      </c>
      <c r="K513">
        <v>430.64</v>
      </c>
      <c r="L513">
        <v>423.71199999999999</v>
      </c>
      <c r="N513">
        <v>6.6440000000000001</v>
      </c>
    </row>
    <row r="514" spans="1:14" x14ac:dyDescent="0.2">
      <c r="A514" s="1">
        <v>303</v>
      </c>
      <c r="B514" s="10">
        <v>31007</v>
      </c>
      <c r="C514" s="32" t="str">
        <f t="shared" si="64"/>
        <v>S</v>
      </c>
      <c r="D514">
        <v>23.5</v>
      </c>
      <c r="E514">
        <v>0.77</v>
      </c>
      <c r="F514" s="5">
        <f t="shared" si="65"/>
        <v>22.730768000000001</v>
      </c>
      <c r="G514">
        <v>6.9279999999999999</v>
      </c>
      <c r="K514">
        <v>430.64</v>
      </c>
      <c r="L514">
        <v>423.71199999999999</v>
      </c>
      <c r="N514">
        <v>6.6440000000000001</v>
      </c>
    </row>
    <row r="515" spans="1:14" x14ac:dyDescent="0.2">
      <c r="A515" s="1">
        <v>303</v>
      </c>
      <c r="B515" s="10">
        <v>31016</v>
      </c>
      <c r="C515" s="32" t="str">
        <f t="shared" si="64"/>
        <v>S</v>
      </c>
      <c r="D515">
        <v>24</v>
      </c>
      <c r="E515">
        <v>1.23</v>
      </c>
      <c r="F515" s="5">
        <f t="shared" si="65"/>
        <v>22.770140000000001</v>
      </c>
      <c r="G515">
        <v>6.94</v>
      </c>
      <c r="K515">
        <v>430.64</v>
      </c>
      <c r="L515">
        <v>423.7</v>
      </c>
      <c r="N515">
        <v>6.6559999999999997</v>
      </c>
    </row>
    <row r="516" spans="1:14" x14ac:dyDescent="0.2">
      <c r="A516" s="1">
        <v>303</v>
      </c>
      <c r="B516" s="10">
        <v>31021</v>
      </c>
      <c r="C516" s="32" t="str">
        <f t="shared" si="64"/>
        <v>S</v>
      </c>
      <c r="D516">
        <v>23</v>
      </c>
      <c r="E516">
        <v>0.17</v>
      </c>
      <c r="F516" s="5">
        <f t="shared" si="65"/>
        <v>22.832478999999999</v>
      </c>
      <c r="G516">
        <v>6.9589999999999996</v>
      </c>
      <c r="K516">
        <v>430.64</v>
      </c>
      <c r="L516">
        <v>423.68200000000002</v>
      </c>
      <c r="N516">
        <v>6.6749999999999998</v>
      </c>
    </row>
    <row r="517" spans="1:14" x14ac:dyDescent="0.2">
      <c r="A517" s="1">
        <v>303</v>
      </c>
      <c r="B517" s="10">
        <v>31029</v>
      </c>
      <c r="C517" s="32" t="str">
        <f t="shared" si="64"/>
        <v>S</v>
      </c>
      <c r="D517">
        <v>23</v>
      </c>
      <c r="E517">
        <v>0.13</v>
      </c>
      <c r="F517" s="5">
        <f t="shared" si="65"/>
        <v>22.871850999999999</v>
      </c>
      <c r="G517">
        <v>6.9710000000000001</v>
      </c>
      <c r="K517">
        <v>430.64</v>
      </c>
      <c r="L517">
        <v>423.67</v>
      </c>
      <c r="N517">
        <v>6.6870000000000003</v>
      </c>
    </row>
    <row r="518" spans="1:14" x14ac:dyDescent="0.2">
      <c r="A518" s="1">
        <v>303</v>
      </c>
      <c r="B518" s="10">
        <v>31039</v>
      </c>
      <c r="C518" s="32" t="str">
        <f t="shared" si="64"/>
        <v>S</v>
      </c>
      <c r="D518">
        <v>24</v>
      </c>
      <c r="E518">
        <v>1.07</v>
      </c>
      <c r="F518" s="5">
        <f t="shared" si="65"/>
        <v>22.930909</v>
      </c>
      <c r="G518">
        <v>6.9889999999999999</v>
      </c>
      <c r="K518">
        <v>430.64</v>
      </c>
      <c r="L518">
        <v>423.65100000000001</v>
      </c>
      <c r="N518">
        <v>6.7050000000000001</v>
      </c>
    </row>
    <row r="519" spans="1:14" x14ac:dyDescent="0.2">
      <c r="A519" s="1">
        <v>303</v>
      </c>
      <c r="B519" s="10">
        <v>31046</v>
      </c>
      <c r="C519" s="32" t="str">
        <f t="shared" si="64"/>
        <v>S</v>
      </c>
      <c r="D519">
        <v>24</v>
      </c>
      <c r="E519">
        <v>1.02</v>
      </c>
      <c r="F519" s="5">
        <f t="shared" si="65"/>
        <v>22.980124</v>
      </c>
      <c r="G519">
        <v>7.0039999999999996</v>
      </c>
      <c r="K519">
        <v>430.64</v>
      </c>
      <c r="L519">
        <v>423.63600000000002</v>
      </c>
      <c r="N519">
        <v>6.72</v>
      </c>
    </row>
    <row r="520" spans="1:14" x14ac:dyDescent="0.2">
      <c r="A520" s="1">
        <v>303</v>
      </c>
      <c r="B520" s="10">
        <v>31053</v>
      </c>
      <c r="C520" s="32" t="str">
        <f t="shared" si="64"/>
        <v>S</v>
      </c>
      <c r="D520">
        <v>24</v>
      </c>
      <c r="E520">
        <v>0.99</v>
      </c>
      <c r="F520" s="5">
        <f t="shared" si="65"/>
        <v>23.012934000000001</v>
      </c>
      <c r="G520">
        <v>7.0140000000000002</v>
      </c>
      <c r="K520">
        <v>430.64</v>
      </c>
      <c r="L520">
        <v>423.62700000000001</v>
      </c>
      <c r="N520">
        <v>6.73</v>
      </c>
    </row>
    <row r="521" spans="1:14" x14ac:dyDescent="0.2">
      <c r="A521" s="1">
        <v>303</v>
      </c>
      <c r="B521" s="10">
        <v>31060</v>
      </c>
      <c r="C521" s="32" t="str">
        <f t="shared" si="64"/>
        <v>S</v>
      </c>
      <c r="D521">
        <v>24</v>
      </c>
      <c r="E521">
        <v>0.99</v>
      </c>
      <c r="F521" s="5">
        <f t="shared" si="65"/>
        <v>23.012934000000001</v>
      </c>
      <c r="G521">
        <v>7.0140000000000002</v>
      </c>
      <c r="K521">
        <v>430.64</v>
      </c>
      <c r="L521">
        <v>423.62700000000001</v>
      </c>
      <c r="N521">
        <v>6.73</v>
      </c>
    </row>
    <row r="522" spans="1:14" x14ac:dyDescent="0.2">
      <c r="A522" s="1">
        <v>303</v>
      </c>
      <c r="B522" s="10">
        <v>31076</v>
      </c>
      <c r="C522" s="32" t="str">
        <f t="shared" si="64"/>
        <v>S</v>
      </c>
      <c r="D522">
        <v>24</v>
      </c>
      <c r="E522">
        <v>0.87</v>
      </c>
      <c r="F522" s="5">
        <f t="shared" si="65"/>
        <v>23.131050000000002</v>
      </c>
      <c r="G522">
        <v>7.05</v>
      </c>
      <c r="K522">
        <v>430.64</v>
      </c>
      <c r="L522">
        <v>423.59</v>
      </c>
      <c r="N522">
        <v>6.766</v>
      </c>
    </row>
    <row r="523" spans="1:14" x14ac:dyDescent="0.2">
      <c r="A523" s="1">
        <v>303</v>
      </c>
      <c r="B523" s="10">
        <v>31081</v>
      </c>
      <c r="C523" s="32" t="str">
        <f t="shared" si="64"/>
        <v>S</v>
      </c>
      <c r="D523">
        <v>24</v>
      </c>
      <c r="E523">
        <v>0.84</v>
      </c>
      <c r="F523" s="5">
        <f t="shared" si="65"/>
        <v>23.160579000000002</v>
      </c>
      <c r="G523">
        <v>7.0590000000000002</v>
      </c>
      <c r="K523">
        <v>430.64</v>
      </c>
      <c r="L523">
        <v>423.58100000000002</v>
      </c>
      <c r="N523">
        <v>6.7750000000000004</v>
      </c>
    </row>
    <row r="524" spans="1:14" x14ac:dyDescent="0.2">
      <c r="A524" s="1">
        <v>303</v>
      </c>
      <c r="B524" s="10">
        <v>31088</v>
      </c>
      <c r="C524" s="32" t="str">
        <f t="shared" si="64"/>
        <v>S</v>
      </c>
      <c r="D524">
        <v>24</v>
      </c>
      <c r="E524">
        <v>0.8</v>
      </c>
      <c r="F524" s="5">
        <f t="shared" si="65"/>
        <v>23.199950999999999</v>
      </c>
      <c r="G524">
        <v>7.0709999999999997</v>
      </c>
      <c r="K524">
        <v>430.64</v>
      </c>
      <c r="L524">
        <v>423.56900000000002</v>
      </c>
      <c r="N524">
        <v>6.7869999999999999</v>
      </c>
    </row>
    <row r="525" spans="1:14" x14ac:dyDescent="0.2">
      <c r="A525" s="1">
        <v>303</v>
      </c>
      <c r="B525" s="10">
        <v>31095</v>
      </c>
      <c r="C525" s="32" t="str">
        <f t="shared" si="64"/>
        <v>S</v>
      </c>
      <c r="D525">
        <v>24</v>
      </c>
      <c r="E525">
        <v>0.75</v>
      </c>
      <c r="F525" s="5">
        <f t="shared" si="65"/>
        <v>23.252447</v>
      </c>
      <c r="G525">
        <v>7.0869999999999997</v>
      </c>
      <c r="K525">
        <v>430.64</v>
      </c>
      <c r="L525">
        <v>423.55399999999997</v>
      </c>
      <c r="N525">
        <v>6.8029999999999999</v>
      </c>
    </row>
    <row r="526" spans="1:14" x14ac:dyDescent="0.2">
      <c r="A526" s="1">
        <v>303</v>
      </c>
      <c r="B526" s="10">
        <v>31102</v>
      </c>
      <c r="C526" s="32" t="str">
        <f t="shared" si="64"/>
        <v>S</v>
      </c>
      <c r="D526">
        <v>24</v>
      </c>
      <c r="E526">
        <v>0.73</v>
      </c>
      <c r="F526" s="5">
        <f t="shared" si="65"/>
        <v>23.272133</v>
      </c>
      <c r="G526">
        <v>7.093</v>
      </c>
      <c r="K526">
        <v>430.64</v>
      </c>
      <c r="L526">
        <v>423.548</v>
      </c>
      <c r="N526">
        <v>6.8090000000000002</v>
      </c>
    </row>
    <row r="527" spans="1:14" x14ac:dyDescent="0.2">
      <c r="A527" s="1">
        <v>303</v>
      </c>
      <c r="B527" s="10">
        <v>31109</v>
      </c>
      <c r="C527" s="32" t="str">
        <f t="shared" si="64"/>
        <v>S</v>
      </c>
      <c r="D527">
        <v>24</v>
      </c>
      <c r="E527">
        <v>0.71</v>
      </c>
      <c r="F527" s="5">
        <f t="shared" si="65"/>
        <v>23.291819</v>
      </c>
      <c r="G527">
        <v>7.0990000000000002</v>
      </c>
      <c r="K527">
        <v>430.64</v>
      </c>
      <c r="L527">
        <v>423.54199999999997</v>
      </c>
      <c r="N527">
        <v>6.8150000000000004</v>
      </c>
    </row>
    <row r="528" spans="1:14" x14ac:dyDescent="0.2">
      <c r="A528" s="1">
        <v>303</v>
      </c>
      <c r="B528" s="10">
        <v>31116</v>
      </c>
      <c r="C528" s="32" t="str">
        <f t="shared" si="64"/>
        <v>S</v>
      </c>
      <c r="D528">
        <v>24</v>
      </c>
      <c r="E528">
        <v>0.71</v>
      </c>
      <c r="F528" s="5">
        <f t="shared" si="65"/>
        <v>23.291819</v>
      </c>
      <c r="G528">
        <v>7.0990000000000002</v>
      </c>
      <c r="K528">
        <v>430.64</v>
      </c>
      <c r="L528">
        <v>423.54199999999997</v>
      </c>
      <c r="N528">
        <v>6.8150000000000004</v>
      </c>
    </row>
    <row r="529" spans="1:14" x14ac:dyDescent="0.2">
      <c r="A529" s="1">
        <v>303</v>
      </c>
      <c r="B529" s="10">
        <v>31123</v>
      </c>
      <c r="C529" s="32" t="str">
        <f t="shared" si="64"/>
        <v>S</v>
      </c>
      <c r="D529">
        <v>24</v>
      </c>
      <c r="E529">
        <v>0.71</v>
      </c>
      <c r="F529" s="5">
        <f t="shared" si="65"/>
        <v>23.291819</v>
      </c>
      <c r="G529">
        <v>7.0990000000000002</v>
      </c>
      <c r="K529">
        <v>430.64</v>
      </c>
      <c r="L529">
        <v>423.54199999999997</v>
      </c>
      <c r="N529">
        <v>6.8150000000000004</v>
      </c>
    </row>
    <row r="530" spans="1:14" x14ac:dyDescent="0.2">
      <c r="A530" s="1">
        <v>303</v>
      </c>
      <c r="B530" s="10">
        <v>31130</v>
      </c>
      <c r="C530" s="32" t="str">
        <f t="shared" si="64"/>
        <v>S</v>
      </c>
      <c r="D530">
        <v>24</v>
      </c>
      <c r="E530">
        <v>0.72</v>
      </c>
      <c r="F530" s="5">
        <f t="shared" si="65"/>
        <v>23.281976</v>
      </c>
      <c r="G530">
        <v>7.0960000000000001</v>
      </c>
      <c r="K530">
        <v>430.64</v>
      </c>
      <c r="L530">
        <v>423.54500000000002</v>
      </c>
      <c r="N530">
        <v>6.8120000000000003</v>
      </c>
    </row>
    <row r="531" spans="1:14" x14ac:dyDescent="0.2">
      <c r="A531" s="1">
        <v>303</v>
      </c>
      <c r="B531" s="10">
        <v>31137</v>
      </c>
      <c r="C531" s="32" t="str">
        <f t="shared" si="64"/>
        <v>S</v>
      </c>
      <c r="D531">
        <v>24</v>
      </c>
      <c r="E531">
        <v>0.78</v>
      </c>
      <c r="F531" s="5">
        <f t="shared" si="65"/>
        <v>23.222918000000004</v>
      </c>
      <c r="G531">
        <v>7.0780000000000003</v>
      </c>
      <c r="K531">
        <v>430.64</v>
      </c>
      <c r="L531">
        <v>423.56299999999999</v>
      </c>
      <c r="N531">
        <v>6.7939999999999996</v>
      </c>
    </row>
    <row r="532" spans="1:14" x14ac:dyDescent="0.2">
      <c r="A532" s="1">
        <v>303</v>
      </c>
      <c r="B532" s="10">
        <v>31144</v>
      </c>
      <c r="C532" s="32" t="str">
        <f t="shared" si="64"/>
        <v>S</v>
      </c>
      <c r="D532">
        <v>24</v>
      </c>
      <c r="E532">
        <v>0.81</v>
      </c>
      <c r="F532" s="5">
        <f t="shared" si="65"/>
        <v>23.190107999999999</v>
      </c>
      <c r="G532">
        <v>7.0679999999999996</v>
      </c>
      <c r="K532">
        <v>430.64</v>
      </c>
      <c r="L532">
        <v>423.572</v>
      </c>
      <c r="N532">
        <v>6.7839999999999998</v>
      </c>
    </row>
    <row r="533" spans="1:14" x14ac:dyDescent="0.2">
      <c r="A533" s="1">
        <v>303</v>
      </c>
      <c r="B533" s="10">
        <v>31151</v>
      </c>
      <c r="C533" s="32" t="str">
        <f t="shared" si="64"/>
        <v>S</v>
      </c>
      <c r="D533">
        <v>24</v>
      </c>
      <c r="E533">
        <v>0.87</v>
      </c>
      <c r="F533" s="5">
        <f t="shared" si="65"/>
        <v>23.131050000000002</v>
      </c>
      <c r="G533">
        <v>7.05</v>
      </c>
      <c r="K533">
        <v>430.64</v>
      </c>
      <c r="L533">
        <v>423.59</v>
      </c>
      <c r="N533">
        <v>6.766</v>
      </c>
    </row>
    <row r="534" spans="1:14" x14ac:dyDescent="0.2">
      <c r="A534" s="1">
        <v>303</v>
      </c>
      <c r="B534" s="10">
        <v>31158</v>
      </c>
      <c r="C534" s="32" t="str">
        <f t="shared" si="64"/>
        <v>S</v>
      </c>
      <c r="D534">
        <v>24</v>
      </c>
      <c r="E534">
        <v>0.91</v>
      </c>
      <c r="F534" s="5">
        <f t="shared" si="65"/>
        <v>23.091678000000002</v>
      </c>
      <c r="G534">
        <v>7.0380000000000003</v>
      </c>
      <c r="K534">
        <v>430.64</v>
      </c>
      <c r="L534">
        <v>423.60199999999998</v>
      </c>
      <c r="N534">
        <v>6.7539999999999996</v>
      </c>
    </row>
    <row r="535" spans="1:14" x14ac:dyDescent="0.2">
      <c r="A535" s="1">
        <v>303</v>
      </c>
      <c r="B535" s="10">
        <v>31165</v>
      </c>
      <c r="C535" s="32" t="str">
        <f t="shared" si="64"/>
        <v>S</v>
      </c>
      <c r="D535">
        <v>24</v>
      </c>
      <c r="E535">
        <v>0.97</v>
      </c>
      <c r="F535" s="5">
        <f t="shared" si="65"/>
        <v>23.032619999999998</v>
      </c>
      <c r="G535">
        <v>7.02</v>
      </c>
      <c r="K535">
        <v>430.64</v>
      </c>
      <c r="L535">
        <v>423.62099999999998</v>
      </c>
      <c r="N535">
        <v>6.7359999999999998</v>
      </c>
    </row>
    <row r="536" spans="1:14" x14ac:dyDescent="0.2">
      <c r="A536" s="1">
        <v>303</v>
      </c>
      <c r="B536" s="10">
        <v>31172</v>
      </c>
      <c r="C536" s="32" t="str">
        <f t="shared" si="64"/>
        <v>S</v>
      </c>
      <c r="D536">
        <v>24</v>
      </c>
      <c r="E536">
        <v>1.1499999999999999</v>
      </c>
      <c r="F536" s="5">
        <f t="shared" si="65"/>
        <v>22.852164999999999</v>
      </c>
      <c r="G536">
        <v>6.9649999999999999</v>
      </c>
      <c r="K536">
        <v>430.64</v>
      </c>
      <c r="L536">
        <v>423.67599999999999</v>
      </c>
      <c r="N536">
        <v>6.681</v>
      </c>
    </row>
    <row r="537" spans="1:14" x14ac:dyDescent="0.2">
      <c r="A537" s="1">
        <v>303</v>
      </c>
      <c r="B537" s="10">
        <v>31179</v>
      </c>
      <c r="C537" s="32" t="str">
        <f t="shared" si="64"/>
        <v>S</v>
      </c>
      <c r="D537">
        <v>24</v>
      </c>
      <c r="E537">
        <v>1.41</v>
      </c>
      <c r="F537" s="5">
        <f t="shared" si="65"/>
        <v>22.592966000000001</v>
      </c>
      <c r="G537">
        <v>6.8860000000000001</v>
      </c>
      <c r="K537">
        <v>430.64</v>
      </c>
      <c r="L537">
        <v>423.755</v>
      </c>
      <c r="N537">
        <v>6.6020000000000003</v>
      </c>
    </row>
    <row r="538" spans="1:14" x14ac:dyDescent="0.2">
      <c r="A538" s="1">
        <v>303</v>
      </c>
      <c r="B538" s="10">
        <v>31186</v>
      </c>
      <c r="C538" s="32" t="str">
        <f t="shared" si="64"/>
        <v>S</v>
      </c>
      <c r="D538">
        <v>24</v>
      </c>
      <c r="E538">
        <v>1.54</v>
      </c>
      <c r="F538" s="5">
        <f t="shared" si="65"/>
        <v>22.461726000000002</v>
      </c>
      <c r="G538">
        <v>6.8460000000000001</v>
      </c>
      <c r="K538">
        <v>430.64</v>
      </c>
      <c r="L538">
        <v>423.79500000000002</v>
      </c>
      <c r="N538">
        <v>6.5620000000000003</v>
      </c>
    </row>
    <row r="539" spans="1:14" x14ac:dyDescent="0.2">
      <c r="A539" s="1">
        <v>303</v>
      </c>
      <c r="B539" s="10">
        <v>31193</v>
      </c>
      <c r="C539" s="32" t="str">
        <f t="shared" si="64"/>
        <v>S</v>
      </c>
      <c r="D539">
        <v>24</v>
      </c>
      <c r="E539">
        <v>1.59</v>
      </c>
      <c r="F539" s="5">
        <f t="shared" si="65"/>
        <v>22.412511000000002</v>
      </c>
      <c r="G539">
        <v>6.8310000000000004</v>
      </c>
      <c r="K539">
        <v>430.64</v>
      </c>
      <c r="L539">
        <v>423.81</v>
      </c>
      <c r="N539">
        <v>6.5469999999999997</v>
      </c>
    </row>
    <row r="540" spans="1:14" x14ac:dyDescent="0.2">
      <c r="A540" s="1">
        <v>303</v>
      </c>
      <c r="B540" s="10">
        <v>31200</v>
      </c>
      <c r="C540" s="32" t="str">
        <f t="shared" si="64"/>
        <v>S</v>
      </c>
      <c r="D540">
        <v>24</v>
      </c>
      <c r="E540">
        <v>1.61</v>
      </c>
      <c r="F540" s="5">
        <f t="shared" si="65"/>
        <v>22.392825000000002</v>
      </c>
      <c r="G540">
        <v>6.8250000000000002</v>
      </c>
      <c r="K540">
        <v>430.64</v>
      </c>
      <c r="L540">
        <v>423.81599999999997</v>
      </c>
      <c r="N540">
        <v>6.5410000000000004</v>
      </c>
    </row>
    <row r="541" spans="1:14" x14ac:dyDescent="0.2">
      <c r="A541" s="1">
        <v>303</v>
      </c>
      <c r="B541" s="10">
        <v>31207</v>
      </c>
      <c r="C541" s="32" t="str">
        <f t="shared" si="64"/>
        <v>S</v>
      </c>
      <c r="D541">
        <v>24</v>
      </c>
      <c r="E541">
        <v>1.61</v>
      </c>
      <c r="F541" s="5">
        <f t="shared" si="65"/>
        <v>22.392825000000002</v>
      </c>
      <c r="G541">
        <v>6.8250000000000002</v>
      </c>
      <c r="K541">
        <v>430.64</v>
      </c>
      <c r="L541">
        <v>423.81599999999997</v>
      </c>
      <c r="N541">
        <v>6.5410000000000004</v>
      </c>
    </row>
    <row r="542" spans="1:14" x14ac:dyDescent="0.2">
      <c r="A542" s="1">
        <v>303</v>
      </c>
      <c r="B542" s="10">
        <v>31214</v>
      </c>
      <c r="C542" s="32" t="str">
        <f t="shared" si="64"/>
        <v>S</v>
      </c>
      <c r="D542">
        <v>24</v>
      </c>
      <c r="E542">
        <v>1.68</v>
      </c>
      <c r="F542" s="5">
        <f t="shared" si="65"/>
        <v>22.320643</v>
      </c>
      <c r="G542">
        <v>6.8029999999999999</v>
      </c>
      <c r="K542">
        <v>430.64</v>
      </c>
      <c r="L542">
        <v>423.83699999999999</v>
      </c>
      <c r="N542">
        <v>6.5190000000000001</v>
      </c>
    </row>
    <row r="543" spans="1:14" x14ac:dyDescent="0.2">
      <c r="A543" s="1">
        <v>303</v>
      </c>
      <c r="B543" s="10">
        <v>31228</v>
      </c>
      <c r="C543" s="32" t="str">
        <f t="shared" si="64"/>
        <v>S</v>
      </c>
      <c r="D543">
        <v>24</v>
      </c>
      <c r="E543">
        <v>1.7</v>
      </c>
      <c r="F543" s="5">
        <f t="shared" si="65"/>
        <v>22.300957</v>
      </c>
      <c r="G543">
        <v>6.7969999999999997</v>
      </c>
      <c r="K543">
        <v>430.64</v>
      </c>
      <c r="L543">
        <v>423.84300000000002</v>
      </c>
      <c r="N543">
        <v>6.5129999999999999</v>
      </c>
    </row>
    <row r="544" spans="1:14" x14ac:dyDescent="0.2">
      <c r="A544" s="1">
        <v>303</v>
      </c>
      <c r="B544" s="10">
        <v>31235</v>
      </c>
      <c r="C544" s="32" t="str">
        <f t="shared" ref="C544:C607" si="66">IF(ISBLANK(D544),"V","S")</f>
        <v>S</v>
      </c>
      <c r="D544">
        <v>24</v>
      </c>
      <c r="E544">
        <v>1.66</v>
      </c>
      <c r="F544" s="5">
        <f t="shared" si="65"/>
        <v>22.340329000000001</v>
      </c>
      <c r="G544">
        <v>6.8090000000000002</v>
      </c>
      <c r="K544">
        <v>430.64</v>
      </c>
      <c r="L544">
        <v>423.83100000000002</v>
      </c>
      <c r="N544">
        <v>6.5250000000000004</v>
      </c>
    </row>
    <row r="545" spans="1:14" x14ac:dyDescent="0.2">
      <c r="A545" s="1">
        <v>303</v>
      </c>
      <c r="B545" s="10">
        <v>31242</v>
      </c>
      <c r="C545" s="32" t="str">
        <f t="shared" si="66"/>
        <v>S</v>
      </c>
      <c r="D545">
        <v>24</v>
      </c>
      <c r="E545">
        <v>1.69</v>
      </c>
      <c r="F545" s="5">
        <f t="shared" si="65"/>
        <v>22.3108</v>
      </c>
      <c r="G545">
        <v>6.8</v>
      </c>
      <c r="K545">
        <v>430.64</v>
      </c>
      <c r="L545">
        <v>423.84</v>
      </c>
      <c r="N545">
        <v>6.516</v>
      </c>
    </row>
    <row r="546" spans="1:14" x14ac:dyDescent="0.2">
      <c r="A546" s="1">
        <v>303</v>
      </c>
      <c r="B546" s="10">
        <v>31249</v>
      </c>
      <c r="C546" s="32" t="str">
        <f t="shared" si="66"/>
        <v>S</v>
      </c>
      <c r="D546">
        <v>24</v>
      </c>
      <c r="E546">
        <v>1.69</v>
      </c>
      <c r="F546" s="5">
        <f t="shared" ref="F546:F609" si="67">G546*3.281</f>
        <v>22.3108</v>
      </c>
      <c r="G546">
        <v>6.8</v>
      </c>
      <c r="K546">
        <v>430.64</v>
      </c>
      <c r="L546">
        <v>423.84</v>
      </c>
      <c r="N546">
        <v>6.516</v>
      </c>
    </row>
    <row r="547" spans="1:14" x14ac:dyDescent="0.2">
      <c r="A547" s="1">
        <v>303</v>
      </c>
      <c r="B547" s="10">
        <v>31256</v>
      </c>
      <c r="C547" s="32" t="str">
        <f t="shared" si="66"/>
        <v>S</v>
      </c>
      <c r="D547">
        <v>24</v>
      </c>
      <c r="E547">
        <v>1.72</v>
      </c>
      <c r="F547" s="5">
        <f t="shared" si="67"/>
        <v>22.281271000000004</v>
      </c>
      <c r="G547">
        <v>6.7910000000000004</v>
      </c>
      <c r="K547">
        <v>430.64</v>
      </c>
      <c r="L547">
        <v>423.84899999999999</v>
      </c>
      <c r="N547">
        <v>6.5069999999999997</v>
      </c>
    </row>
    <row r="548" spans="1:14" x14ac:dyDescent="0.2">
      <c r="A548" s="1">
        <v>303</v>
      </c>
      <c r="B548" s="10">
        <v>31263</v>
      </c>
      <c r="C548" s="32" t="str">
        <f t="shared" si="66"/>
        <v>S</v>
      </c>
      <c r="D548">
        <v>24</v>
      </c>
      <c r="E548">
        <v>1.69</v>
      </c>
      <c r="F548" s="5">
        <f t="shared" si="67"/>
        <v>22.3108</v>
      </c>
      <c r="G548">
        <v>6.8</v>
      </c>
      <c r="K548">
        <v>430.64</v>
      </c>
      <c r="L548">
        <v>423.84</v>
      </c>
      <c r="N548">
        <v>6.516</v>
      </c>
    </row>
    <row r="549" spans="1:14" x14ac:dyDescent="0.2">
      <c r="A549" s="1">
        <v>303</v>
      </c>
      <c r="B549" s="10">
        <v>31270</v>
      </c>
      <c r="C549" s="32" t="str">
        <f t="shared" si="66"/>
        <v>S</v>
      </c>
      <c r="D549">
        <v>24</v>
      </c>
      <c r="E549">
        <v>1.66</v>
      </c>
      <c r="F549" s="5">
        <f t="shared" si="67"/>
        <v>22.340329000000001</v>
      </c>
      <c r="G549">
        <v>6.8090000000000002</v>
      </c>
      <c r="K549">
        <v>430.64</v>
      </c>
      <c r="L549">
        <v>423.83100000000002</v>
      </c>
      <c r="N549">
        <v>6.5250000000000004</v>
      </c>
    </row>
    <row r="550" spans="1:14" x14ac:dyDescent="0.2">
      <c r="A550" s="1">
        <v>303</v>
      </c>
      <c r="B550" s="10">
        <v>31277</v>
      </c>
      <c r="C550" s="32" t="str">
        <f t="shared" si="66"/>
        <v>S</v>
      </c>
      <c r="D550">
        <v>24</v>
      </c>
      <c r="E550">
        <v>1.66</v>
      </c>
      <c r="F550" s="5">
        <f t="shared" si="67"/>
        <v>22.340329000000001</v>
      </c>
      <c r="G550">
        <v>6.8090000000000002</v>
      </c>
      <c r="K550">
        <v>430.64</v>
      </c>
      <c r="L550">
        <v>423.83100000000002</v>
      </c>
      <c r="N550">
        <v>6.5250000000000004</v>
      </c>
    </row>
    <row r="551" spans="1:14" x14ac:dyDescent="0.2">
      <c r="A551" s="1">
        <v>303</v>
      </c>
      <c r="B551" s="10">
        <v>31284</v>
      </c>
      <c r="C551" s="32" t="str">
        <f t="shared" si="66"/>
        <v>S</v>
      </c>
      <c r="D551">
        <v>24</v>
      </c>
      <c r="E551">
        <v>1.61</v>
      </c>
      <c r="F551" s="5">
        <f t="shared" si="67"/>
        <v>22.392825000000002</v>
      </c>
      <c r="G551">
        <v>6.8250000000000002</v>
      </c>
      <c r="K551">
        <v>430.64</v>
      </c>
      <c r="L551">
        <v>423.81599999999997</v>
      </c>
      <c r="N551">
        <v>6.5410000000000004</v>
      </c>
    </row>
    <row r="552" spans="1:14" x14ac:dyDescent="0.2">
      <c r="A552" s="1">
        <v>303</v>
      </c>
      <c r="B552" s="10">
        <v>31291</v>
      </c>
      <c r="C552" s="32" t="str">
        <f t="shared" si="66"/>
        <v>S</v>
      </c>
      <c r="D552">
        <v>24</v>
      </c>
      <c r="E552">
        <v>1.6</v>
      </c>
      <c r="F552" s="5">
        <f t="shared" si="67"/>
        <v>22.402668000000002</v>
      </c>
      <c r="G552">
        <v>6.8280000000000003</v>
      </c>
      <c r="K552">
        <v>430.64</v>
      </c>
      <c r="L552">
        <v>423.81299999999999</v>
      </c>
      <c r="N552">
        <v>6.5439999999999996</v>
      </c>
    </row>
    <row r="553" spans="1:14" x14ac:dyDescent="0.2">
      <c r="A553" s="1">
        <v>303</v>
      </c>
      <c r="B553" s="10">
        <v>31298</v>
      </c>
      <c r="C553" s="32" t="str">
        <f t="shared" si="66"/>
        <v>S</v>
      </c>
      <c r="D553">
        <v>24</v>
      </c>
      <c r="E553">
        <v>1.58</v>
      </c>
      <c r="F553" s="5">
        <f t="shared" si="67"/>
        <v>22.422353999999999</v>
      </c>
      <c r="G553">
        <v>6.8339999999999996</v>
      </c>
      <c r="K553">
        <v>430.64</v>
      </c>
      <c r="L553">
        <v>423.80700000000002</v>
      </c>
      <c r="N553">
        <v>6.55</v>
      </c>
    </row>
    <row r="554" spans="1:14" x14ac:dyDescent="0.2">
      <c r="A554" s="1">
        <v>303</v>
      </c>
      <c r="B554" s="10">
        <v>31305</v>
      </c>
      <c r="C554" s="32" t="str">
        <f t="shared" si="66"/>
        <v>S</v>
      </c>
      <c r="D554">
        <v>24</v>
      </c>
      <c r="E554">
        <v>1.55</v>
      </c>
      <c r="F554" s="5">
        <f t="shared" si="67"/>
        <v>22.451883000000002</v>
      </c>
      <c r="G554">
        <v>6.843</v>
      </c>
      <c r="K554">
        <v>430.64</v>
      </c>
      <c r="L554">
        <v>423.798</v>
      </c>
      <c r="N554">
        <v>6.5590000000000002</v>
      </c>
    </row>
    <row r="555" spans="1:14" x14ac:dyDescent="0.2">
      <c r="A555" s="1">
        <v>303</v>
      </c>
      <c r="B555" s="10">
        <v>31312</v>
      </c>
      <c r="C555" s="32" t="str">
        <f t="shared" si="66"/>
        <v>S</v>
      </c>
      <c r="D555">
        <v>24</v>
      </c>
      <c r="E555">
        <v>1.52</v>
      </c>
      <c r="F555" s="5">
        <f t="shared" si="67"/>
        <v>22.481412000000002</v>
      </c>
      <c r="G555">
        <v>6.8520000000000003</v>
      </c>
      <c r="K555">
        <v>430.64</v>
      </c>
      <c r="L555">
        <v>423.78800000000001</v>
      </c>
      <c r="N555">
        <v>6.5679999999999996</v>
      </c>
    </row>
    <row r="556" spans="1:14" x14ac:dyDescent="0.2">
      <c r="A556" s="1">
        <v>303</v>
      </c>
      <c r="B556" s="10">
        <v>31317</v>
      </c>
      <c r="C556" s="32" t="str">
        <f t="shared" si="66"/>
        <v>S</v>
      </c>
      <c r="D556">
        <v>24</v>
      </c>
      <c r="E556">
        <v>1.52</v>
      </c>
      <c r="F556" s="5">
        <f t="shared" si="67"/>
        <v>22.481412000000002</v>
      </c>
      <c r="G556">
        <v>6.8520000000000003</v>
      </c>
      <c r="K556">
        <v>430.64</v>
      </c>
      <c r="L556">
        <v>423.78800000000001</v>
      </c>
      <c r="N556">
        <v>6.5679999999999996</v>
      </c>
    </row>
    <row r="557" spans="1:14" x14ac:dyDescent="0.2">
      <c r="A557" s="1">
        <v>303</v>
      </c>
      <c r="B557" s="10">
        <v>31326</v>
      </c>
      <c r="C557" s="32" t="str">
        <f t="shared" si="66"/>
        <v>S</v>
      </c>
      <c r="D557">
        <v>24</v>
      </c>
      <c r="E557">
        <v>1.48</v>
      </c>
      <c r="F557" s="5">
        <f t="shared" si="67"/>
        <v>22.520783999999999</v>
      </c>
      <c r="G557">
        <v>6.8639999999999999</v>
      </c>
      <c r="K557">
        <v>430.64</v>
      </c>
      <c r="L557">
        <v>423.77600000000001</v>
      </c>
      <c r="N557">
        <v>6.58</v>
      </c>
    </row>
    <row r="558" spans="1:14" x14ac:dyDescent="0.2">
      <c r="A558" s="1">
        <v>303</v>
      </c>
      <c r="B558" s="10">
        <v>31333</v>
      </c>
      <c r="C558" s="32" t="str">
        <f t="shared" si="66"/>
        <v>S</v>
      </c>
      <c r="D558">
        <v>24</v>
      </c>
      <c r="E558">
        <v>1.47</v>
      </c>
      <c r="F558" s="5">
        <f t="shared" si="67"/>
        <v>22.530627000000003</v>
      </c>
      <c r="G558">
        <v>6.867</v>
      </c>
      <c r="K558">
        <v>430.64</v>
      </c>
      <c r="L558">
        <v>423.77300000000002</v>
      </c>
      <c r="N558">
        <v>6.5830000000000002</v>
      </c>
    </row>
    <row r="559" spans="1:14" x14ac:dyDescent="0.2">
      <c r="A559" s="1">
        <v>303</v>
      </c>
      <c r="B559" s="10">
        <v>31340</v>
      </c>
      <c r="C559" s="32" t="str">
        <f t="shared" si="66"/>
        <v>S</v>
      </c>
      <c r="D559">
        <v>24</v>
      </c>
      <c r="E559">
        <v>1.43</v>
      </c>
      <c r="F559" s="5">
        <f t="shared" si="67"/>
        <v>22.569998999999999</v>
      </c>
      <c r="G559">
        <v>6.8789999999999996</v>
      </c>
      <c r="K559">
        <v>430.64</v>
      </c>
      <c r="L559">
        <v>423.76100000000002</v>
      </c>
      <c r="N559">
        <v>6.5949999999999998</v>
      </c>
    </row>
    <row r="560" spans="1:14" x14ac:dyDescent="0.2">
      <c r="A560" s="1">
        <v>303</v>
      </c>
      <c r="B560" s="10">
        <v>31347</v>
      </c>
      <c r="C560" s="32" t="str">
        <f t="shared" si="66"/>
        <v>S</v>
      </c>
      <c r="D560">
        <v>24</v>
      </c>
      <c r="E560">
        <v>1.43</v>
      </c>
      <c r="F560" s="5">
        <f t="shared" si="67"/>
        <v>22.569998999999999</v>
      </c>
      <c r="G560">
        <v>6.8789999999999996</v>
      </c>
      <c r="K560">
        <v>430.64</v>
      </c>
      <c r="L560">
        <v>423.76100000000002</v>
      </c>
      <c r="N560">
        <v>6.5949999999999998</v>
      </c>
    </row>
    <row r="561" spans="1:14" x14ac:dyDescent="0.2">
      <c r="A561" s="1">
        <v>303</v>
      </c>
      <c r="B561" s="10">
        <v>31437</v>
      </c>
      <c r="C561" s="32" t="str">
        <f t="shared" si="66"/>
        <v>S</v>
      </c>
      <c r="D561">
        <v>24</v>
      </c>
      <c r="E561">
        <v>1.24</v>
      </c>
      <c r="F561" s="5">
        <f t="shared" si="67"/>
        <v>22.760297000000001</v>
      </c>
      <c r="G561">
        <v>6.9370000000000003</v>
      </c>
      <c r="K561">
        <v>430.64</v>
      </c>
      <c r="L561">
        <v>423.70299999999997</v>
      </c>
      <c r="N561">
        <v>6.6529999999999996</v>
      </c>
    </row>
    <row r="562" spans="1:14" x14ac:dyDescent="0.2">
      <c r="A562" s="1">
        <v>303</v>
      </c>
      <c r="B562" s="10">
        <v>31445</v>
      </c>
      <c r="C562" s="32" t="str">
        <f t="shared" si="66"/>
        <v>S</v>
      </c>
      <c r="D562">
        <v>24</v>
      </c>
      <c r="E562">
        <v>1.25</v>
      </c>
      <c r="F562" s="5">
        <f t="shared" si="67"/>
        <v>22.750454000000001</v>
      </c>
      <c r="G562">
        <v>6.9340000000000002</v>
      </c>
      <c r="K562">
        <v>430.64</v>
      </c>
      <c r="L562">
        <v>423.70600000000002</v>
      </c>
      <c r="N562">
        <v>6.65</v>
      </c>
    </row>
    <row r="563" spans="1:14" x14ac:dyDescent="0.2">
      <c r="A563" s="1">
        <v>303</v>
      </c>
      <c r="B563" s="10">
        <v>31451</v>
      </c>
      <c r="C563" s="32" t="str">
        <f t="shared" si="66"/>
        <v>S</v>
      </c>
      <c r="D563">
        <v>24</v>
      </c>
      <c r="E563">
        <v>1.19</v>
      </c>
      <c r="F563" s="5">
        <f t="shared" si="67"/>
        <v>22.812793000000003</v>
      </c>
      <c r="G563">
        <v>6.9530000000000003</v>
      </c>
      <c r="K563">
        <v>430.64</v>
      </c>
      <c r="L563">
        <v>423.68799999999999</v>
      </c>
      <c r="N563">
        <v>6.6689999999999996</v>
      </c>
    </row>
    <row r="564" spans="1:14" x14ac:dyDescent="0.2">
      <c r="A564" s="1">
        <v>303</v>
      </c>
      <c r="B564" s="10">
        <v>31458</v>
      </c>
      <c r="C564" s="32" t="str">
        <f t="shared" si="66"/>
        <v>S</v>
      </c>
      <c r="D564">
        <v>24</v>
      </c>
      <c r="E564">
        <v>1.17</v>
      </c>
      <c r="F564" s="5">
        <f t="shared" si="67"/>
        <v>22.832478999999999</v>
      </c>
      <c r="G564">
        <v>6.9589999999999996</v>
      </c>
      <c r="K564">
        <v>430.64</v>
      </c>
      <c r="L564">
        <v>423.68200000000002</v>
      </c>
      <c r="N564">
        <v>6.6749999999999998</v>
      </c>
    </row>
    <row r="565" spans="1:14" x14ac:dyDescent="0.2">
      <c r="A565" s="1">
        <v>303</v>
      </c>
      <c r="B565" s="10">
        <v>31465</v>
      </c>
      <c r="C565" s="32" t="str">
        <f t="shared" si="66"/>
        <v>S</v>
      </c>
      <c r="D565">
        <v>24</v>
      </c>
      <c r="E565">
        <v>1.1499999999999999</v>
      </c>
      <c r="F565" s="5">
        <f t="shared" si="67"/>
        <v>22.852164999999999</v>
      </c>
      <c r="G565">
        <v>6.9649999999999999</v>
      </c>
      <c r="K565">
        <v>430.64</v>
      </c>
      <c r="L565">
        <v>423.67599999999999</v>
      </c>
      <c r="N565">
        <v>6.681</v>
      </c>
    </row>
    <row r="566" spans="1:14" x14ac:dyDescent="0.2">
      <c r="A566" s="1">
        <v>303</v>
      </c>
      <c r="B566" s="10">
        <v>31473</v>
      </c>
      <c r="C566" s="32" t="str">
        <f t="shared" si="66"/>
        <v>S</v>
      </c>
      <c r="D566">
        <v>24</v>
      </c>
      <c r="E566">
        <v>1.1100000000000001</v>
      </c>
      <c r="F566" s="5">
        <f t="shared" si="67"/>
        <v>22.891537000000003</v>
      </c>
      <c r="G566">
        <v>6.9770000000000003</v>
      </c>
      <c r="K566">
        <v>430.64</v>
      </c>
      <c r="L566">
        <v>423.66300000000001</v>
      </c>
      <c r="N566">
        <v>6.6929999999999996</v>
      </c>
    </row>
    <row r="567" spans="1:14" x14ac:dyDescent="0.2">
      <c r="A567" s="1">
        <v>303</v>
      </c>
      <c r="B567" s="10">
        <v>31480</v>
      </c>
      <c r="C567" s="32" t="str">
        <f t="shared" si="66"/>
        <v>S</v>
      </c>
      <c r="D567">
        <v>24</v>
      </c>
      <c r="E567">
        <v>1.0900000000000001</v>
      </c>
      <c r="F567" s="5">
        <f t="shared" si="67"/>
        <v>22.911223</v>
      </c>
      <c r="G567">
        <v>6.9829999999999997</v>
      </c>
      <c r="K567">
        <v>430.64</v>
      </c>
      <c r="L567">
        <v>423.65699999999998</v>
      </c>
      <c r="N567">
        <v>6.6989999999999998</v>
      </c>
    </row>
    <row r="568" spans="1:14" x14ac:dyDescent="0.2">
      <c r="A568" s="1">
        <v>303</v>
      </c>
      <c r="B568" s="10">
        <v>31487</v>
      </c>
      <c r="C568" s="32" t="str">
        <f t="shared" si="66"/>
        <v>S</v>
      </c>
      <c r="D568">
        <v>24</v>
      </c>
      <c r="E568">
        <v>1.06</v>
      </c>
      <c r="F568" s="5">
        <f t="shared" si="67"/>
        <v>22.940752</v>
      </c>
      <c r="G568">
        <v>6.992</v>
      </c>
      <c r="K568">
        <v>430.64</v>
      </c>
      <c r="L568">
        <v>423.64800000000002</v>
      </c>
      <c r="N568">
        <v>6.7080000000000002</v>
      </c>
    </row>
    <row r="569" spans="1:14" x14ac:dyDescent="0.2">
      <c r="A569" s="1">
        <v>303</v>
      </c>
      <c r="B569" s="10">
        <v>31493</v>
      </c>
      <c r="C569" s="32" t="str">
        <f t="shared" si="66"/>
        <v>S</v>
      </c>
      <c r="D569">
        <v>24</v>
      </c>
      <c r="E569">
        <v>1.05</v>
      </c>
      <c r="F569" s="5">
        <f t="shared" si="67"/>
        <v>22.950595</v>
      </c>
      <c r="G569">
        <v>6.9950000000000001</v>
      </c>
      <c r="K569">
        <v>430.64</v>
      </c>
      <c r="L569">
        <v>423.64499999999998</v>
      </c>
      <c r="N569">
        <v>6.7110000000000003</v>
      </c>
    </row>
    <row r="570" spans="1:14" x14ac:dyDescent="0.2">
      <c r="A570" s="1">
        <v>303</v>
      </c>
      <c r="B570" s="10">
        <v>31500</v>
      </c>
      <c r="C570" s="32" t="str">
        <f t="shared" si="66"/>
        <v>S</v>
      </c>
      <c r="D570">
        <v>24</v>
      </c>
      <c r="E570">
        <v>1.21</v>
      </c>
      <c r="F570" s="5">
        <f t="shared" si="67"/>
        <v>22.789826000000001</v>
      </c>
      <c r="G570">
        <v>6.9459999999999997</v>
      </c>
      <c r="K570">
        <v>430.64</v>
      </c>
      <c r="L570">
        <v>423.69400000000002</v>
      </c>
      <c r="N570">
        <v>6.6619999999999999</v>
      </c>
    </row>
    <row r="571" spans="1:14" x14ac:dyDescent="0.2">
      <c r="A571" s="1">
        <v>303</v>
      </c>
      <c r="B571" s="10">
        <v>31507</v>
      </c>
      <c r="C571" s="32" t="str">
        <f t="shared" si="66"/>
        <v>S</v>
      </c>
      <c r="D571">
        <v>24</v>
      </c>
      <c r="E571">
        <v>1.25</v>
      </c>
      <c r="F571" s="5">
        <f t="shared" si="67"/>
        <v>22.750454000000001</v>
      </c>
      <c r="G571">
        <v>6.9340000000000002</v>
      </c>
      <c r="K571">
        <v>430.64</v>
      </c>
      <c r="L571">
        <v>423.70600000000002</v>
      </c>
      <c r="N571">
        <v>6.65</v>
      </c>
    </row>
    <row r="572" spans="1:14" x14ac:dyDescent="0.2">
      <c r="A572" s="1">
        <v>303</v>
      </c>
      <c r="B572" s="10">
        <v>31515</v>
      </c>
      <c r="C572" s="32" t="str">
        <f t="shared" si="66"/>
        <v>S</v>
      </c>
      <c r="D572">
        <v>24</v>
      </c>
      <c r="E572">
        <v>1.31</v>
      </c>
      <c r="F572" s="5">
        <f t="shared" si="67"/>
        <v>22.691396000000001</v>
      </c>
      <c r="G572">
        <v>6.9160000000000004</v>
      </c>
      <c r="K572">
        <v>430.64</v>
      </c>
      <c r="L572">
        <v>423.72399999999999</v>
      </c>
      <c r="N572">
        <v>6.6319999999999997</v>
      </c>
    </row>
    <row r="573" spans="1:14" x14ac:dyDescent="0.2">
      <c r="A573" s="1">
        <v>303</v>
      </c>
      <c r="B573" s="10">
        <v>31522</v>
      </c>
      <c r="C573" s="32" t="str">
        <f t="shared" si="66"/>
        <v>S</v>
      </c>
      <c r="D573">
        <v>24</v>
      </c>
      <c r="E573">
        <v>1.36</v>
      </c>
      <c r="F573" s="5">
        <f t="shared" si="67"/>
        <v>22.642181000000001</v>
      </c>
      <c r="G573">
        <v>6.9009999999999998</v>
      </c>
      <c r="K573">
        <v>430.64</v>
      </c>
      <c r="L573">
        <v>423.74</v>
      </c>
      <c r="N573">
        <v>6.617</v>
      </c>
    </row>
    <row r="574" spans="1:14" x14ac:dyDescent="0.2">
      <c r="A574" s="1">
        <v>303</v>
      </c>
      <c r="B574" s="10">
        <v>31529</v>
      </c>
      <c r="C574" s="32" t="str">
        <f t="shared" si="66"/>
        <v>S</v>
      </c>
      <c r="D574">
        <v>24</v>
      </c>
      <c r="E574">
        <v>1.4</v>
      </c>
      <c r="F574" s="5">
        <f t="shared" si="67"/>
        <v>22.602809000000001</v>
      </c>
      <c r="G574">
        <v>6.8890000000000002</v>
      </c>
      <c r="K574">
        <v>430.64</v>
      </c>
      <c r="L574">
        <v>423.75200000000001</v>
      </c>
      <c r="N574">
        <v>6.6050000000000004</v>
      </c>
    </row>
    <row r="575" spans="1:14" x14ac:dyDescent="0.2">
      <c r="A575" s="1">
        <v>303</v>
      </c>
      <c r="B575" s="10">
        <v>31537</v>
      </c>
      <c r="C575" s="32" t="str">
        <f t="shared" si="66"/>
        <v>S</v>
      </c>
      <c r="D575">
        <v>24</v>
      </c>
      <c r="E575">
        <v>1.5</v>
      </c>
      <c r="F575" s="5">
        <f t="shared" si="67"/>
        <v>22.501097999999999</v>
      </c>
      <c r="G575">
        <v>6.8579999999999997</v>
      </c>
      <c r="K575">
        <v>430.64</v>
      </c>
      <c r="L575">
        <v>423.78199999999998</v>
      </c>
      <c r="N575">
        <v>6.5739999999999998</v>
      </c>
    </row>
    <row r="576" spans="1:14" x14ac:dyDescent="0.2">
      <c r="A576" s="1">
        <v>303</v>
      </c>
      <c r="B576" s="10">
        <v>31543</v>
      </c>
      <c r="C576" s="32" t="str">
        <f t="shared" si="66"/>
        <v>S</v>
      </c>
      <c r="D576">
        <v>24</v>
      </c>
      <c r="E576">
        <v>1.61</v>
      </c>
      <c r="F576" s="5">
        <f t="shared" si="67"/>
        <v>22.392825000000002</v>
      </c>
      <c r="G576">
        <v>6.8250000000000002</v>
      </c>
      <c r="K576">
        <v>430.64</v>
      </c>
      <c r="L576">
        <v>423.81599999999997</v>
      </c>
      <c r="N576">
        <v>6.5410000000000004</v>
      </c>
    </row>
    <row r="577" spans="1:14" x14ac:dyDescent="0.2">
      <c r="A577" s="1">
        <v>303</v>
      </c>
      <c r="B577" s="10">
        <v>31551</v>
      </c>
      <c r="C577" s="32" t="str">
        <f t="shared" si="66"/>
        <v>S</v>
      </c>
      <c r="D577">
        <v>24</v>
      </c>
      <c r="E577">
        <v>1.67</v>
      </c>
      <c r="F577" s="5">
        <f t="shared" si="67"/>
        <v>22.330486000000001</v>
      </c>
      <c r="G577">
        <v>6.806</v>
      </c>
      <c r="K577">
        <v>430.64</v>
      </c>
      <c r="L577">
        <v>423.834</v>
      </c>
      <c r="N577">
        <v>6.5220000000000002</v>
      </c>
    </row>
    <row r="578" spans="1:14" x14ac:dyDescent="0.2">
      <c r="A578" s="1">
        <v>303</v>
      </c>
      <c r="B578" s="10">
        <v>31578</v>
      </c>
      <c r="C578" s="32" t="str">
        <f t="shared" si="66"/>
        <v>S</v>
      </c>
      <c r="D578">
        <v>24</v>
      </c>
      <c r="E578">
        <v>1.63</v>
      </c>
      <c r="F578" s="5">
        <f t="shared" si="67"/>
        <v>22.369858000000001</v>
      </c>
      <c r="G578">
        <v>6.8179999999999996</v>
      </c>
      <c r="K578">
        <v>430.64</v>
      </c>
      <c r="L578">
        <v>423.822</v>
      </c>
      <c r="N578">
        <v>6.5339999999999998</v>
      </c>
    </row>
    <row r="579" spans="1:14" x14ac:dyDescent="0.2">
      <c r="A579" s="1">
        <v>303</v>
      </c>
      <c r="B579" s="10">
        <v>31592</v>
      </c>
      <c r="C579" s="32" t="str">
        <f t="shared" si="66"/>
        <v>S</v>
      </c>
      <c r="D579">
        <v>24</v>
      </c>
      <c r="E579">
        <v>1.64</v>
      </c>
      <c r="F579" s="5">
        <f t="shared" si="67"/>
        <v>22.360015000000001</v>
      </c>
      <c r="G579">
        <v>6.8150000000000004</v>
      </c>
      <c r="K579">
        <v>430.64</v>
      </c>
      <c r="L579">
        <v>423.82499999999999</v>
      </c>
      <c r="N579">
        <v>6.5309999999999997</v>
      </c>
    </row>
    <row r="580" spans="1:14" x14ac:dyDescent="0.2">
      <c r="A580" s="1">
        <v>303</v>
      </c>
      <c r="B580" s="10">
        <v>31606</v>
      </c>
      <c r="C580" s="32" t="str">
        <f t="shared" si="66"/>
        <v>S</v>
      </c>
      <c r="D580">
        <v>24</v>
      </c>
      <c r="E580">
        <v>1.53</v>
      </c>
      <c r="F580" s="5">
        <f t="shared" si="67"/>
        <v>22.471569000000002</v>
      </c>
      <c r="G580">
        <v>6.8490000000000002</v>
      </c>
      <c r="K580">
        <v>430.64</v>
      </c>
      <c r="L580">
        <v>423.791</v>
      </c>
      <c r="N580">
        <v>6.5650000000000004</v>
      </c>
    </row>
    <row r="581" spans="1:14" x14ac:dyDescent="0.2">
      <c r="A581" s="1">
        <v>303</v>
      </c>
      <c r="B581" s="10">
        <v>31614</v>
      </c>
      <c r="C581" s="32" t="str">
        <f t="shared" si="66"/>
        <v>S</v>
      </c>
      <c r="D581">
        <v>24</v>
      </c>
      <c r="E581">
        <v>1.51</v>
      </c>
      <c r="F581" s="5">
        <f t="shared" si="67"/>
        <v>22.491255000000002</v>
      </c>
      <c r="G581">
        <v>6.8550000000000004</v>
      </c>
      <c r="K581">
        <v>430.64</v>
      </c>
      <c r="L581">
        <v>423.78500000000003</v>
      </c>
      <c r="N581">
        <v>6.5709999999999997</v>
      </c>
    </row>
    <row r="582" spans="1:14" x14ac:dyDescent="0.2">
      <c r="A582" s="1">
        <v>303</v>
      </c>
      <c r="B582" s="10">
        <v>31637</v>
      </c>
      <c r="C582" s="32" t="str">
        <f t="shared" si="66"/>
        <v>S</v>
      </c>
      <c r="D582">
        <v>24</v>
      </c>
      <c r="E582">
        <v>1.71</v>
      </c>
      <c r="F582" s="5">
        <f t="shared" si="67"/>
        <v>22.291114</v>
      </c>
      <c r="G582">
        <v>6.7939999999999996</v>
      </c>
      <c r="K582">
        <v>430.64</v>
      </c>
      <c r="L582">
        <v>423.846</v>
      </c>
      <c r="N582">
        <v>6.51</v>
      </c>
    </row>
    <row r="583" spans="1:14" x14ac:dyDescent="0.2">
      <c r="A583" s="1">
        <v>303</v>
      </c>
      <c r="B583" s="10">
        <v>31719</v>
      </c>
      <c r="C583" s="32" t="str">
        <f t="shared" si="66"/>
        <v>S</v>
      </c>
      <c r="D583">
        <v>24</v>
      </c>
      <c r="E583">
        <v>0.93</v>
      </c>
      <c r="F583" s="5">
        <f t="shared" si="67"/>
        <v>23.071992000000002</v>
      </c>
      <c r="G583">
        <v>7.032</v>
      </c>
      <c r="K583">
        <v>430.64</v>
      </c>
      <c r="L583">
        <v>423.60899999999998</v>
      </c>
      <c r="N583">
        <v>6.7480000000000002</v>
      </c>
    </row>
    <row r="584" spans="1:14" x14ac:dyDescent="0.2">
      <c r="A584" s="1">
        <v>303</v>
      </c>
      <c r="B584" s="10">
        <v>31760</v>
      </c>
      <c r="C584" s="32" t="str">
        <f t="shared" si="66"/>
        <v>S</v>
      </c>
      <c r="D584">
        <v>24</v>
      </c>
      <c r="E584">
        <v>0.94</v>
      </c>
      <c r="F584" s="5">
        <f t="shared" si="67"/>
        <v>23.062149000000002</v>
      </c>
      <c r="G584">
        <v>7.0289999999999999</v>
      </c>
      <c r="K584">
        <v>430.64</v>
      </c>
      <c r="L584">
        <v>423.61200000000002</v>
      </c>
      <c r="N584">
        <v>6.7450000000000001</v>
      </c>
    </row>
    <row r="585" spans="1:14" x14ac:dyDescent="0.2">
      <c r="A585" s="1">
        <v>303</v>
      </c>
      <c r="B585" s="10">
        <v>31774</v>
      </c>
      <c r="C585" s="32" t="str">
        <f t="shared" si="66"/>
        <v>S</v>
      </c>
      <c r="D585">
        <v>24</v>
      </c>
      <c r="E585">
        <v>1.02</v>
      </c>
      <c r="F585" s="5">
        <f t="shared" si="67"/>
        <v>22.980124</v>
      </c>
      <c r="G585">
        <v>7.0039999999999996</v>
      </c>
      <c r="K585">
        <v>430.64</v>
      </c>
      <c r="L585">
        <v>423.63600000000002</v>
      </c>
      <c r="N585">
        <v>6.72</v>
      </c>
    </row>
    <row r="586" spans="1:14" x14ac:dyDescent="0.2">
      <c r="A586" s="1">
        <v>303</v>
      </c>
      <c r="B586" s="10">
        <v>31780</v>
      </c>
      <c r="C586" s="32" t="str">
        <f t="shared" si="66"/>
        <v>S</v>
      </c>
      <c r="D586">
        <v>24</v>
      </c>
      <c r="E586">
        <v>1.01</v>
      </c>
      <c r="F586" s="5">
        <f t="shared" si="67"/>
        <v>22.989967</v>
      </c>
      <c r="G586">
        <v>7.0069999999999997</v>
      </c>
      <c r="K586">
        <v>430.64</v>
      </c>
      <c r="L586">
        <v>423.63299999999998</v>
      </c>
      <c r="N586">
        <v>6.7229999999999999</v>
      </c>
    </row>
    <row r="587" spans="1:14" x14ac:dyDescent="0.2">
      <c r="A587" s="1">
        <v>303</v>
      </c>
      <c r="B587" s="10">
        <v>31788</v>
      </c>
      <c r="C587" s="32" t="str">
        <f t="shared" si="66"/>
        <v>S</v>
      </c>
      <c r="D587">
        <v>24</v>
      </c>
      <c r="E587">
        <v>0.87</v>
      </c>
      <c r="F587" s="5">
        <f t="shared" si="67"/>
        <v>23.131050000000002</v>
      </c>
      <c r="G587">
        <v>7.05</v>
      </c>
      <c r="K587">
        <v>430.64</v>
      </c>
      <c r="L587">
        <v>423.59</v>
      </c>
      <c r="N587">
        <v>6.766</v>
      </c>
    </row>
    <row r="588" spans="1:14" x14ac:dyDescent="0.2">
      <c r="A588" s="1">
        <v>303</v>
      </c>
      <c r="B588" s="10">
        <v>32808</v>
      </c>
      <c r="C588" s="32" t="str">
        <f t="shared" si="66"/>
        <v>V</v>
      </c>
      <c r="F588" s="5">
        <f t="shared" si="67"/>
        <v>23.308224000000003</v>
      </c>
      <c r="G588">
        <v>7.1040000000000001</v>
      </c>
      <c r="K588">
        <v>430.64</v>
      </c>
      <c r="L588">
        <v>423.536</v>
      </c>
      <c r="N588">
        <v>6.82</v>
      </c>
    </row>
    <row r="589" spans="1:14" x14ac:dyDescent="0.2">
      <c r="A589" s="1">
        <v>303</v>
      </c>
      <c r="B589" s="10">
        <v>33257</v>
      </c>
      <c r="C589" s="32" t="str">
        <f t="shared" si="66"/>
        <v>V</v>
      </c>
      <c r="F589" s="5">
        <f t="shared" si="67"/>
        <v>23.931614</v>
      </c>
      <c r="G589">
        <v>7.2939999999999996</v>
      </c>
      <c r="K589">
        <v>430.64</v>
      </c>
      <c r="L589">
        <v>423.346</v>
      </c>
      <c r="N589">
        <v>7.01</v>
      </c>
    </row>
    <row r="590" spans="1:14" x14ac:dyDescent="0.2">
      <c r="A590" s="1">
        <v>303</v>
      </c>
      <c r="B590" s="10">
        <v>33306</v>
      </c>
      <c r="C590" s="32" t="str">
        <f t="shared" si="66"/>
        <v>V</v>
      </c>
      <c r="F590" s="5">
        <f t="shared" si="67"/>
        <v>24.020201</v>
      </c>
      <c r="G590">
        <v>7.3209999999999997</v>
      </c>
      <c r="K590">
        <v>430.64</v>
      </c>
      <c r="L590">
        <v>423.31900000000002</v>
      </c>
      <c r="N590">
        <v>7.0369999999999999</v>
      </c>
    </row>
    <row r="591" spans="1:14" x14ac:dyDescent="0.2">
      <c r="A591" s="1">
        <v>303</v>
      </c>
      <c r="B591" s="10">
        <v>33323</v>
      </c>
      <c r="C591" s="32" t="str">
        <f t="shared" si="66"/>
        <v>V</v>
      </c>
      <c r="F591" s="5">
        <f t="shared" si="67"/>
        <v>23.970986</v>
      </c>
      <c r="G591">
        <v>7.306</v>
      </c>
      <c r="K591">
        <v>430.64</v>
      </c>
      <c r="L591">
        <v>423.334</v>
      </c>
      <c r="N591">
        <v>7.0220000000000002</v>
      </c>
    </row>
    <row r="592" spans="1:14" x14ac:dyDescent="0.2">
      <c r="A592" s="1">
        <v>303</v>
      </c>
      <c r="B592" s="10">
        <v>33406</v>
      </c>
      <c r="C592" s="32" t="str">
        <f t="shared" si="66"/>
        <v>S</v>
      </c>
      <c r="D592">
        <v>24</v>
      </c>
      <c r="E592">
        <v>0.56000000000000005</v>
      </c>
      <c r="F592" s="5">
        <f t="shared" si="67"/>
        <v>23.442744999999999</v>
      </c>
      <c r="G592">
        <v>7.1449999999999996</v>
      </c>
      <c r="K592">
        <v>430.64</v>
      </c>
      <c r="L592">
        <v>423.49599999999998</v>
      </c>
      <c r="N592">
        <v>6.8609999999999998</v>
      </c>
    </row>
    <row r="593" spans="1:14" x14ac:dyDescent="0.2">
      <c r="A593" s="1">
        <v>303</v>
      </c>
      <c r="B593" s="10">
        <v>33679</v>
      </c>
      <c r="C593" s="32" t="str">
        <f t="shared" si="66"/>
        <v>V</v>
      </c>
      <c r="F593" s="5">
        <f t="shared" si="67"/>
        <v>23.728192</v>
      </c>
      <c r="G593">
        <v>7.2320000000000002</v>
      </c>
      <c r="K593">
        <v>430.64</v>
      </c>
      <c r="L593">
        <v>423.41</v>
      </c>
      <c r="N593">
        <v>6.95</v>
      </c>
    </row>
    <row r="594" spans="1:14" x14ac:dyDescent="0.2">
      <c r="A594" s="1">
        <v>303</v>
      </c>
      <c r="B594" s="10">
        <v>33765</v>
      </c>
      <c r="C594" s="32" t="str">
        <f t="shared" si="66"/>
        <v>V</v>
      </c>
      <c r="F594" s="5">
        <f t="shared" si="67"/>
        <v>23.419778000000001</v>
      </c>
      <c r="G594">
        <v>7.1379999999999999</v>
      </c>
      <c r="K594">
        <v>430.64</v>
      </c>
      <c r="L594">
        <f>K594-G594</f>
        <v>423.50200000000001</v>
      </c>
      <c r="N594">
        <v>6.8540000000000001</v>
      </c>
    </row>
    <row r="595" spans="1:14" x14ac:dyDescent="0.2">
      <c r="A595" s="1">
        <v>303</v>
      </c>
      <c r="B595" s="10">
        <v>33771</v>
      </c>
      <c r="C595" s="32" t="str">
        <f t="shared" si="66"/>
        <v>V</v>
      </c>
      <c r="F595" s="5">
        <f t="shared" si="67"/>
        <v>23.465712</v>
      </c>
      <c r="G595">
        <v>7.1520000000000001</v>
      </c>
      <c r="K595">
        <v>430.64</v>
      </c>
      <c r="L595">
        <v>423.49</v>
      </c>
      <c r="N595">
        <v>6.87</v>
      </c>
    </row>
    <row r="596" spans="1:14" x14ac:dyDescent="0.2">
      <c r="A596" s="1">
        <v>303</v>
      </c>
      <c r="B596" s="10">
        <v>34044</v>
      </c>
      <c r="C596" s="32" t="str">
        <f t="shared" si="66"/>
        <v>V</v>
      </c>
      <c r="F596" s="5">
        <f t="shared" si="67"/>
        <v>23.439464000000001</v>
      </c>
      <c r="G596">
        <v>7.1440000000000001</v>
      </c>
      <c r="K596">
        <v>430.64</v>
      </c>
      <c r="L596">
        <v>423.5</v>
      </c>
      <c r="N596">
        <v>6.86</v>
      </c>
    </row>
    <row r="597" spans="1:14" x14ac:dyDescent="0.2">
      <c r="A597" s="1">
        <v>303</v>
      </c>
      <c r="B597" s="10">
        <v>34058</v>
      </c>
      <c r="C597" s="32" t="str">
        <f t="shared" si="66"/>
        <v>V</v>
      </c>
      <c r="F597" s="5">
        <f t="shared" si="67"/>
        <v>23.377124999999999</v>
      </c>
      <c r="G597">
        <v>7.125</v>
      </c>
      <c r="K597">
        <v>430.64</v>
      </c>
      <c r="L597">
        <v>423.52</v>
      </c>
      <c r="N597">
        <v>6.8410000000000002</v>
      </c>
    </row>
    <row r="598" spans="1:14" x14ac:dyDescent="0.2">
      <c r="A598" s="1">
        <v>303</v>
      </c>
      <c r="B598" s="10">
        <v>34065</v>
      </c>
      <c r="C598" s="32" t="str">
        <f t="shared" si="66"/>
        <v>V</v>
      </c>
      <c r="F598" s="5">
        <f t="shared" si="67"/>
        <v>23.308224000000003</v>
      </c>
      <c r="G598">
        <v>7.1040000000000001</v>
      </c>
      <c r="K598">
        <v>430.64</v>
      </c>
      <c r="L598">
        <v>423.54</v>
      </c>
      <c r="N598">
        <v>6.82</v>
      </c>
    </row>
    <row r="599" spans="1:14" x14ac:dyDescent="0.2">
      <c r="A599" s="1">
        <v>303</v>
      </c>
      <c r="B599" s="10">
        <v>34075</v>
      </c>
      <c r="C599" s="32" t="str">
        <f t="shared" si="66"/>
        <v>V</v>
      </c>
      <c r="F599" s="5">
        <f t="shared" si="67"/>
        <v>23.236042000000001</v>
      </c>
      <c r="G599">
        <v>7.0819999999999999</v>
      </c>
      <c r="K599">
        <v>430.64</v>
      </c>
      <c r="L599">
        <v>423.56</v>
      </c>
      <c r="N599">
        <v>6.798</v>
      </c>
    </row>
    <row r="600" spans="1:14" x14ac:dyDescent="0.2">
      <c r="A600" s="1">
        <v>303</v>
      </c>
      <c r="B600" s="10">
        <v>34100</v>
      </c>
      <c r="C600" s="32" t="str">
        <f t="shared" si="66"/>
        <v>V</v>
      </c>
      <c r="F600" s="5">
        <f t="shared" si="67"/>
        <v>23.058868</v>
      </c>
      <c r="G600">
        <v>7.0279999999999996</v>
      </c>
      <c r="K600">
        <v>430.64</v>
      </c>
      <c r="L600">
        <v>423.61</v>
      </c>
      <c r="N600">
        <v>6.7439999999999998</v>
      </c>
    </row>
    <row r="601" spans="1:14" x14ac:dyDescent="0.2">
      <c r="A601" s="1">
        <v>303</v>
      </c>
      <c r="B601" s="10">
        <v>34110</v>
      </c>
      <c r="C601" s="32" t="str">
        <f t="shared" si="66"/>
        <v>V</v>
      </c>
      <c r="F601" s="5">
        <f t="shared" si="67"/>
        <v>23.016214999999999</v>
      </c>
      <c r="G601">
        <v>7.0149999999999997</v>
      </c>
      <c r="K601">
        <v>430.64</v>
      </c>
      <c r="L601">
        <v>423.63</v>
      </c>
      <c r="N601">
        <v>6.7309999999999999</v>
      </c>
    </row>
    <row r="602" spans="1:14" x14ac:dyDescent="0.2">
      <c r="A602" s="1">
        <v>303</v>
      </c>
      <c r="B602" s="10">
        <v>34117</v>
      </c>
      <c r="C602" s="32" t="str">
        <f t="shared" si="66"/>
        <v>V</v>
      </c>
      <c r="F602" s="5">
        <f t="shared" si="67"/>
        <v>23.006371999999999</v>
      </c>
      <c r="G602">
        <v>7.0119999999999996</v>
      </c>
      <c r="K602">
        <v>430.64</v>
      </c>
      <c r="L602">
        <v>423.63</v>
      </c>
      <c r="N602">
        <v>6.7279999999999998</v>
      </c>
    </row>
    <row r="603" spans="1:14" x14ac:dyDescent="0.2">
      <c r="A603" s="1">
        <v>303</v>
      </c>
      <c r="B603" s="10">
        <v>34129</v>
      </c>
      <c r="C603" s="32" t="str">
        <f t="shared" si="66"/>
        <v>V</v>
      </c>
      <c r="F603" s="5">
        <f t="shared" si="67"/>
        <v>22.99981</v>
      </c>
      <c r="G603">
        <v>7.01</v>
      </c>
      <c r="K603">
        <v>430.64</v>
      </c>
      <c r="L603">
        <v>423.63</v>
      </c>
      <c r="N603">
        <v>6.726</v>
      </c>
    </row>
    <row r="604" spans="1:14" x14ac:dyDescent="0.2">
      <c r="A604" s="1">
        <v>303</v>
      </c>
      <c r="B604" s="10">
        <v>34267</v>
      </c>
      <c r="C604" s="32" t="str">
        <f t="shared" si="66"/>
        <v>V</v>
      </c>
      <c r="F604" s="5">
        <f t="shared" si="67"/>
        <v>22.842321999999999</v>
      </c>
      <c r="G604">
        <v>6.9619999999999997</v>
      </c>
      <c r="K604">
        <v>430.64</v>
      </c>
      <c r="L604">
        <v>423.678</v>
      </c>
      <c r="N604">
        <v>6.6779999999999999</v>
      </c>
    </row>
    <row r="605" spans="1:14" x14ac:dyDescent="0.2">
      <c r="A605" s="1">
        <v>303</v>
      </c>
      <c r="B605" s="10">
        <v>34310</v>
      </c>
      <c r="C605" s="32" t="str">
        <f t="shared" si="66"/>
        <v>V</v>
      </c>
      <c r="F605" s="5">
        <f t="shared" si="67"/>
        <v>22.973562000000001</v>
      </c>
      <c r="G605">
        <v>7.0019999999999998</v>
      </c>
      <c r="K605">
        <v>430.64</v>
      </c>
      <c r="L605">
        <v>423.63799999999998</v>
      </c>
      <c r="N605">
        <v>6.718</v>
      </c>
    </row>
    <row r="606" spans="1:14" x14ac:dyDescent="0.2">
      <c r="A606" s="1">
        <v>303</v>
      </c>
      <c r="B606" s="10">
        <v>34402</v>
      </c>
      <c r="C606" s="32" t="str">
        <f t="shared" si="66"/>
        <v>V</v>
      </c>
      <c r="F606" s="5">
        <f t="shared" si="67"/>
        <v>23.259009000000002</v>
      </c>
      <c r="G606">
        <v>7.0890000000000004</v>
      </c>
      <c r="K606">
        <v>430.64</v>
      </c>
      <c r="L606">
        <v>423.55099999999999</v>
      </c>
      <c r="N606">
        <v>6.8049999999999997</v>
      </c>
    </row>
    <row r="607" spans="1:14" x14ac:dyDescent="0.2">
      <c r="A607" s="1">
        <v>303</v>
      </c>
      <c r="B607" s="10">
        <v>34438</v>
      </c>
      <c r="C607" s="32" t="str">
        <f t="shared" si="66"/>
        <v>V</v>
      </c>
      <c r="F607" s="5">
        <f t="shared" si="67"/>
        <v>23.170422000000002</v>
      </c>
      <c r="G607">
        <v>7.0620000000000003</v>
      </c>
      <c r="K607">
        <v>430.64</v>
      </c>
      <c r="L607">
        <v>423.57799999999997</v>
      </c>
      <c r="N607">
        <v>6.7779999999999996</v>
      </c>
    </row>
    <row r="608" spans="1:14" x14ac:dyDescent="0.2">
      <c r="A608" s="1">
        <v>303</v>
      </c>
      <c r="B608" s="10">
        <v>34488</v>
      </c>
      <c r="C608" s="32" t="str">
        <f t="shared" ref="C608:C671" si="68">IF(ISBLANK(D608),"V","S")</f>
        <v>V</v>
      </c>
      <c r="F608" s="5">
        <f t="shared" si="67"/>
        <v>22.904661000000001</v>
      </c>
      <c r="G608">
        <v>6.9809999999999999</v>
      </c>
      <c r="K608">
        <v>430.64</v>
      </c>
      <c r="L608">
        <v>423.65899999999999</v>
      </c>
      <c r="N608">
        <v>6.6970000000000001</v>
      </c>
    </row>
    <row r="609" spans="1:14" x14ac:dyDescent="0.2">
      <c r="A609" s="1">
        <v>303</v>
      </c>
      <c r="B609" s="10">
        <v>34522</v>
      </c>
      <c r="C609" s="32" t="str">
        <f t="shared" si="68"/>
        <v>V</v>
      </c>
      <c r="F609" s="5">
        <f t="shared" si="67"/>
        <v>22.819355000000002</v>
      </c>
      <c r="G609">
        <v>6.9550000000000001</v>
      </c>
      <c r="K609">
        <v>430.64</v>
      </c>
      <c r="L609">
        <v>423.685</v>
      </c>
      <c r="N609">
        <v>6.6710000000000003</v>
      </c>
    </row>
    <row r="610" spans="1:14" x14ac:dyDescent="0.2">
      <c r="A610" s="1">
        <v>303</v>
      </c>
      <c r="B610" s="10">
        <v>34561</v>
      </c>
      <c r="C610" s="32" t="str">
        <f t="shared" si="68"/>
        <v>V</v>
      </c>
      <c r="F610" s="5">
        <f t="shared" ref="F610:F656" si="69">G610*3.281</f>
        <v>22.661867000000001</v>
      </c>
      <c r="G610">
        <v>6.907</v>
      </c>
      <c r="K610">
        <v>430.64</v>
      </c>
      <c r="L610">
        <v>423.733</v>
      </c>
      <c r="N610">
        <v>6.6230000000000002</v>
      </c>
    </row>
    <row r="611" spans="1:14" x14ac:dyDescent="0.2">
      <c r="A611" s="1">
        <v>303</v>
      </c>
      <c r="B611" s="10">
        <v>34589</v>
      </c>
      <c r="C611" s="32" t="str">
        <f t="shared" si="68"/>
        <v>V</v>
      </c>
      <c r="F611" s="5">
        <f t="shared" si="69"/>
        <v>22.720925000000001</v>
      </c>
      <c r="G611">
        <v>6.9249999999999998</v>
      </c>
      <c r="K611">
        <v>430.64</v>
      </c>
      <c r="L611">
        <v>423.71499999999997</v>
      </c>
      <c r="N611">
        <v>6.641</v>
      </c>
    </row>
    <row r="612" spans="1:14" x14ac:dyDescent="0.2">
      <c r="A612" s="1">
        <v>303</v>
      </c>
      <c r="B612" s="10">
        <v>34611</v>
      </c>
      <c r="C612" s="32" t="str">
        <f t="shared" si="68"/>
        <v>V</v>
      </c>
      <c r="F612" s="5">
        <f t="shared" si="69"/>
        <v>22.110659000000002</v>
      </c>
      <c r="G612">
        <v>6.7389999999999999</v>
      </c>
      <c r="K612">
        <v>430.64</v>
      </c>
      <c r="L612">
        <v>423.90100000000001</v>
      </c>
      <c r="N612">
        <v>6.4550000000000001</v>
      </c>
    </row>
    <row r="613" spans="1:14" x14ac:dyDescent="0.2">
      <c r="A613" s="1">
        <v>303</v>
      </c>
      <c r="B613" s="10">
        <v>34648</v>
      </c>
      <c r="C613" s="32" t="str">
        <f t="shared" si="68"/>
        <v>V</v>
      </c>
      <c r="F613" s="5">
        <f t="shared" si="69"/>
        <v>22.442040000000002</v>
      </c>
      <c r="G613">
        <v>6.84</v>
      </c>
      <c r="K613">
        <v>430.64</v>
      </c>
      <c r="L613">
        <v>423.8</v>
      </c>
      <c r="N613">
        <v>6.556</v>
      </c>
    </row>
    <row r="614" spans="1:14" x14ac:dyDescent="0.2">
      <c r="A614" s="1">
        <v>303</v>
      </c>
      <c r="B614" s="10">
        <v>34676</v>
      </c>
      <c r="C614" s="32" t="str">
        <f t="shared" si="68"/>
        <v>V</v>
      </c>
      <c r="F614" s="5">
        <f t="shared" si="69"/>
        <v>22.415792</v>
      </c>
      <c r="G614">
        <v>6.8319999999999999</v>
      </c>
      <c r="K614">
        <v>430.64</v>
      </c>
      <c r="L614">
        <v>423.80799999999999</v>
      </c>
      <c r="N614">
        <v>6.548</v>
      </c>
    </row>
    <row r="615" spans="1:14" x14ac:dyDescent="0.2">
      <c r="A615" s="1">
        <v>303</v>
      </c>
      <c r="B615" s="10">
        <v>34702</v>
      </c>
      <c r="C615" s="32" t="str">
        <f t="shared" si="68"/>
        <v>V</v>
      </c>
      <c r="F615" s="5">
        <f t="shared" si="69"/>
        <v>22.507660000000001</v>
      </c>
      <c r="G615">
        <v>6.86</v>
      </c>
      <c r="K615">
        <v>430.64</v>
      </c>
      <c r="L615">
        <v>423.78</v>
      </c>
      <c r="N615">
        <v>6.57</v>
      </c>
    </row>
    <row r="616" spans="1:14" x14ac:dyDescent="0.2">
      <c r="A616" s="1">
        <v>303</v>
      </c>
      <c r="B616" s="10">
        <v>34775</v>
      </c>
      <c r="C616" s="32" t="str">
        <f t="shared" si="68"/>
        <v>V</v>
      </c>
      <c r="F616" s="5">
        <f t="shared" si="69"/>
        <v>22.750454000000001</v>
      </c>
      <c r="G616">
        <v>6.9340000000000002</v>
      </c>
      <c r="K616">
        <v>430.64</v>
      </c>
      <c r="L616">
        <v>423.70600000000002</v>
      </c>
      <c r="N616">
        <v>6.65</v>
      </c>
    </row>
    <row r="617" spans="1:14" x14ac:dyDescent="0.2">
      <c r="A617" s="1">
        <v>303</v>
      </c>
      <c r="B617" s="10">
        <v>34817</v>
      </c>
      <c r="C617" s="32" t="str">
        <f t="shared" si="68"/>
        <v>V</v>
      </c>
      <c r="F617" s="5">
        <f t="shared" si="69"/>
        <v>22.642181000000001</v>
      </c>
      <c r="G617">
        <v>6.9009999999999998</v>
      </c>
      <c r="K617">
        <v>430.64</v>
      </c>
      <c r="L617">
        <v>423.73899999999998</v>
      </c>
      <c r="N617">
        <v>6.617</v>
      </c>
    </row>
    <row r="618" spans="1:14" x14ac:dyDescent="0.2">
      <c r="A618" s="1">
        <v>303</v>
      </c>
      <c r="B618" s="10">
        <v>34859</v>
      </c>
      <c r="C618" s="32" t="str">
        <f t="shared" si="68"/>
        <v>V</v>
      </c>
      <c r="F618" s="5">
        <f t="shared" si="69"/>
        <v>22.389544000000001</v>
      </c>
      <c r="G618">
        <v>6.8239999999999998</v>
      </c>
      <c r="K618">
        <v>430.64</v>
      </c>
      <c r="L618">
        <f t="shared" ref="L618:L625" si="70">K618-G618</f>
        <v>423.81599999999997</v>
      </c>
      <c r="N618">
        <f t="shared" ref="N618:N646" si="71">430.356-L618</f>
        <v>6.5400000000000205</v>
      </c>
    </row>
    <row r="619" spans="1:14" x14ac:dyDescent="0.2">
      <c r="A619" s="1">
        <v>303</v>
      </c>
      <c r="B619" s="10">
        <v>35025</v>
      </c>
      <c r="C619" s="32" t="str">
        <f t="shared" si="68"/>
        <v>V</v>
      </c>
      <c r="F619" s="5">
        <f t="shared" si="69"/>
        <v>26.490794000000001</v>
      </c>
      <c r="G619">
        <v>8.0739999999999998</v>
      </c>
      <c r="J619" s="34" t="s">
        <v>211</v>
      </c>
      <c r="K619">
        <v>430.64</v>
      </c>
      <c r="L619">
        <f t="shared" si="70"/>
        <v>422.56599999999997</v>
      </c>
      <c r="N619">
        <f>430.356-L619</f>
        <v>7.7900000000000205</v>
      </c>
    </row>
    <row r="620" spans="1:14" x14ac:dyDescent="0.2">
      <c r="A620" s="1">
        <v>303</v>
      </c>
      <c r="B620" s="10">
        <v>35101</v>
      </c>
      <c r="C620" s="32" t="str">
        <f t="shared" si="68"/>
        <v>V</v>
      </c>
      <c r="F620" s="5">
        <f t="shared" si="69"/>
        <v>23.593671000000001</v>
      </c>
      <c r="G620">
        <v>7.1909999999999998</v>
      </c>
      <c r="K620">
        <v>430.64</v>
      </c>
      <c r="L620">
        <f t="shared" si="70"/>
        <v>423.44900000000001</v>
      </c>
      <c r="N620">
        <f t="shared" si="71"/>
        <v>6.9069999999999823</v>
      </c>
    </row>
    <row r="621" spans="1:14" x14ac:dyDescent="0.2">
      <c r="A621" s="1">
        <v>303</v>
      </c>
      <c r="B621" s="10">
        <v>35143</v>
      </c>
      <c r="C621" s="32" t="str">
        <f t="shared" si="68"/>
        <v>V</v>
      </c>
      <c r="F621" s="5">
        <f t="shared" si="69"/>
        <v>23.783968999999999</v>
      </c>
      <c r="G621">
        <v>7.2489999999999997</v>
      </c>
      <c r="K621">
        <v>430.64</v>
      </c>
      <c r="L621">
        <f t="shared" si="70"/>
        <v>423.39099999999996</v>
      </c>
      <c r="N621">
        <f t="shared" si="71"/>
        <v>6.9650000000000318</v>
      </c>
    </row>
    <row r="622" spans="1:14" x14ac:dyDescent="0.2">
      <c r="A622" s="1">
        <v>303</v>
      </c>
      <c r="B622" s="10">
        <v>35184</v>
      </c>
      <c r="C622" s="32" t="str">
        <f t="shared" si="68"/>
        <v>V</v>
      </c>
      <c r="F622" s="5">
        <f t="shared" si="69"/>
        <v>22.419073000000001</v>
      </c>
      <c r="G622">
        <v>6.8330000000000002</v>
      </c>
      <c r="K622">
        <v>430.64</v>
      </c>
      <c r="L622">
        <f t="shared" si="70"/>
        <v>423.80699999999996</v>
      </c>
      <c r="N622">
        <f t="shared" si="71"/>
        <v>6.549000000000035</v>
      </c>
    </row>
    <row r="623" spans="1:14" x14ac:dyDescent="0.2">
      <c r="A623" s="1">
        <v>303</v>
      </c>
      <c r="B623" s="10">
        <v>35213</v>
      </c>
      <c r="C623" s="32" t="str">
        <f t="shared" si="68"/>
        <v>V</v>
      </c>
      <c r="F623" s="5">
        <f t="shared" si="69"/>
        <v>22.012229000000001</v>
      </c>
      <c r="G623">
        <v>6.7089999999999996</v>
      </c>
      <c r="K623">
        <v>430.64</v>
      </c>
      <c r="L623">
        <f t="shared" si="70"/>
        <v>423.93099999999998</v>
      </c>
      <c r="N623">
        <f t="shared" si="71"/>
        <v>6.4250000000000114</v>
      </c>
    </row>
    <row r="624" spans="1:14" x14ac:dyDescent="0.2">
      <c r="A624" s="1">
        <v>303</v>
      </c>
      <c r="B624" s="10">
        <v>35240</v>
      </c>
      <c r="C624" s="32" t="str">
        <f t="shared" si="68"/>
        <v>V</v>
      </c>
      <c r="F624" s="5">
        <f t="shared" si="69"/>
        <v>22.068006</v>
      </c>
      <c r="G624">
        <v>6.726</v>
      </c>
      <c r="K624">
        <v>430.64</v>
      </c>
      <c r="L624">
        <f t="shared" si="70"/>
        <v>423.91399999999999</v>
      </c>
      <c r="N624">
        <f t="shared" si="71"/>
        <v>6.4420000000000073</v>
      </c>
    </row>
    <row r="625" spans="1:14" x14ac:dyDescent="0.2">
      <c r="A625" s="1">
        <v>303</v>
      </c>
      <c r="B625" s="10">
        <v>35286</v>
      </c>
      <c r="C625" s="32" t="str">
        <f t="shared" si="68"/>
        <v>V</v>
      </c>
      <c r="F625" s="5">
        <f t="shared" si="69"/>
        <v>22.323924000000002</v>
      </c>
      <c r="G625">
        <v>6.8040000000000003</v>
      </c>
      <c r="K625">
        <v>430.64</v>
      </c>
      <c r="L625">
        <f t="shared" si="70"/>
        <v>423.83600000000001</v>
      </c>
      <c r="N625">
        <f t="shared" si="71"/>
        <v>6.5199999999999818</v>
      </c>
    </row>
    <row r="626" spans="1:14" x14ac:dyDescent="0.2">
      <c r="A626" s="1">
        <v>303</v>
      </c>
      <c r="B626" s="10">
        <v>35311</v>
      </c>
      <c r="C626" s="32" t="str">
        <f t="shared" si="68"/>
        <v>V</v>
      </c>
      <c r="F626" s="5">
        <f t="shared" si="69"/>
        <v>22.510940999999999</v>
      </c>
      <c r="G626">
        <v>6.8609999999999998</v>
      </c>
      <c r="K626">
        <v>430.64</v>
      </c>
      <c r="L626">
        <f t="shared" ref="L626:L658" si="72">K626-G626</f>
        <v>423.779</v>
      </c>
      <c r="N626">
        <f t="shared" si="71"/>
        <v>6.5769999999999982</v>
      </c>
    </row>
    <row r="627" spans="1:14" x14ac:dyDescent="0.2">
      <c r="A627" s="1">
        <v>303</v>
      </c>
      <c r="B627" s="10">
        <v>35359</v>
      </c>
      <c r="C627" s="32" t="str">
        <f t="shared" si="68"/>
        <v>V</v>
      </c>
      <c r="F627" s="5">
        <f t="shared" si="69"/>
        <v>22.802950000000003</v>
      </c>
      <c r="G627">
        <v>6.95</v>
      </c>
      <c r="K627">
        <v>430.64</v>
      </c>
      <c r="L627">
        <f t="shared" si="72"/>
        <v>423.69</v>
      </c>
      <c r="N627">
        <f t="shared" si="71"/>
        <v>6.6659999999999968</v>
      </c>
    </row>
    <row r="628" spans="1:14" x14ac:dyDescent="0.2">
      <c r="A628" s="1">
        <v>303</v>
      </c>
      <c r="B628" s="10">
        <v>35419</v>
      </c>
      <c r="C628" s="32" t="str">
        <f t="shared" si="68"/>
        <v>V</v>
      </c>
      <c r="F628" s="5">
        <f t="shared" si="69"/>
        <v>22.734049000000002</v>
      </c>
      <c r="G628">
        <v>6.9290000000000003</v>
      </c>
      <c r="K628">
        <v>430.64</v>
      </c>
      <c r="L628">
        <f t="shared" si="72"/>
        <v>423.71100000000001</v>
      </c>
      <c r="N628">
        <f t="shared" si="71"/>
        <v>6.6449999999999818</v>
      </c>
    </row>
    <row r="629" spans="1:14" x14ac:dyDescent="0.2">
      <c r="A629" s="1">
        <v>303</v>
      </c>
      <c r="B629" s="10">
        <v>35487</v>
      </c>
      <c r="C629" s="32" t="str">
        <f t="shared" si="68"/>
        <v>V</v>
      </c>
      <c r="F629" s="5">
        <f t="shared" si="69"/>
        <v>22.930909</v>
      </c>
      <c r="G629">
        <v>6.9889999999999999</v>
      </c>
      <c r="K629">
        <v>430.64</v>
      </c>
      <c r="L629">
        <f t="shared" si="72"/>
        <v>423.65100000000001</v>
      </c>
      <c r="N629">
        <f t="shared" si="71"/>
        <v>6.7049999999999841</v>
      </c>
    </row>
    <row r="630" spans="1:14" x14ac:dyDescent="0.2">
      <c r="A630" s="1">
        <v>303</v>
      </c>
      <c r="B630" s="10">
        <v>35551</v>
      </c>
      <c r="C630" s="32" t="str">
        <f t="shared" si="68"/>
        <v>V</v>
      </c>
      <c r="F630" s="5">
        <f t="shared" si="69"/>
        <v>22.245180000000001</v>
      </c>
      <c r="G630">
        <v>6.78</v>
      </c>
      <c r="K630">
        <v>430.64</v>
      </c>
      <c r="L630">
        <f t="shared" si="72"/>
        <v>423.86</v>
      </c>
      <c r="N630">
        <f t="shared" si="71"/>
        <v>6.4959999999999809</v>
      </c>
    </row>
    <row r="631" spans="1:14" x14ac:dyDescent="0.2">
      <c r="A631" s="1">
        <v>303</v>
      </c>
      <c r="B631" s="10">
        <v>35586</v>
      </c>
      <c r="C631" s="32" t="str">
        <f t="shared" si="68"/>
        <v>V</v>
      </c>
      <c r="F631" s="5">
        <f t="shared" si="69"/>
        <v>22.159873999999999</v>
      </c>
      <c r="G631">
        <v>6.7539999999999996</v>
      </c>
      <c r="K631">
        <v>430.64</v>
      </c>
      <c r="L631">
        <f t="shared" si="72"/>
        <v>423.88599999999997</v>
      </c>
      <c r="N631">
        <f t="shared" si="71"/>
        <v>6.4700000000000273</v>
      </c>
    </row>
    <row r="632" spans="1:14" x14ac:dyDescent="0.2">
      <c r="A632" s="1">
        <v>303</v>
      </c>
      <c r="B632" s="10">
        <v>35625</v>
      </c>
      <c r="C632" s="32" t="str">
        <f t="shared" si="68"/>
        <v>V</v>
      </c>
      <c r="F632" s="5">
        <f t="shared" si="69"/>
        <v>21.985980999999999</v>
      </c>
      <c r="G632">
        <v>6.7009999999999996</v>
      </c>
      <c r="K632">
        <v>430.64</v>
      </c>
      <c r="L632">
        <f t="shared" si="72"/>
        <v>423.93899999999996</v>
      </c>
      <c r="N632">
        <f t="shared" si="71"/>
        <v>6.41700000000003</v>
      </c>
    </row>
    <row r="633" spans="1:14" x14ac:dyDescent="0.2">
      <c r="A633" s="1">
        <v>303</v>
      </c>
      <c r="B633" s="10">
        <v>35651</v>
      </c>
      <c r="C633" s="32" t="str">
        <f t="shared" si="68"/>
        <v>V</v>
      </c>
      <c r="F633" s="5">
        <f t="shared" si="69"/>
        <v>21.736625</v>
      </c>
      <c r="G633">
        <v>6.625</v>
      </c>
      <c r="K633">
        <v>430.64</v>
      </c>
      <c r="L633">
        <f t="shared" si="72"/>
        <v>424.01499999999999</v>
      </c>
      <c r="N633">
        <f t="shared" si="71"/>
        <v>6.3410000000000082</v>
      </c>
    </row>
    <row r="634" spans="1:14" x14ac:dyDescent="0.2">
      <c r="A634" s="1">
        <v>303</v>
      </c>
      <c r="B634" s="10">
        <v>35693</v>
      </c>
      <c r="C634" s="32" t="str">
        <f t="shared" si="68"/>
        <v>V</v>
      </c>
      <c r="F634" s="5">
        <f t="shared" si="69"/>
        <v>22.540470000000003</v>
      </c>
      <c r="G634">
        <v>6.87</v>
      </c>
      <c r="K634">
        <v>430.64</v>
      </c>
      <c r="L634">
        <f t="shared" si="72"/>
        <v>423.77</v>
      </c>
      <c r="N634">
        <f t="shared" si="71"/>
        <v>6.5860000000000127</v>
      </c>
    </row>
    <row r="635" spans="1:14" x14ac:dyDescent="0.2">
      <c r="A635" s="1">
        <v>303</v>
      </c>
      <c r="B635" s="10">
        <v>35731</v>
      </c>
      <c r="C635" s="32" t="str">
        <f t="shared" si="68"/>
        <v>V</v>
      </c>
      <c r="F635" s="5">
        <f t="shared" si="69"/>
        <v>22.674990999999999</v>
      </c>
      <c r="G635">
        <v>6.9109999999999996</v>
      </c>
      <c r="K635">
        <v>430.64</v>
      </c>
      <c r="L635">
        <f t="shared" si="72"/>
        <v>423.72899999999998</v>
      </c>
      <c r="N635">
        <f t="shared" si="71"/>
        <v>6.6270000000000095</v>
      </c>
    </row>
    <row r="636" spans="1:14" x14ac:dyDescent="0.2">
      <c r="A636" s="1">
        <v>303</v>
      </c>
      <c r="B636" s="10">
        <v>35754</v>
      </c>
      <c r="C636" s="32" t="str">
        <f t="shared" si="68"/>
        <v>V</v>
      </c>
      <c r="F636" s="5">
        <f t="shared" si="69"/>
        <v>22.799669000000002</v>
      </c>
      <c r="G636">
        <v>6.9489999999999998</v>
      </c>
      <c r="K636">
        <v>430.64</v>
      </c>
      <c r="L636">
        <f t="shared" si="72"/>
        <v>423.69099999999997</v>
      </c>
      <c r="N636">
        <f t="shared" si="71"/>
        <v>6.6650000000000205</v>
      </c>
    </row>
    <row r="637" spans="1:14" x14ac:dyDescent="0.2">
      <c r="A637" s="1">
        <v>303</v>
      </c>
      <c r="B637" s="10">
        <v>35776</v>
      </c>
      <c r="C637" s="32" t="str">
        <f t="shared" si="68"/>
        <v>V</v>
      </c>
      <c r="F637" s="5">
        <f t="shared" si="69"/>
        <v>22.373139000000002</v>
      </c>
      <c r="G637">
        <v>6.819</v>
      </c>
      <c r="K637">
        <v>430.64</v>
      </c>
      <c r="L637">
        <f t="shared" si="72"/>
        <v>423.82099999999997</v>
      </c>
      <c r="N637">
        <f t="shared" si="71"/>
        <v>6.535000000000025</v>
      </c>
    </row>
    <row r="638" spans="1:14" x14ac:dyDescent="0.2">
      <c r="A638" s="1">
        <v>303</v>
      </c>
      <c r="B638" s="10">
        <v>35817</v>
      </c>
      <c r="C638" s="32" t="str">
        <f t="shared" si="68"/>
        <v>V</v>
      </c>
      <c r="F638" s="5">
        <f t="shared" si="69"/>
        <v>23.039182</v>
      </c>
      <c r="G638">
        <v>7.0220000000000002</v>
      </c>
      <c r="K638">
        <v>430.64</v>
      </c>
      <c r="L638">
        <f t="shared" si="72"/>
        <v>423.61799999999999</v>
      </c>
      <c r="N638">
        <f t="shared" si="71"/>
        <v>6.7379999999999995</v>
      </c>
    </row>
    <row r="639" spans="1:14" x14ac:dyDescent="0.2">
      <c r="A639" s="1">
        <v>303</v>
      </c>
      <c r="B639" s="10">
        <v>35845</v>
      </c>
      <c r="C639" s="32" t="str">
        <f t="shared" si="68"/>
        <v>V</v>
      </c>
      <c r="F639" s="5">
        <f t="shared" si="69"/>
        <v>22.625776000000002</v>
      </c>
      <c r="G639">
        <v>6.8959999999999999</v>
      </c>
      <c r="K639">
        <v>430.64</v>
      </c>
      <c r="L639">
        <f t="shared" si="72"/>
        <v>423.74399999999997</v>
      </c>
      <c r="N639">
        <f t="shared" si="71"/>
        <v>6.6120000000000232</v>
      </c>
    </row>
    <row r="640" spans="1:14" x14ac:dyDescent="0.2">
      <c r="A640" s="1">
        <v>303</v>
      </c>
      <c r="B640" s="10">
        <v>35871</v>
      </c>
      <c r="C640" s="32" t="str">
        <f t="shared" si="68"/>
        <v>V</v>
      </c>
      <c r="F640" s="5">
        <f t="shared" si="69"/>
        <v>23.111363999999998</v>
      </c>
      <c r="G640">
        <v>7.0439999999999996</v>
      </c>
      <c r="K640">
        <v>430.64</v>
      </c>
      <c r="L640">
        <f t="shared" si="72"/>
        <v>423.596</v>
      </c>
      <c r="N640">
        <f t="shared" si="71"/>
        <v>6.7599999999999909</v>
      </c>
    </row>
    <row r="641" spans="1:14" x14ac:dyDescent="0.2">
      <c r="A641" s="1">
        <v>303</v>
      </c>
      <c r="B641" s="10">
        <v>35900</v>
      </c>
      <c r="C641" s="32" t="str">
        <f t="shared" si="68"/>
        <v>V</v>
      </c>
      <c r="F641" s="5">
        <f t="shared" si="69"/>
        <v>23.078554</v>
      </c>
      <c r="G641">
        <v>7.0339999999999998</v>
      </c>
      <c r="K641">
        <v>430.64</v>
      </c>
      <c r="L641">
        <f t="shared" si="72"/>
        <v>423.60599999999999</v>
      </c>
      <c r="N641">
        <f t="shared" si="71"/>
        <v>6.75</v>
      </c>
    </row>
    <row r="642" spans="1:14" x14ac:dyDescent="0.2">
      <c r="A642" s="1">
        <v>303</v>
      </c>
      <c r="B642" s="10">
        <v>35956</v>
      </c>
      <c r="C642" s="32" t="str">
        <f t="shared" si="68"/>
        <v>V</v>
      </c>
      <c r="F642" s="5">
        <f t="shared" si="69"/>
        <v>22.346890999999999</v>
      </c>
      <c r="G642">
        <v>6.8109999999999999</v>
      </c>
      <c r="K642">
        <v>430.64</v>
      </c>
      <c r="L642">
        <f t="shared" si="72"/>
        <v>423.82900000000001</v>
      </c>
      <c r="N642">
        <f t="shared" si="71"/>
        <v>6.5269999999999868</v>
      </c>
    </row>
    <row r="643" spans="1:14" x14ac:dyDescent="0.2">
      <c r="A643" s="1">
        <v>303</v>
      </c>
      <c r="B643" s="10">
        <v>36060</v>
      </c>
      <c r="C643" s="32" t="str">
        <f t="shared" si="68"/>
        <v>V</v>
      </c>
      <c r="F643" s="5">
        <f t="shared" si="69"/>
        <v>23.442744999999999</v>
      </c>
      <c r="G643">
        <v>7.1449999999999996</v>
      </c>
      <c r="K643">
        <v>430.64</v>
      </c>
      <c r="L643">
        <f t="shared" si="72"/>
        <v>423.495</v>
      </c>
      <c r="N643">
        <f t="shared" si="71"/>
        <v>6.86099999999999</v>
      </c>
    </row>
    <row r="644" spans="1:14" x14ac:dyDescent="0.2">
      <c r="A644" s="1">
        <v>303</v>
      </c>
      <c r="B644" s="10">
        <v>36082</v>
      </c>
      <c r="C644" s="32" t="str">
        <f t="shared" si="68"/>
        <v>V</v>
      </c>
      <c r="F644" s="5">
        <f t="shared" si="69"/>
        <v>22.993248000000001</v>
      </c>
      <c r="G644">
        <v>7.008</v>
      </c>
      <c r="K644">
        <v>430.64</v>
      </c>
      <c r="L644">
        <f t="shared" si="72"/>
        <v>423.63200000000001</v>
      </c>
      <c r="N644">
        <f t="shared" si="71"/>
        <v>6.7239999999999895</v>
      </c>
    </row>
    <row r="645" spans="1:14" x14ac:dyDescent="0.2">
      <c r="A645" s="1">
        <v>303</v>
      </c>
      <c r="B645" s="10">
        <v>36185</v>
      </c>
      <c r="C645" s="32" t="str">
        <f t="shared" si="68"/>
        <v>V</v>
      </c>
      <c r="F645" s="5">
        <f t="shared" si="69"/>
        <v>23.127769000000001</v>
      </c>
      <c r="G645">
        <v>7.0490000000000004</v>
      </c>
      <c r="K645">
        <v>431.64</v>
      </c>
      <c r="L645">
        <f>K645-G645</f>
        <v>424.59100000000001</v>
      </c>
      <c r="N645">
        <f t="shared" si="71"/>
        <v>5.7649999999999864</v>
      </c>
    </row>
    <row r="646" spans="1:14" x14ac:dyDescent="0.2">
      <c r="A646" s="1">
        <v>303</v>
      </c>
      <c r="B646" s="10">
        <v>36216</v>
      </c>
      <c r="C646" s="32" t="str">
        <f t="shared" si="68"/>
        <v>V</v>
      </c>
      <c r="F646" s="5">
        <f t="shared" si="69"/>
        <v>23.265571000000001</v>
      </c>
      <c r="G646">
        <v>7.0910000000000002</v>
      </c>
      <c r="K646">
        <v>432.64</v>
      </c>
      <c r="L646">
        <f>K646-G646</f>
        <v>425.54899999999998</v>
      </c>
      <c r="N646">
        <f t="shared" si="71"/>
        <v>4.8070000000000164</v>
      </c>
    </row>
    <row r="647" spans="1:14" x14ac:dyDescent="0.2">
      <c r="A647" s="1">
        <v>303</v>
      </c>
      <c r="B647" s="10">
        <v>36235</v>
      </c>
      <c r="C647" s="32" t="str">
        <f t="shared" si="68"/>
        <v>V</v>
      </c>
      <c r="F647" s="5">
        <f t="shared" si="69"/>
        <v>23.232761000000004</v>
      </c>
      <c r="G647">
        <v>7.0810000000000004</v>
      </c>
      <c r="K647">
        <v>433.64</v>
      </c>
      <c r="L647">
        <f>K647-G647</f>
        <v>426.55899999999997</v>
      </c>
      <c r="N647">
        <f>430.356-L647</f>
        <v>3.7970000000000255</v>
      </c>
    </row>
    <row r="648" spans="1:14" x14ac:dyDescent="0.2">
      <c r="A648" s="1">
        <v>303</v>
      </c>
      <c r="B648" s="10">
        <v>36277</v>
      </c>
      <c r="C648" s="32" t="str">
        <f t="shared" si="68"/>
        <v>V</v>
      </c>
      <c r="F648" s="5">
        <f t="shared" si="69"/>
        <v>22.635619000000002</v>
      </c>
      <c r="G648">
        <v>6.899</v>
      </c>
      <c r="K648">
        <v>434.64</v>
      </c>
      <c r="L648">
        <f>K648-G648</f>
        <v>427.74099999999999</v>
      </c>
      <c r="N648">
        <f>430.356-L648</f>
        <v>2.6150000000000091</v>
      </c>
    </row>
    <row r="649" spans="1:14" x14ac:dyDescent="0.2">
      <c r="A649" s="1">
        <v>303</v>
      </c>
      <c r="B649" s="10">
        <v>36299</v>
      </c>
      <c r="C649" s="32" t="str">
        <f t="shared" si="68"/>
        <v>V</v>
      </c>
      <c r="F649" s="5">
        <f t="shared" si="69"/>
        <v>22.346890999999999</v>
      </c>
      <c r="G649">
        <v>6.8109999999999999</v>
      </c>
      <c r="K649">
        <v>430.64</v>
      </c>
      <c r="L649">
        <f t="shared" si="72"/>
        <v>423.82900000000001</v>
      </c>
      <c r="N649">
        <f t="shared" ref="N649:N658" si="73">430.356-L649</f>
        <v>6.5269999999999868</v>
      </c>
    </row>
    <row r="650" spans="1:14" x14ac:dyDescent="0.2">
      <c r="A650" s="1">
        <v>303</v>
      </c>
      <c r="B650" s="10">
        <v>36328</v>
      </c>
      <c r="C650" s="32" t="str">
        <f t="shared" si="68"/>
        <v>V</v>
      </c>
      <c r="F650" s="5">
        <f t="shared" si="69"/>
        <v>21.779278000000001</v>
      </c>
      <c r="G650">
        <v>6.6379999999999999</v>
      </c>
      <c r="K650">
        <v>430.64</v>
      </c>
      <c r="L650">
        <f t="shared" si="72"/>
        <v>424.00200000000001</v>
      </c>
      <c r="N650">
        <f t="shared" si="73"/>
        <v>6.353999999999985</v>
      </c>
    </row>
    <row r="651" spans="1:14" x14ac:dyDescent="0.2">
      <c r="A651" s="1">
        <v>303</v>
      </c>
      <c r="B651" s="10">
        <v>36371</v>
      </c>
      <c r="C651" s="32" t="str">
        <f t="shared" si="68"/>
        <v>V</v>
      </c>
      <c r="F651" s="5">
        <f t="shared" si="69"/>
        <v>21.451178000000002</v>
      </c>
      <c r="G651">
        <v>6.5380000000000003</v>
      </c>
      <c r="K651">
        <v>430.64</v>
      </c>
      <c r="L651">
        <f t="shared" si="72"/>
        <v>424.10199999999998</v>
      </c>
      <c r="N651">
        <f t="shared" si="73"/>
        <v>6.2540000000000191</v>
      </c>
    </row>
    <row r="652" spans="1:14" x14ac:dyDescent="0.2">
      <c r="A652" s="1">
        <v>303</v>
      </c>
      <c r="B652" s="10">
        <v>36399</v>
      </c>
      <c r="C652" s="32" t="str">
        <f t="shared" si="68"/>
        <v>V</v>
      </c>
      <c r="F652" s="5">
        <f t="shared" si="69"/>
        <v>21.438054000000001</v>
      </c>
      <c r="G652">
        <v>6.5339999999999998</v>
      </c>
      <c r="K652">
        <v>430.64</v>
      </c>
      <c r="L652">
        <f t="shared" si="72"/>
        <v>424.10599999999999</v>
      </c>
      <c r="N652">
        <f t="shared" si="73"/>
        <v>6.25</v>
      </c>
    </row>
    <row r="653" spans="1:14" x14ac:dyDescent="0.2">
      <c r="A653" s="1">
        <v>303</v>
      </c>
      <c r="B653" s="10">
        <v>36427</v>
      </c>
      <c r="C653" s="32" t="str">
        <f t="shared" si="68"/>
        <v>V</v>
      </c>
      <c r="F653" s="5">
        <f t="shared" si="69"/>
        <v>21.362591000000002</v>
      </c>
      <c r="G653">
        <v>6.5110000000000001</v>
      </c>
      <c r="K653">
        <v>430.64</v>
      </c>
      <c r="L653">
        <f t="shared" si="72"/>
        <v>424.12899999999996</v>
      </c>
      <c r="N653">
        <f t="shared" si="73"/>
        <v>6.2270000000000323</v>
      </c>
    </row>
    <row r="654" spans="1:14" x14ac:dyDescent="0.2">
      <c r="A654" s="1">
        <v>303</v>
      </c>
      <c r="B654" s="10">
        <v>36458</v>
      </c>
      <c r="C654" s="32" t="str">
        <f t="shared" si="68"/>
        <v>V</v>
      </c>
      <c r="F654" s="5">
        <f t="shared" si="69"/>
        <v>21.641476000000001</v>
      </c>
      <c r="G654">
        <v>6.5960000000000001</v>
      </c>
      <c r="K654">
        <v>430.64</v>
      </c>
      <c r="L654">
        <f t="shared" si="72"/>
        <v>424.04399999999998</v>
      </c>
      <c r="N654">
        <f t="shared" si="73"/>
        <v>6.3120000000000118</v>
      </c>
    </row>
    <row r="655" spans="1:14" x14ac:dyDescent="0.2">
      <c r="A655" s="1">
        <v>303</v>
      </c>
      <c r="B655" s="10">
        <v>36486</v>
      </c>
      <c r="C655" s="32" t="str">
        <f t="shared" si="68"/>
        <v>V</v>
      </c>
      <c r="F655" s="5">
        <f t="shared" si="69"/>
        <v>21.907236999999999</v>
      </c>
      <c r="G655">
        <v>6.6769999999999996</v>
      </c>
      <c r="K655">
        <v>430.64</v>
      </c>
      <c r="L655">
        <f t="shared" si="72"/>
        <v>423.96299999999997</v>
      </c>
      <c r="N655">
        <f t="shared" si="73"/>
        <v>6.3930000000000291</v>
      </c>
    </row>
    <row r="656" spans="1:14" x14ac:dyDescent="0.2">
      <c r="A656" s="1">
        <v>303</v>
      </c>
      <c r="B656" s="10">
        <v>36521</v>
      </c>
      <c r="C656" s="32" t="str">
        <f t="shared" si="68"/>
        <v>V</v>
      </c>
      <c r="F656" s="5">
        <f t="shared" si="69"/>
        <v>22.146750000000001</v>
      </c>
      <c r="G656">
        <v>6.75</v>
      </c>
      <c r="K656">
        <v>430.64</v>
      </c>
      <c r="L656">
        <f t="shared" si="72"/>
        <v>423.89</v>
      </c>
      <c r="N656">
        <f t="shared" si="73"/>
        <v>6.4660000000000082</v>
      </c>
    </row>
    <row r="657" spans="1:14" x14ac:dyDescent="0.2">
      <c r="A657" s="1">
        <v>303</v>
      </c>
      <c r="B657" s="10">
        <v>36553</v>
      </c>
      <c r="C657" s="32" t="str">
        <f t="shared" si="68"/>
        <v>V</v>
      </c>
      <c r="F657" s="5">
        <v>22.37</v>
      </c>
      <c r="G657" s="3">
        <f t="shared" ref="G657:G663" si="74">F657/3.281</f>
        <v>6.8180432794879611</v>
      </c>
      <c r="K657">
        <v>430.64</v>
      </c>
      <c r="L657">
        <f t="shared" si="72"/>
        <v>423.82195672051205</v>
      </c>
      <c r="N657" s="3">
        <f t="shared" si="73"/>
        <v>6.5340432794879462</v>
      </c>
    </row>
    <row r="658" spans="1:14" x14ac:dyDescent="0.2">
      <c r="A658" s="1">
        <v>303</v>
      </c>
      <c r="B658" s="10">
        <v>36587</v>
      </c>
      <c r="C658" s="32" t="str">
        <f t="shared" si="68"/>
        <v>V</v>
      </c>
      <c r="F658" s="5">
        <v>22.52</v>
      </c>
      <c r="G658" s="3">
        <f t="shared" si="74"/>
        <v>6.8637610484608347</v>
      </c>
      <c r="K658">
        <v>430.64</v>
      </c>
      <c r="L658">
        <f t="shared" si="72"/>
        <v>423.77623895153914</v>
      </c>
      <c r="N658" s="3">
        <f t="shared" si="73"/>
        <v>6.5797610484608526</v>
      </c>
    </row>
    <row r="659" spans="1:14" x14ac:dyDescent="0.2">
      <c r="A659" s="1">
        <v>303</v>
      </c>
      <c r="B659" s="10">
        <v>36612</v>
      </c>
      <c r="C659" s="32" t="str">
        <f t="shared" si="68"/>
        <v>V</v>
      </c>
      <c r="F659" s="5">
        <v>22.6</v>
      </c>
      <c r="G659" s="3">
        <f t="shared" si="74"/>
        <v>6.888143858579701</v>
      </c>
      <c r="K659">
        <v>430.64</v>
      </c>
      <c r="L659">
        <f t="shared" ref="L659:L722" si="75">K659-G659</f>
        <v>423.75185614142026</v>
      </c>
      <c r="N659" s="3">
        <f t="shared" ref="N659:N722" si="76">430.356-L659</f>
        <v>6.6041438585797323</v>
      </c>
    </row>
    <row r="660" spans="1:14" x14ac:dyDescent="0.2">
      <c r="A660" s="1">
        <v>303</v>
      </c>
      <c r="B660" s="10">
        <v>36640</v>
      </c>
      <c r="C660" s="32" t="str">
        <f t="shared" si="68"/>
        <v>V</v>
      </c>
      <c r="F660" s="5">
        <v>22.59</v>
      </c>
      <c r="G660" s="3">
        <f t="shared" si="74"/>
        <v>6.8850960073148428</v>
      </c>
      <c r="K660">
        <v>430.64</v>
      </c>
      <c r="L660">
        <f t="shared" si="75"/>
        <v>423.75490399268517</v>
      </c>
      <c r="N660" s="3">
        <f t="shared" si="76"/>
        <v>6.6010960073148226</v>
      </c>
    </row>
    <row r="661" spans="1:14" x14ac:dyDescent="0.2">
      <c r="A661" s="1">
        <v>303</v>
      </c>
      <c r="B661" s="10">
        <v>36669</v>
      </c>
      <c r="C661" s="32" t="str">
        <f t="shared" si="68"/>
        <v>V</v>
      </c>
      <c r="F661" s="5">
        <v>22.64</v>
      </c>
      <c r="G661" s="3">
        <f t="shared" si="74"/>
        <v>6.9003352636391346</v>
      </c>
      <c r="K661">
        <v>430.64</v>
      </c>
      <c r="L661">
        <f t="shared" si="75"/>
        <v>423.73966473636085</v>
      </c>
      <c r="N661" s="3">
        <f t="shared" si="76"/>
        <v>6.6163352636391437</v>
      </c>
    </row>
    <row r="662" spans="1:14" x14ac:dyDescent="0.2">
      <c r="A662" s="1">
        <v>303</v>
      </c>
      <c r="B662" s="10">
        <v>36706</v>
      </c>
      <c r="C662" s="32" t="str">
        <f t="shared" si="68"/>
        <v>V</v>
      </c>
      <c r="F662" s="5">
        <v>22.55</v>
      </c>
      <c r="G662" s="3">
        <f t="shared" si="74"/>
        <v>6.8729046022554101</v>
      </c>
      <c r="K662">
        <v>430.64</v>
      </c>
      <c r="L662">
        <f t="shared" si="75"/>
        <v>423.76709539774458</v>
      </c>
      <c r="N662" s="3">
        <f t="shared" si="76"/>
        <v>6.5889046022554112</v>
      </c>
    </row>
    <row r="663" spans="1:14" x14ac:dyDescent="0.2">
      <c r="A663" s="1">
        <v>303</v>
      </c>
      <c r="B663" s="10">
        <v>36732</v>
      </c>
      <c r="C663" s="32" t="str">
        <f t="shared" si="68"/>
        <v>V</v>
      </c>
      <c r="F663" s="5">
        <v>22.74</v>
      </c>
      <c r="G663" s="3">
        <f t="shared" si="74"/>
        <v>6.9308137762877164</v>
      </c>
      <c r="K663">
        <v>430.64</v>
      </c>
      <c r="L663">
        <f t="shared" si="75"/>
        <v>423.70918622371227</v>
      </c>
      <c r="N663" s="3">
        <f t="shared" si="76"/>
        <v>6.6468137762877291</v>
      </c>
    </row>
    <row r="664" spans="1:14" x14ac:dyDescent="0.2">
      <c r="A664" s="1">
        <v>303</v>
      </c>
      <c r="B664" s="10">
        <v>36760</v>
      </c>
      <c r="C664" s="32" t="str">
        <f t="shared" si="68"/>
        <v>V</v>
      </c>
      <c r="F664" s="5">
        <v>22.75</v>
      </c>
      <c r="G664" s="3">
        <v>6.9329999999999998</v>
      </c>
      <c r="K664">
        <v>430.64</v>
      </c>
      <c r="L664">
        <f t="shared" si="75"/>
        <v>423.70699999999999</v>
      </c>
      <c r="N664" s="3">
        <f t="shared" si="76"/>
        <v>6.6490000000000009</v>
      </c>
    </row>
    <row r="665" spans="1:14" x14ac:dyDescent="0.2">
      <c r="A665" s="1">
        <v>303</v>
      </c>
      <c r="B665" s="10">
        <v>36787</v>
      </c>
      <c r="C665" s="32" t="str">
        <f t="shared" si="68"/>
        <v>V</v>
      </c>
      <c r="F665" s="5">
        <v>22.73</v>
      </c>
      <c r="G665" s="3">
        <v>6.9279999999999999</v>
      </c>
      <c r="K665">
        <v>430.64</v>
      </c>
      <c r="L665">
        <f t="shared" si="75"/>
        <v>423.71199999999999</v>
      </c>
      <c r="N665" s="3">
        <f t="shared" si="76"/>
        <v>6.6440000000000055</v>
      </c>
    </row>
    <row r="666" spans="1:14" x14ac:dyDescent="0.2">
      <c r="A666" s="1">
        <v>303</v>
      </c>
      <c r="B666" s="10">
        <v>36822</v>
      </c>
      <c r="C666" s="32" t="str">
        <f t="shared" si="68"/>
        <v>V</v>
      </c>
      <c r="F666" s="5">
        <v>22.7</v>
      </c>
      <c r="G666" s="3">
        <v>6.9189999999999996</v>
      </c>
      <c r="K666">
        <v>430.64</v>
      </c>
      <c r="L666">
        <f t="shared" si="75"/>
        <v>423.721</v>
      </c>
      <c r="N666" s="3">
        <f t="shared" si="76"/>
        <v>6.6349999999999909</v>
      </c>
    </row>
    <row r="667" spans="1:14" x14ac:dyDescent="0.2">
      <c r="A667" s="1">
        <v>303</v>
      </c>
      <c r="B667" s="10">
        <v>36859</v>
      </c>
      <c r="C667" s="32" t="str">
        <f t="shared" si="68"/>
        <v>V</v>
      </c>
      <c r="F667" s="5">
        <v>22.23</v>
      </c>
      <c r="G667" s="3">
        <v>6.7759999999999998</v>
      </c>
      <c r="K667">
        <v>430.64</v>
      </c>
      <c r="L667">
        <f t="shared" si="75"/>
        <v>423.86399999999998</v>
      </c>
      <c r="N667" s="3">
        <f t="shared" si="76"/>
        <v>6.4920000000000186</v>
      </c>
    </row>
    <row r="668" spans="1:14" x14ac:dyDescent="0.2">
      <c r="A668" s="1">
        <v>303</v>
      </c>
      <c r="B668" s="10">
        <v>36888</v>
      </c>
      <c r="C668" s="32" t="str">
        <f t="shared" si="68"/>
        <v>V</v>
      </c>
      <c r="F668" s="5">
        <v>22.19</v>
      </c>
      <c r="G668" s="3">
        <v>6.7640000000000002</v>
      </c>
      <c r="K668">
        <v>430.64</v>
      </c>
      <c r="L668">
        <f t="shared" si="75"/>
        <v>423.87599999999998</v>
      </c>
      <c r="N668" s="3">
        <f t="shared" si="76"/>
        <v>6.4800000000000182</v>
      </c>
    </row>
    <row r="669" spans="1:14" x14ac:dyDescent="0.2">
      <c r="A669" s="1">
        <v>303</v>
      </c>
      <c r="B669" s="10">
        <v>36914</v>
      </c>
      <c r="C669" s="32" t="str">
        <f t="shared" si="68"/>
        <v>V</v>
      </c>
      <c r="F669" s="5">
        <v>22.33</v>
      </c>
      <c r="G669" s="3">
        <v>6.806</v>
      </c>
      <c r="K669">
        <v>430.64</v>
      </c>
      <c r="L669">
        <f t="shared" si="75"/>
        <v>423.834</v>
      </c>
      <c r="N669" s="3">
        <f t="shared" si="76"/>
        <v>6.5219999999999914</v>
      </c>
    </row>
    <row r="670" spans="1:14" x14ac:dyDescent="0.2">
      <c r="A670" s="1">
        <v>303</v>
      </c>
      <c r="B670" s="10">
        <v>36941</v>
      </c>
      <c r="C670" s="32" t="str">
        <f t="shared" si="68"/>
        <v>V</v>
      </c>
      <c r="F670" s="5">
        <v>22.48</v>
      </c>
      <c r="G670" s="3">
        <v>6.8520000000000003</v>
      </c>
      <c r="K670">
        <v>430.64</v>
      </c>
      <c r="L670">
        <f t="shared" si="75"/>
        <v>423.78800000000001</v>
      </c>
      <c r="N670" s="3">
        <f t="shared" si="76"/>
        <v>6.5679999999999836</v>
      </c>
    </row>
    <row r="671" spans="1:14" x14ac:dyDescent="0.2">
      <c r="A671" s="1">
        <v>303</v>
      </c>
      <c r="B671" s="10">
        <v>36965</v>
      </c>
      <c r="C671" s="32" t="str">
        <f t="shared" si="68"/>
        <v>V</v>
      </c>
      <c r="F671" s="5">
        <v>22.59</v>
      </c>
      <c r="G671" s="3">
        <v>6.8849999999999998</v>
      </c>
      <c r="K671">
        <v>430.64</v>
      </c>
      <c r="L671">
        <f t="shared" si="75"/>
        <v>423.755</v>
      </c>
      <c r="N671" s="3">
        <f t="shared" si="76"/>
        <v>6.6009999999999991</v>
      </c>
    </row>
    <row r="672" spans="1:14" x14ac:dyDescent="0.2">
      <c r="A672" s="1">
        <v>303</v>
      </c>
      <c r="B672" s="10">
        <v>37011</v>
      </c>
      <c r="C672" s="32" t="str">
        <f t="shared" ref="C672:C728" si="77">IF(ISBLANK(D672),"V","S")</f>
        <v>V</v>
      </c>
      <c r="F672" s="5">
        <v>22.19</v>
      </c>
      <c r="G672" s="3">
        <v>6.7640000000000002</v>
      </c>
      <c r="K672">
        <v>430.64</v>
      </c>
      <c r="L672">
        <f t="shared" si="75"/>
        <v>423.87599999999998</v>
      </c>
      <c r="N672" s="3">
        <f t="shared" si="76"/>
        <v>6.4800000000000182</v>
      </c>
    </row>
    <row r="673" spans="1:14" x14ac:dyDescent="0.2">
      <c r="A673" s="1">
        <v>303</v>
      </c>
      <c r="B673" s="10">
        <v>37041</v>
      </c>
      <c r="C673" s="32" t="str">
        <f t="shared" si="77"/>
        <v>V</v>
      </c>
      <c r="F673" s="5">
        <v>21.44</v>
      </c>
      <c r="G673" s="3">
        <v>6.5350000000000001</v>
      </c>
      <c r="K673">
        <v>430.64</v>
      </c>
      <c r="L673">
        <f t="shared" si="75"/>
        <v>424.10499999999996</v>
      </c>
      <c r="N673" s="3">
        <f t="shared" si="76"/>
        <v>6.2510000000000332</v>
      </c>
    </row>
    <row r="674" spans="1:14" x14ac:dyDescent="0.2">
      <c r="A674" s="1">
        <v>303</v>
      </c>
      <c r="B674" s="10">
        <v>37063</v>
      </c>
      <c r="C674" s="32" t="str">
        <f t="shared" si="77"/>
        <v>V</v>
      </c>
      <c r="F674" s="5">
        <v>20.97</v>
      </c>
      <c r="G674" s="3">
        <v>6.3920000000000003</v>
      </c>
      <c r="K674">
        <v>430.64</v>
      </c>
      <c r="L674">
        <f t="shared" si="75"/>
        <v>424.24799999999999</v>
      </c>
      <c r="N674" s="3">
        <f t="shared" si="76"/>
        <v>6.1080000000000041</v>
      </c>
    </row>
    <row r="675" spans="1:14" x14ac:dyDescent="0.2">
      <c r="A675" s="1">
        <v>303</v>
      </c>
      <c r="B675" s="10">
        <v>37102</v>
      </c>
      <c r="C675" s="32" t="str">
        <f t="shared" si="77"/>
        <v>V</v>
      </c>
      <c r="F675" s="5">
        <v>21.5</v>
      </c>
      <c r="G675" s="3">
        <v>6.5529999999999999</v>
      </c>
      <c r="K675">
        <v>430.64</v>
      </c>
      <c r="L675">
        <f t="shared" si="75"/>
        <v>424.08699999999999</v>
      </c>
      <c r="N675" s="3">
        <f t="shared" si="76"/>
        <v>6.2690000000000055</v>
      </c>
    </row>
    <row r="676" spans="1:14" x14ac:dyDescent="0.2">
      <c r="A676" s="1">
        <v>303</v>
      </c>
      <c r="B676" s="10">
        <v>37130</v>
      </c>
      <c r="C676" s="32" t="str">
        <f t="shared" si="77"/>
        <v>V</v>
      </c>
      <c r="F676" s="5">
        <v>21.72</v>
      </c>
      <c r="G676" s="3">
        <v>6.62</v>
      </c>
      <c r="K676">
        <v>430.64</v>
      </c>
      <c r="L676">
        <f t="shared" si="75"/>
        <v>424.02</v>
      </c>
      <c r="N676" s="3">
        <f t="shared" si="76"/>
        <v>6.3360000000000127</v>
      </c>
    </row>
    <row r="677" spans="1:14" x14ac:dyDescent="0.2">
      <c r="A677" s="1">
        <v>303</v>
      </c>
      <c r="B677" s="10">
        <v>37159</v>
      </c>
      <c r="C677" s="32" t="str">
        <f t="shared" si="77"/>
        <v>V</v>
      </c>
      <c r="F677" s="5">
        <v>21.98</v>
      </c>
      <c r="G677" s="3">
        <v>6.7</v>
      </c>
      <c r="K677">
        <v>430.64</v>
      </c>
      <c r="L677">
        <f t="shared" si="75"/>
        <v>423.94</v>
      </c>
      <c r="N677" s="3">
        <f t="shared" si="76"/>
        <v>6.4159999999999968</v>
      </c>
    </row>
    <row r="678" spans="1:14" x14ac:dyDescent="0.2">
      <c r="A678" s="1">
        <v>303</v>
      </c>
      <c r="B678" s="10">
        <v>37193</v>
      </c>
      <c r="C678" s="32" t="str">
        <f t="shared" si="77"/>
        <v>V</v>
      </c>
      <c r="F678" s="5">
        <v>22.14</v>
      </c>
      <c r="G678" s="3">
        <v>6.7480000000000002</v>
      </c>
      <c r="K678">
        <v>430.64</v>
      </c>
      <c r="L678">
        <f t="shared" si="75"/>
        <v>423.892</v>
      </c>
      <c r="N678" s="3">
        <f t="shared" si="76"/>
        <v>6.4639999999999986</v>
      </c>
    </row>
    <row r="679" spans="1:14" x14ac:dyDescent="0.2">
      <c r="A679" s="1">
        <v>303</v>
      </c>
      <c r="B679" s="10">
        <v>37223</v>
      </c>
      <c r="C679" s="32" t="str">
        <f t="shared" si="77"/>
        <v>V</v>
      </c>
      <c r="F679" s="5">
        <v>22.26</v>
      </c>
      <c r="G679" s="3">
        <v>6.7850000000000001</v>
      </c>
      <c r="K679">
        <v>430.64</v>
      </c>
      <c r="L679">
        <f t="shared" si="75"/>
        <v>423.85499999999996</v>
      </c>
      <c r="N679" s="3">
        <f t="shared" si="76"/>
        <v>6.5010000000000332</v>
      </c>
    </row>
    <row r="680" spans="1:14" x14ac:dyDescent="0.2">
      <c r="A680" s="1">
        <v>303</v>
      </c>
      <c r="B680" s="10">
        <v>37244</v>
      </c>
      <c r="C680" s="32" t="str">
        <f t="shared" si="77"/>
        <v>V</v>
      </c>
      <c r="F680" s="5">
        <v>22.34</v>
      </c>
      <c r="G680" s="3">
        <v>6.8090000000000002</v>
      </c>
      <c r="K680">
        <v>430.64</v>
      </c>
      <c r="L680">
        <f t="shared" si="75"/>
        <v>423.83099999999996</v>
      </c>
      <c r="N680" s="3">
        <f t="shared" si="76"/>
        <v>6.5250000000000341</v>
      </c>
    </row>
    <row r="681" spans="1:14" x14ac:dyDescent="0.2">
      <c r="A681" s="1">
        <v>303</v>
      </c>
      <c r="B681" s="10">
        <v>37281</v>
      </c>
      <c r="C681" s="32" t="str">
        <f t="shared" si="77"/>
        <v>V</v>
      </c>
      <c r="F681" s="5">
        <v>22.45</v>
      </c>
      <c r="G681" s="3">
        <v>6.843</v>
      </c>
      <c r="K681">
        <v>430.64</v>
      </c>
      <c r="L681">
        <f t="shared" si="75"/>
        <v>423.79699999999997</v>
      </c>
      <c r="N681" s="3">
        <f t="shared" si="76"/>
        <v>6.5590000000000259</v>
      </c>
    </row>
    <row r="682" spans="1:14" x14ac:dyDescent="0.2">
      <c r="A682" s="1">
        <v>303</v>
      </c>
      <c r="B682" s="10">
        <v>37314</v>
      </c>
      <c r="C682" s="32" t="str">
        <f t="shared" si="77"/>
        <v>V</v>
      </c>
      <c r="F682" s="5">
        <v>22.59</v>
      </c>
      <c r="G682" s="3">
        <v>6.8849999999999998</v>
      </c>
      <c r="K682">
        <v>430.64</v>
      </c>
      <c r="L682">
        <f t="shared" si="75"/>
        <v>423.755</v>
      </c>
      <c r="N682" s="3">
        <f t="shared" si="76"/>
        <v>6.6009999999999991</v>
      </c>
    </row>
    <row r="683" spans="1:14" x14ac:dyDescent="0.2">
      <c r="A683" s="1">
        <v>303</v>
      </c>
      <c r="B683" s="10">
        <v>37337</v>
      </c>
      <c r="C683" s="32" t="str">
        <f t="shared" si="77"/>
        <v>V</v>
      </c>
      <c r="F683" s="5">
        <v>22.69</v>
      </c>
      <c r="G683" s="3">
        <v>6.9160000000000004</v>
      </c>
      <c r="K683">
        <v>430.64</v>
      </c>
      <c r="L683">
        <f t="shared" si="75"/>
        <v>423.72399999999999</v>
      </c>
      <c r="N683" s="3">
        <f t="shared" si="76"/>
        <v>6.632000000000005</v>
      </c>
    </row>
    <row r="684" spans="1:14" x14ac:dyDescent="0.2">
      <c r="A684" s="1">
        <v>303</v>
      </c>
      <c r="B684" s="10">
        <v>37375</v>
      </c>
      <c r="C684" s="32" t="str">
        <f t="shared" si="77"/>
        <v>V</v>
      </c>
      <c r="F684" s="5">
        <v>22.72</v>
      </c>
      <c r="G684" s="3">
        <v>6.9249999999999998</v>
      </c>
      <c r="K684">
        <v>430.64</v>
      </c>
      <c r="L684">
        <f t="shared" si="75"/>
        <v>423.71499999999997</v>
      </c>
      <c r="N684" s="3">
        <f t="shared" si="76"/>
        <v>6.6410000000000196</v>
      </c>
    </row>
    <row r="685" spans="1:14" x14ac:dyDescent="0.2">
      <c r="A685" s="1">
        <v>303</v>
      </c>
      <c r="B685" s="10">
        <v>37398</v>
      </c>
      <c r="C685" s="32" t="str">
        <f t="shared" si="77"/>
        <v>V</v>
      </c>
      <c r="F685" s="5">
        <v>22.6</v>
      </c>
      <c r="G685" s="3">
        <v>6.8879999999999999</v>
      </c>
      <c r="K685">
        <v>430.64</v>
      </c>
      <c r="L685">
        <f t="shared" si="75"/>
        <v>423.75200000000001</v>
      </c>
      <c r="N685" s="3">
        <f t="shared" si="76"/>
        <v>6.603999999999985</v>
      </c>
    </row>
    <row r="686" spans="1:14" x14ac:dyDescent="0.2">
      <c r="A686" s="1">
        <v>303</v>
      </c>
      <c r="B686" s="10">
        <v>37433</v>
      </c>
      <c r="C686" s="32" t="str">
        <f t="shared" si="77"/>
        <v>V</v>
      </c>
      <c r="F686" s="5">
        <v>22.43</v>
      </c>
      <c r="G686" s="3">
        <v>6.8369999999999997</v>
      </c>
      <c r="K686">
        <v>430.64</v>
      </c>
      <c r="L686">
        <f t="shared" si="75"/>
        <v>423.803</v>
      </c>
      <c r="N686" s="3">
        <f t="shared" si="76"/>
        <v>6.5529999999999973</v>
      </c>
    </row>
    <row r="687" spans="1:14" x14ac:dyDescent="0.2">
      <c r="A687" s="1">
        <v>303</v>
      </c>
      <c r="B687" s="10">
        <v>37460</v>
      </c>
      <c r="C687" s="32" t="str">
        <f t="shared" si="77"/>
        <v>V</v>
      </c>
      <c r="F687" s="5">
        <v>22.28</v>
      </c>
      <c r="G687" s="3">
        <v>6.7910000000000004</v>
      </c>
      <c r="K687">
        <v>430.64</v>
      </c>
      <c r="L687">
        <f t="shared" si="75"/>
        <v>423.84899999999999</v>
      </c>
      <c r="N687" s="3">
        <f t="shared" si="76"/>
        <v>6.507000000000005</v>
      </c>
    </row>
    <row r="688" spans="1:14" x14ac:dyDescent="0.2">
      <c r="A688" s="1">
        <v>303</v>
      </c>
      <c r="B688" s="10">
        <v>37494</v>
      </c>
      <c r="C688" s="32" t="str">
        <f t="shared" si="77"/>
        <v>V</v>
      </c>
      <c r="F688" s="5">
        <v>22.32</v>
      </c>
      <c r="G688" s="3">
        <f t="shared" ref="G688:G777" si="78">F688*0.3048</f>
        <v>6.8031360000000003</v>
      </c>
      <c r="K688">
        <v>430.64</v>
      </c>
      <c r="L688">
        <f t="shared" si="75"/>
        <v>423.83686399999999</v>
      </c>
      <c r="N688" s="3">
        <f t="shared" si="76"/>
        <v>6.5191360000000032</v>
      </c>
    </row>
    <row r="689" spans="1:14" x14ac:dyDescent="0.2">
      <c r="A689" s="1">
        <v>303</v>
      </c>
      <c r="B689" s="10">
        <v>37524</v>
      </c>
      <c r="C689" s="32" t="str">
        <f t="shared" si="77"/>
        <v>V</v>
      </c>
      <c r="F689" s="5">
        <v>22.49</v>
      </c>
      <c r="G689" s="3">
        <f t="shared" si="78"/>
        <v>6.8549519999999999</v>
      </c>
      <c r="K689">
        <v>430.64</v>
      </c>
      <c r="L689">
        <f t="shared" si="75"/>
        <v>423.78504799999996</v>
      </c>
      <c r="N689" s="3">
        <f t="shared" si="76"/>
        <v>6.5709520000000339</v>
      </c>
    </row>
    <row r="690" spans="1:14" x14ac:dyDescent="0.2">
      <c r="A690" s="1">
        <v>303</v>
      </c>
      <c r="B690" s="10">
        <v>37550</v>
      </c>
      <c r="C690" s="32" t="str">
        <f t="shared" si="77"/>
        <v>V</v>
      </c>
      <c r="F690" s="5">
        <v>22.63</v>
      </c>
      <c r="G690" s="3">
        <f t="shared" si="78"/>
        <v>6.8976240000000004</v>
      </c>
      <c r="K690">
        <v>430.64</v>
      </c>
      <c r="L690">
        <f t="shared" si="75"/>
        <v>423.74237599999998</v>
      </c>
      <c r="N690" s="3">
        <f t="shared" si="76"/>
        <v>6.6136240000000157</v>
      </c>
    </row>
    <row r="691" spans="1:14" x14ac:dyDescent="0.2">
      <c r="A691" s="1">
        <v>303</v>
      </c>
      <c r="B691" s="10">
        <v>37581</v>
      </c>
      <c r="C691" s="32" t="str">
        <f t="shared" si="77"/>
        <v>V</v>
      </c>
      <c r="F691" s="5">
        <v>22.71</v>
      </c>
      <c r="G691" s="3">
        <f t="shared" si="78"/>
        <v>6.9220080000000008</v>
      </c>
      <c r="K691">
        <v>430.64</v>
      </c>
      <c r="L691">
        <f t="shared" si="75"/>
        <v>423.71799199999998</v>
      </c>
      <c r="N691" s="3">
        <f t="shared" si="76"/>
        <v>6.6380080000000135</v>
      </c>
    </row>
    <row r="692" spans="1:14" x14ac:dyDescent="0.2">
      <c r="A692" s="1">
        <v>303</v>
      </c>
      <c r="B692" s="10">
        <v>37610</v>
      </c>
      <c r="C692" s="32" t="str">
        <f t="shared" si="77"/>
        <v>V</v>
      </c>
      <c r="F692" s="5">
        <v>22.79</v>
      </c>
      <c r="G692" s="3">
        <f t="shared" si="78"/>
        <v>6.9463920000000003</v>
      </c>
      <c r="K692">
        <v>430.64</v>
      </c>
      <c r="L692">
        <f t="shared" si="75"/>
        <v>423.69360799999998</v>
      </c>
      <c r="N692" s="3">
        <f t="shared" si="76"/>
        <v>6.6623920000000112</v>
      </c>
    </row>
    <row r="693" spans="1:14" x14ac:dyDescent="0.2">
      <c r="A693" s="1">
        <v>303</v>
      </c>
      <c r="B693" s="10">
        <v>37651</v>
      </c>
      <c r="C693" s="32" t="str">
        <f t="shared" si="77"/>
        <v>V</v>
      </c>
      <c r="F693" s="5">
        <v>22.89</v>
      </c>
      <c r="G693" s="3">
        <f t="shared" si="78"/>
        <v>6.9768720000000002</v>
      </c>
      <c r="K693">
        <v>430.64</v>
      </c>
      <c r="L693">
        <f t="shared" si="75"/>
        <v>423.66312799999997</v>
      </c>
      <c r="N693" s="3">
        <f t="shared" si="76"/>
        <v>6.6928720000000226</v>
      </c>
    </row>
    <row r="694" spans="1:14" x14ac:dyDescent="0.2">
      <c r="A694" s="1">
        <v>303</v>
      </c>
      <c r="B694" s="10">
        <v>37679</v>
      </c>
      <c r="C694" s="32" t="str">
        <f t="shared" si="77"/>
        <v>V</v>
      </c>
      <c r="F694" s="5">
        <v>23</v>
      </c>
      <c r="G694" s="3">
        <f t="shared" si="78"/>
        <v>7.0104000000000006</v>
      </c>
      <c r="K694">
        <v>430.64</v>
      </c>
      <c r="L694">
        <f t="shared" si="75"/>
        <v>423.62959999999998</v>
      </c>
      <c r="N694" s="3">
        <f t="shared" si="76"/>
        <v>6.7264000000000124</v>
      </c>
    </row>
    <row r="695" spans="1:14" x14ac:dyDescent="0.2">
      <c r="A695" s="1">
        <v>303</v>
      </c>
      <c r="B695" s="10">
        <v>37706</v>
      </c>
      <c r="C695" s="32" t="str">
        <f t="shared" si="77"/>
        <v>V</v>
      </c>
      <c r="F695" s="5">
        <v>23.07</v>
      </c>
      <c r="G695" s="3">
        <f t="shared" si="78"/>
        <v>7.0317360000000004</v>
      </c>
      <c r="K695">
        <v>430.64</v>
      </c>
      <c r="L695">
        <f t="shared" si="75"/>
        <v>423.60826399999996</v>
      </c>
      <c r="N695" s="3">
        <f t="shared" si="76"/>
        <v>6.7477360000000317</v>
      </c>
    </row>
    <row r="696" spans="1:14" x14ac:dyDescent="0.2">
      <c r="A696" s="1">
        <v>303</v>
      </c>
      <c r="B696" s="10">
        <v>37739</v>
      </c>
      <c r="C696" s="32" t="str">
        <f t="shared" si="77"/>
        <v>V</v>
      </c>
      <c r="F696" s="5">
        <v>23.08</v>
      </c>
      <c r="G696" s="3">
        <f t="shared" si="78"/>
        <v>7.0347840000000001</v>
      </c>
      <c r="K696">
        <v>430.64</v>
      </c>
      <c r="L696">
        <f t="shared" si="75"/>
        <v>423.60521599999998</v>
      </c>
      <c r="N696" s="3">
        <f t="shared" si="76"/>
        <v>6.7507840000000101</v>
      </c>
    </row>
    <row r="697" spans="1:14" x14ac:dyDescent="0.2">
      <c r="A697" s="1">
        <v>303</v>
      </c>
      <c r="B697" s="10">
        <v>37761</v>
      </c>
      <c r="C697" s="32" t="str">
        <f t="shared" si="77"/>
        <v>V</v>
      </c>
      <c r="F697" s="5">
        <v>23.06</v>
      </c>
      <c r="G697" s="3">
        <f t="shared" si="78"/>
        <v>7.0286879999999998</v>
      </c>
      <c r="K697">
        <v>430.64</v>
      </c>
      <c r="L697">
        <f t="shared" si="75"/>
        <v>423.611312</v>
      </c>
      <c r="N697" s="3">
        <f t="shared" si="76"/>
        <v>6.7446879999999965</v>
      </c>
    </row>
    <row r="698" spans="1:14" x14ac:dyDescent="0.2">
      <c r="A698" s="1">
        <v>303</v>
      </c>
      <c r="B698" s="10">
        <v>37802</v>
      </c>
      <c r="C698" s="32" t="str">
        <f t="shared" si="77"/>
        <v>V</v>
      </c>
      <c r="F698" s="5">
        <v>22.98</v>
      </c>
      <c r="G698" s="3">
        <f t="shared" si="78"/>
        <v>7.0043040000000003</v>
      </c>
      <c r="K698">
        <v>430.64</v>
      </c>
      <c r="L698">
        <f t="shared" si="75"/>
        <v>423.635696</v>
      </c>
      <c r="N698" s="3">
        <f t="shared" si="76"/>
        <v>6.7203039999999987</v>
      </c>
    </row>
    <row r="699" spans="1:14" x14ac:dyDescent="0.2">
      <c r="A699" s="1">
        <v>303</v>
      </c>
      <c r="B699" s="10">
        <v>37832</v>
      </c>
      <c r="C699" s="32" t="str">
        <f t="shared" si="77"/>
        <v>V</v>
      </c>
      <c r="F699" s="5">
        <v>22.96</v>
      </c>
      <c r="G699" s="3">
        <f t="shared" si="78"/>
        <v>6.9982080000000009</v>
      </c>
      <c r="K699">
        <v>430.64</v>
      </c>
      <c r="L699">
        <f t="shared" si="75"/>
        <v>423.64179200000001</v>
      </c>
      <c r="N699" s="3">
        <f t="shared" si="76"/>
        <v>6.7142079999999851</v>
      </c>
    </row>
    <row r="700" spans="1:14" x14ac:dyDescent="0.2">
      <c r="A700" s="1">
        <v>303</v>
      </c>
      <c r="B700" s="10">
        <v>37860</v>
      </c>
      <c r="C700" s="32" t="str">
        <f t="shared" si="77"/>
        <v>V</v>
      </c>
      <c r="F700" s="5">
        <v>23.12</v>
      </c>
      <c r="G700" s="3">
        <f t="shared" si="78"/>
        <v>7.0469760000000008</v>
      </c>
      <c r="K700">
        <v>430.64</v>
      </c>
      <c r="L700">
        <f t="shared" si="75"/>
        <v>423.59302400000001</v>
      </c>
      <c r="N700" s="3">
        <f t="shared" si="76"/>
        <v>6.7629759999999806</v>
      </c>
    </row>
    <row r="701" spans="1:14" x14ac:dyDescent="0.2">
      <c r="A701" s="1">
        <v>303</v>
      </c>
      <c r="B701" s="10">
        <v>37888</v>
      </c>
      <c r="C701" s="32" t="str">
        <f t="shared" si="77"/>
        <v>V</v>
      </c>
      <c r="F701" s="5">
        <v>23.24</v>
      </c>
      <c r="G701" s="3">
        <f t="shared" si="78"/>
        <v>7.0835520000000001</v>
      </c>
      <c r="K701">
        <v>430.64</v>
      </c>
      <c r="L701">
        <f t="shared" si="75"/>
        <v>423.55644799999999</v>
      </c>
      <c r="N701" s="3">
        <f t="shared" si="76"/>
        <v>6.7995520000000056</v>
      </c>
    </row>
    <row r="702" spans="1:14" x14ac:dyDescent="0.2">
      <c r="A702" s="1">
        <v>303</v>
      </c>
      <c r="B702" s="10">
        <v>37924</v>
      </c>
      <c r="C702" s="32" t="str">
        <f t="shared" si="77"/>
        <v>V</v>
      </c>
      <c r="F702" s="5">
        <v>23.28</v>
      </c>
      <c r="G702" s="3">
        <f t="shared" si="78"/>
        <v>7.0957440000000007</v>
      </c>
      <c r="K702">
        <v>430.64</v>
      </c>
      <c r="L702">
        <f t="shared" si="75"/>
        <v>423.54425599999996</v>
      </c>
      <c r="N702" s="3">
        <f t="shared" si="76"/>
        <v>6.8117440000000329</v>
      </c>
    </row>
    <row r="703" spans="1:14" x14ac:dyDescent="0.2">
      <c r="A703" s="1">
        <v>303</v>
      </c>
      <c r="B703" s="10">
        <v>37951</v>
      </c>
      <c r="C703" s="32" t="str">
        <f t="shared" si="77"/>
        <v>V</v>
      </c>
      <c r="F703" s="5">
        <v>23.28</v>
      </c>
      <c r="G703" s="3">
        <f t="shared" si="78"/>
        <v>7.0957440000000007</v>
      </c>
      <c r="K703">
        <v>430.64</v>
      </c>
      <c r="L703">
        <f t="shared" si="75"/>
        <v>423.54425599999996</v>
      </c>
      <c r="N703" s="3">
        <f t="shared" si="76"/>
        <v>6.8117440000000329</v>
      </c>
    </row>
    <row r="704" spans="1:14" x14ac:dyDescent="0.2">
      <c r="A704" s="1">
        <v>303</v>
      </c>
      <c r="B704" s="10">
        <v>37978</v>
      </c>
      <c r="C704" s="32" t="str">
        <f t="shared" si="77"/>
        <v>V</v>
      </c>
      <c r="F704" s="5">
        <v>23.19</v>
      </c>
      <c r="G704" s="3">
        <f t="shared" si="78"/>
        <v>7.0683120000000006</v>
      </c>
      <c r="K704">
        <v>430.64</v>
      </c>
      <c r="L704">
        <f t="shared" si="75"/>
        <v>423.57168799999999</v>
      </c>
      <c r="N704" s="3">
        <f t="shared" si="76"/>
        <v>6.7843119999999999</v>
      </c>
    </row>
    <row r="705" spans="1:14" x14ac:dyDescent="0.2">
      <c r="A705" s="1">
        <v>303</v>
      </c>
      <c r="B705" s="10">
        <v>38008</v>
      </c>
      <c r="C705" s="32" t="str">
        <f t="shared" si="77"/>
        <v>V</v>
      </c>
      <c r="F705" s="5">
        <v>23.25</v>
      </c>
      <c r="G705" s="3">
        <f t="shared" si="78"/>
        <v>7.0866000000000007</v>
      </c>
      <c r="K705">
        <v>430.64</v>
      </c>
      <c r="L705">
        <f t="shared" si="75"/>
        <v>423.55340000000001</v>
      </c>
      <c r="N705" s="3">
        <f t="shared" si="76"/>
        <v>6.802599999999984</v>
      </c>
    </row>
    <row r="706" spans="1:14" x14ac:dyDescent="0.2">
      <c r="A706" s="1">
        <v>303</v>
      </c>
      <c r="B706" s="10">
        <v>38047</v>
      </c>
      <c r="C706" s="32" t="str">
        <f t="shared" si="77"/>
        <v>V</v>
      </c>
      <c r="F706" s="5">
        <v>23.31</v>
      </c>
      <c r="G706" s="3">
        <f t="shared" si="78"/>
        <v>7.1048879999999999</v>
      </c>
      <c r="K706">
        <v>430.64</v>
      </c>
      <c r="L706">
        <f t="shared" si="75"/>
        <v>423.53511199999997</v>
      </c>
      <c r="N706" s="3">
        <f t="shared" si="76"/>
        <v>6.8208880000000249</v>
      </c>
    </row>
    <row r="707" spans="1:14" x14ac:dyDescent="0.2">
      <c r="A707" s="1">
        <v>303</v>
      </c>
      <c r="B707" s="10">
        <v>38079</v>
      </c>
      <c r="C707" s="32" t="str">
        <f t="shared" si="77"/>
        <v>V</v>
      </c>
      <c r="F707" s="5">
        <v>23.24</v>
      </c>
      <c r="G707" s="3">
        <f t="shared" si="78"/>
        <v>7.0835520000000001</v>
      </c>
      <c r="K707">
        <v>430.64</v>
      </c>
      <c r="L707">
        <f t="shared" si="75"/>
        <v>423.55644799999999</v>
      </c>
      <c r="N707" s="3">
        <f t="shared" si="76"/>
        <v>6.7995520000000056</v>
      </c>
    </row>
    <row r="708" spans="1:14" x14ac:dyDescent="0.2">
      <c r="A708" s="1">
        <v>303</v>
      </c>
      <c r="B708" s="10">
        <v>38105</v>
      </c>
      <c r="C708" s="32" t="str">
        <f t="shared" si="77"/>
        <v>V</v>
      </c>
      <c r="F708" s="5">
        <v>23.23</v>
      </c>
      <c r="G708" s="3">
        <f t="shared" si="78"/>
        <v>7.0805040000000004</v>
      </c>
      <c r="J708" t="s">
        <v>76</v>
      </c>
      <c r="K708">
        <v>430.64</v>
      </c>
      <c r="L708">
        <f t="shared" si="75"/>
        <v>423.55949599999997</v>
      </c>
      <c r="N708" s="3">
        <f t="shared" si="76"/>
        <v>6.7965040000000272</v>
      </c>
    </row>
    <row r="709" spans="1:14" x14ac:dyDescent="0.2">
      <c r="A709" s="1">
        <v>303</v>
      </c>
      <c r="B709" s="10">
        <v>38131</v>
      </c>
      <c r="C709" s="32" t="str">
        <f t="shared" si="77"/>
        <v>V</v>
      </c>
      <c r="F709" s="5">
        <v>23.29</v>
      </c>
      <c r="G709" s="3">
        <f t="shared" si="78"/>
        <v>7.0987920000000004</v>
      </c>
      <c r="K709">
        <v>430.64</v>
      </c>
      <c r="L709">
        <f t="shared" si="75"/>
        <v>423.54120799999998</v>
      </c>
      <c r="N709" s="3">
        <f t="shared" si="76"/>
        <v>6.8147920000000113</v>
      </c>
    </row>
    <row r="710" spans="1:14" x14ac:dyDescent="0.2">
      <c r="A710" s="1">
        <v>303</v>
      </c>
      <c r="B710" s="10">
        <v>38162</v>
      </c>
      <c r="C710" s="32" t="s">
        <v>202</v>
      </c>
      <c r="F710" s="5">
        <v>23.34</v>
      </c>
      <c r="G710" s="3">
        <f t="shared" si="78"/>
        <v>7.1140319999999999</v>
      </c>
      <c r="J710" t="s">
        <v>79</v>
      </c>
      <c r="K710">
        <v>430.64</v>
      </c>
      <c r="L710">
        <f t="shared" si="75"/>
        <v>423.52596799999998</v>
      </c>
      <c r="N710" s="3">
        <f t="shared" si="76"/>
        <v>6.830032000000017</v>
      </c>
    </row>
    <row r="711" spans="1:14" x14ac:dyDescent="0.2">
      <c r="A711" s="1">
        <v>303</v>
      </c>
      <c r="B711" s="10">
        <v>38191</v>
      </c>
      <c r="C711" s="32" t="s">
        <v>202</v>
      </c>
      <c r="F711" s="5">
        <v>23.4</v>
      </c>
      <c r="G711" s="3">
        <f t="shared" si="78"/>
        <v>7.13232</v>
      </c>
      <c r="J711" t="s">
        <v>79</v>
      </c>
      <c r="K711">
        <v>430.64</v>
      </c>
      <c r="L711">
        <f t="shared" si="75"/>
        <v>423.50767999999999</v>
      </c>
      <c r="N711" s="3">
        <f t="shared" si="76"/>
        <v>6.8483200000000011</v>
      </c>
    </row>
    <row r="712" spans="1:14" x14ac:dyDescent="0.2">
      <c r="A712" s="1">
        <v>303</v>
      </c>
      <c r="B712" s="10">
        <v>38217</v>
      </c>
      <c r="C712" s="32" t="s">
        <v>202</v>
      </c>
      <c r="F712" s="5">
        <v>23.5</v>
      </c>
      <c r="G712" s="3">
        <f t="shared" si="78"/>
        <v>7.1628000000000007</v>
      </c>
      <c r="J712" t="s">
        <v>79</v>
      </c>
      <c r="K712">
        <v>430.64</v>
      </c>
      <c r="L712">
        <f t="shared" si="75"/>
        <v>423.47719999999998</v>
      </c>
      <c r="N712" s="3">
        <f t="shared" si="76"/>
        <v>6.8788000000000125</v>
      </c>
    </row>
    <row r="713" spans="1:14" x14ac:dyDescent="0.2">
      <c r="A713" s="1">
        <v>303</v>
      </c>
      <c r="B713" s="10">
        <v>38250</v>
      </c>
      <c r="C713" s="32" t="s">
        <v>202</v>
      </c>
      <c r="F713" s="5">
        <v>23.58</v>
      </c>
      <c r="G713" s="3">
        <f t="shared" si="78"/>
        <v>7.1871840000000002</v>
      </c>
      <c r="J713" t="s">
        <v>79</v>
      </c>
      <c r="K713">
        <v>430.64</v>
      </c>
      <c r="L713">
        <f t="shared" si="75"/>
        <v>423.45281599999998</v>
      </c>
      <c r="N713" s="3">
        <f t="shared" si="76"/>
        <v>6.9031840000000102</v>
      </c>
    </row>
    <row r="714" spans="1:14" x14ac:dyDescent="0.2">
      <c r="A714" s="1">
        <v>303</v>
      </c>
      <c r="B714" s="10">
        <v>38292</v>
      </c>
      <c r="C714" s="32" t="s">
        <v>202</v>
      </c>
      <c r="F714" s="5">
        <v>23.36</v>
      </c>
      <c r="G714" s="3">
        <f t="shared" si="78"/>
        <v>7.1201280000000002</v>
      </c>
      <c r="J714" t="s">
        <v>79</v>
      </c>
      <c r="K714">
        <v>430.64</v>
      </c>
      <c r="L714">
        <f t="shared" si="75"/>
        <v>423.51987199999996</v>
      </c>
      <c r="N714" s="3">
        <f t="shared" si="76"/>
        <v>6.8361280000000306</v>
      </c>
    </row>
    <row r="715" spans="1:14" x14ac:dyDescent="0.2">
      <c r="A715" s="1">
        <v>303</v>
      </c>
      <c r="B715" s="10">
        <v>38320</v>
      </c>
      <c r="C715" s="32" t="s">
        <v>202</v>
      </c>
      <c r="F715" s="5">
        <v>22.86</v>
      </c>
      <c r="G715" s="3">
        <f t="shared" si="78"/>
        <v>6.9677280000000001</v>
      </c>
      <c r="J715" t="s">
        <v>79</v>
      </c>
      <c r="K715">
        <v>430.64</v>
      </c>
      <c r="L715">
        <f t="shared" si="75"/>
        <v>423.67227199999996</v>
      </c>
      <c r="N715" s="3">
        <f t="shared" si="76"/>
        <v>6.6837280000000305</v>
      </c>
    </row>
    <row r="716" spans="1:14" x14ac:dyDescent="0.2">
      <c r="A716" s="1">
        <v>303</v>
      </c>
      <c r="B716" s="10">
        <v>38341</v>
      </c>
      <c r="C716" s="32" t="s">
        <v>202</v>
      </c>
      <c r="F716" s="5">
        <v>22.88</v>
      </c>
      <c r="G716" s="3">
        <f t="shared" si="78"/>
        <v>6.9738240000000005</v>
      </c>
      <c r="J716" t="s">
        <v>79</v>
      </c>
      <c r="K716">
        <v>430.64</v>
      </c>
      <c r="L716">
        <f t="shared" si="75"/>
        <v>423.66617600000001</v>
      </c>
      <c r="N716" s="3">
        <f t="shared" si="76"/>
        <v>6.6898239999999873</v>
      </c>
    </row>
    <row r="717" spans="1:14" x14ac:dyDescent="0.2">
      <c r="A717" s="1">
        <v>303</v>
      </c>
      <c r="B717" s="10">
        <v>38377</v>
      </c>
      <c r="C717" s="32" t="s">
        <v>202</v>
      </c>
      <c r="F717" s="5">
        <v>23.06</v>
      </c>
      <c r="G717" s="3">
        <f t="shared" si="78"/>
        <v>7.0286879999999998</v>
      </c>
      <c r="J717" t="s">
        <v>79</v>
      </c>
      <c r="K717">
        <v>430.64</v>
      </c>
      <c r="L717">
        <f t="shared" si="75"/>
        <v>423.611312</v>
      </c>
      <c r="N717" s="3">
        <f t="shared" si="76"/>
        <v>6.7446879999999965</v>
      </c>
    </row>
    <row r="718" spans="1:14" x14ac:dyDescent="0.2">
      <c r="A718" s="1">
        <v>303</v>
      </c>
      <c r="B718" s="10">
        <v>38413</v>
      </c>
      <c r="C718" s="32" t="s">
        <v>202</v>
      </c>
      <c r="F718" s="5">
        <v>23.21</v>
      </c>
      <c r="G718" s="3">
        <f t="shared" si="78"/>
        <v>7.0744080000000009</v>
      </c>
      <c r="J718" t="s">
        <v>79</v>
      </c>
      <c r="K718">
        <v>430.64</v>
      </c>
      <c r="L718">
        <f t="shared" si="75"/>
        <v>423.56559199999998</v>
      </c>
      <c r="N718" s="3">
        <f t="shared" si="76"/>
        <v>6.7904080000000135</v>
      </c>
    </row>
    <row r="719" spans="1:14" x14ac:dyDescent="0.2">
      <c r="A719" s="1">
        <v>303</v>
      </c>
      <c r="B719" s="10">
        <v>38440</v>
      </c>
      <c r="C719" s="32" t="s">
        <v>202</v>
      </c>
      <c r="F719" s="5">
        <v>23.26</v>
      </c>
      <c r="G719" s="3">
        <f t="shared" si="78"/>
        <v>7.0896480000000004</v>
      </c>
      <c r="J719" t="s">
        <v>79</v>
      </c>
      <c r="K719">
        <v>430.64</v>
      </c>
      <c r="L719">
        <f t="shared" si="75"/>
        <v>423.55035199999998</v>
      </c>
      <c r="N719" s="3">
        <f t="shared" si="76"/>
        <v>6.8056480000000192</v>
      </c>
    </row>
    <row r="720" spans="1:14" x14ac:dyDescent="0.2">
      <c r="A720" s="1">
        <v>303</v>
      </c>
      <c r="B720" s="10">
        <v>38467</v>
      </c>
      <c r="C720" s="32" t="s">
        <v>202</v>
      </c>
      <c r="F720" s="5">
        <v>23.06</v>
      </c>
      <c r="G720" s="3">
        <f t="shared" si="78"/>
        <v>7.0286879999999998</v>
      </c>
      <c r="J720" t="s">
        <v>79</v>
      </c>
      <c r="K720">
        <v>430.64</v>
      </c>
      <c r="L720">
        <f t="shared" si="75"/>
        <v>423.611312</v>
      </c>
      <c r="N720" s="3">
        <f t="shared" si="76"/>
        <v>6.7446879999999965</v>
      </c>
    </row>
    <row r="721" spans="1:14" x14ac:dyDescent="0.2">
      <c r="A721" s="1">
        <v>303</v>
      </c>
      <c r="B721" s="10">
        <v>38496</v>
      </c>
      <c r="C721" s="32" t="s">
        <v>202</v>
      </c>
      <c r="F721" s="5">
        <v>22.98</v>
      </c>
      <c r="G721" s="3">
        <f t="shared" si="78"/>
        <v>7.0043040000000003</v>
      </c>
      <c r="J721" t="s">
        <v>79</v>
      </c>
      <c r="K721">
        <v>430.64</v>
      </c>
      <c r="L721">
        <f t="shared" si="75"/>
        <v>423.635696</v>
      </c>
      <c r="N721" s="3">
        <f t="shared" si="76"/>
        <v>6.7203039999999987</v>
      </c>
    </row>
    <row r="722" spans="1:14" x14ac:dyDescent="0.2">
      <c r="A722" s="1">
        <v>303</v>
      </c>
      <c r="B722" s="10">
        <v>38526</v>
      </c>
      <c r="C722" s="32" t="s">
        <v>202</v>
      </c>
      <c r="F722" s="5">
        <v>22.28</v>
      </c>
      <c r="G722" s="3">
        <f t="shared" si="78"/>
        <v>6.7909440000000005</v>
      </c>
      <c r="J722" t="s">
        <v>79</v>
      </c>
      <c r="K722">
        <v>430.64</v>
      </c>
      <c r="L722">
        <f t="shared" si="75"/>
        <v>423.84905599999996</v>
      </c>
      <c r="N722" s="3">
        <f t="shared" si="76"/>
        <v>6.5069440000000327</v>
      </c>
    </row>
    <row r="723" spans="1:14" x14ac:dyDescent="0.2">
      <c r="A723" s="1">
        <v>303</v>
      </c>
      <c r="B723" s="10">
        <v>38558</v>
      </c>
      <c r="C723" s="32" t="str">
        <f t="shared" si="77"/>
        <v>V</v>
      </c>
      <c r="F723" s="5">
        <v>22.24</v>
      </c>
      <c r="G723" s="3">
        <f t="shared" si="78"/>
        <v>6.7787519999999999</v>
      </c>
      <c r="J723" t="s">
        <v>105</v>
      </c>
      <c r="K723">
        <v>430.64</v>
      </c>
      <c r="L723">
        <f t="shared" ref="L723:L760" si="79">K723-G723</f>
        <v>423.86124799999999</v>
      </c>
      <c r="N723" s="3">
        <f t="shared" ref="N723:N760" si="80">430.356-L723</f>
        <v>6.4947520000000054</v>
      </c>
    </row>
    <row r="724" spans="1:14" x14ac:dyDescent="0.2">
      <c r="A724" s="1">
        <v>303</v>
      </c>
      <c r="B724" s="10">
        <v>38586</v>
      </c>
      <c r="C724" s="32" t="str">
        <f t="shared" si="77"/>
        <v>V</v>
      </c>
      <c r="F724" s="5">
        <v>22.54</v>
      </c>
      <c r="G724" s="3">
        <f t="shared" si="78"/>
        <v>6.8701920000000003</v>
      </c>
      <c r="J724" t="s">
        <v>105</v>
      </c>
      <c r="K724">
        <v>430.64</v>
      </c>
      <c r="L724">
        <f t="shared" si="79"/>
        <v>423.76980800000001</v>
      </c>
      <c r="N724" s="3">
        <f t="shared" si="80"/>
        <v>6.5861919999999827</v>
      </c>
    </row>
    <row r="725" spans="1:14" x14ac:dyDescent="0.2">
      <c r="A725" s="1">
        <v>303</v>
      </c>
      <c r="B725" s="10">
        <v>38618</v>
      </c>
      <c r="C725" s="32" t="s">
        <v>202</v>
      </c>
      <c r="F725" s="5">
        <v>22.74</v>
      </c>
      <c r="G725" s="3">
        <f t="shared" si="78"/>
        <v>6.931152</v>
      </c>
      <c r="J725" t="s">
        <v>79</v>
      </c>
      <c r="K725">
        <v>430.64</v>
      </c>
      <c r="L725">
        <f t="shared" si="79"/>
        <v>423.70884799999999</v>
      </c>
      <c r="N725" s="3">
        <f t="shared" si="80"/>
        <v>6.6471520000000055</v>
      </c>
    </row>
    <row r="726" spans="1:14" x14ac:dyDescent="0.2">
      <c r="A726" s="1">
        <v>303</v>
      </c>
      <c r="B726" s="10">
        <v>38649</v>
      </c>
      <c r="C726" s="32" t="s">
        <v>202</v>
      </c>
      <c r="F726" s="5">
        <v>22.88</v>
      </c>
      <c r="G726" s="3">
        <f t="shared" si="78"/>
        <v>6.9738240000000005</v>
      </c>
      <c r="J726" t="s">
        <v>79</v>
      </c>
      <c r="K726">
        <v>430.64</v>
      </c>
      <c r="L726">
        <f t="shared" si="79"/>
        <v>423.66617600000001</v>
      </c>
      <c r="N726" s="3">
        <f t="shared" si="80"/>
        <v>6.6898239999999873</v>
      </c>
    </row>
    <row r="727" spans="1:14" x14ac:dyDescent="0.2">
      <c r="A727" s="1">
        <v>303</v>
      </c>
      <c r="B727" s="10">
        <v>38677</v>
      </c>
      <c r="C727" s="32" t="s">
        <v>202</v>
      </c>
      <c r="F727" s="5">
        <v>22.84</v>
      </c>
      <c r="G727" s="3">
        <f t="shared" si="78"/>
        <v>6.9616320000000007</v>
      </c>
      <c r="J727" t="s">
        <v>79</v>
      </c>
      <c r="K727">
        <v>430.64</v>
      </c>
      <c r="L727">
        <f t="shared" si="79"/>
        <v>423.67836799999998</v>
      </c>
      <c r="N727" s="3">
        <f t="shared" si="80"/>
        <v>6.6776320000000169</v>
      </c>
    </row>
    <row r="728" spans="1:14" x14ac:dyDescent="0.2">
      <c r="A728" s="1">
        <v>303</v>
      </c>
      <c r="B728" s="10">
        <v>38707</v>
      </c>
      <c r="C728" s="32" t="str">
        <f t="shared" si="77"/>
        <v>V</v>
      </c>
      <c r="F728" s="5">
        <v>23</v>
      </c>
      <c r="G728" s="3">
        <f t="shared" si="78"/>
        <v>7.0104000000000006</v>
      </c>
      <c r="J728" t="s">
        <v>114</v>
      </c>
      <c r="K728">
        <v>430.64</v>
      </c>
      <c r="L728">
        <f t="shared" si="79"/>
        <v>423.62959999999998</v>
      </c>
      <c r="N728" s="3">
        <f t="shared" si="80"/>
        <v>6.7264000000000124</v>
      </c>
    </row>
    <row r="729" spans="1:14" x14ac:dyDescent="0.2">
      <c r="A729" s="1">
        <v>303</v>
      </c>
      <c r="B729" s="10">
        <v>38743</v>
      </c>
      <c r="C729" s="32" t="s">
        <v>202</v>
      </c>
      <c r="F729" s="5">
        <v>23.09</v>
      </c>
      <c r="G729" s="3">
        <f t="shared" si="78"/>
        <v>7.0378320000000008</v>
      </c>
      <c r="J729" t="s">
        <v>79</v>
      </c>
      <c r="K729">
        <v>430.64</v>
      </c>
      <c r="L729">
        <f t="shared" si="79"/>
        <v>423.60216800000001</v>
      </c>
      <c r="N729" s="3">
        <f t="shared" si="80"/>
        <v>6.7538319999999885</v>
      </c>
    </row>
    <row r="730" spans="1:14" x14ac:dyDescent="0.2">
      <c r="A730" s="1">
        <v>303</v>
      </c>
      <c r="B730" s="10">
        <v>38776</v>
      </c>
      <c r="C730" s="32" t="s">
        <v>202</v>
      </c>
      <c r="F730" s="5">
        <v>23.2</v>
      </c>
      <c r="G730" s="3">
        <f t="shared" si="78"/>
        <v>7.0713600000000003</v>
      </c>
      <c r="J730" t="s">
        <v>79</v>
      </c>
      <c r="K730">
        <v>430.64</v>
      </c>
      <c r="L730">
        <f t="shared" si="79"/>
        <v>423.56863999999996</v>
      </c>
      <c r="N730" s="3">
        <f t="shared" si="80"/>
        <v>6.7873600000000351</v>
      </c>
    </row>
    <row r="731" spans="1:14" x14ac:dyDescent="0.2">
      <c r="A731" s="1">
        <v>303</v>
      </c>
      <c r="B731" s="10">
        <v>38803</v>
      </c>
      <c r="C731" s="32" t="s">
        <v>202</v>
      </c>
      <c r="F731" s="5">
        <v>23.26</v>
      </c>
      <c r="G731" s="3">
        <f t="shared" si="78"/>
        <v>7.0896480000000004</v>
      </c>
      <c r="J731" t="s">
        <v>79</v>
      </c>
      <c r="K731">
        <v>430.64</v>
      </c>
      <c r="L731">
        <f t="shared" si="79"/>
        <v>423.55035199999998</v>
      </c>
      <c r="N731" s="3">
        <f t="shared" si="80"/>
        <v>6.8056480000000192</v>
      </c>
    </row>
    <row r="732" spans="1:14" x14ac:dyDescent="0.2">
      <c r="A732" s="1">
        <v>303</v>
      </c>
      <c r="B732" s="10">
        <v>38835</v>
      </c>
      <c r="C732" s="32" t="s">
        <v>202</v>
      </c>
      <c r="F732" s="5">
        <v>22.75</v>
      </c>
      <c r="G732" s="3">
        <f t="shared" si="78"/>
        <v>6.9342000000000006</v>
      </c>
      <c r="J732" t="s">
        <v>79</v>
      </c>
      <c r="K732">
        <v>430.64</v>
      </c>
      <c r="L732">
        <f t="shared" si="79"/>
        <v>423.70580000000001</v>
      </c>
      <c r="N732" s="3">
        <f t="shared" si="80"/>
        <v>6.6501999999999839</v>
      </c>
    </row>
    <row r="733" spans="1:14" x14ac:dyDescent="0.2">
      <c r="A733" s="1">
        <v>303</v>
      </c>
      <c r="B733" s="10">
        <v>38856</v>
      </c>
      <c r="C733" s="32" t="s">
        <v>202</v>
      </c>
      <c r="F733" s="5">
        <v>22.64</v>
      </c>
      <c r="G733" s="3">
        <f t="shared" si="78"/>
        <v>6.9006720000000001</v>
      </c>
      <c r="J733" t="s">
        <v>79</v>
      </c>
      <c r="K733">
        <v>430.64</v>
      </c>
      <c r="L733">
        <f t="shared" si="79"/>
        <v>423.739328</v>
      </c>
      <c r="N733" s="3">
        <f t="shared" si="80"/>
        <v>6.6166719999999941</v>
      </c>
    </row>
    <row r="734" spans="1:14" x14ac:dyDescent="0.2">
      <c r="A734" s="1">
        <v>303</v>
      </c>
      <c r="B734" s="10">
        <v>38895</v>
      </c>
      <c r="C734" s="32" t="s">
        <v>202</v>
      </c>
      <c r="F734" s="5">
        <v>22.68</v>
      </c>
      <c r="G734" s="3">
        <f t="shared" si="78"/>
        <v>6.9128639999999999</v>
      </c>
      <c r="J734" t="s">
        <v>79</v>
      </c>
      <c r="K734">
        <v>430.64</v>
      </c>
      <c r="L734">
        <f t="shared" si="79"/>
        <v>423.72713599999997</v>
      </c>
      <c r="N734" s="3">
        <f t="shared" si="80"/>
        <v>6.6288640000000214</v>
      </c>
    </row>
    <row r="735" spans="1:14" x14ac:dyDescent="0.2">
      <c r="A735" s="1">
        <v>303</v>
      </c>
      <c r="B735" s="10">
        <v>38925</v>
      </c>
      <c r="C735" s="32" t="s">
        <v>202</v>
      </c>
      <c r="F735" s="5">
        <v>22.96</v>
      </c>
      <c r="G735" s="3">
        <f t="shared" si="78"/>
        <v>6.9982080000000009</v>
      </c>
      <c r="J735" t="s">
        <v>79</v>
      </c>
      <c r="K735">
        <v>430.64</v>
      </c>
      <c r="L735">
        <f t="shared" si="79"/>
        <v>423.64179200000001</v>
      </c>
      <c r="N735" s="3">
        <f t="shared" si="80"/>
        <v>6.7142079999999851</v>
      </c>
    </row>
    <row r="736" spans="1:14" x14ac:dyDescent="0.2">
      <c r="A736" s="1">
        <v>303</v>
      </c>
      <c r="B736" s="10">
        <v>38958</v>
      </c>
      <c r="C736" s="32" t="s">
        <v>202</v>
      </c>
      <c r="F736" s="5">
        <v>23.23</v>
      </c>
      <c r="G736" s="3">
        <f t="shared" si="78"/>
        <v>7.0805040000000004</v>
      </c>
      <c r="J736" t="s">
        <v>79</v>
      </c>
      <c r="K736">
        <v>430.64</v>
      </c>
      <c r="L736">
        <f t="shared" si="79"/>
        <v>423.55949599999997</v>
      </c>
      <c r="N736" s="3">
        <f t="shared" si="80"/>
        <v>6.7965040000000272</v>
      </c>
    </row>
    <row r="737" spans="1:14" x14ac:dyDescent="0.2">
      <c r="A737" s="1">
        <v>303</v>
      </c>
      <c r="B737" s="10">
        <v>38986</v>
      </c>
      <c r="C737" s="32" t="s">
        <v>202</v>
      </c>
      <c r="F737" s="5">
        <v>23.33</v>
      </c>
      <c r="G737" s="3">
        <f t="shared" si="78"/>
        <v>7.1109840000000002</v>
      </c>
      <c r="J737" t="s">
        <v>79</v>
      </c>
      <c r="K737">
        <v>430.64</v>
      </c>
      <c r="L737">
        <f t="shared" si="79"/>
        <v>423.52901600000001</v>
      </c>
      <c r="N737" s="3">
        <f t="shared" si="80"/>
        <v>6.8269839999999817</v>
      </c>
    </row>
    <row r="738" spans="1:14" x14ac:dyDescent="0.2">
      <c r="A738" s="1">
        <v>303</v>
      </c>
      <c r="B738" s="10">
        <v>39014</v>
      </c>
      <c r="C738" s="32" t="str">
        <f>IF(ISBLANK(D738),"V","S")</f>
        <v>V</v>
      </c>
      <c r="F738" s="5">
        <v>23.35</v>
      </c>
      <c r="G738" s="3">
        <f t="shared" si="78"/>
        <v>7.1170800000000005</v>
      </c>
      <c r="J738" t="s">
        <v>105</v>
      </c>
      <c r="K738">
        <v>430.64</v>
      </c>
      <c r="L738">
        <f t="shared" si="79"/>
        <v>423.52292</v>
      </c>
      <c r="N738" s="3">
        <f t="shared" si="80"/>
        <v>6.8330799999999954</v>
      </c>
    </row>
    <row r="739" spans="1:14" x14ac:dyDescent="0.2">
      <c r="A739" s="1">
        <v>303</v>
      </c>
      <c r="B739" s="10">
        <v>39050</v>
      </c>
      <c r="C739" s="32" t="s">
        <v>202</v>
      </c>
      <c r="F739" s="5">
        <v>23.44</v>
      </c>
      <c r="G739" s="3">
        <f t="shared" si="78"/>
        <v>7.1445120000000006</v>
      </c>
      <c r="J739" t="s">
        <v>79</v>
      </c>
      <c r="K739">
        <v>430.64</v>
      </c>
      <c r="L739">
        <f t="shared" si="79"/>
        <v>423.49548799999997</v>
      </c>
      <c r="N739" s="3">
        <f t="shared" si="80"/>
        <v>6.8605120000000284</v>
      </c>
    </row>
    <row r="740" spans="1:14" x14ac:dyDescent="0.2">
      <c r="A740" s="1">
        <v>303</v>
      </c>
      <c r="B740" s="10">
        <v>39077</v>
      </c>
      <c r="C740" s="32" t="s">
        <v>202</v>
      </c>
      <c r="F740" s="5">
        <v>23.51</v>
      </c>
      <c r="G740" s="3">
        <f t="shared" si="78"/>
        <v>7.1658480000000004</v>
      </c>
      <c r="J740" t="s">
        <v>79</v>
      </c>
      <c r="K740">
        <v>430.64</v>
      </c>
      <c r="L740">
        <f t="shared" si="79"/>
        <v>423.474152</v>
      </c>
      <c r="N740" s="3">
        <f t="shared" si="80"/>
        <v>6.8818479999999909</v>
      </c>
    </row>
    <row r="741" spans="1:14" x14ac:dyDescent="0.2">
      <c r="A741" s="1">
        <v>303</v>
      </c>
      <c r="B741" s="10">
        <v>39114</v>
      </c>
      <c r="C741" s="32" t="s">
        <v>202</v>
      </c>
      <c r="F741" s="5">
        <v>23.62</v>
      </c>
      <c r="G741" s="3">
        <f t="shared" si="78"/>
        <v>7.1993760000000009</v>
      </c>
      <c r="J741" t="s">
        <v>79</v>
      </c>
      <c r="K741">
        <v>430.64</v>
      </c>
      <c r="L741">
        <f t="shared" si="79"/>
        <v>423.44062399999996</v>
      </c>
      <c r="N741" s="3">
        <f t="shared" si="80"/>
        <v>6.9153760000000375</v>
      </c>
    </row>
    <row r="742" spans="1:14" x14ac:dyDescent="0.2">
      <c r="A742" s="1">
        <v>303</v>
      </c>
      <c r="B742" s="10">
        <v>39136</v>
      </c>
      <c r="C742" s="32" t="s">
        <v>202</v>
      </c>
      <c r="F742" s="5">
        <v>23.68</v>
      </c>
      <c r="G742" s="3">
        <f t="shared" si="78"/>
        <v>7.2176640000000001</v>
      </c>
      <c r="J742" t="s">
        <v>79</v>
      </c>
      <c r="K742">
        <v>430.64</v>
      </c>
      <c r="L742">
        <f t="shared" si="79"/>
        <v>423.42233599999997</v>
      </c>
      <c r="N742" s="3">
        <f t="shared" si="80"/>
        <v>6.9336640000000216</v>
      </c>
    </row>
    <row r="743" spans="1:14" x14ac:dyDescent="0.2">
      <c r="A743" s="1">
        <v>303</v>
      </c>
      <c r="B743" s="10">
        <v>39167</v>
      </c>
      <c r="C743" s="32" t="s">
        <v>202</v>
      </c>
      <c r="F743" s="5">
        <v>23.62</v>
      </c>
      <c r="G743" s="3">
        <f t="shared" si="78"/>
        <v>7.1993760000000009</v>
      </c>
      <c r="J743" t="s">
        <v>79</v>
      </c>
      <c r="K743">
        <v>430.64</v>
      </c>
      <c r="L743">
        <f t="shared" si="79"/>
        <v>423.44062399999996</v>
      </c>
      <c r="N743" s="3">
        <f t="shared" si="80"/>
        <v>6.9153760000000375</v>
      </c>
    </row>
    <row r="744" spans="1:14" x14ac:dyDescent="0.2">
      <c r="A744" s="1">
        <v>303</v>
      </c>
      <c r="B744" s="10">
        <v>39198</v>
      </c>
      <c r="C744" s="32" t="s">
        <v>202</v>
      </c>
      <c r="F744" s="5">
        <v>23.43</v>
      </c>
      <c r="G744" s="3">
        <f t="shared" si="78"/>
        <v>7.141464</v>
      </c>
      <c r="J744" t="s">
        <v>79</v>
      </c>
      <c r="K744">
        <v>430.64</v>
      </c>
      <c r="L744">
        <f t="shared" si="79"/>
        <v>423.498536</v>
      </c>
      <c r="N744" s="3">
        <f t="shared" si="80"/>
        <v>6.8574639999999931</v>
      </c>
    </row>
    <row r="745" spans="1:14" x14ac:dyDescent="0.2">
      <c r="A745" s="1">
        <v>303</v>
      </c>
      <c r="B745" s="10">
        <v>39220</v>
      </c>
      <c r="C745" s="32" t="s">
        <v>202</v>
      </c>
      <c r="F745" s="5">
        <v>23.26</v>
      </c>
      <c r="G745" s="3">
        <f t="shared" si="78"/>
        <v>7.0896480000000004</v>
      </c>
      <c r="J745" t="s">
        <v>79</v>
      </c>
      <c r="K745">
        <v>430.64</v>
      </c>
      <c r="L745">
        <f t="shared" si="79"/>
        <v>423.55035199999998</v>
      </c>
      <c r="N745" s="3">
        <f t="shared" si="80"/>
        <v>6.8056480000000192</v>
      </c>
    </row>
    <row r="746" spans="1:14" x14ac:dyDescent="0.2">
      <c r="A746" s="1">
        <v>303</v>
      </c>
      <c r="B746" s="10">
        <v>39258</v>
      </c>
      <c r="C746" s="32" t="s">
        <v>202</v>
      </c>
      <c r="F746" s="5">
        <v>23.15</v>
      </c>
      <c r="G746" s="3">
        <f t="shared" si="78"/>
        <v>7.0561199999999999</v>
      </c>
      <c r="J746" t="s">
        <v>79</v>
      </c>
      <c r="K746">
        <v>430.64</v>
      </c>
      <c r="L746">
        <f t="shared" si="79"/>
        <v>423.58387999999997</v>
      </c>
      <c r="N746" s="3">
        <f t="shared" si="80"/>
        <v>6.7721200000000294</v>
      </c>
    </row>
    <row r="747" spans="1:14" x14ac:dyDescent="0.2">
      <c r="A747" s="1">
        <v>303</v>
      </c>
      <c r="B747" s="10">
        <v>39317</v>
      </c>
      <c r="C747" s="32" t="s">
        <v>202</v>
      </c>
      <c r="F747" s="5">
        <v>23.43</v>
      </c>
      <c r="G747" s="3">
        <f t="shared" si="78"/>
        <v>7.141464</v>
      </c>
      <c r="J747" t="s">
        <v>79</v>
      </c>
      <c r="K747">
        <v>430.64</v>
      </c>
      <c r="L747">
        <f t="shared" si="79"/>
        <v>423.498536</v>
      </c>
      <c r="N747" s="3">
        <f t="shared" si="80"/>
        <v>6.8574639999999931</v>
      </c>
    </row>
    <row r="748" spans="1:14" x14ac:dyDescent="0.2">
      <c r="A748" s="1">
        <v>303</v>
      </c>
      <c r="B748" s="10">
        <v>39356</v>
      </c>
      <c r="C748" s="32" t="s">
        <v>202</v>
      </c>
      <c r="F748" s="5">
        <v>23.51</v>
      </c>
      <c r="G748" s="3">
        <f t="shared" si="78"/>
        <v>7.1658480000000004</v>
      </c>
      <c r="J748" t="s">
        <v>79</v>
      </c>
      <c r="K748">
        <v>430.64</v>
      </c>
      <c r="L748">
        <f t="shared" si="79"/>
        <v>423.474152</v>
      </c>
      <c r="N748" s="3">
        <f t="shared" si="80"/>
        <v>6.8818479999999909</v>
      </c>
    </row>
    <row r="749" spans="1:14" x14ac:dyDescent="0.2">
      <c r="A749" s="1">
        <v>303</v>
      </c>
      <c r="B749" s="10">
        <v>39373</v>
      </c>
      <c r="C749" s="32" t="str">
        <f>IF(ISBLANK(D749),"V","S")</f>
        <v>V</v>
      </c>
      <c r="F749" s="5">
        <v>23.4</v>
      </c>
      <c r="G749" s="3">
        <f t="shared" si="78"/>
        <v>7.13232</v>
      </c>
      <c r="J749" t="s">
        <v>137</v>
      </c>
      <c r="K749">
        <v>430.64</v>
      </c>
      <c r="L749">
        <f t="shared" si="79"/>
        <v>423.50767999999999</v>
      </c>
      <c r="N749" s="3">
        <f t="shared" si="80"/>
        <v>6.8483200000000011</v>
      </c>
    </row>
    <row r="750" spans="1:14" x14ac:dyDescent="0.2">
      <c r="A750" s="1">
        <v>303</v>
      </c>
      <c r="B750" s="10">
        <v>39413</v>
      </c>
      <c r="C750" s="32" t="s">
        <v>202</v>
      </c>
      <c r="F750" s="5">
        <v>23.22</v>
      </c>
      <c r="G750" s="3">
        <f t="shared" si="78"/>
        <v>7.0774559999999997</v>
      </c>
      <c r="J750" t="s">
        <v>79</v>
      </c>
      <c r="K750">
        <v>430.64</v>
      </c>
      <c r="L750">
        <f t="shared" si="79"/>
        <v>423.562544</v>
      </c>
      <c r="N750" s="3">
        <f t="shared" si="80"/>
        <v>6.7934559999999919</v>
      </c>
    </row>
    <row r="751" spans="1:14" x14ac:dyDescent="0.2">
      <c r="A751" s="1">
        <v>303</v>
      </c>
      <c r="B751" s="10">
        <v>39443</v>
      </c>
      <c r="C751" s="32" t="str">
        <f>IF(ISBLANK(D751),"V","S")</f>
        <v>V</v>
      </c>
      <c r="F751" s="5">
        <v>23.15</v>
      </c>
      <c r="G751" s="3">
        <f t="shared" si="78"/>
        <v>7.0561199999999999</v>
      </c>
      <c r="J751" t="s">
        <v>143</v>
      </c>
      <c r="K751">
        <v>430.64</v>
      </c>
      <c r="L751">
        <f t="shared" si="79"/>
        <v>423.58387999999997</v>
      </c>
      <c r="N751" s="3">
        <f t="shared" si="80"/>
        <v>6.7721200000000294</v>
      </c>
    </row>
    <row r="752" spans="1:14" x14ac:dyDescent="0.2">
      <c r="A752" s="1">
        <v>303</v>
      </c>
      <c r="B752" s="10">
        <v>39472</v>
      </c>
      <c r="C752" s="32" t="s">
        <v>202</v>
      </c>
      <c r="F752" s="5">
        <v>23.38</v>
      </c>
      <c r="G752" s="3">
        <f t="shared" si="78"/>
        <v>7.1262239999999997</v>
      </c>
      <c r="J752" t="s">
        <v>79</v>
      </c>
      <c r="K752">
        <v>430.64</v>
      </c>
      <c r="L752">
        <f t="shared" si="79"/>
        <v>423.51377600000001</v>
      </c>
      <c r="N752" s="3">
        <f t="shared" si="80"/>
        <v>6.8422239999999874</v>
      </c>
    </row>
    <row r="753" spans="1:14" x14ac:dyDescent="0.2">
      <c r="A753" s="1">
        <v>303</v>
      </c>
      <c r="B753" s="10">
        <v>39507</v>
      </c>
      <c r="C753" s="32" t="str">
        <f t="shared" ref="C753:C760" si="81">IF(ISBLANK(D753),"V","S")</f>
        <v>V</v>
      </c>
      <c r="F753" s="5">
        <v>23.4</v>
      </c>
      <c r="G753" s="3">
        <f t="shared" si="78"/>
        <v>7.13232</v>
      </c>
      <c r="J753" t="s">
        <v>150</v>
      </c>
      <c r="K753">
        <v>430.64</v>
      </c>
      <c r="L753">
        <f t="shared" si="79"/>
        <v>423.50767999999999</v>
      </c>
      <c r="N753" s="3">
        <f t="shared" si="80"/>
        <v>6.8483200000000011</v>
      </c>
    </row>
    <row r="754" spans="1:14" x14ac:dyDescent="0.2">
      <c r="A754" s="1">
        <v>303</v>
      </c>
      <c r="B754" s="10">
        <v>39536</v>
      </c>
      <c r="C754" s="32" t="str">
        <f t="shared" si="81"/>
        <v>V</v>
      </c>
      <c r="F754" s="5">
        <v>23.49</v>
      </c>
      <c r="G754" s="3">
        <f t="shared" si="78"/>
        <v>7.1597520000000001</v>
      </c>
      <c r="J754" t="s">
        <v>151</v>
      </c>
      <c r="K754">
        <v>430.64</v>
      </c>
      <c r="L754">
        <f t="shared" si="79"/>
        <v>423.48024799999996</v>
      </c>
      <c r="N754" s="3">
        <f t="shared" si="80"/>
        <v>6.8757520000000341</v>
      </c>
    </row>
    <row r="755" spans="1:14" x14ac:dyDescent="0.2">
      <c r="A755" s="1">
        <v>303</v>
      </c>
      <c r="B755" s="10">
        <v>39563</v>
      </c>
      <c r="C755" s="32" t="str">
        <f t="shared" si="81"/>
        <v>V</v>
      </c>
      <c r="F755" s="5">
        <v>23.33</v>
      </c>
      <c r="G755" s="3">
        <f t="shared" si="78"/>
        <v>7.1109840000000002</v>
      </c>
      <c r="J755" t="s">
        <v>151</v>
      </c>
      <c r="K755">
        <v>430.64</v>
      </c>
      <c r="L755">
        <f t="shared" si="79"/>
        <v>423.52901600000001</v>
      </c>
      <c r="N755" s="3">
        <f t="shared" si="80"/>
        <v>6.8269839999999817</v>
      </c>
    </row>
    <row r="756" spans="1:14" x14ac:dyDescent="0.2">
      <c r="A756" s="1">
        <v>303</v>
      </c>
      <c r="B756" s="10">
        <v>39580</v>
      </c>
      <c r="C756" s="32" t="str">
        <f t="shared" si="81"/>
        <v>V</v>
      </c>
      <c r="F756" s="5">
        <v>23.08</v>
      </c>
      <c r="G756" s="3">
        <f t="shared" si="78"/>
        <v>7.0347840000000001</v>
      </c>
      <c r="J756" t="s">
        <v>161</v>
      </c>
      <c r="K756">
        <v>430.64</v>
      </c>
      <c r="L756">
        <f t="shared" si="79"/>
        <v>423.60521599999998</v>
      </c>
      <c r="N756" s="3">
        <f t="shared" si="80"/>
        <v>6.7507840000000101</v>
      </c>
    </row>
    <row r="757" spans="1:14" x14ac:dyDescent="0.2">
      <c r="A757" s="1">
        <v>303</v>
      </c>
      <c r="B757" s="10">
        <v>39674</v>
      </c>
      <c r="C757" s="32" t="str">
        <f t="shared" si="81"/>
        <v>V</v>
      </c>
      <c r="F757" s="5">
        <v>22.79</v>
      </c>
      <c r="G757" s="3">
        <f t="shared" si="78"/>
        <v>6.9463920000000003</v>
      </c>
      <c r="J757" t="s">
        <v>150</v>
      </c>
      <c r="K757">
        <v>430.64</v>
      </c>
      <c r="L757">
        <f t="shared" si="79"/>
        <v>423.69360799999998</v>
      </c>
      <c r="N757" s="3">
        <f t="shared" si="80"/>
        <v>6.6623920000000112</v>
      </c>
    </row>
    <row r="758" spans="1:14" x14ac:dyDescent="0.2">
      <c r="A758" s="1">
        <v>303</v>
      </c>
      <c r="B758" s="10">
        <v>39725</v>
      </c>
      <c r="C758" s="32" t="str">
        <f t="shared" si="81"/>
        <v>V</v>
      </c>
      <c r="F758" s="5">
        <v>22.93</v>
      </c>
      <c r="G758" s="3">
        <f t="shared" si="78"/>
        <v>6.9890639999999999</v>
      </c>
      <c r="J758" t="s">
        <v>160</v>
      </c>
      <c r="K758">
        <v>430.64</v>
      </c>
      <c r="L758">
        <f t="shared" si="79"/>
        <v>423.650936</v>
      </c>
      <c r="N758" s="3">
        <f t="shared" si="80"/>
        <v>6.705063999999993</v>
      </c>
    </row>
    <row r="759" spans="1:14" x14ac:dyDescent="0.2">
      <c r="A759" s="1">
        <v>303</v>
      </c>
      <c r="B759" s="10">
        <v>39767</v>
      </c>
      <c r="C759" s="32" t="str">
        <f t="shared" si="81"/>
        <v>V</v>
      </c>
      <c r="F759" s="5">
        <v>22.62</v>
      </c>
      <c r="G759" s="3">
        <f t="shared" si="78"/>
        <v>6.8945760000000007</v>
      </c>
      <c r="J759" t="s">
        <v>161</v>
      </c>
      <c r="K759">
        <v>430.64</v>
      </c>
      <c r="L759">
        <f t="shared" si="79"/>
        <v>423.74542399999996</v>
      </c>
      <c r="N759" s="3">
        <f t="shared" si="80"/>
        <v>6.6105760000000373</v>
      </c>
    </row>
    <row r="760" spans="1:14" x14ac:dyDescent="0.2">
      <c r="A760" s="1">
        <v>303</v>
      </c>
      <c r="B760" s="10">
        <v>39795</v>
      </c>
      <c r="C760" s="32" t="str">
        <f t="shared" si="81"/>
        <v>V</v>
      </c>
      <c r="F760" s="5">
        <v>22.55</v>
      </c>
      <c r="G760" s="3">
        <f t="shared" si="78"/>
        <v>6.8732400000000009</v>
      </c>
      <c r="J760" t="s">
        <v>161</v>
      </c>
      <c r="K760">
        <v>430.64</v>
      </c>
      <c r="L760">
        <f t="shared" si="79"/>
        <v>423.76675999999998</v>
      </c>
      <c r="N760" s="3">
        <f t="shared" si="80"/>
        <v>6.589240000000018</v>
      </c>
    </row>
    <row r="761" spans="1:14" x14ac:dyDescent="0.2">
      <c r="A761" s="1">
        <v>303</v>
      </c>
      <c r="B761" s="10">
        <v>39833</v>
      </c>
      <c r="C761" s="32" t="s">
        <v>202</v>
      </c>
      <c r="F761" s="5">
        <v>22.6</v>
      </c>
      <c r="G761" s="3">
        <f t="shared" si="78"/>
        <v>6.8884800000000004</v>
      </c>
      <c r="J761" t="s">
        <v>79</v>
      </c>
      <c r="K761">
        <v>430.64</v>
      </c>
      <c r="L761">
        <f t="shared" ref="L761:L766" si="82">K761-G761</f>
        <v>423.75151999999997</v>
      </c>
      <c r="N761" s="3">
        <f t="shared" ref="N761:N766" si="83">430.356-L761</f>
        <v>6.6044800000000237</v>
      </c>
    </row>
    <row r="762" spans="1:14" x14ac:dyDescent="0.2">
      <c r="A762" s="1">
        <v>303</v>
      </c>
      <c r="B762" s="10">
        <v>39866</v>
      </c>
      <c r="C762" s="32" t="str">
        <f t="shared" ref="C762:C771" si="84">IF(ISBLANK(D762),"V","S")</f>
        <v>V</v>
      </c>
      <c r="F762" s="5">
        <v>22.77</v>
      </c>
      <c r="G762" s="3">
        <f t="shared" si="78"/>
        <v>6.940296</v>
      </c>
      <c r="J762" t="s">
        <v>165</v>
      </c>
      <c r="K762">
        <v>430.64</v>
      </c>
      <c r="L762">
        <f t="shared" si="82"/>
        <v>423.699704</v>
      </c>
      <c r="N762" s="3">
        <f t="shared" si="83"/>
        <v>6.6562959999999975</v>
      </c>
    </row>
    <row r="763" spans="1:14" x14ac:dyDescent="0.2">
      <c r="A763" s="1">
        <v>303</v>
      </c>
      <c r="B763" s="10">
        <v>39898</v>
      </c>
      <c r="C763" s="32" t="str">
        <f t="shared" si="84"/>
        <v>V</v>
      </c>
      <c r="F763" s="5">
        <v>22.59</v>
      </c>
      <c r="G763" s="3">
        <f t="shared" si="78"/>
        <v>6.8854320000000007</v>
      </c>
      <c r="J763" t="s">
        <v>168</v>
      </c>
      <c r="K763">
        <v>430.64</v>
      </c>
      <c r="L763">
        <f t="shared" si="82"/>
        <v>423.75456800000001</v>
      </c>
      <c r="N763" s="3">
        <f t="shared" si="83"/>
        <v>6.6014319999999884</v>
      </c>
    </row>
    <row r="764" spans="1:14" x14ac:dyDescent="0.2">
      <c r="A764" s="1">
        <v>303</v>
      </c>
      <c r="B764" s="10">
        <v>39928</v>
      </c>
      <c r="C764" s="32" t="str">
        <f t="shared" si="84"/>
        <v>V</v>
      </c>
      <c r="F764" s="5">
        <v>22.27</v>
      </c>
      <c r="G764" s="3">
        <f t="shared" si="78"/>
        <v>6.7878959999999999</v>
      </c>
      <c r="J764" t="s">
        <v>168</v>
      </c>
      <c r="K764">
        <v>430.64</v>
      </c>
      <c r="L764">
        <f t="shared" si="82"/>
        <v>423.852104</v>
      </c>
      <c r="N764" s="3">
        <f t="shared" si="83"/>
        <v>6.5038959999999975</v>
      </c>
    </row>
    <row r="765" spans="1:14" x14ac:dyDescent="0.2">
      <c r="A765" s="1">
        <v>303</v>
      </c>
      <c r="B765" s="10">
        <v>39966</v>
      </c>
      <c r="C765" s="32" t="str">
        <f t="shared" si="84"/>
        <v>V</v>
      </c>
      <c r="F765" s="5">
        <v>21.94</v>
      </c>
      <c r="G765" s="3">
        <f t="shared" si="78"/>
        <v>6.6873120000000004</v>
      </c>
      <c r="J765" t="s">
        <v>165</v>
      </c>
      <c r="K765">
        <v>430.64</v>
      </c>
      <c r="L765">
        <f t="shared" si="82"/>
        <v>423.95268799999997</v>
      </c>
      <c r="N765" s="3">
        <f t="shared" si="83"/>
        <v>6.4033120000000281</v>
      </c>
    </row>
    <row r="766" spans="1:14" x14ac:dyDescent="0.2">
      <c r="A766" s="1">
        <v>303</v>
      </c>
      <c r="B766" s="10">
        <v>40004</v>
      </c>
      <c r="C766" s="32" t="str">
        <f t="shared" si="84"/>
        <v>V</v>
      </c>
      <c r="F766" s="5">
        <v>21.98</v>
      </c>
      <c r="G766" s="3">
        <f t="shared" si="78"/>
        <v>6.6995040000000001</v>
      </c>
      <c r="J766" t="s">
        <v>176</v>
      </c>
      <c r="K766">
        <v>430.64</v>
      </c>
      <c r="L766">
        <f t="shared" si="82"/>
        <v>423.940496</v>
      </c>
      <c r="N766" s="3">
        <f t="shared" si="83"/>
        <v>6.4155039999999985</v>
      </c>
    </row>
    <row r="767" spans="1:14" x14ac:dyDescent="0.2">
      <c r="A767" s="1">
        <v>303</v>
      </c>
      <c r="B767" s="10">
        <v>40045</v>
      </c>
      <c r="C767" s="32" t="str">
        <f t="shared" si="84"/>
        <v>V</v>
      </c>
      <c r="F767" s="5">
        <v>22.14</v>
      </c>
      <c r="G767" s="3">
        <f t="shared" si="78"/>
        <v>6.7482720000000009</v>
      </c>
      <c r="J767" t="s">
        <v>176</v>
      </c>
      <c r="K767">
        <v>430.64</v>
      </c>
      <c r="L767">
        <f>K767-G767</f>
        <v>423.891728</v>
      </c>
      <c r="N767" s="3">
        <f>430.356-L767</f>
        <v>6.464271999999994</v>
      </c>
    </row>
    <row r="768" spans="1:14" x14ac:dyDescent="0.2">
      <c r="A768" s="1">
        <v>303</v>
      </c>
      <c r="B768" s="10">
        <v>40074</v>
      </c>
      <c r="C768" s="32" t="str">
        <f t="shared" si="84"/>
        <v>V</v>
      </c>
      <c r="F768" s="5">
        <v>22.69</v>
      </c>
      <c r="G768" s="3">
        <f t="shared" si="78"/>
        <v>6.9159120000000005</v>
      </c>
      <c r="J768" t="s">
        <v>176</v>
      </c>
      <c r="K768">
        <v>430.64</v>
      </c>
      <c r="L768">
        <f>K768-G768</f>
        <v>423.72408799999999</v>
      </c>
      <c r="N768" s="3">
        <f>430.356-L768</f>
        <v>6.6319119999999998</v>
      </c>
    </row>
    <row r="769" spans="1:16" x14ac:dyDescent="0.2">
      <c r="A769" s="1">
        <v>303</v>
      </c>
      <c r="B769" s="10">
        <v>40102</v>
      </c>
      <c r="C769" s="32" t="str">
        <f t="shared" si="84"/>
        <v>V</v>
      </c>
      <c r="F769" s="5">
        <v>22.87</v>
      </c>
      <c r="G769" s="3">
        <f t="shared" si="78"/>
        <v>6.9707760000000007</v>
      </c>
      <c r="J769" t="s">
        <v>165</v>
      </c>
      <c r="K769">
        <v>430.64</v>
      </c>
      <c r="L769">
        <f>K769-G769</f>
        <v>423.66922399999999</v>
      </c>
      <c r="N769" s="3">
        <f>430.356-L769</f>
        <v>6.6867760000000089</v>
      </c>
    </row>
    <row r="770" spans="1:16" x14ac:dyDescent="0.2">
      <c r="A770" s="1">
        <v>303</v>
      </c>
      <c r="B770" s="10">
        <v>40128</v>
      </c>
      <c r="C770" s="32" t="str">
        <f t="shared" si="84"/>
        <v>V</v>
      </c>
      <c r="F770" s="5">
        <v>22.92</v>
      </c>
      <c r="G770" s="3">
        <f t="shared" si="78"/>
        <v>6.9860160000000011</v>
      </c>
      <c r="J770" t="s">
        <v>180</v>
      </c>
      <c r="K770">
        <v>430.64</v>
      </c>
      <c r="L770" s="21">
        <f>K770-G770</f>
        <v>423.65398399999998</v>
      </c>
      <c r="N770" s="3">
        <f>430.356-L770</f>
        <v>6.7020160000000146</v>
      </c>
    </row>
    <row r="771" spans="1:16" x14ac:dyDescent="0.2">
      <c r="A771" s="1">
        <v>303</v>
      </c>
      <c r="B771" s="10">
        <v>40161</v>
      </c>
      <c r="C771" s="32" t="str">
        <f t="shared" si="84"/>
        <v>V</v>
      </c>
      <c r="F771" s="5">
        <v>23.02</v>
      </c>
      <c r="G771" s="3">
        <f t="shared" si="78"/>
        <v>7.0164960000000001</v>
      </c>
      <c r="J771" t="s">
        <v>165</v>
      </c>
      <c r="K771">
        <v>430.64</v>
      </c>
      <c r="L771" s="21">
        <f>K771-G771</f>
        <v>423.62350399999997</v>
      </c>
      <c r="N771" s="3">
        <f>430.356-L771</f>
        <v>6.732496000000026</v>
      </c>
    </row>
    <row r="772" spans="1:16" x14ac:dyDescent="0.2">
      <c r="A772" s="1">
        <v>303</v>
      </c>
      <c r="B772" s="10">
        <v>40191</v>
      </c>
      <c r="C772" s="32" t="s">
        <v>207</v>
      </c>
      <c r="F772" s="5">
        <v>23.12</v>
      </c>
      <c r="G772" s="3">
        <f t="shared" si="78"/>
        <v>7.0469760000000008</v>
      </c>
      <c r="J772" t="s">
        <v>222</v>
      </c>
      <c r="K772">
        <v>430.64</v>
      </c>
      <c r="L772" s="21">
        <f t="shared" ref="L772:L777" si="85">K772-G772</f>
        <v>423.59302400000001</v>
      </c>
      <c r="N772" s="3">
        <f t="shared" ref="N772:N777" si="86">430.356-L772</f>
        <v>6.7629759999999806</v>
      </c>
    </row>
    <row r="773" spans="1:16" x14ac:dyDescent="0.2">
      <c r="A773" s="1">
        <v>303</v>
      </c>
      <c r="B773" s="10">
        <v>40221</v>
      </c>
      <c r="C773" s="32" t="s">
        <v>207</v>
      </c>
      <c r="F773" s="5">
        <v>23.23</v>
      </c>
      <c r="G773" s="3">
        <f t="shared" si="78"/>
        <v>7.0805040000000004</v>
      </c>
      <c r="J773" t="s">
        <v>222</v>
      </c>
      <c r="K773">
        <v>430.64</v>
      </c>
      <c r="L773" s="21">
        <f t="shared" si="85"/>
        <v>423.55949599999997</v>
      </c>
      <c r="N773" s="3">
        <f t="shared" si="86"/>
        <v>6.7965040000000272</v>
      </c>
    </row>
    <row r="774" spans="1:16" x14ac:dyDescent="0.2">
      <c r="A774" s="1">
        <v>303</v>
      </c>
      <c r="B774" s="10">
        <v>40246</v>
      </c>
      <c r="C774" s="32" t="s">
        <v>207</v>
      </c>
      <c r="F774" s="5">
        <v>23.27</v>
      </c>
      <c r="G774" s="3">
        <f t="shared" si="78"/>
        <v>7.0926960000000001</v>
      </c>
      <c r="J774" t="s">
        <v>223</v>
      </c>
      <c r="K774">
        <v>430.64</v>
      </c>
      <c r="L774" s="21">
        <f t="shared" si="85"/>
        <v>423.547304</v>
      </c>
      <c r="N774" s="3">
        <f t="shared" si="86"/>
        <v>6.8086959999999976</v>
      </c>
    </row>
    <row r="775" spans="1:16" x14ac:dyDescent="0.2">
      <c r="A775" s="1">
        <v>303</v>
      </c>
      <c r="B775" s="10">
        <v>40274</v>
      </c>
      <c r="C775" s="32" t="s">
        <v>207</v>
      </c>
      <c r="F775" s="5">
        <v>23.18</v>
      </c>
      <c r="G775" s="3">
        <f t="shared" si="78"/>
        <v>7.065264</v>
      </c>
      <c r="J775" t="s">
        <v>180</v>
      </c>
      <c r="K775">
        <v>430.64</v>
      </c>
      <c r="L775" s="21">
        <f t="shared" si="85"/>
        <v>423.57473599999997</v>
      </c>
      <c r="N775" s="3">
        <f t="shared" si="86"/>
        <v>6.7812640000000215</v>
      </c>
    </row>
    <row r="776" spans="1:16" x14ac:dyDescent="0.2">
      <c r="A776" s="1">
        <v>303</v>
      </c>
      <c r="B776" s="10">
        <v>40302</v>
      </c>
      <c r="C776" s="32" t="s">
        <v>207</v>
      </c>
      <c r="F776" s="5">
        <v>23.14</v>
      </c>
      <c r="G776" s="3">
        <f t="shared" si="78"/>
        <v>7.0530720000000002</v>
      </c>
      <c r="J776" t="s">
        <v>180</v>
      </c>
      <c r="K776">
        <v>430.64</v>
      </c>
      <c r="L776" s="21">
        <f t="shared" si="85"/>
        <v>423.586928</v>
      </c>
      <c r="N776" s="3">
        <f t="shared" si="86"/>
        <v>6.7690719999999942</v>
      </c>
    </row>
    <row r="777" spans="1:16" x14ac:dyDescent="0.2">
      <c r="A777" s="1">
        <v>303</v>
      </c>
      <c r="B777" s="10">
        <v>40331</v>
      </c>
      <c r="C777" s="32" t="s">
        <v>207</v>
      </c>
      <c r="F777" s="5">
        <v>22.85</v>
      </c>
      <c r="G777" s="3">
        <f t="shared" si="78"/>
        <v>6.9646800000000004</v>
      </c>
      <c r="J777" t="s">
        <v>180</v>
      </c>
      <c r="K777">
        <v>430.64</v>
      </c>
      <c r="L777" s="21">
        <f t="shared" si="85"/>
        <v>423.67532</v>
      </c>
      <c r="N777" s="3">
        <f t="shared" si="86"/>
        <v>6.6806799999999953</v>
      </c>
    </row>
    <row r="778" spans="1:16" x14ac:dyDescent="0.2">
      <c r="C778" s="32"/>
      <c r="G778" s="3"/>
      <c r="N778" s="3"/>
    </row>
    <row r="779" spans="1:16" s="8" customFormat="1" x14ac:dyDescent="0.2">
      <c r="A779" s="7">
        <v>306</v>
      </c>
      <c r="B779" s="13">
        <v>30470</v>
      </c>
      <c r="C779" s="32" t="s">
        <v>206</v>
      </c>
      <c r="D779" s="8">
        <v>28</v>
      </c>
      <c r="E779" s="8">
        <v>1.72</v>
      </c>
      <c r="F779" s="9">
        <f t="shared" ref="F779:F806" si="87">G779*3.281</f>
        <v>26.280809999999999</v>
      </c>
      <c r="G779" s="8">
        <v>8.01</v>
      </c>
      <c r="H779" s="9">
        <v>22.32</v>
      </c>
      <c r="I779" s="8">
        <v>6.8029999999999999</v>
      </c>
      <c r="K779" s="8">
        <v>430.61</v>
      </c>
      <c r="L779" s="8">
        <v>422.59899999999999</v>
      </c>
      <c r="M779" s="8">
        <v>423.80599999999998</v>
      </c>
      <c r="N779" s="8">
        <v>7.5679999999999996</v>
      </c>
      <c r="O779" s="8">
        <v>6.3609999999999998</v>
      </c>
      <c r="P779" s="8">
        <f t="shared" ref="P779:P842" si="88">M779-L779</f>
        <v>1.2069999999999936</v>
      </c>
    </row>
    <row r="780" spans="1:16" x14ac:dyDescent="0.2">
      <c r="A780" s="1">
        <v>306</v>
      </c>
      <c r="B780" s="10">
        <v>30470</v>
      </c>
      <c r="C780" s="32" t="s">
        <v>206</v>
      </c>
      <c r="D780">
        <v>0</v>
      </c>
      <c r="E780">
        <v>0</v>
      </c>
      <c r="F780" s="5">
        <f t="shared" si="87"/>
        <v>26.320182000000003</v>
      </c>
      <c r="G780">
        <v>8.0220000000000002</v>
      </c>
      <c r="H780" s="5">
        <v>22.25</v>
      </c>
      <c r="I780">
        <v>6.782</v>
      </c>
      <c r="J780" t="s">
        <v>29</v>
      </c>
      <c r="K780">
        <v>430.61</v>
      </c>
      <c r="L780">
        <v>422.58699999999999</v>
      </c>
      <c r="M780">
        <v>423.82799999999997</v>
      </c>
      <c r="N780">
        <v>7.58</v>
      </c>
      <c r="O780">
        <v>6.34</v>
      </c>
      <c r="P780">
        <f t="shared" si="88"/>
        <v>1.2409999999999854</v>
      </c>
    </row>
    <row r="781" spans="1:16" x14ac:dyDescent="0.2">
      <c r="A781" s="1">
        <v>306</v>
      </c>
      <c r="B781" s="10">
        <v>30475</v>
      </c>
      <c r="C781" s="32" t="s">
        <v>202</v>
      </c>
      <c r="D781">
        <v>28</v>
      </c>
      <c r="E781">
        <v>1.68</v>
      </c>
      <c r="F781" s="5">
        <f t="shared" si="87"/>
        <v>26.320182000000003</v>
      </c>
      <c r="G781">
        <v>8.0220000000000002</v>
      </c>
      <c r="H781" s="5">
        <v>22.44</v>
      </c>
      <c r="I781">
        <v>6.84</v>
      </c>
      <c r="J781" t="s">
        <v>30</v>
      </c>
      <c r="K781">
        <v>430.61</v>
      </c>
      <c r="L781">
        <v>422.58699999999999</v>
      </c>
      <c r="M781">
        <v>423.77</v>
      </c>
      <c r="N781">
        <v>7.58</v>
      </c>
      <c r="O781">
        <v>6.3979999999999997</v>
      </c>
      <c r="P781">
        <f t="shared" si="88"/>
        <v>1.1829999999999927</v>
      </c>
    </row>
    <row r="782" spans="1:16" x14ac:dyDescent="0.2">
      <c r="A782" s="1">
        <v>306</v>
      </c>
      <c r="B782" s="10">
        <v>30483</v>
      </c>
      <c r="C782" s="32" t="s">
        <v>202</v>
      </c>
      <c r="H782" s="5">
        <v>22.42</v>
      </c>
      <c r="I782">
        <v>6.8339999999999996</v>
      </c>
      <c r="K782">
        <v>430.61</v>
      </c>
      <c r="M782">
        <v>423.77600000000001</v>
      </c>
      <c r="O782">
        <v>6.3920000000000003</v>
      </c>
    </row>
    <row r="783" spans="1:16" x14ac:dyDescent="0.2">
      <c r="A783" s="1">
        <v>306</v>
      </c>
      <c r="B783" s="10">
        <v>30488</v>
      </c>
      <c r="C783" s="32" t="s">
        <v>202</v>
      </c>
      <c r="H783" s="5">
        <v>22.37</v>
      </c>
      <c r="I783">
        <v>6.8179999999999996</v>
      </c>
      <c r="K783">
        <v>430.61</v>
      </c>
      <c r="M783">
        <v>423.791</v>
      </c>
      <c r="O783">
        <v>6.3760000000000003</v>
      </c>
    </row>
    <row r="784" spans="1:16" x14ac:dyDescent="0.2">
      <c r="A784" s="1">
        <v>306</v>
      </c>
      <c r="B784" s="10">
        <v>30509</v>
      </c>
      <c r="C784" s="32" t="s">
        <v>202</v>
      </c>
      <c r="H784" s="5">
        <v>22.14</v>
      </c>
      <c r="I784">
        <v>6.7480000000000002</v>
      </c>
      <c r="K784">
        <v>430.61</v>
      </c>
      <c r="M784">
        <v>423.86099999999999</v>
      </c>
      <c r="O784">
        <v>6.306</v>
      </c>
    </row>
    <row r="785" spans="1:16" x14ac:dyDescent="0.2">
      <c r="A785" s="1">
        <v>306</v>
      </c>
      <c r="B785" s="10">
        <v>30524</v>
      </c>
      <c r="C785" s="32" t="s">
        <v>202</v>
      </c>
      <c r="H785" s="5">
        <v>22.12</v>
      </c>
      <c r="I785">
        <v>6.742</v>
      </c>
      <c r="K785">
        <v>430.61</v>
      </c>
      <c r="M785">
        <v>423.86700000000002</v>
      </c>
      <c r="O785">
        <v>6.3</v>
      </c>
    </row>
    <row r="786" spans="1:16" x14ac:dyDescent="0.2">
      <c r="A786" s="1">
        <v>306</v>
      </c>
      <c r="B786" s="10">
        <v>30566</v>
      </c>
      <c r="C786" s="32" t="s">
        <v>206</v>
      </c>
      <c r="F786" s="5">
        <f t="shared" si="87"/>
        <v>26.192222999999998</v>
      </c>
      <c r="G786">
        <v>7.9829999999999997</v>
      </c>
      <c r="H786" s="5">
        <v>22.28</v>
      </c>
      <c r="I786">
        <v>6.7910000000000004</v>
      </c>
      <c r="K786">
        <v>430.61</v>
      </c>
      <c r="L786">
        <v>422.62700000000001</v>
      </c>
      <c r="M786">
        <v>423.81900000000002</v>
      </c>
      <c r="N786">
        <v>7.5410000000000004</v>
      </c>
      <c r="O786">
        <v>6.3490000000000002</v>
      </c>
      <c r="P786">
        <f t="shared" si="88"/>
        <v>1.1920000000000073</v>
      </c>
    </row>
    <row r="787" spans="1:16" x14ac:dyDescent="0.2">
      <c r="A787" s="1">
        <v>306</v>
      </c>
      <c r="B787" s="10">
        <v>30610</v>
      </c>
      <c r="C787" s="32" t="s">
        <v>202</v>
      </c>
      <c r="H787" s="5">
        <v>22.23</v>
      </c>
      <c r="I787">
        <v>6.7759999999999998</v>
      </c>
      <c r="K787">
        <v>430.61</v>
      </c>
      <c r="M787">
        <v>423.834</v>
      </c>
      <c r="O787">
        <v>6.3339999999999996</v>
      </c>
    </row>
    <row r="788" spans="1:16" x14ac:dyDescent="0.2">
      <c r="A788" s="1">
        <v>306</v>
      </c>
      <c r="B788" s="10">
        <v>30778</v>
      </c>
      <c r="C788" s="32" t="s">
        <v>202</v>
      </c>
      <c r="H788" s="5">
        <v>22.53</v>
      </c>
      <c r="I788">
        <v>6.867</v>
      </c>
      <c r="K788">
        <v>430.61</v>
      </c>
      <c r="M788">
        <v>423.74200000000002</v>
      </c>
      <c r="O788">
        <v>6.4249999999999998</v>
      </c>
    </row>
    <row r="789" spans="1:16" x14ac:dyDescent="0.2">
      <c r="A789" s="1">
        <v>306</v>
      </c>
      <c r="B789" s="10">
        <v>30785</v>
      </c>
      <c r="C789" s="32" t="s">
        <v>202</v>
      </c>
      <c r="H789" s="5">
        <v>22.52</v>
      </c>
      <c r="I789">
        <v>6.8639999999999999</v>
      </c>
      <c r="K789">
        <v>430.61</v>
      </c>
      <c r="M789">
        <v>423.745</v>
      </c>
      <c r="O789">
        <v>6.4219999999999997</v>
      </c>
    </row>
    <row r="790" spans="1:16" x14ac:dyDescent="0.2">
      <c r="A790" s="1">
        <v>306</v>
      </c>
      <c r="B790" s="10">
        <v>30799</v>
      </c>
      <c r="C790" s="32" t="s">
        <v>202</v>
      </c>
      <c r="H790" s="5">
        <v>22.47</v>
      </c>
      <c r="I790">
        <v>6.8490000000000002</v>
      </c>
      <c r="K790">
        <v>430.61</v>
      </c>
      <c r="M790">
        <v>423.76100000000002</v>
      </c>
      <c r="O790">
        <v>6.407</v>
      </c>
    </row>
    <row r="791" spans="1:16" x14ac:dyDescent="0.2">
      <c r="A791" s="1">
        <v>306</v>
      </c>
      <c r="B791" s="10">
        <v>30806</v>
      </c>
      <c r="C791" s="32" t="s">
        <v>206</v>
      </c>
      <c r="F791" s="5">
        <f t="shared" si="87"/>
        <v>26.270966999999999</v>
      </c>
      <c r="G791">
        <v>8.0069999999999997</v>
      </c>
      <c r="H791" s="5">
        <v>22.4</v>
      </c>
      <c r="I791">
        <v>6.8280000000000003</v>
      </c>
      <c r="J791">
        <v>3.87</v>
      </c>
      <c r="K791">
        <v>430.61</v>
      </c>
      <c r="L791">
        <v>422.60199999999998</v>
      </c>
      <c r="M791">
        <v>423.78199999999998</v>
      </c>
      <c r="N791">
        <v>7.5650000000000004</v>
      </c>
      <c r="O791">
        <v>6.3860000000000001</v>
      </c>
      <c r="P791">
        <f t="shared" si="88"/>
        <v>1.1800000000000068</v>
      </c>
    </row>
    <row r="792" spans="1:16" x14ac:dyDescent="0.2">
      <c r="A792" s="1">
        <v>306</v>
      </c>
      <c r="B792" s="10">
        <v>30830</v>
      </c>
      <c r="C792" s="32" t="s">
        <v>202</v>
      </c>
      <c r="H792" s="5">
        <v>22.42</v>
      </c>
      <c r="I792">
        <v>6.8339999999999996</v>
      </c>
      <c r="J792" t="s">
        <v>31</v>
      </c>
      <c r="K792">
        <v>430.61</v>
      </c>
      <c r="M792">
        <v>423.77600000000001</v>
      </c>
      <c r="O792">
        <v>6.3920000000000003</v>
      </c>
    </row>
    <row r="793" spans="1:16" x14ac:dyDescent="0.2">
      <c r="A793" s="1">
        <v>306</v>
      </c>
      <c r="B793" s="10">
        <v>30839</v>
      </c>
      <c r="C793" s="32" t="s">
        <v>206</v>
      </c>
      <c r="F793" s="5">
        <f t="shared" si="87"/>
        <v>26.110198</v>
      </c>
      <c r="G793">
        <v>7.9580000000000002</v>
      </c>
      <c r="H793" s="5">
        <v>22.36</v>
      </c>
      <c r="I793">
        <v>6.8150000000000004</v>
      </c>
      <c r="K793">
        <v>430.61</v>
      </c>
      <c r="L793">
        <v>422.65100000000001</v>
      </c>
      <c r="M793">
        <v>423.79399999999998</v>
      </c>
      <c r="N793">
        <v>7.516</v>
      </c>
      <c r="O793">
        <v>6.3730000000000002</v>
      </c>
      <c r="P793">
        <f t="shared" si="88"/>
        <v>1.1429999999999723</v>
      </c>
    </row>
    <row r="794" spans="1:16" x14ac:dyDescent="0.2">
      <c r="A794" s="1">
        <v>306</v>
      </c>
      <c r="B794" s="10">
        <v>30848</v>
      </c>
      <c r="C794" s="32" t="s">
        <v>206</v>
      </c>
      <c r="F794" s="5">
        <f t="shared" si="87"/>
        <v>25.552428000000003</v>
      </c>
      <c r="G794">
        <v>7.7880000000000003</v>
      </c>
      <c r="H794" s="5">
        <v>22.25</v>
      </c>
      <c r="I794">
        <v>6.782</v>
      </c>
      <c r="J794" t="s">
        <v>32</v>
      </c>
      <c r="K794">
        <v>430.61</v>
      </c>
      <c r="L794">
        <v>422.822</v>
      </c>
      <c r="M794">
        <v>423.82799999999997</v>
      </c>
      <c r="N794">
        <v>7.3460000000000001</v>
      </c>
      <c r="O794">
        <v>6.34</v>
      </c>
      <c r="P794">
        <f t="shared" si="88"/>
        <v>1.0059999999999718</v>
      </c>
    </row>
    <row r="795" spans="1:16" x14ac:dyDescent="0.2">
      <c r="A795" s="1">
        <v>306</v>
      </c>
      <c r="B795" s="10">
        <v>30854</v>
      </c>
      <c r="C795" s="32" t="s">
        <v>206</v>
      </c>
      <c r="F795" s="5">
        <f t="shared" si="87"/>
        <v>25.161988999999998</v>
      </c>
      <c r="G795">
        <v>7.6689999999999996</v>
      </c>
      <c r="H795" s="5">
        <v>21.96</v>
      </c>
      <c r="I795">
        <v>6.6929999999999996</v>
      </c>
      <c r="J795" t="s">
        <v>33</v>
      </c>
      <c r="K795">
        <v>430.61</v>
      </c>
      <c r="L795">
        <v>422.94099999999997</v>
      </c>
      <c r="M795">
        <v>423.916</v>
      </c>
      <c r="N795">
        <v>7.2270000000000003</v>
      </c>
      <c r="O795">
        <v>6.2510000000000003</v>
      </c>
      <c r="P795">
        <f t="shared" si="88"/>
        <v>0.97500000000002274</v>
      </c>
    </row>
    <row r="796" spans="1:16" x14ac:dyDescent="0.2">
      <c r="A796" s="1">
        <v>306</v>
      </c>
      <c r="B796" s="10">
        <v>30861</v>
      </c>
      <c r="C796" s="32" t="s">
        <v>206</v>
      </c>
      <c r="F796" s="5">
        <f t="shared" si="87"/>
        <v>25.191518000000002</v>
      </c>
      <c r="G796">
        <v>7.6779999999999999</v>
      </c>
      <c r="H796" s="5">
        <v>21.91</v>
      </c>
      <c r="I796">
        <v>6.6779999999999999</v>
      </c>
      <c r="J796">
        <v>3.28</v>
      </c>
      <c r="K796">
        <v>430.61</v>
      </c>
      <c r="L796">
        <v>422.93200000000002</v>
      </c>
      <c r="M796">
        <v>423.93099999999998</v>
      </c>
      <c r="N796">
        <v>7.2359999999999998</v>
      </c>
      <c r="O796">
        <v>6.2359999999999998</v>
      </c>
      <c r="P796">
        <f t="shared" si="88"/>
        <v>0.9989999999999668</v>
      </c>
    </row>
    <row r="797" spans="1:16" x14ac:dyDescent="0.2">
      <c r="A797" s="1">
        <v>306</v>
      </c>
      <c r="B797" s="10">
        <v>30869</v>
      </c>
      <c r="C797" s="32" t="s">
        <v>206</v>
      </c>
      <c r="F797" s="5">
        <f t="shared" si="87"/>
        <v>25.102931000000002</v>
      </c>
      <c r="G797">
        <v>7.6509999999999998</v>
      </c>
      <c r="H797" s="5">
        <v>21.92</v>
      </c>
      <c r="I797">
        <v>6.681</v>
      </c>
      <c r="J797">
        <v>3.18</v>
      </c>
      <c r="K797">
        <v>430.61</v>
      </c>
      <c r="L797">
        <v>422.959</v>
      </c>
      <c r="M797">
        <v>423.928</v>
      </c>
      <c r="N797">
        <v>7.2089999999999996</v>
      </c>
      <c r="O797">
        <v>6.2389999999999999</v>
      </c>
      <c r="P797">
        <f t="shared" si="88"/>
        <v>0.96899999999999409</v>
      </c>
    </row>
    <row r="798" spans="1:16" x14ac:dyDescent="0.2">
      <c r="A798" s="1">
        <v>306</v>
      </c>
      <c r="B798" s="10">
        <v>30881</v>
      </c>
      <c r="C798" s="32" t="s">
        <v>206</v>
      </c>
      <c r="F798" s="5">
        <f t="shared" si="87"/>
        <v>25.122617000000002</v>
      </c>
      <c r="G798">
        <v>7.657</v>
      </c>
      <c r="H798" s="5">
        <v>22.02</v>
      </c>
      <c r="I798">
        <v>6.7119999999999997</v>
      </c>
      <c r="J798">
        <v>3.1</v>
      </c>
      <c r="K798">
        <v>430.61</v>
      </c>
      <c r="L798">
        <v>422.95299999999997</v>
      </c>
      <c r="M798">
        <v>423.89800000000002</v>
      </c>
      <c r="N798">
        <v>7.2149999999999999</v>
      </c>
      <c r="O798">
        <v>6.27</v>
      </c>
      <c r="P798">
        <f t="shared" si="88"/>
        <v>0.94500000000005002</v>
      </c>
    </row>
    <row r="799" spans="1:16" x14ac:dyDescent="0.2">
      <c r="A799" s="1">
        <v>306</v>
      </c>
      <c r="B799" s="10">
        <v>30897</v>
      </c>
      <c r="C799" s="32" t="s">
        <v>206</v>
      </c>
      <c r="F799" s="5">
        <f t="shared" si="87"/>
        <v>25.240732999999999</v>
      </c>
      <c r="G799">
        <v>7.6929999999999996</v>
      </c>
      <c r="H799" s="5">
        <v>22.16</v>
      </c>
      <c r="I799">
        <v>6.7539999999999996</v>
      </c>
      <c r="K799">
        <v>430.61</v>
      </c>
      <c r="L799">
        <v>422.916</v>
      </c>
      <c r="M799">
        <v>423.85500000000002</v>
      </c>
      <c r="N799">
        <v>7.2510000000000003</v>
      </c>
      <c r="O799">
        <v>6.3120000000000003</v>
      </c>
      <c r="P799">
        <f t="shared" si="88"/>
        <v>0.93900000000002137</v>
      </c>
    </row>
    <row r="800" spans="1:16" x14ac:dyDescent="0.2">
      <c r="A800" s="1">
        <v>306</v>
      </c>
      <c r="B800" s="10">
        <v>30900</v>
      </c>
      <c r="C800" s="32" t="s">
        <v>202</v>
      </c>
      <c r="F800" s="5">
        <f t="shared" si="87"/>
        <v>25.542585000000003</v>
      </c>
      <c r="G800">
        <v>7.7850000000000001</v>
      </c>
      <c r="K800">
        <v>430.61</v>
      </c>
      <c r="L800">
        <v>422.82499999999999</v>
      </c>
      <c r="N800">
        <v>7.343</v>
      </c>
    </row>
    <row r="801" spans="1:16" x14ac:dyDescent="0.2">
      <c r="A801" s="1">
        <v>306</v>
      </c>
      <c r="B801" s="10">
        <v>30904</v>
      </c>
      <c r="C801" s="32" t="s">
        <v>206</v>
      </c>
      <c r="F801" s="5">
        <f t="shared" si="87"/>
        <v>25.641015000000003</v>
      </c>
      <c r="G801">
        <v>7.8150000000000004</v>
      </c>
      <c r="H801" s="5">
        <v>22.2</v>
      </c>
      <c r="I801">
        <v>6.7670000000000003</v>
      </c>
      <c r="K801">
        <v>430.61</v>
      </c>
      <c r="L801">
        <v>422.79399999999998</v>
      </c>
      <c r="M801">
        <v>423.84300000000002</v>
      </c>
      <c r="N801">
        <v>7.3730000000000002</v>
      </c>
      <c r="O801">
        <v>6.3250000000000002</v>
      </c>
      <c r="P801">
        <f t="shared" si="88"/>
        <v>1.049000000000035</v>
      </c>
    </row>
    <row r="802" spans="1:16" x14ac:dyDescent="0.2">
      <c r="A802" s="1">
        <v>306</v>
      </c>
      <c r="B802" s="10">
        <v>30911</v>
      </c>
      <c r="C802" s="32" t="s">
        <v>206</v>
      </c>
      <c r="F802" s="5">
        <f t="shared" si="87"/>
        <v>26.021611</v>
      </c>
      <c r="G802">
        <v>7.931</v>
      </c>
      <c r="H802" s="5">
        <v>22.27</v>
      </c>
      <c r="I802">
        <v>6.7880000000000003</v>
      </c>
      <c r="J802">
        <v>3.75</v>
      </c>
      <c r="K802">
        <v>430.61</v>
      </c>
      <c r="L802">
        <v>422.67899999999997</v>
      </c>
      <c r="M802">
        <v>423.822</v>
      </c>
      <c r="N802">
        <v>7.4889999999999999</v>
      </c>
      <c r="O802">
        <v>6.3460000000000001</v>
      </c>
      <c r="P802">
        <f t="shared" si="88"/>
        <v>1.1430000000000291</v>
      </c>
    </row>
    <row r="803" spans="1:16" x14ac:dyDescent="0.2">
      <c r="A803" s="1">
        <v>306</v>
      </c>
      <c r="B803" s="10">
        <v>30917</v>
      </c>
      <c r="C803" s="32" t="s">
        <v>206</v>
      </c>
      <c r="F803" s="5">
        <f t="shared" si="87"/>
        <v>26.001925</v>
      </c>
      <c r="G803">
        <v>7.9249999999999998</v>
      </c>
      <c r="H803" s="5">
        <v>22.26</v>
      </c>
      <c r="I803">
        <v>6.7850000000000001</v>
      </c>
      <c r="K803">
        <v>430.61</v>
      </c>
      <c r="L803">
        <v>422.685</v>
      </c>
      <c r="M803">
        <v>423.82499999999999</v>
      </c>
      <c r="N803">
        <v>7.4829999999999997</v>
      </c>
      <c r="O803">
        <v>6.343</v>
      </c>
      <c r="P803">
        <f t="shared" si="88"/>
        <v>1.1399999999999864</v>
      </c>
    </row>
    <row r="804" spans="1:16" x14ac:dyDescent="0.2">
      <c r="A804" s="1">
        <v>306</v>
      </c>
      <c r="B804" s="10">
        <v>30925</v>
      </c>
      <c r="C804" s="32" t="s">
        <v>206</v>
      </c>
      <c r="F804" s="5">
        <f t="shared" si="87"/>
        <v>26.051140000000004</v>
      </c>
      <c r="G804">
        <v>7.94</v>
      </c>
      <c r="H804" s="5">
        <v>22.29</v>
      </c>
      <c r="I804">
        <v>6.7939999999999996</v>
      </c>
      <c r="J804">
        <v>3.76</v>
      </c>
      <c r="K804">
        <v>430.61</v>
      </c>
      <c r="L804">
        <v>422.66899999999998</v>
      </c>
      <c r="M804">
        <v>423.81599999999997</v>
      </c>
      <c r="N804">
        <v>7.4980000000000002</v>
      </c>
      <c r="O804">
        <v>6.3520000000000003</v>
      </c>
      <c r="P804">
        <f t="shared" si="88"/>
        <v>1.1469999999999914</v>
      </c>
    </row>
    <row r="805" spans="1:16" x14ac:dyDescent="0.2">
      <c r="A805" s="1">
        <v>306</v>
      </c>
      <c r="B805" s="10">
        <v>30934</v>
      </c>
      <c r="C805" s="32" t="s">
        <v>206</v>
      </c>
      <c r="F805" s="5">
        <f t="shared" si="87"/>
        <v>26.202066000000002</v>
      </c>
      <c r="G805">
        <v>7.9859999999999998</v>
      </c>
      <c r="H805" s="5">
        <v>22.32</v>
      </c>
      <c r="I805">
        <v>6.8029999999999999</v>
      </c>
      <c r="K805">
        <v>430.61</v>
      </c>
      <c r="L805">
        <v>422.62400000000002</v>
      </c>
      <c r="M805">
        <v>423.80599999999998</v>
      </c>
      <c r="N805">
        <v>7.5439999999999996</v>
      </c>
      <c r="O805">
        <v>6.3609999999999998</v>
      </c>
      <c r="P805">
        <f t="shared" si="88"/>
        <v>1.1819999999999595</v>
      </c>
    </row>
    <row r="806" spans="1:16" x14ac:dyDescent="0.2">
      <c r="A806" s="1">
        <v>306</v>
      </c>
      <c r="B806" s="10">
        <v>30945</v>
      </c>
      <c r="C806" s="32" t="s">
        <v>206</v>
      </c>
      <c r="F806" s="5">
        <f t="shared" si="87"/>
        <v>26.310339000000003</v>
      </c>
      <c r="G806">
        <v>8.0190000000000001</v>
      </c>
      <c r="H806" s="5">
        <v>22.37</v>
      </c>
      <c r="I806">
        <v>6.8179999999999996</v>
      </c>
      <c r="K806">
        <v>430.61</v>
      </c>
      <c r="L806">
        <v>422.59</v>
      </c>
      <c r="M806">
        <v>423.791</v>
      </c>
      <c r="N806">
        <v>7.577</v>
      </c>
      <c r="O806">
        <v>6.3760000000000003</v>
      </c>
      <c r="P806">
        <f t="shared" si="88"/>
        <v>1.2010000000000218</v>
      </c>
    </row>
    <row r="807" spans="1:16" x14ac:dyDescent="0.2">
      <c r="A807" s="1">
        <v>306</v>
      </c>
      <c r="B807" s="10">
        <v>30979</v>
      </c>
      <c r="C807" s="32" t="s">
        <v>206</v>
      </c>
      <c r="F807" s="5">
        <f t="shared" ref="F807:F870" si="89">G807*3.281</f>
        <v>25.933024</v>
      </c>
      <c r="G807">
        <v>7.9039999999999999</v>
      </c>
      <c r="H807" s="5">
        <v>22.2</v>
      </c>
      <c r="I807">
        <v>6.7670000000000003</v>
      </c>
      <c r="K807">
        <v>430.61</v>
      </c>
      <c r="L807">
        <v>422.70600000000002</v>
      </c>
      <c r="M807">
        <v>423.84300000000002</v>
      </c>
      <c r="N807">
        <v>7.4619999999999997</v>
      </c>
      <c r="O807">
        <v>6.3250000000000002</v>
      </c>
      <c r="P807">
        <f t="shared" si="88"/>
        <v>1.1370000000000005</v>
      </c>
    </row>
    <row r="808" spans="1:16" x14ac:dyDescent="0.2">
      <c r="A808" s="1">
        <v>306</v>
      </c>
      <c r="B808" s="10">
        <v>30986</v>
      </c>
      <c r="C808" s="32" t="s">
        <v>206</v>
      </c>
      <c r="F808" s="5">
        <f t="shared" si="89"/>
        <v>25.910057000000002</v>
      </c>
      <c r="G808">
        <v>7.8970000000000002</v>
      </c>
      <c r="H808" s="5">
        <v>22.13</v>
      </c>
      <c r="I808">
        <v>6.7450000000000001</v>
      </c>
      <c r="K808">
        <v>430.61</v>
      </c>
      <c r="L808">
        <v>422.71199999999999</v>
      </c>
      <c r="M808">
        <v>423.86399999999998</v>
      </c>
      <c r="N808">
        <v>7.4550000000000001</v>
      </c>
      <c r="O808">
        <v>6.3029999999999999</v>
      </c>
      <c r="P808">
        <f t="shared" si="88"/>
        <v>1.1519999999999868</v>
      </c>
    </row>
    <row r="809" spans="1:16" x14ac:dyDescent="0.2">
      <c r="A809" s="1">
        <v>306</v>
      </c>
      <c r="B809" s="10">
        <v>30993</v>
      </c>
      <c r="C809" s="32" t="s">
        <v>206</v>
      </c>
      <c r="F809" s="5">
        <f t="shared" si="89"/>
        <v>25.860842000000002</v>
      </c>
      <c r="G809">
        <v>7.8819999999999997</v>
      </c>
      <c r="H809" s="5">
        <v>22.1</v>
      </c>
      <c r="I809">
        <v>6.7359999999999998</v>
      </c>
      <c r="K809">
        <v>430.61</v>
      </c>
      <c r="L809">
        <v>422.72699999999998</v>
      </c>
      <c r="M809">
        <v>423.87299999999999</v>
      </c>
      <c r="N809">
        <v>7.44</v>
      </c>
      <c r="O809">
        <v>6.2939999999999996</v>
      </c>
      <c r="P809">
        <f t="shared" si="88"/>
        <v>1.146000000000015</v>
      </c>
    </row>
    <row r="810" spans="1:16" x14ac:dyDescent="0.2">
      <c r="A810" s="1">
        <v>306</v>
      </c>
      <c r="B810" s="10">
        <v>31001</v>
      </c>
      <c r="C810" s="32" t="s">
        <v>206</v>
      </c>
      <c r="F810" s="5">
        <f t="shared" si="89"/>
        <v>25.870685000000002</v>
      </c>
      <c r="G810">
        <v>7.8849999999999998</v>
      </c>
      <c r="H810" s="5">
        <v>22.15</v>
      </c>
      <c r="I810">
        <v>6.7510000000000003</v>
      </c>
      <c r="K810">
        <v>430.61</v>
      </c>
      <c r="L810">
        <v>422.72399999999999</v>
      </c>
      <c r="M810">
        <v>423.858</v>
      </c>
      <c r="N810">
        <v>7.4429999999999996</v>
      </c>
      <c r="O810">
        <v>6.3090000000000002</v>
      </c>
      <c r="P810">
        <f t="shared" si="88"/>
        <v>1.1340000000000146</v>
      </c>
    </row>
    <row r="811" spans="1:16" x14ac:dyDescent="0.2">
      <c r="A811" s="1">
        <v>306</v>
      </c>
      <c r="B811" s="10">
        <v>31007</v>
      </c>
      <c r="C811" s="32" t="s">
        <v>206</v>
      </c>
      <c r="F811" s="5">
        <f t="shared" si="89"/>
        <v>25.821470000000001</v>
      </c>
      <c r="G811">
        <v>7.87</v>
      </c>
      <c r="H811" s="5">
        <v>22.18</v>
      </c>
      <c r="I811">
        <v>6.7610000000000001</v>
      </c>
      <c r="K811">
        <v>430.61</v>
      </c>
      <c r="L811">
        <v>422.74</v>
      </c>
      <c r="M811">
        <v>423.84899999999999</v>
      </c>
      <c r="N811">
        <v>7.4279999999999999</v>
      </c>
      <c r="O811">
        <v>6.319</v>
      </c>
      <c r="P811">
        <f t="shared" si="88"/>
        <v>1.1089999999999804</v>
      </c>
    </row>
    <row r="812" spans="1:16" x14ac:dyDescent="0.2">
      <c r="A812" s="1">
        <v>306</v>
      </c>
      <c r="B812" s="10">
        <v>31016</v>
      </c>
      <c r="C812" s="32" t="s">
        <v>206</v>
      </c>
      <c r="F812" s="5">
        <f t="shared" si="89"/>
        <v>25.900214000000002</v>
      </c>
      <c r="G812">
        <v>7.8940000000000001</v>
      </c>
      <c r="H812" s="5">
        <v>22.21</v>
      </c>
      <c r="I812">
        <v>6.77</v>
      </c>
      <c r="K812">
        <v>430.61</v>
      </c>
      <c r="L812">
        <v>422.71499999999997</v>
      </c>
      <c r="M812">
        <v>423.84</v>
      </c>
      <c r="N812">
        <v>7.452</v>
      </c>
      <c r="O812">
        <v>6.3280000000000003</v>
      </c>
      <c r="P812">
        <f t="shared" si="88"/>
        <v>1.125</v>
      </c>
    </row>
    <row r="813" spans="1:16" x14ac:dyDescent="0.2">
      <c r="A813" s="1">
        <v>306</v>
      </c>
      <c r="B813" s="10">
        <v>31021</v>
      </c>
      <c r="C813" s="32" t="s">
        <v>206</v>
      </c>
      <c r="F813" s="5">
        <f t="shared" si="89"/>
        <v>26.001925</v>
      </c>
      <c r="G813">
        <v>7.9249999999999998</v>
      </c>
      <c r="H813" s="5">
        <v>22.24</v>
      </c>
      <c r="I813">
        <v>6.7789999999999999</v>
      </c>
      <c r="K813">
        <v>430.61</v>
      </c>
      <c r="L813">
        <v>422.685</v>
      </c>
      <c r="M813">
        <v>423.83100000000002</v>
      </c>
      <c r="N813">
        <v>7.4829999999999997</v>
      </c>
      <c r="O813">
        <v>6.3369999999999997</v>
      </c>
      <c r="P813">
        <f t="shared" si="88"/>
        <v>1.146000000000015</v>
      </c>
    </row>
    <row r="814" spans="1:16" x14ac:dyDescent="0.2">
      <c r="A814" s="1">
        <v>306</v>
      </c>
      <c r="B814" s="10">
        <v>31029</v>
      </c>
      <c r="C814" s="32" t="s">
        <v>206</v>
      </c>
      <c r="F814" s="5">
        <f t="shared" si="89"/>
        <v>26.100355</v>
      </c>
      <c r="G814">
        <v>7.9550000000000001</v>
      </c>
      <c r="H814" s="5">
        <v>22.26</v>
      </c>
      <c r="I814">
        <v>6.7850000000000001</v>
      </c>
      <c r="K814">
        <v>430.61</v>
      </c>
      <c r="L814">
        <v>422.654</v>
      </c>
      <c r="M814">
        <v>423.82499999999999</v>
      </c>
      <c r="N814">
        <v>7.5129999999999999</v>
      </c>
      <c r="O814">
        <v>6.343</v>
      </c>
      <c r="P814">
        <f t="shared" si="88"/>
        <v>1.1709999999999923</v>
      </c>
    </row>
    <row r="815" spans="1:16" x14ac:dyDescent="0.2">
      <c r="A815" s="1">
        <v>306</v>
      </c>
      <c r="B815" s="10">
        <v>31039</v>
      </c>
      <c r="C815" s="32" t="s">
        <v>206</v>
      </c>
      <c r="F815" s="5">
        <f t="shared" si="89"/>
        <v>26.352992</v>
      </c>
      <c r="G815">
        <v>8.032</v>
      </c>
      <c r="H815" s="5">
        <v>22.34</v>
      </c>
      <c r="I815">
        <v>6.8090000000000002</v>
      </c>
      <c r="K815">
        <v>430.61</v>
      </c>
      <c r="L815">
        <v>422.57799999999997</v>
      </c>
      <c r="M815">
        <v>423.8</v>
      </c>
      <c r="N815">
        <v>7.59</v>
      </c>
      <c r="O815">
        <v>6.367</v>
      </c>
      <c r="P815">
        <f t="shared" si="88"/>
        <v>1.2220000000000368</v>
      </c>
    </row>
    <row r="816" spans="1:16" x14ac:dyDescent="0.2">
      <c r="A816" s="1">
        <v>306</v>
      </c>
      <c r="B816" s="10">
        <v>31046</v>
      </c>
      <c r="C816" s="32" t="s">
        <v>206</v>
      </c>
      <c r="F816" s="5">
        <f t="shared" si="89"/>
        <v>26.352992</v>
      </c>
      <c r="G816">
        <v>8.032</v>
      </c>
      <c r="H816" s="5">
        <v>22.34</v>
      </c>
      <c r="I816">
        <v>6.8090000000000002</v>
      </c>
      <c r="K816">
        <v>430.61</v>
      </c>
      <c r="L816">
        <v>422.57799999999997</v>
      </c>
      <c r="M816">
        <v>423.8</v>
      </c>
      <c r="N816">
        <v>7.59</v>
      </c>
      <c r="O816">
        <v>6.367</v>
      </c>
      <c r="P816">
        <f t="shared" si="88"/>
        <v>1.2220000000000368</v>
      </c>
    </row>
    <row r="817" spans="1:16" x14ac:dyDescent="0.2">
      <c r="A817" s="1">
        <v>306</v>
      </c>
      <c r="B817" s="10">
        <v>31053</v>
      </c>
      <c r="C817" s="32" t="s">
        <v>206</v>
      </c>
      <c r="F817" s="5">
        <f t="shared" si="89"/>
        <v>26.330025000000003</v>
      </c>
      <c r="G817">
        <v>8.0250000000000004</v>
      </c>
      <c r="H817" s="5">
        <v>22.35</v>
      </c>
      <c r="I817">
        <v>6.8120000000000003</v>
      </c>
      <c r="K817">
        <v>430.61</v>
      </c>
      <c r="L817">
        <v>422.584</v>
      </c>
      <c r="M817">
        <v>423.79700000000003</v>
      </c>
      <c r="N817">
        <v>7.5830000000000002</v>
      </c>
      <c r="O817">
        <v>6.37</v>
      </c>
      <c r="P817">
        <f t="shared" si="88"/>
        <v>1.2130000000000223</v>
      </c>
    </row>
    <row r="818" spans="1:16" x14ac:dyDescent="0.2">
      <c r="A818" s="1">
        <v>306</v>
      </c>
      <c r="B818" s="10">
        <v>31060</v>
      </c>
      <c r="C818" s="32" t="s">
        <v>206</v>
      </c>
      <c r="F818" s="5">
        <f t="shared" si="89"/>
        <v>26.362835</v>
      </c>
      <c r="G818">
        <v>8.0350000000000001</v>
      </c>
      <c r="H818" s="5">
        <v>22.35</v>
      </c>
      <c r="I818">
        <v>6.8120000000000003</v>
      </c>
      <c r="K818">
        <v>430.61</v>
      </c>
      <c r="L818">
        <v>422.57499999999999</v>
      </c>
      <c r="M818">
        <v>423.79700000000003</v>
      </c>
      <c r="N818">
        <v>7.593</v>
      </c>
      <c r="O818">
        <v>6.37</v>
      </c>
      <c r="P818">
        <f t="shared" si="88"/>
        <v>1.2220000000000368</v>
      </c>
    </row>
    <row r="819" spans="1:16" x14ac:dyDescent="0.2">
      <c r="A819" s="1">
        <v>306</v>
      </c>
      <c r="B819" s="10">
        <v>31076</v>
      </c>
      <c r="C819" s="32" t="s">
        <v>206</v>
      </c>
      <c r="F819" s="5">
        <f t="shared" si="89"/>
        <v>26.372678000000001</v>
      </c>
      <c r="G819">
        <v>8.0380000000000003</v>
      </c>
      <c r="H819" s="5">
        <v>22.45</v>
      </c>
      <c r="I819">
        <v>6.843</v>
      </c>
      <c r="K819">
        <v>430.61</v>
      </c>
      <c r="L819">
        <v>422.572</v>
      </c>
      <c r="M819">
        <v>423.767</v>
      </c>
      <c r="N819">
        <v>7.5960000000000001</v>
      </c>
      <c r="O819">
        <v>6.4009999999999998</v>
      </c>
      <c r="P819">
        <f t="shared" si="88"/>
        <v>1.1949999999999932</v>
      </c>
    </row>
    <row r="820" spans="1:16" x14ac:dyDescent="0.2">
      <c r="A820" s="1">
        <v>306</v>
      </c>
      <c r="B820" s="10">
        <v>31081</v>
      </c>
      <c r="C820" s="32" t="s">
        <v>206</v>
      </c>
      <c r="F820" s="5">
        <f t="shared" si="89"/>
        <v>26.310339000000003</v>
      </c>
      <c r="G820">
        <v>8.0190000000000001</v>
      </c>
      <c r="H820" s="5">
        <v>22.41</v>
      </c>
      <c r="I820">
        <v>6.8310000000000004</v>
      </c>
      <c r="K820">
        <v>430.61</v>
      </c>
      <c r="L820">
        <v>422.59</v>
      </c>
      <c r="M820">
        <v>423.779</v>
      </c>
      <c r="N820">
        <v>7.577</v>
      </c>
      <c r="O820">
        <v>6.3890000000000002</v>
      </c>
      <c r="P820">
        <f t="shared" si="88"/>
        <v>1.1890000000000214</v>
      </c>
    </row>
    <row r="821" spans="1:16" x14ac:dyDescent="0.2">
      <c r="A821" s="1">
        <v>306</v>
      </c>
      <c r="B821" s="10">
        <v>31088</v>
      </c>
      <c r="C821" s="32" t="s">
        <v>206</v>
      </c>
      <c r="F821" s="5">
        <f t="shared" si="89"/>
        <v>26.382521000000001</v>
      </c>
      <c r="G821">
        <v>8.0410000000000004</v>
      </c>
      <c r="H821" s="5">
        <v>22.52</v>
      </c>
      <c r="I821">
        <v>6.8639999999999999</v>
      </c>
      <c r="K821">
        <v>430.61</v>
      </c>
      <c r="L821">
        <v>422.56900000000002</v>
      </c>
      <c r="M821">
        <v>423.745</v>
      </c>
      <c r="N821">
        <v>7.5990000000000002</v>
      </c>
      <c r="O821">
        <v>6.4219999999999997</v>
      </c>
      <c r="P821">
        <f t="shared" si="88"/>
        <v>1.1759999999999877</v>
      </c>
    </row>
    <row r="822" spans="1:16" x14ac:dyDescent="0.2">
      <c r="A822" s="1">
        <v>306</v>
      </c>
      <c r="B822" s="10">
        <v>31095</v>
      </c>
      <c r="C822" s="32" t="s">
        <v>206</v>
      </c>
      <c r="F822" s="5">
        <f t="shared" si="89"/>
        <v>26.320182000000003</v>
      </c>
      <c r="G822">
        <v>8.0220000000000002</v>
      </c>
      <c r="H822" s="5">
        <v>22.48</v>
      </c>
      <c r="I822">
        <v>6.8520000000000003</v>
      </c>
      <c r="K822">
        <v>430.61</v>
      </c>
      <c r="L822">
        <v>422.58699999999999</v>
      </c>
      <c r="M822">
        <v>423.75799999999998</v>
      </c>
      <c r="N822">
        <v>7.58</v>
      </c>
      <c r="O822">
        <v>6.41</v>
      </c>
      <c r="P822">
        <f t="shared" si="88"/>
        <v>1.1709999999999923</v>
      </c>
    </row>
    <row r="823" spans="1:16" x14ac:dyDescent="0.2">
      <c r="A823" s="1">
        <v>306</v>
      </c>
      <c r="B823" s="10">
        <v>31116</v>
      </c>
      <c r="C823" s="32" t="s">
        <v>206</v>
      </c>
      <c r="F823" s="5">
        <f t="shared" si="89"/>
        <v>26.343149</v>
      </c>
      <c r="G823">
        <v>8.0289999999999999</v>
      </c>
      <c r="H823" s="5">
        <v>22.6</v>
      </c>
      <c r="I823">
        <v>6.8890000000000002</v>
      </c>
      <c r="K823">
        <v>430.61</v>
      </c>
      <c r="L823">
        <v>422.58100000000002</v>
      </c>
      <c r="M823">
        <v>423.721</v>
      </c>
      <c r="N823">
        <v>7.5869999999999997</v>
      </c>
      <c r="O823">
        <v>6.4470000000000001</v>
      </c>
      <c r="P823">
        <f t="shared" si="88"/>
        <v>1.1399999999999864</v>
      </c>
    </row>
    <row r="824" spans="1:16" x14ac:dyDescent="0.2">
      <c r="A824" s="1">
        <v>306</v>
      </c>
      <c r="B824" s="10">
        <v>31123</v>
      </c>
      <c r="C824" s="32" t="s">
        <v>206</v>
      </c>
      <c r="F824" s="5">
        <f t="shared" si="89"/>
        <v>26.300496000000003</v>
      </c>
      <c r="G824">
        <v>8.016</v>
      </c>
      <c r="H824" s="5">
        <v>22.57</v>
      </c>
      <c r="I824">
        <v>6.8789999999999996</v>
      </c>
      <c r="K824">
        <v>430.61</v>
      </c>
      <c r="L824">
        <v>422.59300000000002</v>
      </c>
      <c r="M824">
        <v>423.73</v>
      </c>
      <c r="N824">
        <v>7.5739999999999998</v>
      </c>
      <c r="O824">
        <v>6.4370000000000003</v>
      </c>
      <c r="P824">
        <f t="shared" si="88"/>
        <v>1.1370000000000005</v>
      </c>
    </row>
    <row r="825" spans="1:16" x14ac:dyDescent="0.2">
      <c r="A825" s="1">
        <v>306</v>
      </c>
      <c r="B825" s="10">
        <v>31130</v>
      </c>
      <c r="C825" s="32" t="s">
        <v>206</v>
      </c>
      <c r="F825" s="5">
        <f t="shared" si="89"/>
        <v>26.352992</v>
      </c>
      <c r="G825">
        <v>8.032</v>
      </c>
      <c r="H825" s="5">
        <v>22.51</v>
      </c>
      <c r="I825">
        <v>6.8609999999999998</v>
      </c>
      <c r="K825">
        <v>430.61</v>
      </c>
      <c r="L825">
        <v>422.57799999999997</v>
      </c>
      <c r="M825">
        <v>423.74799999999999</v>
      </c>
      <c r="N825">
        <v>7.59</v>
      </c>
      <c r="O825">
        <v>6.4189999999999996</v>
      </c>
      <c r="P825">
        <f t="shared" si="88"/>
        <v>1.1700000000000159</v>
      </c>
    </row>
    <row r="826" spans="1:16" x14ac:dyDescent="0.2">
      <c r="A826" s="1">
        <v>306</v>
      </c>
      <c r="B826" s="10">
        <v>31137</v>
      </c>
      <c r="C826" s="32" t="s">
        <v>206</v>
      </c>
      <c r="F826" s="5">
        <f t="shared" si="89"/>
        <v>26.352992</v>
      </c>
      <c r="G826">
        <v>8.032</v>
      </c>
      <c r="H826" s="5">
        <v>22.48</v>
      </c>
      <c r="I826">
        <v>6.8520000000000003</v>
      </c>
      <c r="K826">
        <v>430.61</v>
      </c>
      <c r="L826">
        <v>422.57799999999997</v>
      </c>
      <c r="M826">
        <v>423.75799999999998</v>
      </c>
      <c r="N826">
        <v>7.59</v>
      </c>
      <c r="O826">
        <v>6.41</v>
      </c>
      <c r="P826">
        <f t="shared" si="88"/>
        <v>1.1800000000000068</v>
      </c>
    </row>
    <row r="827" spans="1:16" x14ac:dyDescent="0.2">
      <c r="A827" s="1">
        <v>306</v>
      </c>
      <c r="B827" s="10">
        <v>31144</v>
      </c>
      <c r="C827" s="32" t="s">
        <v>206</v>
      </c>
      <c r="F827" s="5">
        <f t="shared" si="89"/>
        <v>26.352992</v>
      </c>
      <c r="G827">
        <v>8.032</v>
      </c>
      <c r="H827" s="5">
        <v>22.44</v>
      </c>
      <c r="I827">
        <v>6.84</v>
      </c>
      <c r="K827">
        <v>430.61</v>
      </c>
      <c r="L827">
        <v>422.57799999999997</v>
      </c>
      <c r="M827">
        <v>423.77</v>
      </c>
      <c r="N827">
        <v>7.59</v>
      </c>
      <c r="O827">
        <v>6.3979999999999997</v>
      </c>
      <c r="P827">
        <f t="shared" si="88"/>
        <v>1.1920000000000073</v>
      </c>
    </row>
    <row r="828" spans="1:16" x14ac:dyDescent="0.2">
      <c r="A828" s="1">
        <v>306</v>
      </c>
      <c r="B828" s="10">
        <v>31151</v>
      </c>
      <c r="C828" s="32" t="s">
        <v>206</v>
      </c>
      <c r="F828" s="5">
        <f t="shared" si="89"/>
        <v>26.352992</v>
      </c>
      <c r="G828">
        <v>8.032</v>
      </c>
      <c r="H828" s="5">
        <v>22.44</v>
      </c>
      <c r="I828">
        <v>6.84</v>
      </c>
      <c r="K828">
        <v>430.61</v>
      </c>
      <c r="L828">
        <v>422.57799999999997</v>
      </c>
      <c r="M828">
        <v>423.77</v>
      </c>
      <c r="N828">
        <v>7.59</v>
      </c>
      <c r="O828">
        <v>6.3979999999999997</v>
      </c>
      <c r="P828">
        <f t="shared" si="88"/>
        <v>1.1920000000000073</v>
      </c>
    </row>
    <row r="829" spans="1:16" x14ac:dyDescent="0.2">
      <c r="A829" s="1">
        <v>306</v>
      </c>
      <c r="B829" s="10">
        <v>31158</v>
      </c>
      <c r="C829" s="32" t="s">
        <v>206</v>
      </c>
      <c r="F829" s="5">
        <f t="shared" si="89"/>
        <v>26.352992</v>
      </c>
      <c r="G829">
        <v>8.032</v>
      </c>
      <c r="H829" s="5">
        <v>22.44</v>
      </c>
      <c r="I829">
        <v>6.84</v>
      </c>
      <c r="K829">
        <v>430.61</v>
      </c>
      <c r="L829">
        <v>422.57799999999997</v>
      </c>
      <c r="M829">
        <v>423.77</v>
      </c>
      <c r="N829">
        <v>7.59</v>
      </c>
      <c r="O829">
        <v>6.3979999999999997</v>
      </c>
      <c r="P829">
        <f t="shared" si="88"/>
        <v>1.1920000000000073</v>
      </c>
    </row>
    <row r="830" spans="1:16" x14ac:dyDescent="0.2">
      <c r="A830" s="1">
        <v>306</v>
      </c>
      <c r="B830" s="10">
        <v>31165</v>
      </c>
      <c r="C830" s="32" t="s">
        <v>206</v>
      </c>
      <c r="F830" s="5">
        <f t="shared" si="89"/>
        <v>26.352992</v>
      </c>
      <c r="G830">
        <v>8.032</v>
      </c>
      <c r="H830" s="5">
        <v>22.35</v>
      </c>
      <c r="I830">
        <v>6.8120000000000003</v>
      </c>
      <c r="K830">
        <v>430.61</v>
      </c>
      <c r="L830">
        <v>422.57799999999997</v>
      </c>
      <c r="M830">
        <v>423.79700000000003</v>
      </c>
      <c r="N830">
        <v>7.59</v>
      </c>
      <c r="O830">
        <v>6.37</v>
      </c>
      <c r="P830">
        <f t="shared" si="88"/>
        <v>1.2190000000000509</v>
      </c>
    </row>
    <row r="831" spans="1:16" x14ac:dyDescent="0.2">
      <c r="A831" s="1">
        <v>306</v>
      </c>
      <c r="B831" s="10">
        <v>31172</v>
      </c>
      <c r="C831" s="32" t="s">
        <v>206</v>
      </c>
      <c r="F831" s="5">
        <f t="shared" si="89"/>
        <v>26.362835</v>
      </c>
      <c r="G831">
        <v>8.0350000000000001</v>
      </c>
      <c r="H831" s="5">
        <v>22.33</v>
      </c>
      <c r="I831">
        <v>6.806</v>
      </c>
      <c r="K831">
        <v>430.61</v>
      </c>
      <c r="L831">
        <v>422.57499999999999</v>
      </c>
      <c r="M831">
        <v>423.803</v>
      </c>
      <c r="N831">
        <v>7.593</v>
      </c>
      <c r="O831">
        <v>6.3639999999999999</v>
      </c>
      <c r="P831">
        <f t="shared" si="88"/>
        <v>1.2280000000000086</v>
      </c>
    </row>
    <row r="832" spans="1:16" x14ac:dyDescent="0.2">
      <c r="A832" s="1">
        <v>306</v>
      </c>
      <c r="B832" s="10">
        <v>31179</v>
      </c>
      <c r="C832" s="32" t="s">
        <v>206</v>
      </c>
      <c r="F832" s="5">
        <f t="shared" si="89"/>
        <v>25.532742000000002</v>
      </c>
      <c r="G832">
        <v>7.782</v>
      </c>
      <c r="H832" s="5">
        <v>22.06</v>
      </c>
      <c r="I832">
        <v>6.7240000000000002</v>
      </c>
      <c r="K832">
        <v>430.61</v>
      </c>
      <c r="L832">
        <v>422.82799999999997</v>
      </c>
      <c r="M832">
        <v>423.88600000000002</v>
      </c>
      <c r="N832">
        <v>7.34</v>
      </c>
      <c r="O832">
        <v>6.282</v>
      </c>
      <c r="P832">
        <f t="shared" si="88"/>
        <v>1.0580000000000496</v>
      </c>
    </row>
    <row r="833" spans="1:16" x14ac:dyDescent="0.2">
      <c r="A833" s="1">
        <v>306</v>
      </c>
      <c r="B833" s="10">
        <v>31186</v>
      </c>
      <c r="C833" s="32" t="s">
        <v>206</v>
      </c>
      <c r="F833" s="5">
        <f t="shared" si="89"/>
        <v>25.513055999999999</v>
      </c>
      <c r="G833">
        <v>7.7759999999999998</v>
      </c>
      <c r="H833" s="5">
        <v>22.04</v>
      </c>
      <c r="I833">
        <v>6.718</v>
      </c>
      <c r="K833">
        <v>430.61</v>
      </c>
      <c r="L833">
        <v>422.834</v>
      </c>
      <c r="M833">
        <v>423.892</v>
      </c>
      <c r="N833">
        <v>7.3339999999999996</v>
      </c>
      <c r="O833">
        <v>6.2759999999999998</v>
      </c>
      <c r="P833">
        <f t="shared" si="88"/>
        <v>1.0579999999999927</v>
      </c>
    </row>
    <row r="834" spans="1:16" x14ac:dyDescent="0.2">
      <c r="A834" s="1">
        <v>306</v>
      </c>
      <c r="B834" s="10">
        <v>31193</v>
      </c>
      <c r="C834" s="32" t="s">
        <v>206</v>
      </c>
      <c r="F834" s="5">
        <f t="shared" si="89"/>
        <v>25.260418999999999</v>
      </c>
      <c r="G834">
        <v>7.6989999999999998</v>
      </c>
      <c r="H834" s="5">
        <v>22</v>
      </c>
      <c r="I834">
        <v>6.7060000000000004</v>
      </c>
      <c r="K834">
        <v>430.61</v>
      </c>
      <c r="L834">
        <v>422.91</v>
      </c>
      <c r="M834">
        <v>423.904</v>
      </c>
      <c r="N834">
        <v>7.2569999999999997</v>
      </c>
      <c r="O834">
        <v>6.2640000000000002</v>
      </c>
      <c r="P834">
        <f t="shared" si="88"/>
        <v>0.99399999999997135</v>
      </c>
    </row>
    <row r="835" spans="1:16" x14ac:dyDescent="0.2">
      <c r="A835" s="1">
        <v>306</v>
      </c>
      <c r="B835" s="10">
        <v>31200</v>
      </c>
      <c r="C835" s="32" t="s">
        <v>206</v>
      </c>
      <c r="F835" s="5">
        <f t="shared" si="89"/>
        <v>25.112774000000002</v>
      </c>
      <c r="G835">
        <v>7.6539999999999999</v>
      </c>
      <c r="H835" s="5">
        <v>21.91</v>
      </c>
      <c r="I835">
        <v>6.6779999999999999</v>
      </c>
      <c r="K835">
        <v>430.61</v>
      </c>
      <c r="L835">
        <v>422.95600000000002</v>
      </c>
      <c r="M835">
        <v>423.93099999999998</v>
      </c>
      <c r="N835">
        <v>7.2119999999999997</v>
      </c>
      <c r="O835">
        <v>6.2359999999999998</v>
      </c>
      <c r="P835">
        <f t="shared" si="88"/>
        <v>0.97499999999996589</v>
      </c>
    </row>
    <row r="836" spans="1:16" x14ac:dyDescent="0.2">
      <c r="A836" s="1">
        <v>306</v>
      </c>
      <c r="B836" s="10">
        <v>31207</v>
      </c>
      <c r="C836" s="32" t="s">
        <v>206</v>
      </c>
      <c r="F836" s="5">
        <f t="shared" si="89"/>
        <v>25.050435</v>
      </c>
      <c r="G836">
        <v>7.6349999999999998</v>
      </c>
      <c r="H836" s="5">
        <v>21.91</v>
      </c>
      <c r="I836">
        <v>6.6779999999999999</v>
      </c>
      <c r="K836">
        <v>430.61</v>
      </c>
      <c r="L836">
        <v>422.97399999999999</v>
      </c>
      <c r="M836">
        <v>423.93099999999998</v>
      </c>
      <c r="N836">
        <v>7.1929999999999996</v>
      </c>
      <c r="O836">
        <v>6.2359999999999998</v>
      </c>
      <c r="P836">
        <f t="shared" si="88"/>
        <v>0.95699999999999363</v>
      </c>
    </row>
    <row r="837" spans="1:16" x14ac:dyDescent="0.2">
      <c r="A837" s="1">
        <v>306</v>
      </c>
      <c r="B837" s="10">
        <v>31214</v>
      </c>
      <c r="C837" s="32" t="s">
        <v>206</v>
      </c>
      <c r="F837" s="5">
        <f t="shared" si="89"/>
        <v>25.221047000000002</v>
      </c>
      <c r="G837">
        <v>7.6870000000000003</v>
      </c>
      <c r="H837" s="5">
        <v>21.9</v>
      </c>
      <c r="I837">
        <v>6.6749999999999998</v>
      </c>
      <c r="K837">
        <v>430.61</v>
      </c>
      <c r="L837">
        <v>422.92200000000003</v>
      </c>
      <c r="M837">
        <v>423.93400000000003</v>
      </c>
      <c r="N837">
        <v>7.2450000000000001</v>
      </c>
      <c r="O837">
        <v>6.2329999999999997</v>
      </c>
      <c r="P837">
        <f t="shared" si="88"/>
        <v>1.0120000000000005</v>
      </c>
    </row>
    <row r="838" spans="1:16" x14ac:dyDescent="0.2">
      <c r="A838" s="1">
        <v>306</v>
      </c>
      <c r="B838" s="10">
        <v>31228</v>
      </c>
      <c r="C838" s="32" t="s">
        <v>206</v>
      </c>
      <c r="F838" s="5">
        <f t="shared" si="89"/>
        <v>24.801079000000001</v>
      </c>
      <c r="G838">
        <v>7.5590000000000002</v>
      </c>
      <c r="H838" s="5">
        <v>21.83</v>
      </c>
      <c r="I838">
        <v>6.6539999999999999</v>
      </c>
      <c r="K838">
        <v>430.61</v>
      </c>
      <c r="L838">
        <v>423.05</v>
      </c>
      <c r="M838">
        <v>423.95600000000002</v>
      </c>
      <c r="N838">
        <v>7.117</v>
      </c>
      <c r="O838">
        <v>6.2119999999999997</v>
      </c>
      <c r="P838">
        <f t="shared" si="88"/>
        <v>0.90600000000000591</v>
      </c>
    </row>
    <row r="839" spans="1:16" x14ac:dyDescent="0.2">
      <c r="A839" s="1">
        <v>306</v>
      </c>
      <c r="B839" s="10">
        <v>31235</v>
      </c>
      <c r="C839" s="32" t="s">
        <v>206</v>
      </c>
      <c r="F839" s="5">
        <f t="shared" si="89"/>
        <v>24.801079000000001</v>
      </c>
      <c r="G839">
        <v>7.5590000000000002</v>
      </c>
      <c r="H839" s="5">
        <v>21.83</v>
      </c>
      <c r="I839">
        <v>6.6539999999999999</v>
      </c>
      <c r="K839">
        <v>430.61</v>
      </c>
      <c r="L839">
        <v>423.05</v>
      </c>
      <c r="M839">
        <v>423.95600000000002</v>
      </c>
      <c r="N839">
        <v>7.117</v>
      </c>
      <c r="O839">
        <v>6.2119999999999997</v>
      </c>
      <c r="P839">
        <f t="shared" si="88"/>
        <v>0.90600000000000591</v>
      </c>
    </row>
    <row r="840" spans="1:16" x14ac:dyDescent="0.2">
      <c r="A840" s="1">
        <v>306</v>
      </c>
      <c r="B840" s="10">
        <v>31242</v>
      </c>
      <c r="C840" s="32" t="s">
        <v>206</v>
      </c>
      <c r="F840" s="5">
        <f t="shared" si="89"/>
        <v>24.850294000000002</v>
      </c>
      <c r="G840">
        <v>7.5739999999999998</v>
      </c>
      <c r="H840" s="5">
        <v>21.85</v>
      </c>
      <c r="I840">
        <v>6.66</v>
      </c>
      <c r="K840">
        <v>430.61</v>
      </c>
      <c r="L840">
        <v>423.03500000000003</v>
      </c>
      <c r="M840">
        <v>423.95</v>
      </c>
      <c r="N840">
        <v>7.1319999999999997</v>
      </c>
      <c r="O840">
        <v>6.218</v>
      </c>
      <c r="P840">
        <f t="shared" si="88"/>
        <v>0.91499999999996362</v>
      </c>
    </row>
    <row r="841" spans="1:16" x14ac:dyDescent="0.2">
      <c r="A841" s="1">
        <v>306</v>
      </c>
      <c r="B841" s="10">
        <v>31249</v>
      </c>
      <c r="C841" s="32" t="s">
        <v>206</v>
      </c>
      <c r="F841" s="5">
        <f t="shared" si="89"/>
        <v>24.810922000000001</v>
      </c>
      <c r="G841">
        <v>7.5620000000000003</v>
      </c>
      <c r="H841" s="5">
        <v>21.84</v>
      </c>
      <c r="I841">
        <v>6.657</v>
      </c>
      <c r="K841">
        <v>430.61</v>
      </c>
      <c r="L841">
        <v>423.04700000000003</v>
      </c>
      <c r="M841">
        <v>423.95299999999997</v>
      </c>
      <c r="N841">
        <v>7.12</v>
      </c>
      <c r="O841">
        <v>6.2149999999999999</v>
      </c>
      <c r="P841">
        <f t="shared" si="88"/>
        <v>0.90599999999994907</v>
      </c>
    </row>
    <row r="842" spans="1:16" x14ac:dyDescent="0.2">
      <c r="A842" s="1">
        <v>306</v>
      </c>
      <c r="B842" s="10">
        <v>31256</v>
      </c>
      <c r="C842" s="32" t="s">
        <v>206</v>
      </c>
      <c r="F842" s="5">
        <f t="shared" si="89"/>
        <v>24.801079000000001</v>
      </c>
      <c r="G842">
        <v>7.5590000000000002</v>
      </c>
      <c r="H842" s="5">
        <v>21.83</v>
      </c>
      <c r="I842">
        <v>6.6539999999999999</v>
      </c>
      <c r="K842">
        <v>430.61</v>
      </c>
      <c r="L842">
        <v>423.05</v>
      </c>
      <c r="M842">
        <v>423.95600000000002</v>
      </c>
      <c r="N842">
        <v>7.117</v>
      </c>
      <c r="O842">
        <v>6.2119999999999997</v>
      </c>
      <c r="P842">
        <f t="shared" si="88"/>
        <v>0.90600000000000591</v>
      </c>
    </row>
    <row r="843" spans="1:16" x14ac:dyDescent="0.2">
      <c r="A843" s="1">
        <v>306</v>
      </c>
      <c r="B843" s="10">
        <v>31263</v>
      </c>
      <c r="C843" s="32" t="s">
        <v>206</v>
      </c>
      <c r="F843" s="5">
        <f t="shared" si="89"/>
        <v>24.801079000000001</v>
      </c>
      <c r="G843">
        <v>7.5590000000000002</v>
      </c>
      <c r="H843" s="5">
        <v>21.84</v>
      </c>
      <c r="I843">
        <v>6.657</v>
      </c>
      <c r="K843">
        <v>430.61</v>
      </c>
      <c r="L843">
        <v>423.05</v>
      </c>
      <c r="M843">
        <v>423.95299999999997</v>
      </c>
      <c r="N843">
        <v>7.117</v>
      </c>
      <c r="O843">
        <v>6.2149999999999999</v>
      </c>
      <c r="P843">
        <f t="shared" ref="P843:P890" si="90">M843-L843</f>
        <v>0.90299999999996317</v>
      </c>
    </row>
    <row r="844" spans="1:16" x14ac:dyDescent="0.2">
      <c r="A844" s="1">
        <v>306</v>
      </c>
      <c r="B844" s="10">
        <v>31270</v>
      </c>
      <c r="C844" s="32" t="s">
        <v>206</v>
      </c>
      <c r="F844" s="5">
        <f t="shared" si="89"/>
        <v>24.810922000000001</v>
      </c>
      <c r="G844">
        <v>7.5620000000000003</v>
      </c>
      <c r="H844" s="5">
        <v>21.84</v>
      </c>
      <c r="I844">
        <v>6.657</v>
      </c>
      <c r="K844">
        <v>430.61</v>
      </c>
      <c r="L844">
        <v>423.04700000000003</v>
      </c>
      <c r="M844">
        <v>423.95299999999997</v>
      </c>
      <c r="N844">
        <v>7.12</v>
      </c>
      <c r="O844">
        <v>6.2149999999999999</v>
      </c>
      <c r="P844">
        <f t="shared" si="90"/>
        <v>0.90599999999994907</v>
      </c>
    </row>
    <row r="845" spans="1:16" x14ac:dyDescent="0.2">
      <c r="A845" s="1">
        <v>306</v>
      </c>
      <c r="B845" s="10">
        <v>31272</v>
      </c>
      <c r="C845" s="32" t="s">
        <v>206</v>
      </c>
      <c r="F845" s="5">
        <f t="shared" si="89"/>
        <v>24.869980000000002</v>
      </c>
      <c r="G845">
        <v>7.58</v>
      </c>
      <c r="H845" s="5">
        <v>21.86</v>
      </c>
      <c r="I845">
        <v>6.6630000000000003</v>
      </c>
      <c r="K845">
        <v>430.61</v>
      </c>
      <c r="L845">
        <v>423.029</v>
      </c>
      <c r="M845">
        <v>423.947</v>
      </c>
      <c r="N845">
        <v>7.1379999999999999</v>
      </c>
      <c r="O845">
        <v>6.2210000000000001</v>
      </c>
      <c r="P845">
        <f t="shared" si="90"/>
        <v>0.91800000000000637</v>
      </c>
    </row>
    <row r="846" spans="1:16" x14ac:dyDescent="0.2">
      <c r="A846" s="1">
        <v>306</v>
      </c>
      <c r="B846" s="10">
        <v>31277</v>
      </c>
      <c r="C846" s="32" t="s">
        <v>206</v>
      </c>
      <c r="F846" s="5">
        <f t="shared" si="89"/>
        <v>24.801079000000001</v>
      </c>
      <c r="G846">
        <v>7.5590000000000002</v>
      </c>
      <c r="H846" s="5">
        <v>21.85</v>
      </c>
      <c r="I846">
        <v>6.66</v>
      </c>
      <c r="K846">
        <v>430.61</v>
      </c>
      <c r="L846">
        <v>423.05</v>
      </c>
      <c r="M846">
        <v>423.95</v>
      </c>
      <c r="N846">
        <v>7.117</v>
      </c>
      <c r="O846">
        <v>6.218</v>
      </c>
      <c r="P846">
        <f t="shared" si="90"/>
        <v>0.89999999999997726</v>
      </c>
    </row>
    <row r="847" spans="1:16" x14ac:dyDescent="0.2">
      <c r="A847" s="1">
        <v>306</v>
      </c>
      <c r="B847" s="10">
        <v>31284</v>
      </c>
      <c r="C847" s="32" t="s">
        <v>206</v>
      </c>
      <c r="F847" s="5">
        <f t="shared" si="89"/>
        <v>24.801079000000001</v>
      </c>
      <c r="G847">
        <v>7.5590000000000002</v>
      </c>
      <c r="H847" s="5">
        <v>21.85</v>
      </c>
      <c r="I847">
        <v>6.66</v>
      </c>
      <c r="K847">
        <v>430.61</v>
      </c>
      <c r="L847">
        <v>423.05</v>
      </c>
      <c r="M847">
        <v>423.95</v>
      </c>
      <c r="N847">
        <v>7.117</v>
      </c>
      <c r="O847">
        <v>6.218</v>
      </c>
      <c r="P847">
        <f t="shared" si="90"/>
        <v>0.89999999999997726</v>
      </c>
    </row>
    <row r="848" spans="1:16" x14ac:dyDescent="0.2">
      <c r="A848" s="1">
        <v>306</v>
      </c>
      <c r="B848" s="10">
        <v>31291</v>
      </c>
      <c r="C848" s="32" t="s">
        <v>206</v>
      </c>
      <c r="F848" s="5">
        <f t="shared" si="89"/>
        <v>24.791236000000001</v>
      </c>
      <c r="G848">
        <v>7.556</v>
      </c>
      <c r="H848" s="5">
        <v>21.85</v>
      </c>
      <c r="I848">
        <v>6.66</v>
      </c>
      <c r="K848">
        <v>430.61</v>
      </c>
      <c r="L848">
        <v>423.05399999999997</v>
      </c>
      <c r="M848">
        <v>423.95</v>
      </c>
      <c r="N848">
        <v>7.1139999999999999</v>
      </c>
      <c r="O848">
        <v>6.218</v>
      </c>
      <c r="P848">
        <f t="shared" si="90"/>
        <v>0.89600000000001501</v>
      </c>
    </row>
    <row r="849" spans="1:16" x14ac:dyDescent="0.2">
      <c r="A849" s="1">
        <v>306</v>
      </c>
      <c r="B849" s="10">
        <v>31298</v>
      </c>
      <c r="C849" s="32" t="s">
        <v>206</v>
      </c>
      <c r="F849" s="5">
        <f t="shared" si="89"/>
        <v>24.801079000000001</v>
      </c>
      <c r="G849">
        <v>7.5590000000000002</v>
      </c>
      <c r="H849" s="5">
        <v>21.88</v>
      </c>
      <c r="I849">
        <v>6.6689999999999996</v>
      </c>
      <c r="K849">
        <v>430.61</v>
      </c>
      <c r="L849">
        <v>423.05</v>
      </c>
      <c r="M849">
        <v>423.94099999999997</v>
      </c>
      <c r="N849">
        <v>7.117</v>
      </c>
      <c r="O849">
        <v>6.2270000000000003</v>
      </c>
      <c r="P849">
        <f t="shared" si="90"/>
        <v>0.89099999999996271</v>
      </c>
    </row>
    <row r="850" spans="1:16" x14ac:dyDescent="0.2">
      <c r="A850" s="1">
        <v>306</v>
      </c>
      <c r="B850" s="10">
        <v>31305</v>
      </c>
      <c r="C850" s="32" t="s">
        <v>206</v>
      </c>
      <c r="F850" s="5">
        <f t="shared" si="89"/>
        <v>24.810922000000001</v>
      </c>
      <c r="G850">
        <v>7.5620000000000003</v>
      </c>
      <c r="H850" s="5">
        <v>21.9</v>
      </c>
      <c r="I850">
        <v>6.6749999999999998</v>
      </c>
      <c r="K850">
        <v>430.61</v>
      </c>
      <c r="L850">
        <v>423.04700000000003</v>
      </c>
      <c r="M850">
        <v>423.93400000000003</v>
      </c>
      <c r="N850">
        <v>7.12</v>
      </c>
      <c r="O850">
        <v>6.2329999999999997</v>
      </c>
      <c r="P850">
        <f t="shared" si="90"/>
        <v>0.88700000000000045</v>
      </c>
    </row>
    <row r="851" spans="1:16" x14ac:dyDescent="0.2">
      <c r="A851" s="1">
        <v>306</v>
      </c>
      <c r="B851" s="10">
        <v>31312</v>
      </c>
      <c r="C851" s="32" t="s">
        <v>206</v>
      </c>
      <c r="F851" s="5">
        <f t="shared" si="89"/>
        <v>24.830607999999998</v>
      </c>
      <c r="G851">
        <v>7.5679999999999996</v>
      </c>
      <c r="H851" s="5">
        <v>21.92</v>
      </c>
      <c r="I851">
        <v>6.681</v>
      </c>
      <c r="K851">
        <v>430.61</v>
      </c>
      <c r="L851">
        <v>423.041</v>
      </c>
      <c r="M851">
        <v>423.928</v>
      </c>
      <c r="N851">
        <v>7.1260000000000003</v>
      </c>
      <c r="O851">
        <v>6.2389999999999999</v>
      </c>
      <c r="P851">
        <f t="shared" si="90"/>
        <v>0.88700000000000045</v>
      </c>
    </row>
    <row r="852" spans="1:16" x14ac:dyDescent="0.2">
      <c r="A852" s="1">
        <v>306</v>
      </c>
      <c r="B852" s="10">
        <v>31317</v>
      </c>
      <c r="C852" s="32" t="s">
        <v>206</v>
      </c>
      <c r="F852" s="5">
        <f t="shared" si="89"/>
        <v>24.860137000000002</v>
      </c>
      <c r="G852">
        <v>7.577</v>
      </c>
      <c r="H852" s="5">
        <v>21.92</v>
      </c>
      <c r="I852">
        <v>6.681</v>
      </c>
      <c r="K852">
        <v>430.61</v>
      </c>
      <c r="L852">
        <v>423.03199999999998</v>
      </c>
      <c r="M852">
        <v>423.928</v>
      </c>
      <c r="N852">
        <v>7.1349999999999998</v>
      </c>
      <c r="O852">
        <v>6.2389999999999999</v>
      </c>
      <c r="P852">
        <f t="shared" si="90"/>
        <v>0.89600000000001501</v>
      </c>
    </row>
    <row r="853" spans="1:16" x14ac:dyDescent="0.2">
      <c r="A853" s="1">
        <v>306</v>
      </c>
      <c r="B853" s="10">
        <v>31326</v>
      </c>
      <c r="C853" s="32" t="s">
        <v>206</v>
      </c>
      <c r="F853" s="5">
        <f t="shared" si="89"/>
        <v>24.922476</v>
      </c>
      <c r="G853">
        <v>7.5960000000000001</v>
      </c>
      <c r="H853" s="5">
        <v>21.95</v>
      </c>
      <c r="I853">
        <v>6.69</v>
      </c>
      <c r="K853">
        <v>430.61</v>
      </c>
      <c r="L853">
        <v>423.01400000000001</v>
      </c>
      <c r="M853">
        <v>423.91899999999998</v>
      </c>
      <c r="N853">
        <v>7.1539999999999999</v>
      </c>
      <c r="O853">
        <v>6.2480000000000002</v>
      </c>
      <c r="P853">
        <f t="shared" si="90"/>
        <v>0.90499999999997272</v>
      </c>
    </row>
    <row r="854" spans="1:16" x14ac:dyDescent="0.2">
      <c r="A854" s="1">
        <v>306</v>
      </c>
      <c r="B854" s="10">
        <v>31333</v>
      </c>
      <c r="C854" s="32" t="s">
        <v>206</v>
      </c>
      <c r="F854" s="5">
        <f t="shared" si="89"/>
        <v>24.991377</v>
      </c>
      <c r="G854">
        <v>7.617</v>
      </c>
      <c r="H854" s="5">
        <v>21.98</v>
      </c>
      <c r="I854">
        <v>6.7</v>
      </c>
      <c r="K854">
        <v>430.61</v>
      </c>
      <c r="L854">
        <v>422.99299999999999</v>
      </c>
      <c r="M854">
        <v>423.91</v>
      </c>
      <c r="N854">
        <v>7.1749999999999998</v>
      </c>
      <c r="O854">
        <v>6.258</v>
      </c>
      <c r="P854">
        <f t="shared" si="90"/>
        <v>0.91700000000003001</v>
      </c>
    </row>
    <row r="855" spans="1:16" x14ac:dyDescent="0.2">
      <c r="A855" s="1">
        <v>306</v>
      </c>
      <c r="B855" s="10">
        <v>31340</v>
      </c>
      <c r="C855" s="32" t="s">
        <v>206</v>
      </c>
      <c r="F855" s="5">
        <f t="shared" si="89"/>
        <v>25.070121</v>
      </c>
      <c r="G855">
        <v>7.641</v>
      </c>
      <c r="H855" s="5">
        <v>22.01</v>
      </c>
      <c r="I855">
        <v>6.7089999999999996</v>
      </c>
      <c r="K855">
        <v>430.61</v>
      </c>
      <c r="L855">
        <v>422.96800000000002</v>
      </c>
      <c r="M855">
        <v>423.90100000000001</v>
      </c>
      <c r="N855">
        <v>7.1989999999999998</v>
      </c>
      <c r="O855">
        <v>6.2670000000000003</v>
      </c>
      <c r="P855">
        <f t="shared" si="90"/>
        <v>0.93299999999999272</v>
      </c>
    </row>
    <row r="856" spans="1:16" x14ac:dyDescent="0.2">
      <c r="A856" s="1">
        <v>306</v>
      </c>
      <c r="B856" s="10">
        <v>31347</v>
      </c>
      <c r="C856" s="32" t="s">
        <v>206</v>
      </c>
      <c r="F856" s="5">
        <f t="shared" si="89"/>
        <v>25.161988999999998</v>
      </c>
      <c r="G856">
        <v>7.6689999999999996</v>
      </c>
      <c r="H856" s="5">
        <v>22.05</v>
      </c>
      <c r="I856">
        <v>6.7210000000000001</v>
      </c>
      <c r="K856">
        <v>430.61</v>
      </c>
      <c r="L856">
        <v>422.94099999999997</v>
      </c>
      <c r="M856">
        <v>423.88900000000001</v>
      </c>
      <c r="N856">
        <v>7.2270000000000003</v>
      </c>
      <c r="O856">
        <v>6.2789999999999999</v>
      </c>
      <c r="P856">
        <f t="shared" si="90"/>
        <v>0.94800000000003593</v>
      </c>
    </row>
    <row r="857" spans="1:16" x14ac:dyDescent="0.2">
      <c r="A857" s="1">
        <v>306</v>
      </c>
      <c r="B857" s="10">
        <v>31437</v>
      </c>
      <c r="C857" s="32" t="s">
        <v>206</v>
      </c>
      <c r="F857" s="5">
        <f t="shared" si="89"/>
        <v>26.001925</v>
      </c>
      <c r="G857">
        <v>7.9249999999999998</v>
      </c>
      <c r="H857" s="5">
        <v>22.02</v>
      </c>
      <c r="I857">
        <v>6.7119999999999997</v>
      </c>
      <c r="K857">
        <v>430.61</v>
      </c>
      <c r="L857">
        <v>422.685</v>
      </c>
      <c r="M857">
        <v>423.89800000000002</v>
      </c>
      <c r="N857">
        <v>7.4829999999999997</v>
      </c>
      <c r="O857">
        <v>6.27</v>
      </c>
      <c r="P857">
        <f t="shared" si="90"/>
        <v>1.2130000000000223</v>
      </c>
    </row>
    <row r="858" spans="1:16" x14ac:dyDescent="0.2">
      <c r="A858" s="1">
        <v>306</v>
      </c>
      <c r="B858" s="10">
        <v>31445</v>
      </c>
      <c r="C858" s="32" t="s">
        <v>206</v>
      </c>
      <c r="F858" s="5">
        <f t="shared" si="89"/>
        <v>26.080669</v>
      </c>
      <c r="G858">
        <v>7.9489999999999998</v>
      </c>
      <c r="H858" s="5">
        <v>22.73</v>
      </c>
      <c r="I858">
        <v>6.9279999999999999</v>
      </c>
      <c r="K858">
        <v>430.61</v>
      </c>
      <c r="L858">
        <v>422.66</v>
      </c>
      <c r="M858">
        <v>423.68099999999998</v>
      </c>
      <c r="N858">
        <v>7.5069999999999997</v>
      </c>
      <c r="O858">
        <v>6.4859999999999998</v>
      </c>
      <c r="P858">
        <f t="shared" si="90"/>
        <v>1.0209999999999582</v>
      </c>
    </row>
    <row r="859" spans="1:16" x14ac:dyDescent="0.2">
      <c r="A859" s="1">
        <v>306</v>
      </c>
      <c r="B859" s="10">
        <v>31451</v>
      </c>
      <c r="C859" s="32" t="s">
        <v>206</v>
      </c>
      <c r="F859" s="5">
        <f t="shared" si="89"/>
        <v>26.120041000000001</v>
      </c>
      <c r="G859">
        <v>7.9610000000000003</v>
      </c>
      <c r="H859" s="5">
        <v>22.24</v>
      </c>
      <c r="I859">
        <v>6.7789999999999999</v>
      </c>
      <c r="K859">
        <v>430.61</v>
      </c>
      <c r="L859">
        <v>422.64800000000002</v>
      </c>
      <c r="M859">
        <v>423.83100000000002</v>
      </c>
      <c r="N859">
        <v>7.5190000000000001</v>
      </c>
      <c r="O859">
        <v>6.3369999999999997</v>
      </c>
      <c r="P859">
        <f t="shared" si="90"/>
        <v>1.1829999999999927</v>
      </c>
    </row>
    <row r="860" spans="1:16" x14ac:dyDescent="0.2">
      <c r="A860" s="1">
        <v>306</v>
      </c>
      <c r="B860" s="10">
        <v>31458</v>
      </c>
      <c r="C860" s="32" t="s">
        <v>206</v>
      </c>
      <c r="F860" s="5">
        <f t="shared" si="89"/>
        <v>26.211909000000002</v>
      </c>
      <c r="G860">
        <v>7.9889999999999999</v>
      </c>
      <c r="H860" s="5">
        <v>22.25</v>
      </c>
      <c r="I860">
        <v>6.782</v>
      </c>
      <c r="K860">
        <v>430.61</v>
      </c>
      <c r="L860">
        <v>422.62099999999998</v>
      </c>
      <c r="M860">
        <v>423.82799999999997</v>
      </c>
      <c r="N860">
        <v>7.5469999999999997</v>
      </c>
      <c r="O860">
        <v>6.34</v>
      </c>
      <c r="P860">
        <f t="shared" si="90"/>
        <v>1.2069999999999936</v>
      </c>
    </row>
    <row r="861" spans="1:16" x14ac:dyDescent="0.2">
      <c r="A861" s="1">
        <v>306</v>
      </c>
      <c r="B861" s="10">
        <v>31465</v>
      </c>
      <c r="C861" s="32" t="s">
        <v>206</v>
      </c>
      <c r="F861" s="5">
        <f t="shared" si="89"/>
        <v>26.300496000000003</v>
      </c>
      <c r="G861">
        <v>8.016</v>
      </c>
      <c r="H861" s="5">
        <v>22.3</v>
      </c>
      <c r="I861">
        <v>6.7969999999999997</v>
      </c>
      <c r="K861">
        <v>430.61</v>
      </c>
      <c r="L861">
        <v>422.59300000000002</v>
      </c>
      <c r="M861">
        <v>423.81200000000001</v>
      </c>
      <c r="N861">
        <v>7.5739999999999998</v>
      </c>
      <c r="O861">
        <v>6.3550000000000004</v>
      </c>
      <c r="P861">
        <f t="shared" si="90"/>
        <v>1.2189999999999941</v>
      </c>
    </row>
    <row r="862" spans="1:16" x14ac:dyDescent="0.2">
      <c r="A862" s="1">
        <v>306</v>
      </c>
      <c r="B862" s="10">
        <v>31473</v>
      </c>
      <c r="C862" s="32" t="s">
        <v>206</v>
      </c>
      <c r="F862" s="5">
        <f t="shared" si="89"/>
        <v>26.461265000000001</v>
      </c>
      <c r="G862">
        <v>8.0649999999999995</v>
      </c>
      <c r="H862" s="5">
        <v>22.34</v>
      </c>
      <c r="I862">
        <v>6.8090000000000002</v>
      </c>
      <c r="K862">
        <v>430.61</v>
      </c>
      <c r="L862">
        <v>422.54500000000002</v>
      </c>
      <c r="M862">
        <v>423.8</v>
      </c>
      <c r="N862">
        <v>7.6230000000000002</v>
      </c>
      <c r="O862">
        <v>6.367</v>
      </c>
      <c r="P862">
        <f t="shared" si="90"/>
        <v>1.2549999999999955</v>
      </c>
    </row>
    <row r="863" spans="1:16" x14ac:dyDescent="0.2">
      <c r="A863" s="1">
        <v>306</v>
      </c>
      <c r="B863" s="10">
        <v>31480</v>
      </c>
      <c r="C863" s="32" t="s">
        <v>206</v>
      </c>
      <c r="F863" s="5">
        <f t="shared" si="89"/>
        <v>26.402207000000004</v>
      </c>
      <c r="G863">
        <v>8.0470000000000006</v>
      </c>
      <c r="H863" s="5">
        <v>22.31</v>
      </c>
      <c r="I863">
        <v>6.8</v>
      </c>
      <c r="K863">
        <v>430.61</v>
      </c>
      <c r="L863">
        <v>422.56299999999999</v>
      </c>
      <c r="M863">
        <v>423.80900000000003</v>
      </c>
      <c r="N863">
        <v>7.6050000000000004</v>
      </c>
      <c r="O863">
        <v>6.3579999999999997</v>
      </c>
      <c r="P863">
        <f t="shared" si="90"/>
        <v>1.2460000000000377</v>
      </c>
    </row>
    <row r="864" spans="1:16" x14ac:dyDescent="0.2">
      <c r="A864" s="1">
        <v>306</v>
      </c>
      <c r="B864" s="10">
        <v>31487</v>
      </c>
      <c r="C864" s="32" t="s">
        <v>206</v>
      </c>
      <c r="F864" s="5">
        <f t="shared" si="89"/>
        <v>26.392364000000004</v>
      </c>
      <c r="G864">
        <v>8.0440000000000005</v>
      </c>
      <c r="H864" s="5">
        <v>22.31</v>
      </c>
      <c r="I864">
        <v>6.8</v>
      </c>
      <c r="K864">
        <v>430.61</v>
      </c>
      <c r="L864">
        <v>422.56599999999997</v>
      </c>
      <c r="M864">
        <v>423.80900000000003</v>
      </c>
      <c r="N864">
        <v>7.6020000000000003</v>
      </c>
      <c r="O864">
        <v>6.3579999999999997</v>
      </c>
      <c r="P864">
        <f t="shared" si="90"/>
        <v>1.2430000000000518</v>
      </c>
    </row>
    <row r="865" spans="1:16" x14ac:dyDescent="0.2">
      <c r="A865" s="1">
        <v>306</v>
      </c>
      <c r="B865" s="10">
        <v>31493</v>
      </c>
      <c r="C865" s="32" t="s">
        <v>206</v>
      </c>
      <c r="F865" s="5">
        <f t="shared" si="89"/>
        <v>26.402207000000004</v>
      </c>
      <c r="G865">
        <v>8.0470000000000006</v>
      </c>
      <c r="H865" s="5">
        <v>22.34</v>
      </c>
      <c r="I865">
        <v>6.8090000000000002</v>
      </c>
      <c r="K865">
        <v>430.61</v>
      </c>
      <c r="L865">
        <v>422.56299999999999</v>
      </c>
      <c r="M865">
        <v>423.8</v>
      </c>
      <c r="N865">
        <v>7.6050000000000004</v>
      </c>
      <c r="O865">
        <v>6.367</v>
      </c>
      <c r="P865">
        <f t="shared" si="90"/>
        <v>1.2370000000000232</v>
      </c>
    </row>
    <row r="866" spans="1:16" x14ac:dyDescent="0.2">
      <c r="A866" s="1">
        <v>306</v>
      </c>
      <c r="B866" s="10">
        <v>31500</v>
      </c>
      <c r="C866" s="32" t="s">
        <v>206</v>
      </c>
      <c r="H866" s="5">
        <v>22.22</v>
      </c>
      <c r="I866">
        <v>6.7729999999999997</v>
      </c>
      <c r="K866">
        <v>430.61</v>
      </c>
      <c r="M866">
        <v>423.83699999999999</v>
      </c>
      <c r="O866">
        <v>6.3310000000000004</v>
      </c>
    </row>
    <row r="867" spans="1:16" x14ac:dyDescent="0.2">
      <c r="A867" s="1">
        <v>306</v>
      </c>
      <c r="B867" s="10">
        <v>31507</v>
      </c>
      <c r="C867" s="32" t="s">
        <v>206</v>
      </c>
      <c r="F867" s="5">
        <f t="shared" si="89"/>
        <v>25.962553000000003</v>
      </c>
      <c r="G867">
        <v>7.9130000000000003</v>
      </c>
      <c r="H867" s="5">
        <v>22.19</v>
      </c>
      <c r="I867">
        <v>6.7640000000000002</v>
      </c>
      <c r="K867">
        <v>430.61</v>
      </c>
      <c r="L867">
        <v>422.697</v>
      </c>
      <c r="M867">
        <v>423.846</v>
      </c>
      <c r="N867">
        <v>7.4710000000000001</v>
      </c>
      <c r="O867">
        <v>6.3220000000000001</v>
      </c>
      <c r="P867">
        <f t="shared" si="90"/>
        <v>1.1490000000000009</v>
      </c>
    </row>
    <row r="868" spans="1:16" x14ac:dyDescent="0.2">
      <c r="A868" s="1">
        <v>306</v>
      </c>
      <c r="B868" s="10">
        <v>31515</v>
      </c>
      <c r="C868" s="32" t="s">
        <v>206</v>
      </c>
      <c r="F868" s="5">
        <f t="shared" si="89"/>
        <v>25.860842000000002</v>
      </c>
      <c r="G868">
        <v>7.8819999999999997</v>
      </c>
      <c r="H868" s="5">
        <v>22.15</v>
      </c>
      <c r="I868">
        <v>6.7510000000000003</v>
      </c>
      <c r="K868">
        <v>430.61</v>
      </c>
      <c r="L868">
        <v>422.72699999999998</v>
      </c>
      <c r="M868">
        <v>423.858</v>
      </c>
      <c r="N868">
        <v>7.44</v>
      </c>
      <c r="O868">
        <v>6.3090000000000002</v>
      </c>
      <c r="P868">
        <f t="shared" si="90"/>
        <v>1.1310000000000286</v>
      </c>
    </row>
    <row r="869" spans="1:16" x14ac:dyDescent="0.2">
      <c r="A869" s="1">
        <v>306</v>
      </c>
      <c r="B869" s="10">
        <v>31522</v>
      </c>
      <c r="C869" s="32" t="s">
        <v>206</v>
      </c>
      <c r="H869" s="5">
        <v>22.15</v>
      </c>
      <c r="I869">
        <v>6.7510000000000003</v>
      </c>
      <c r="K869">
        <v>430.61</v>
      </c>
      <c r="M869">
        <f t="shared" ref="M869:M888" si="91">K869-I869</f>
        <v>423.85900000000004</v>
      </c>
      <c r="O869">
        <v>6.3090000000000002</v>
      </c>
    </row>
    <row r="870" spans="1:16" x14ac:dyDescent="0.2">
      <c r="A870" s="1">
        <v>306</v>
      </c>
      <c r="B870" s="10">
        <v>31529</v>
      </c>
      <c r="C870" s="32" t="s">
        <v>206</v>
      </c>
      <c r="F870" s="5">
        <f t="shared" si="89"/>
        <v>25.601642999999999</v>
      </c>
      <c r="G870">
        <v>7.8029999999999999</v>
      </c>
      <c r="H870" s="5">
        <v>22.07</v>
      </c>
      <c r="I870">
        <v>6.7270000000000003</v>
      </c>
      <c r="K870">
        <v>430.61</v>
      </c>
      <c r="L870">
        <f t="shared" ref="L870:L888" si="92">K870-G870</f>
        <v>422.80700000000002</v>
      </c>
      <c r="M870">
        <f t="shared" si="91"/>
        <v>423.88300000000004</v>
      </c>
      <c r="N870">
        <f t="shared" ref="N870:N888" si="93">430.168-L870</f>
        <v>7.36099999999999</v>
      </c>
      <c r="O870">
        <f t="shared" ref="O870:O888" si="94">430.168-M870</f>
        <v>6.2849999999999682</v>
      </c>
      <c r="P870">
        <f t="shared" si="90"/>
        <v>1.0760000000000218</v>
      </c>
    </row>
    <row r="871" spans="1:16" x14ac:dyDescent="0.2">
      <c r="A871" s="1">
        <v>306</v>
      </c>
      <c r="B871" s="10">
        <v>31537</v>
      </c>
      <c r="C871" s="32" t="s">
        <v>206</v>
      </c>
      <c r="F871" s="5">
        <f t="shared" ref="F871:F948" si="95">G871*3.281</f>
        <v>25.332601</v>
      </c>
      <c r="G871">
        <v>7.7210000000000001</v>
      </c>
      <c r="H871" s="5">
        <v>21.99</v>
      </c>
      <c r="I871">
        <v>6.7030000000000003</v>
      </c>
      <c r="K871">
        <v>430.61</v>
      </c>
      <c r="L871">
        <f t="shared" si="92"/>
        <v>422.88900000000001</v>
      </c>
      <c r="M871">
        <f t="shared" si="91"/>
        <v>423.90700000000004</v>
      </c>
      <c r="N871">
        <f t="shared" si="93"/>
        <v>7.2789999999999964</v>
      </c>
      <c r="O871">
        <f t="shared" si="94"/>
        <v>6.2609999999999673</v>
      </c>
      <c r="P871">
        <f t="shared" si="90"/>
        <v>1.0180000000000291</v>
      </c>
    </row>
    <row r="872" spans="1:16" x14ac:dyDescent="0.2">
      <c r="A872" s="1">
        <v>306</v>
      </c>
      <c r="B872" s="10">
        <v>31543</v>
      </c>
      <c r="C872" s="32" t="s">
        <v>206</v>
      </c>
      <c r="F872" s="5">
        <f t="shared" si="95"/>
        <v>25.211204000000002</v>
      </c>
      <c r="G872">
        <v>7.6840000000000002</v>
      </c>
      <c r="H872" s="5">
        <v>21.84</v>
      </c>
      <c r="I872">
        <v>6.657</v>
      </c>
      <c r="K872">
        <v>430.61</v>
      </c>
      <c r="L872">
        <f t="shared" si="92"/>
        <v>422.92599999999999</v>
      </c>
      <c r="M872">
        <f t="shared" si="91"/>
        <v>423.95300000000003</v>
      </c>
      <c r="N872">
        <f t="shared" si="93"/>
        <v>7.2420000000000186</v>
      </c>
      <c r="O872">
        <f t="shared" si="94"/>
        <v>6.214999999999975</v>
      </c>
      <c r="P872">
        <f t="shared" si="90"/>
        <v>1.0270000000000437</v>
      </c>
    </row>
    <row r="873" spans="1:16" x14ac:dyDescent="0.2">
      <c r="A873" s="1">
        <v>306</v>
      </c>
      <c r="B873" s="10">
        <v>31551</v>
      </c>
      <c r="C873" s="32" t="s">
        <v>206</v>
      </c>
      <c r="F873" s="5">
        <f t="shared" si="95"/>
        <v>25.020906000000004</v>
      </c>
      <c r="G873">
        <v>7.6260000000000003</v>
      </c>
      <c r="H873" s="5">
        <v>21.86</v>
      </c>
      <c r="I873">
        <v>6.6630000000000003</v>
      </c>
      <c r="K873">
        <v>430.61</v>
      </c>
      <c r="L873">
        <f t="shared" si="92"/>
        <v>422.98400000000004</v>
      </c>
      <c r="M873">
        <f t="shared" si="91"/>
        <v>423.947</v>
      </c>
      <c r="N873">
        <f t="shared" si="93"/>
        <v>7.1839999999999691</v>
      </c>
      <c r="O873">
        <f t="shared" si="94"/>
        <v>6.2210000000000036</v>
      </c>
      <c r="P873">
        <f t="shared" si="90"/>
        <v>0.96299999999996544</v>
      </c>
    </row>
    <row r="874" spans="1:16" x14ac:dyDescent="0.2">
      <c r="A874" s="1">
        <v>306</v>
      </c>
      <c r="B874" s="10">
        <v>31578</v>
      </c>
      <c r="C874" s="32" t="s">
        <v>206</v>
      </c>
      <c r="F874" s="5">
        <f t="shared" si="95"/>
        <v>25.070121</v>
      </c>
      <c r="G874">
        <v>7.641</v>
      </c>
      <c r="H874" s="5">
        <v>21.91</v>
      </c>
      <c r="I874">
        <v>6.6779999999999999</v>
      </c>
      <c r="K874">
        <v>430.61</v>
      </c>
      <c r="L874">
        <f t="shared" si="92"/>
        <v>422.96899999999999</v>
      </c>
      <c r="M874">
        <f t="shared" si="91"/>
        <v>423.93200000000002</v>
      </c>
      <c r="N874">
        <f t="shared" si="93"/>
        <v>7.1990000000000123</v>
      </c>
      <c r="O874">
        <f t="shared" si="94"/>
        <v>6.23599999999999</v>
      </c>
      <c r="P874">
        <f t="shared" si="90"/>
        <v>0.96300000000002228</v>
      </c>
    </row>
    <row r="875" spans="1:16" x14ac:dyDescent="0.2">
      <c r="A875" s="1">
        <v>306</v>
      </c>
      <c r="B875" s="10">
        <v>31592</v>
      </c>
      <c r="C875" s="32" t="s">
        <v>206</v>
      </c>
      <c r="F875" s="5">
        <f t="shared" si="95"/>
        <v>25.060278</v>
      </c>
      <c r="G875">
        <v>7.6379999999999999</v>
      </c>
      <c r="H875" s="5">
        <v>21.9</v>
      </c>
      <c r="I875">
        <v>6.6749999999999998</v>
      </c>
      <c r="K875">
        <v>430.61</v>
      </c>
      <c r="L875">
        <f t="shared" si="92"/>
        <v>422.97200000000004</v>
      </c>
      <c r="M875">
        <f t="shared" si="91"/>
        <v>423.935</v>
      </c>
      <c r="N875">
        <f t="shared" si="93"/>
        <v>7.1959999999999695</v>
      </c>
      <c r="O875">
        <f t="shared" si="94"/>
        <v>6.2330000000000041</v>
      </c>
      <c r="P875">
        <f t="shared" si="90"/>
        <v>0.96299999999996544</v>
      </c>
    </row>
    <row r="876" spans="1:16" x14ac:dyDescent="0.2">
      <c r="A876" s="1">
        <v>306</v>
      </c>
      <c r="B876" s="10">
        <v>31602</v>
      </c>
      <c r="C876" s="32" t="s">
        <v>206</v>
      </c>
      <c r="F876" s="5">
        <f t="shared" si="95"/>
        <v>24.102226000000002</v>
      </c>
      <c r="G876">
        <v>7.3460000000000001</v>
      </c>
      <c r="H876" s="5">
        <v>21.95</v>
      </c>
      <c r="I876">
        <v>6.69</v>
      </c>
      <c r="K876">
        <v>430.61</v>
      </c>
      <c r="L876">
        <f t="shared" si="92"/>
        <v>423.26400000000001</v>
      </c>
      <c r="M876">
        <f t="shared" si="91"/>
        <v>423.92</v>
      </c>
      <c r="N876">
        <f t="shared" si="93"/>
        <v>6.9039999999999964</v>
      </c>
      <c r="O876">
        <f t="shared" si="94"/>
        <v>6.2479999999999905</v>
      </c>
      <c r="P876">
        <f t="shared" si="90"/>
        <v>0.65600000000000591</v>
      </c>
    </row>
    <row r="877" spans="1:16" x14ac:dyDescent="0.2">
      <c r="A877" s="1">
        <v>306</v>
      </c>
      <c r="B877" s="10">
        <v>31606</v>
      </c>
      <c r="C877" s="32" t="s">
        <v>206</v>
      </c>
      <c r="F877" s="5">
        <f t="shared" si="95"/>
        <v>25.280105000000002</v>
      </c>
      <c r="G877">
        <v>7.7050000000000001</v>
      </c>
      <c r="H877" s="5">
        <v>22</v>
      </c>
      <c r="I877">
        <v>6.7060000000000004</v>
      </c>
      <c r="K877">
        <v>430.61</v>
      </c>
      <c r="L877">
        <f t="shared" si="92"/>
        <v>422.90500000000003</v>
      </c>
      <c r="M877">
        <f t="shared" si="91"/>
        <v>423.904</v>
      </c>
      <c r="N877">
        <f t="shared" si="93"/>
        <v>7.2629999999999768</v>
      </c>
      <c r="O877">
        <f t="shared" si="94"/>
        <v>6.26400000000001</v>
      </c>
      <c r="P877">
        <f t="shared" si="90"/>
        <v>0.9989999999999668</v>
      </c>
    </row>
    <row r="878" spans="1:16" x14ac:dyDescent="0.2">
      <c r="A878" s="1">
        <v>306</v>
      </c>
      <c r="B878" s="10">
        <v>31614</v>
      </c>
      <c r="C878" s="32" t="s">
        <v>206</v>
      </c>
      <c r="F878" s="5">
        <f t="shared" si="95"/>
        <v>25.342444</v>
      </c>
      <c r="G878">
        <v>7.7240000000000002</v>
      </c>
      <c r="H878" s="5">
        <v>22.02</v>
      </c>
      <c r="I878">
        <v>6.7119999999999997</v>
      </c>
      <c r="K878">
        <v>430.61</v>
      </c>
      <c r="L878">
        <f t="shared" si="92"/>
        <v>422.88600000000002</v>
      </c>
      <c r="M878">
        <f t="shared" si="91"/>
        <v>423.89800000000002</v>
      </c>
      <c r="N878">
        <f t="shared" si="93"/>
        <v>7.2819999999999823</v>
      </c>
      <c r="O878">
        <f t="shared" si="94"/>
        <v>6.2699999999999818</v>
      </c>
      <c r="P878">
        <f t="shared" si="90"/>
        <v>1.0120000000000005</v>
      </c>
    </row>
    <row r="879" spans="1:16" x14ac:dyDescent="0.2">
      <c r="A879" s="1">
        <v>306</v>
      </c>
      <c r="B879" s="10">
        <v>31719</v>
      </c>
      <c r="C879" s="32" t="s">
        <v>206</v>
      </c>
      <c r="F879" s="5">
        <f t="shared" si="95"/>
        <v>26.021611</v>
      </c>
      <c r="G879">
        <v>7.931</v>
      </c>
      <c r="H879" s="5">
        <v>22.7</v>
      </c>
      <c r="I879">
        <v>6.9189999999999996</v>
      </c>
      <c r="K879">
        <v>430.61</v>
      </c>
      <c r="L879">
        <f t="shared" si="92"/>
        <v>422.67900000000003</v>
      </c>
      <c r="M879">
        <f t="shared" si="91"/>
        <v>423.69100000000003</v>
      </c>
      <c r="N879">
        <f t="shared" si="93"/>
        <v>7.4889999999999759</v>
      </c>
      <c r="O879">
        <f t="shared" si="94"/>
        <v>6.4769999999999754</v>
      </c>
      <c r="P879">
        <f t="shared" si="90"/>
        <v>1.0120000000000005</v>
      </c>
    </row>
    <row r="880" spans="1:16" x14ac:dyDescent="0.2">
      <c r="A880" s="1">
        <v>306</v>
      </c>
      <c r="B880" s="10">
        <v>31774</v>
      </c>
      <c r="C880" s="32" t="s">
        <v>206</v>
      </c>
      <c r="F880" s="5">
        <f t="shared" si="95"/>
        <v>26.490794000000001</v>
      </c>
      <c r="G880">
        <v>8.0739999999999998</v>
      </c>
      <c r="H880" s="5">
        <v>22.23</v>
      </c>
      <c r="I880">
        <v>6.7759999999999998</v>
      </c>
      <c r="K880">
        <v>430.61</v>
      </c>
      <c r="L880">
        <f t="shared" si="92"/>
        <v>422.536</v>
      </c>
      <c r="M880">
        <f t="shared" si="91"/>
        <v>423.834</v>
      </c>
      <c r="N880">
        <f t="shared" si="93"/>
        <v>7.632000000000005</v>
      </c>
      <c r="O880">
        <f t="shared" si="94"/>
        <v>6.3340000000000032</v>
      </c>
      <c r="P880">
        <f t="shared" si="90"/>
        <v>1.2980000000000018</v>
      </c>
    </row>
    <row r="881" spans="1:16" x14ac:dyDescent="0.2">
      <c r="A881" s="1">
        <v>306</v>
      </c>
      <c r="B881" s="10">
        <v>31780</v>
      </c>
      <c r="C881" s="32" t="s">
        <v>206</v>
      </c>
      <c r="F881" s="5">
        <f t="shared" si="95"/>
        <v>26.500637000000001</v>
      </c>
      <c r="G881">
        <v>8.077</v>
      </c>
      <c r="H881" s="5">
        <v>22.36</v>
      </c>
      <c r="I881">
        <v>6.8150000000000004</v>
      </c>
      <c r="K881">
        <v>430.61</v>
      </c>
      <c r="L881">
        <f t="shared" si="92"/>
        <v>422.53300000000002</v>
      </c>
      <c r="M881">
        <f t="shared" si="91"/>
        <v>423.79500000000002</v>
      </c>
      <c r="N881">
        <f t="shared" si="93"/>
        <v>7.6349999999999909</v>
      </c>
      <c r="O881">
        <f t="shared" si="94"/>
        <v>6.3729999999999905</v>
      </c>
      <c r="P881">
        <f t="shared" si="90"/>
        <v>1.2620000000000005</v>
      </c>
    </row>
    <row r="882" spans="1:16" x14ac:dyDescent="0.2">
      <c r="A882" s="1">
        <v>306</v>
      </c>
      <c r="B882" s="10">
        <v>31788</v>
      </c>
      <c r="C882" s="32" t="s">
        <v>206</v>
      </c>
      <c r="F882" s="5">
        <f t="shared" si="95"/>
        <v>26.500637000000001</v>
      </c>
      <c r="G882">
        <v>8.077</v>
      </c>
      <c r="H882" s="5">
        <v>22.36</v>
      </c>
      <c r="I882">
        <v>6.8150000000000004</v>
      </c>
      <c r="K882">
        <v>430.61</v>
      </c>
      <c r="L882">
        <f t="shared" si="92"/>
        <v>422.53300000000002</v>
      </c>
      <c r="M882">
        <f t="shared" si="91"/>
        <v>423.79500000000002</v>
      </c>
      <c r="N882">
        <f t="shared" si="93"/>
        <v>7.6349999999999909</v>
      </c>
      <c r="O882">
        <f t="shared" si="94"/>
        <v>6.3729999999999905</v>
      </c>
      <c r="P882">
        <f t="shared" si="90"/>
        <v>1.2620000000000005</v>
      </c>
    </row>
    <row r="883" spans="1:16" x14ac:dyDescent="0.2">
      <c r="A883" s="1">
        <v>306</v>
      </c>
      <c r="B883" s="10">
        <v>32800</v>
      </c>
      <c r="C883" s="32" t="s">
        <v>206</v>
      </c>
      <c r="F883" s="5">
        <f t="shared" si="95"/>
        <v>26.510480000000001</v>
      </c>
      <c r="G883">
        <v>8.08</v>
      </c>
      <c r="H883" s="5">
        <v>22.7</v>
      </c>
      <c r="I883">
        <v>6.9189999999999996</v>
      </c>
      <c r="K883">
        <v>430.61</v>
      </c>
      <c r="L883">
        <f t="shared" si="92"/>
        <v>422.53000000000003</v>
      </c>
      <c r="M883">
        <f t="shared" si="91"/>
        <v>423.69100000000003</v>
      </c>
      <c r="N883">
        <f t="shared" si="93"/>
        <v>7.6379999999999768</v>
      </c>
      <c r="O883">
        <f t="shared" si="94"/>
        <v>6.4769999999999754</v>
      </c>
      <c r="P883">
        <f t="shared" si="90"/>
        <v>1.1610000000000014</v>
      </c>
    </row>
    <row r="884" spans="1:16" x14ac:dyDescent="0.2">
      <c r="A884" s="1">
        <v>306</v>
      </c>
      <c r="B884" s="10">
        <v>33050</v>
      </c>
      <c r="C884" s="32" t="s">
        <v>206</v>
      </c>
      <c r="F884" s="5">
        <f t="shared" si="95"/>
        <v>26.553133000000003</v>
      </c>
      <c r="G884">
        <v>8.093</v>
      </c>
      <c r="H884" s="5">
        <v>22.72</v>
      </c>
      <c r="I884">
        <v>6.9249999999999998</v>
      </c>
      <c r="K884">
        <v>430.61</v>
      </c>
      <c r="L884">
        <f t="shared" si="92"/>
        <v>422.517</v>
      </c>
      <c r="M884">
        <f t="shared" si="91"/>
        <v>423.685</v>
      </c>
      <c r="N884">
        <f t="shared" si="93"/>
        <v>7.6510000000000105</v>
      </c>
      <c r="O884">
        <f t="shared" si="94"/>
        <v>6.4830000000000041</v>
      </c>
      <c r="P884">
        <f t="shared" si="90"/>
        <v>1.1680000000000064</v>
      </c>
    </row>
    <row r="885" spans="1:16" x14ac:dyDescent="0.2">
      <c r="A885" s="1">
        <v>306</v>
      </c>
      <c r="B885" s="10">
        <v>33257</v>
      </c>
      <c r="C885" s="32" t="s">
        <v>206</v>
      </c>
      <c r="F885" s="5">
        <f t="shared" si="95"/>
        <v>26.651562999999999</v>
      </c>
      <c r="G885">
        <v>8.1229999999999993</v>
      </c>
      <c r="H885" s="5">
        <v>23.27</v>
      </c>
      <c r="I885">
        <v>7.093</v>
      </c>
      <c r="K885">
        <v>430.61</v>
      </c>
      <c r="L885">
        <f t="shared" si="92"/>
        <v>422.48700000000002</v>
      </c>
      <c r="M885">
        <f t="shared" si="91"/>
        <v>423.517</v>
      </c>
      <c r="N885">
        <f t="shared" si="93"/>
        <v>7.6809999999999832</v>
      </c>
      <c r="O885">
        <f t="shared" si="94"/>
        <v>6.6510000000000105</v>
      </c>
      <c r="P885">
        <f t="shared" si="90"/>
        <v>1.0299999999999727</v>
      </c>
    </row>
    <row r="886" spans="1:16" x14ac:dyDescent="0.2">
      <c r="A886" s="1">
        <v>306</v>
      </c>
      <c r="B886" s="10">
        <v>33306</v>
      </c>
      <c r="C886" s="32" t="s">
        <v>206</v>
      </c>
      <c r="F886" s="5">
        <f t="shared" si="95"/>
        <v>26.622034000000003</v>
      </c>
      <c r="G886">
        <v>8.1140000000000008</v>
      </c>
      <c r="H886" s="5">
        <v>23.38</v>
      </c>
      <c r="I886">
        <v>7.1260000000000003</v>
      </c>
      <c r="K886">
        <v>430.61</v>
      </c>
      <c r="L886">
        <f t="shared" si="92"/>
        <v>422.49600000000004</v>
      </c>
      <c r="M886">
        <f t="shared" si="91"/>
        <v>423.48400000000004</v>
      </c>
      <c r="N886">
        <f t="shared" si="93"/>
        <v>7.6719999999999686</v>
      </c>
      <c r="O886">
        <f t="shared" si="94"/>
        <v>6.6839999999999691</v>
      </c>
      <c r="P886">
        <f t="shared" si="90"/>
        <v>0.98799999999999955</v>
      </c>
    </row>
    <row r="887" spans="1:16" x14ac:dyDescent="0.2">
      <c r="A887" s="1">
        <v>306</v>
      </c>
      <c r="B887" s="10">
        <v>33342</v>
      </c>
      <c r="C887" s="32" t="s">
        <v>206</v>
      </c>
      <c r="F887" s="5">
        <f t="shared" si="95"/>
        <v>26.713902000000001</v>
      </c>
      <c r="G887">
        <v>8.1419999999999995</v>
      </c>
      <c r="H887" s="5">
        <f t="shared" ref="H887:H902" si="96">I887*3.281</f>
        <v>23.331191</v>
      </c>
      <c r="I887">
        <v>7.1109999999999998</v>
      </c>
      <c r="K887">
        <v>430.61</v>
      </c>
      <c r="L887">
        <f t="shared" si="92"/>
        <v>422.46800000000002</v>
      </c>
      <c r="M887">
        <f t="shared" si="91"/>
        <v>423.49900000000002</v>
      </c>
      <c r="N887">
        <f t="shared" si="93"/>
        <v>7.6999999999999886</v>
      </c>
      <c r="O887">
        <f t="shared" si="94"/>
        <v>6.6689999999999827</v>
      </c>
      <c r="P887">
        <f t="shared" si="90"/>
        <v>1.0310000000000059</v>
      </c>
    </row>
    <row r="888" spans="1:16" x14ac:dyDescent="0.2">
      <c r="A888" s="1">
        <v>306</v>
      </c>
      <c r="B888" s="10">
        <v>33679</v>
      </c>
      <c r="C888" s="32" t="s">
        <v>206</v>
      </c>
      <c r="F888" s="5">
        <f t="shared" si="95"/>
        <v>28.692345</v>
      </c>
      <c r="G888">
        <v>8.7449999999999992</v>
      </c>
      <c r="H888" s="5">
        <f t="shared" si="96"/>
        <v>23.180265000000002</v>
      </c>
      <c r="I888">
        <v>7.0650000000000004</v>
      </c>
      <c r="K888">
        <v>430.61</v>
      </c>
      <c r="L888">
        <f t="shared" si="92"/>
        <v>421.86500000000001</v>
      </c>
      <c r="M888">
        <f t="shared" si="91"/>
        <v>423.54500000000002</v>
      </c>
      <c r="N888">
        <f t="shared" si="93"/>
        <v>8.3029999999999973</v>
      </c>
      <c r="O888">
        <f t="shared" si="94"/>
        <v>6.6229999999999905</v>
      </c>
      <c r="P888">
        <f t="shared" si="90"/>
        <v>1.6800000000000068</v>
      </c>
    </row>
    <row r="889" spans="1:16" x14ac:dyDescent="0.2">
      <c r="A889" s="1">
        <v>306</v>
      </c>
      <c r="B889" s="10">
        <v>33784</v>
      </c>
      <c r="C889" s="32" t="s">
        <v>206</v>
      </c>
      <c r="F889" s="5">
        <f t="shared" si="95"/>
        <v>26.034735000000001</v>
      </c>
      <c r="G889">
        <v>7.9349999999999996</v>
      </c>
      <c r="H889" s="5">
        <f t="shared" si="96"/>
        <v>23.295100000000001</v>
      </c>
      <c r="I889">
        <v>7.1</v>
      </c>
      <c r="K889">
        <v>430.61</v>
      </c>
      <c r="L889">
        <f t="shared" ref="L889:L894" si="97">K889-G889</f>
        <v>422.67500000000001</v>
      </c>
      <c r="M889">
        <f>K889-I889</f>
        <v>423.51</v>
      </c>
      <c r="N889">
        <f t="shared" ref="N889:O891" si="98">430.168-L889</f>
        <v>7.492999999999995</v>
      </c>
      <c r="O889">
        <f t="shared" si="98"/>
        <v>6.6580000000000155</v>
      </c>
      <c r="P889">
        <f t="shared" si="90"/>
        <v>0.83499999999997954</v>
      </c>
    </row>
    <row r="890" spans="1:16" x14ac:dyDescent="0.2">
      <c r="A890" s="1">
        <v>306</v>
      </c>
      <c r="B890" s="10">
        <v>38558</v>
      </c>
      <c r="C890" s="32" t="s">
        <v>206</v>
      </c>
      <c r="F890" s="5">
        <f t="shared" si="95"/>
        <v>23.062149000000002</v>
      </c>
      <c r="G890">
        <v>7.0289999999999999</v>
      </c>
      <c r="H890" s="5">
        <f t="shared" si="96"/>
        <v>22.159873999999999</v>
      </c>
      <c r="I890">
        <v>6.7539999999999996</v>
      </c>
      <c r="K890">
        <v>430.61</v>
      </c>
      <c r="L890">
        <f t="shared" si="97"/>
        <v>423.58100000000002</v>
      </c>
      <c r="M890">
        <f>K890-I890</f>
        <v>423.85599999999999</v>
      </c>
      <c r="N890">
        <f t="shared" si="98"/>
        <v>6.5869999999999891</v>
      </c>
      <c r="O890">
        <f t="shared" si="98"/>
        <v>6.3120000000000118</v>
      </c>
      <c r="P890">
        <f t="shared" si="90"/>
        <v>0.27499999999997726</v>
      </c>
    </row>
    <row r="891" spans="1:16" x14ac:dyDescent="0.2">
      <c r="A891" s="1">
        <v>306</v>
      </c>
      <c r="B891" s="10">
        <v>40633</v>
      </c>
      <c r="C891" s="32" t="s">
        <v>206</v>
      </c>
      <c r="F891" s="5">
        <f t="shared" si="95"/>
        <v>23.508365000000001</v>
      </c>
      <c r="G891">
        <v>7.165</v>
      </c>
      <c r="H891" s="5">
        <f t="shared" si="96"/>
        <v>22.087692000000001</v>
      </c>
      <c r="I891">
        <v>6.7320000000000002</v>
      </c>
      <c r="K891">
        <v>430.61</v>
      </c>
      <c r="L891">
        <f t="shared" si="97"/>
        <v>423.44499999999999</v>
      </c>
      <c r="M891">
        <f>K891-I891</f>
        <v>423.87799999999999</v>
      </c>
      <c r="N891">
        <f t="shared" si="98"/>
        <v>6.7230000000000132</v>
      </c>
      <c r="O891">
        <f t="shared" si="98"/>
        <v>6.2900000000000205</v>
      </c>
      <c r="P891">
        <f>M891-L891</f>
        <v>0.43299999999999272</v>
      </c>
    </row>
    <row r="892" spans="1:16" x14ac:dyDescent="0.2">
      <c r="A892" s="1">
        <v>306</v>
      </c>
      <c r="B892" s="10">
        <v>40666</v>
      </c>
      <c r="C892" s="32" t="s">
        <v>206</v>
      </c>
      <c r="F892" s="5">
        <f t="shared" si="95"/>
        <v>21.864584000000001</v>
      </c>
      <c r="G892">
        <v>6.6639999999999997</v>
      </c>
      <c r="H892" s="5">
        <f t="shared" si="96"/>
        <v>21.739906000000001</v>
      </c>
      <c r="I892">
        <v>6.6260000000000003</v>
      </c>
      <c r="K892">
        <v>430.61</v>
      </c>
      <c r="L892">
        <f t="shared" si="97"/>
        <v>423.94600000000003</v>
      </c>
      <c r="M892">
        <f>K892-I892</f>
        <v>423.98400000000004</v>
      </c>
      <c r="N892">
        <f>430.168-L892</f>
        <v>6.22199999999998</v>
      </c>
      <c r="O892">
        <f>430.168-M892</f>
        <v>6.1839999999999691</v>
      </c>
      <c r="P892">
        <f>M892-L892</f>
        <v>3.8000000000010914E-2</v>
      </c>
    </row>
    <row r="893" spans="1:16" x14ac:dyDescent="0.2">
      <c r="A893" s="1">
        <v>306</v>
      </c>
      <c r="B893" s="10">
        <v>40709</v>
      </c>
      <c r="C893" s="32" t="s">
        <v>206</v>
      </c>
      <c r="F893" s="5">
        <f t="shared" si="95"/>
        <v>21.464302</v>
      </c>
      <c r="G893">
        <v>6.5419999999999998</v>
      </c>
      <c r="J893" t="s">
        <v>229</v>
      </c>
      <c r="K893">
        <v>430.61</v>
      </c>
      <c r="L893">
        <f t="shared" si="97"/>
        <v>424.06800000000004</v>
      </c>
      <c r="N893" s="3">
        <f>430.168-L893</f>
        <v>6.0999999999999659</v>
      </c>
      <c r="P893" s="3">
        <v>0</v>
      </c>
    </row>
    <row r="894" spans="1:16" x14ac:dyDescent="0.2">
      <c r="A894" s="1">
        <v>306</v>
      </c>
      <c r="B894" s="10">
        <v>40714</v>
      </c>
      <c r="C894" s="32" t="s">
        <v>206</v>
      </c>
      <c r="F894" s="5">
        <v>21.5</v>
      </c>
      <c r="G894" s="3">
        <f>F894/3.2808</f>
        <v>6.5532796878810045</v>
      </c>
      <c r="J894" t="s">
        <v>266</v>
      </c>
      <c r="K894">
        <v>430.61</v>
      </c>
      <c r="L894">
        <f t="shared" si="97"/>
        <v>424.05672031211901</v>
      </c>
      <c r="N894" s="3">
        <f>430.168-L894</f>
        <v>6.1112796878809945</v>
      </c>
      <c r="P894" s="3">
        <v>0</v>
      </c>
    </row>
    <row r="895" spans="1:16" x14ac:dyDescent="0.2">
      <c r="A895" s="1">
        <v>306</v>
      </c>
      <c r="B895" s="10">
        <v>40743</v>
      </c>
      <c r="C895" s="32" t="s">
        <v>206</v>
      </c>
      <c r="H895" s="5">
        <f t="shared" si="96"/>
        <v>21.575855999999998</v>
      </c>
      <c r="I895">
        <v>6.5759999999999996</v>
      </c>
      <c r="J895" t="s">
        <v>264</v>
      </c>
      <c r="K895">
        <v>430.61</v>
      </c>
      <c r="M895">
        <f t="shared" ref="M895:M900" si="99">K895-I895</f>
        <v>424.03399999999999</v>
      </c>
      <c r="O895">
        <f t="shared" ref="O895:O900" si="100">430.168-M895</f>
        <v>6.1340000000000146</v>
      </c>
    </row>
    <row r="896" spans="1:16" x14ac:dyDescent="0.2">
      <c r="A896" s="1">
        <v>306</v>
      </c>
      <c r="B896" s="10">
        <v>40772</v>
      </c>
      <c r="C896" s="32" t="s">
        <v>206</v>
      </c>
      <c r="F896" s="5">
        <f t="shared" si="95"/>
        <v>22.533908</v>
      </c>
      <c r="G896">
        <v>6.8680000000000003</v>
      </c>
      <c r="H896" s="5">
        <f t="shared" si="96"/>
        <v>21.766154000000004</v>
      </c>
      <c r="I896">
        <v>6.6340000000000003</v>
      </c>
      <c r="K896">
        <v>430.61</v>
      </c>
      <c r="L896">
        <f t="shared" ref="L896:L901" si="101">K896-G896</f>
        <v>423.74200000000002</v>
      </c>
      <c r="M896">
        <f t="shared" si="99"/>
        <v>423.976</v>
      </c>
      <c r="N896">
        <f t="shared" ref="N896:N901" si="102">430.168-L896</f>
        <v>6.4259999999999877</v>
      </c>
      <c r="O896">
        <f t="shared" si="100"/>
        <v>6.1920000000000073</v>
      </c>
      <c r="P896">
        <f t="shared" ref="P896:P901" si="103">M896-L896</f>
        <v>0.23399999999998045</v>
      </c>
    </row>
    <row r="897" spans="1:16" x14ac:dyDescent="0.2">
      <c r="A897" s="1">
        <v>306</v>
      </c>
      <c r="B897" s="10">
        <v>40808</v>
      </c>
      <c r="C897" s="32" t="s">
        <v>206</v>
      </c>
      <c r="F897" s="5">
        <f t="shared" si="95"/>
        <v>23.377124999999999</v>
      </c>
      <c r="G897">
        <v>7.125</v>
      </c>
      <c r="H897" s="5">
        <f t="shared" si="96"/>
        <v>21.976138000000002</v>
      </c>
      <c r="I897">
        <v>6.6980000000000004</v>
      </c>
      <c r="K897">
        <v>430.61</v>
      </c>
      <c r="L897">
        <f t="shared" si="101"/>
        <v>423.48500000000001</v>
      </c>
      <c r="M897">
        <f t="shared" si="99"/>
        <v>423.91200000000003</v>
      </c>
      <c r="N897">
        <f t="shared" si="102"/>
        <v>6.6829999999999927</v>
      </c>
      <c r="O897">
        <f t="shared" si="100"/>
        <v>6.2559999999999718</v>
      </c>
      <c r="P897">
        <f t="shared" si="103"/>
        <v>0.42700000000002092</v>
      </c>
    </row>
    <row r="898" spans="1:16" x14ac:dyDescent="0.2">
      <c r="A898" s="1">
        <v>306</v>
      </c>
      <c r="B898" s="10">
        <v>40842</v>
      </c>
      <c r="C898" s="32" t="s">
        <v>206</v>
      </c>
      <c r="F898" s="5">
        <f t="shared" si="95"/>
        <v>24.000515000000004</v>
      </c>
      <c r="G898">
        <v>7.3150000000000004</v>
      </c>
      <c r="H898" s="5">
        <f t="shared" si="96"/>
        <v>22.143469</v>
      </c>
      <c r="I898">
        <v>6.7489999999999997</v>
      </c>
      <c r="K898">
        <v>430.61</v>
      </c>
      <c r="L898">
        <f t="shared" si="101"/>
        <v>423.29500000000002</v>
      </c>
      <c r="M898">
        <f t="shared" si="99"/>
        <v>423.86099999999999</v>
      </c>
      <c r="N898">
        <f t="shared" si="102"/>
        <v>6.8729999999999905</v>
      </c>
      <c r="O898">
        <f t="shared" si="100"/>
        <v>6.3070000000000164</v>
      </c>
      <c r="P898">
        <f t="shared" si="103"/>
        <v>0.56599999999997408</v>
      </c>
    </row>
    <row r="899" spans="1:16" x14ac:dyDescent="0.2">
      <c r="A899" s="1">
        <v>306</v>
      </c>
      <c r="B899" s="10">
        <v>40868</v>
      </c>
      <c r="C899" s="32" t="s">
        <v>206</v>
      </c>
      <c r="F899" s="5">
        <f t="shared" si="95"/>
        <v>24.253152000000004</v>
      </c>
      <c r="G899">
        <v>7.3920000000000003</v>
      </c>
      <c r="H899" s="5">
        <f t="shared" si="96"/>
        <v>22.300957</v>
      </c>
      <c r="I899">
        <v>6.7969999999999997</v>
      </c>
      <c r="K899">
        <v>430.61</v>
      </c>
      <c r="L899">
        <f t="shared" si="101"/>
        <v>423.21800000000002</v>
      </c>
      <c r="M899">
        <f t="shared" si="99"/>
        <v>423.81299999999999</v>
      </c>
      <c r="N899">
        <f t="shared" si="102"/>
        <v>6.9499999999999886</v>
      </c>
      <c r="O899">
        <f t="shared" si="100"/>
        <v>6.3550000000000182</v>
      </c>
      <c r="P899">
        <f t="shared" si="103"/>
        <v>0.59499999999997044</v>
      </c>
    </row>
    <row r="900" spans="1:16" x14ac:dyDescent="0.2">
      <c r="A900" s="1">
        <v>306</v>
      </c>
      <c r="B900" s="10">
        <v>40897</v>
      </c>
      <c r="C900" s="32" t="s">
        <v>206</v>
      </c>
      <c r="F900" s="5">
        <f t="shared" si="95"/>
        <v>24.367986999999999</v>
      </c>
      <c r="G900">
        <v>7.4269999999999996</v>
      </c>
      <c r="H900" s="5">
        <f t="shared" si="96"/>
        <v>22.396106</v>
      </c>
      <c r="I900">
        <v>6.8259999999999996</v>
      </c>
      <c r="K900">
        <v>430.61</v>
      </c>
      <c r="L900">
        <f t="shared" si="101"/>
        <v>423.18299999999999</v>
      </c>
      <c r="M900">
        <f t="shared" si="99"/>
        <v>423.78399999999999</v>
      </c>
      <c r="N900">
        <f t="shared" si="102"/>
        <v>6.9850000000000136</v>
      </c>
      <c r="O900">
        <f t="shared" si="100"/>
        <v>6.3840000000000146</v>
      </c>
      <c r="P900">
        <f t="shared" si="103"/>
        <v>0.60099999999999909</v>
      </c>
    </row>
    <row r="901" spans="1:16" x14ac:dyDescent="0.2">
      <c r="A901" s="1">
        <v>306</v>
      </c>
      <c r="B901" s="10">
        <v>40932</v>
      </c>
      <c r="C901" s="32" t="s">
        <v>206</v>
      </c>
      <c r="F901" s="5">
        <f t="shared" si="95"/>
        <v>24.450012000000001</v>
      </c>
      <c r="G901">
        <v>7.452</v>
      </c>
      <c r="H901" s="5">
        <f t="shared" si="96"/>
        <v>22.57328</v>
      </c>
      <c r="I901" s="3">
        <v>6.88</v>
      </c>
      <c r="K901">
        <v>430.61</v>
      </c>
      <c r="L901">
        <f t="shared" si="101"/>
        <v>423.15800000000002</v>
      </c>
      <c r="M901">
        <f>K901-I901</f>
        <v>423.73</v>
      </c>
      <c r="N901">
        <f t="shared" si="102"/>
        <v>7.0099999999999909</v>
      </c>
      <c r="O901">
        <f>430.168-M901</f>
        <v>6.4379999999999882</v>
      </c>
      <c r="P901">
        <f t="shared" si="103"/>
        <v>0.57200000000000273</v>
      </c>
    </row>
    <row r="902" spans="1:16" x14ac:dyDescent="0.2">
      <c r="A902" s="1">
        <v>306</v>
      </c>
      <c r="B902" s="10">
        <v>40977</v>
      </c>
      <c r="C902" s="32" t="s">
        <v>206</v>
      </c>
      <c r="F902" s="5">
        <f t="shared" si="95"/>
        <v>24.492664999999999</v>
      </c>
      <c r="G902">
        <v>7.4649999999999999</v>
      </c>
      <c r="H902" s="5">
        <f t="shared" si="96"/>
        <v>22.720925000000001</v>
      </c>
      <c r="I902" s="3">
        <v>6.9249999999999998</v>
      </c>
      <c r="K902">
        <v>430.61</v>
      </c>
      <c r="L902">
        <f t="shared" ref="L902" si="104">K902-G902</f>
        <v>423.14500000000004</v>
      </c>
      <c r="M902">
        <f>K902-I902</f>
        <v>423.685</v>
      </c>
      <c r="N902">
        <f t="shared" ref="N902" si="105">430.168-L902</f>
        <v>7.0229999999999677</v>
      </c>
      <c r="O902">
        <f>430.168-M902</f>
        <v>6.4830000000000041</v>
      </c>
      <c r="P902" s="3">
        <f t="shared" ref="P902" si="106">M902-L902</f>
        <v>0.53999999999996362</v>
      </c>
    </row>
    <row r="903" spans="1:16" x14ac:dyDescent="0.2">
      <c r="C903" s="32"/>
      <c r="H903" s="3"/>
    </row>
    <row r="904" spans="1:16" s="8" customFormat="1" x14ac:dyDescent="0.2">
      <c r="A904" s="7">
        <v>307</v>
      </c>
      <c r="B904" s="13">
        <v>30461</v>
      </c>
      <c r="C904" s="32" t="s">
        <v>202</v>
      </c>
      <c r="F904" s="9">
        <f t="shared" si="95"/>
        <v>8.291087000000001</v>
      </c>
      <c r="G904" s="8">
        <v>2.5270000000000001</v>
      </c>
      <c r="H904" s="9"/>
      <c r="K904" s="8">
        <v>426.214</v>
      </c>
      <c r="L904" s="8">
        <f t="shared" ref="L904:L967" si="107">K904-G904</f>
        <v>423.68700000000001</v>
      </c>
      <c r="N904" s="8">
        <v>2.0819999999999999</v>
      </c>
    </row>
    <row r="905" spans="1:16" x14ac:dyDescent="0.2">
      <c r="A905" s="1">
        <v>307</v>
      </c>
      <c r="B905" s="10">
        <v>30468</v>
      </c>
      <c r="C905" s="32" t="str">
        <f t="shared" ref="C905:C945" si="108">IF(ISBLANK(D905),"V","S")</f>
        <v>S</v>
      </c>
      <c r="D905">
        <v>10</v>
      </c>
      <c r="E905">
        <v>1.71</v>
      </c>
      <c r="F905" s="5">
        <f t="shared" si="95"/>
        <v>8.291087000000001</v>
      </c>
      <c r="G905">
        <v>2.5270000000000001</v>
      </c>
      <c r="K905">
        <v>426.214</v>
      </c>
      <c r="L905">
        <f t="shared" si="107"/>
        <v>423.68700000000001</v>
      </c>
      <c r="N905">
        <v>2.0819999999999999</v>
      </c>
    </row>
    <row r="906" spans="1:16" x14ac:dyDescent="0.2">
      <c r="A906" s="1">
        <v>307</v>
      </c>
      <c r="B906" s="10">
        <v>30473</v>
      </c>
      <c r="C906" s="32" t="str">
        <f t="shared" si="108"/>
        <v>S</v>
      </c>
      <c r="D906">
        <v>9</v>
      </c>
      <c r="E906">
        <v>0.71</v>
      </c>
      <c r="F906" s="5">
        <f t="shared" si="95"/>
        <v>8.291087000000001</v>
      </c>
      <c r="G906">
        <v>2.5270000000000001</v>
      </c>
      <c r="K906">
        <v>426.214</v>
      </c>
      <c r="L906">
        <f t="shared" si="107"/>
        <v>423.68700000000001</v>
      </c>
      <c r="N906">
        <v>2.0819999999999999</v>
      </c>
    </row>
    <row r="907" spans="1:16" x14ac:dyDescent="0.2">
      <c r="A907" s="1">
        <v>307</v>
      </c>
      <c r="B907" s="10">
        <v>30483</v>
      </c>
      <c r="C907" s="32" t="str">
        <f t="shared" si="108"/>
        <v>S</v>
      </c>
      <c r="D907">
        <v>10</v>
      </c>
      <c r="E907">
        <v>1.8</v>
      </c>
      <c r="F907" s="5">
        <f t="shared" si="95"/>
        <v>8.1992190000000011</v>
      </c>
      <c r="G907">
        <v>2.4990000000000001</v>
      </c>
      <c r="K907">
        <v>426.214</v>
      </c>
      <c r="L907">
        <f t="shared" si="107"/>
        <v>423.71499999999997</v>
      </c>
      <c r="N907">
        <v>2.0539999999999998</v>
      </c>
    </row>
    <row r="908" spans="1:16" x14ac:dyDescent="0.2">
      <c r="A908" s="1">
        <v>307</v>
      </c>
      <c r="B908" s="10">
        <v>30488</v>
      </c>
      <c r="C908" s="32" t="str">
        <f t="shared" si="108"/>
        <v>S</v>
      </c>
      <c r="D908">
        <v>10</v>
      </c>
      <c r="E908">
        <v>1.93</v>
      </c>
      <c r="F908" s="5">
        <f t="shared" si="95"/>
        <v>8.0712600000000005</v>
      </c>
      <c r="G908">
        <v>2.46</v>
      </c>
      <c r="K908">
        <v>426.214</v>
      </c>
      <c r="L908">
        <f t="shared" si="107"/>
        <v>423.75400000000002</v>
      </c>
      <c r="N908">
        <v>2.0150000000000001</v>
      </c>
    </row>
    <row r="909" spans="1:16" x14ac:dyDescent="0.2">
      <c r="A909" s="1">
        <v>307</v>
      </c>
      <c r="B909" s="10">
        <v>30509</v>
      </c>
      <c r="C909" s="32" t="str">
        <f t="shared" si="108"/>
        <v>S</v>
      </c>
      <c r="D909">
        <v>10</v>
      </c>
      <c r="E909">
        <v>2.1800000000000002</v>
      </c>
      <c r="F909" s="5">
        <f t="shared" si="95"/>
        <v>7.821904</v>
      </c>
      <c r="G909">
        <v>2.3839999999999999</v>
      </c>
      <c r="K909">
        <v>426.214</v>
      </c>
      <c r="L909">
        <f t="shared" si="107"/>
        <v>423.83</v>
      </c>
      <c r="N909">
        <v>1.9390000000000001</v>
      </c>
    </row>
    <row r="910" spans="1:16" x14ac:dyDescent="0.2">
      <c r="A910" s="1">
        <v>307</v>
      </c>
      <c r="B910" s="10">
        <v>30519</v>
      </c>
      <c r="C910" s="32" t="str">
        <f t="shared" si="108"/>
        <v>S</v>
      </c>
      <c r="D910">
        <v>10</v>
      </c>
      <c r="E910">
        <v>2.1</v>
      </c>
      <c r="F910" s="5">
        <f t="shared" si="95"/>
        <v>7.9006480000000003</v>
      </c>
      <c r="G910">
        <v>2.4079999999999999</v>
      </c>
      <c r="K910">
        <v>426.214</v>
      </c>
      <c r="L910">
        <f t="shared" si="107"/>
        <v>423.80599999999998</v>
      </c>
      <c r="N910">
        <v>1.9630000000000001</v>
      </c>
    </row>
    <row r="911" spans="1:16" x14ac:dyDescent="0.2">
      <c r="A911" s="1">
        <v>307</v>
      </c>
      <c r="B911" s="10">
        <v>30566</v>
      </c>
      <c r="C911" s="32" t="str">
        <f t="shared" si="108"/>
        <v>S</v>
      </c>
      <c r="D911">
        <v>9</v>
      </c>
      <c r="E911">
        <v>0.77</v>
      </c>
      <c r="F911" s="5">
        <f t="shared" si="95"/>
        <v>8.2320290000000007</v>
      </c>
      <c r="G911">
        <v>2.5089999999999999</v>
      </c>
      <c r="K911">
        <v>426.214</v>
      </c>
      <c r="L911">
        <f t="shared" si="107"/>
        <v>423.70499999999998</v>
      </c>
      <c r="N911">
        <v>2.0640000000000001</v>
      </c>
    </row>
    <row r="912" spans="1:16" x14ac:dyDescent="0.2">
      <c r="A912" s="1">
        <v>307</v>
      </c>
      <c r="B912" s="10">
        <v>30739</v>
      </c>
      <c r="C912" s="32" t="str">
        <f t="shared" si="108"/>
        <v>S</v>
      </c>
      <c r="D912">
        <v>10</v>
      </c>
      <c r="E912">
        <v>1.36</v>
      </c>
      <c r="F912" s="5">
        <f t="shared" si="95"/>
        <v>8.6421539999999997</v>
      </c>
      <c r="G912">
        <v>2.6339999999999999</v>
      </c>
      <c r="K912">
        <v>426.214</v>
      </c>
      <c r="L912">
        <f t="shared" si="107"/>
        <v>423.58</v>
      </c>
      <c r="N912">
        <v>2.1890000000000001</v>
      </c>
    </row>
    <row r="913" spans="1:14" x14ac:dyDescent="0.2">
      <c r="A913" s="1">
        <v>307</v>
      </c>
      <c r="B913" s="10">
        <v>30778</v>
      </c>
      <c r="C913" s="32" t="str">
        <f t="shared" si="108"/>
        <v>S</v>
      </c>
      <c r="D913">
        <v>10</v>
      </c>
      <c r="E913">
        <v>1.86</v>
      </c>
      <c r="F913" s="5">
        <f t="shared" si="95"/>
        <v>8.1401609999999991</v>
      </c>
      <c r="G913">
        <v>2.4809999999999999</v>
      </c>
      <c r="K913">
        <v>426.214</v>
      </c>
      <c r="L913">
        <f t="shared" si="107"/>
        <v>423.733</v>
      </c>
      <c r="N913">
        <v>2.036</v>
      </c>
    </row>
    <row r="914" spans="1:14" x14ac:dyDescent="0.2">
      <c r="A914" s="1">
        <v>307</v>
      </c>
      <c r="B914" s="10">
        <v>30785</v>
      </c>
      <c r="C914" s="32" t="str">
        <f t="shared" si="108"/>
        <v>S</v>
      </c>
      <c r="D914">
        <v>10</v>
      </c>
      <c r="E914">
        <v>1.9</v>
      </c>
      <c r="F914" s="5">
        <f t="shared" si="95"/>
        <v>8.1007890000000007</v>
      </c>
      <c r="G914">
        <v>2.4689999999999999</v>
      </c>
      <c r="K914">
        <v>426.214</v>
      </c>
      <c r="L914">
        <f t="shared" si="107"/>
        <v>423.745</v>
      </c>
      <c r="N914">
        <v>2.024</v>
      </c>
    </row>
    <row r="915" spans="1:14" x14ac:dyDescent="0.2">
      <c r="A915" s="1">
        <v>307</v>
      </c>
      <c r="B915" s="10">
        <v>30799</v>
      </c>
      <c r="C915" s="32" t="str">
        <f t="shared" si="108"/>
        <v>S</v>
      </c>
      <c r="D915">
        <v>10</v>
      </c>
      <c r="E915">
        <v>1.95</v>
      </c>
      <c r="F915" s="5">
        <f t="shared" si="95"/>
        <v>8.0515740000000005</v>
      </c>
      <c r="G915">
        <v>2.4540000000000002</v>
      </c>
      <c r="K915">
        <v>426.214</v>
      </c>
      <c r="L915">
        <f t="shared" si="107"/>
        <v>423.76</v>
      </c>
      <c r="N915">
        <v>2.0089999999999999</v>
      </c>
    </row>
    <row r="916" spans="1:14" x14ac:dyDescent="0.2">
      <c r="A916" s="1">
        <v>307</v>
      </c>
      <c r="B916" s="10">
        <v>30806</v>
      </c>
      <c r="C916" s="32" t="str">
        <f t="shared" si="108"/>
        <v>S</v>
      </c>
      <c r="D916">
        <v>9</v>
      </c>
      <c r="E916">
        <v>0.92</v>
      </c>
      <c r="F916" s="5">
        <f t="shared" si="95"/>
        <v>8.0811030000000006</v>
      </c>
      <c r="G916">
        <v>2.4630000000000001</v>
      </c>
      <c r="K916">
        <v>426.214</v>
      </c>
      <c r="L916">
        <f t="shared" si="107"/>
        <v>423.75099999999998</v>
      </c>
      <c r="N916">
        <v>2.0179999999999998</v>
      </c>
    </row>
    <row r="917" spans="1:14" x14ac:dyDescent="0.2">
      <c r="A917" s="1">
        <v>307</v>
      </c>
      <c r="B917" s="10">
        <v>30839</v>
      </c>
      <c r="C917" s="32" t="str">
        <f t="shared" si="108"/>
        <v>S</v>
      </c>
      <c r="D917">
        <v>11</v>
      </c>
      <c r="E917">
        <v>2.91</v>
      </c>
      <c r="F917" s="5">
        <f t="shared" si="95"/>
        <v>8.0909460000000006</v>
      </c>
      <c r="G917">
        <v>2.4660000000000002</v>
      </c>
      <c r="K917">
        <v>426.214</v>
      </c>
      <c r="L917">
        <f t="shared" si="107"/>
        <v>423.74799999999999</v>
      </c>
      <c r="N917">
        <v>2.0209999999999999</v>
      </c>
    </row>
    <row r="918" spans="1:14" x14ac:dyDescent="0.2">
      <c r="A918" s="1">
        <v>307</v>
      </c>
      <c r="B918" s="10">
        <v>30848</v>
      </c>
      <c r="C918" s="32" t="str">
        <f t="shared" si="108"/>
        <v>S</v>
      </c>
      <c r="D918">
        <v>10</v>
      </c>
      <c r="E918">
        <v>2.65</v>
      </c>
      <c r="F918" s="5">
        <f t="shared" si="95"/>
        <v>7.3494400000000013</v>
      </c>
      <c r="G918">
        <v>2.2400000000000002</v>
      </c>
      <c r="K918">
        <v>426.214</v>
      </c>
      <c r="L918">
        <f t="shared" si="107"/>
        <v>423.97399999999999</v>
      </c>
      <c r="N918">
        <v>1.7949999999999999</v>
      </c>
    </row>
    <row r="919" spans="1:14" x14ac:dyDescent="0.2">
      <c r="A919" s="1">
        <v>307</v>
      </c>
      <c r="B919" s="10">
        <v>30854</v>
      </c>
      <c r="C919" s="32" t="str">
        <f t="shared" si="108"/>
        <v>S</v>
      </c>
      <c r="D919">
        <v>9</v>
      </c>
      <c r="E919">
        <v>1.7</v>
      </c>
      <c r="F919" s="5">
        <f t="shared" si="95"/>
        <v>7.3002250000000002</v>
      </c>
      <c r="G919">
        <v>2.2250000000000001</v>
      </c>
      <c r="K919">
        <v>426.214</v>
      </c>
      <c r="L919">
        <f t="shared" si="107"/>
        <v>423.98899999999998</v>
      </c>
      <c r="N919">
        <v>1.78</v>
      </c>
    </row>
    <row r="920" spans="1:14" x14ac:dyDescent="0.2">
      <c r="A920" s="1">
        <v>307</v>
      </c>
      <c r="B920" s="10">
        <v>30861</v>
      </c>
      <c r="C920" s="32" t="str">
        <f t="shared" si="108"/>
        <v>S</v>
      </c>
      <c r="D920">
        <v>9</v>
      </c>
      <c r="E920">
        <v>1.47</v>
      </c>
      <c r="F920" s="5">
        <f t="shared" si="95"/>
        <v>7.5298949999999998</v>
      </c>
      <c r="G920">
        <v>2.2949999999999999</v>
      </c>
      <c r="K920">
        <v>426.214</v>
      </c>
      <c r="L920">
        <f t="shared" si="107"/>
        <v>423.91899999999998</v>
      </c>
      <c r="N920">
        <v>1.85</v>
      </c>
    </row>
    <row r="921" spans="1:14" x14ac:dyDescent="0.2">
      <c r="A921" s="1">
        <v>307</v>
      </c>
      <c r="B921" s="10">
        <v>30869</v>
      </c>
      <c r="C921" s="32" t="str">
        <f t="shared" si="108"/>
        <v>S</v>
      </c>
      <c r="D921">
        <v>9</v>
      </c>
      <c r="E921">
        <v>1.27</v>
      </c>
      <c r="F921" s="5">
        <f t="shared" si="95"/>
        <v>7.7300360000000001</v>
      </c>
      <c r="G921">
        <v>2.3559999999999999</v>
      </c>
      <c r="K921">
        <v>426.214</v>
      </c>
      <c r="L921">
        <f t="shared" si="107"/>
        <v>423.858</v>
      </c>
      <c r="N921">
        <v>1.911</v>
      </c>
    </row>
    <row r="922" spans="1:14" x14ac:dyDescent="0.2">
      <c r="A922" s="1">
        <v>307</v>
      </c>
      <c r="B922" s="10">
        <v>30881</v>
      </c>
      <c r="C922" s="32" t="str">
        <f t="shared" si="108"/>
        <v>S</v>
      </c>
      <c r="D922">
        <v>9</v>
      </c>
      <c r="E922">
        <v>1.1000000000000001</v>
      </c>
      <c r="F922" s="5">
        <f t="shared" si="95"/>
        <v>7.9006480000000003</v>
      </c>
      <c r="G922">
        <v>2.4079999999999999</v>
      </c>
      <c r="K922">
        <v>426.214</v>
      </c>
      <c r="L922">
        <f t="shared" si="107"/>
        <v>423.80599999999998</v>
      </c>
      <c r="N922">
        <v>1.9630000000000001</v>
      </c>
    </row>
    <row r="923" spans="1:14" x14ac:dyDescent="0.2">
      <c r="A923" s="1">
        <v>307</v>
      </c>
      <c r="B923" s="10">
        <v>30888</v>
      </c>
      <c r="C923" s="32" t="str">
        <f t="shared" si="108"/>
        <v>S</v>
      </c>
      <c r="D923">
        <v>9</v>
      </c>
      <c r="E923">
        <v>0.96</v>
      </c>
      <c r="F923" s="5">
        <f t="shared" si="95"/>
        <v>8.0417310000000004</v>
      </c>
      <c r="G923">
        <v>2.4510000000000001</v>
      </c>
      <c r="K923">
        <v>426.214</v>
      </c>
      <c r="L923">
        <f t="shared" si="107"/>
        <v>423.76299999999998</v>
      </c>
      <c r="N923">
        <v>2.0059999999999998</v>
      </c>
    </row>
    <row r="924" spans="1:14" x14ac:dyDescent="0.2">
      <c r="A924" s="1">
        <v>307</v>
      </c>
      <c r="B924" s="10">
        <v>30897</v>
      </c>
      <c r="C924" s="32" t="str">
        <f t="shared" si="108"/>
        <v>S</v>
      </c>
      <c r="D924">
        <v>10</v>
      </c>
      <c r="E924">
        <v>1.8</v>
      </c>
      <c r="F924" s="5">
        <f t="shared" si="95"/>
        <v>8.1992190000000011</v>
      </c>
      <c r="G924">
        <v>2.4990000000000001</v>
      </c>
      <c r="K924">
        <v>426.214</v>
      </c>
      <c r="L924">
        <f t="shared" si="107"/>
        <v>423.71499999999997</v>
      </c>
      <c r="N924">
        <v>2.0539999999999998</v>
      </c>
    </row>
    <row r="925" spans="1:14" x14ac:dyDescent="0.2">
      <c r="A925" s="1">
        <v>307</v>
      </c>
      <c r="B925" s="10">
        <v>30904</v>
      </c>
      <c r="C925" s="32" t="str">
        <f t="shared" si="108"/>
        <v>S</v>
      </c>
      <c r="D925">
        <v>11</v>
      </c>
      <c r="E925">
        <v>2.8</v>
      </c>
      <c r="F925" s="5">
        <f t="shared" si="95"/>
        <v>8.1992190000000011</v>
      </c>
      <c r="G925">
        <v>2.4990000000000001</v>
      </c>
      <c r="K925">
        <v>426.214</v>
      </c>
      <c r="L925">
        <f t="shared" si="107"/>
        <v>423.71499999999997</v>
      </c>
      <c r="N925">
        <v>2.0539999999999998</v>
      </c>
    </row>
    <row r="926" spans="1:14" x14ac:dyDescent="0.2">
      <c r="A926" s="1">
        <v>307</v>
      </c>
      <c r="B926" s="10">
        <v>30911</v>
      </c>
      <c r="C926" s="32" t="str">
        <f t="shared" si="108"/>
        <v>S</v>
      </c>
      <c r="D926">
        <v>11</v>
      </c>
      <c r="E926">
        <v>2.71</v>
      </c>
      <c r="F926" s="5">
        <f t="shared" si="95"/>
        <v>8.291087000000001</v>
      </c>
      <c r="G926">
        <v>2.5270000000000001</v>
      </c>
      <c r="K926">
        <v>426.214</v>
      </c>
      <c r="L926">
        <f t="shared" si="107"/>
        <v>423.68700000000001</v>
      </c>
      <c r="N926">
        <v>2.0819999999999999</v>
      </c>
    </row>
    <row r="927" spans="1:14" x14ac:dyDescent="0.2">
      <c r="A927" s="1">
        <v>307</v>
      </c>
      <c r="B927" s="10">
        <v>30917</v>
      </c>
      <c r="C927" s="32" t="str">
        <f t="shared" si="108"/>
        <v>S</v>
      </c>
      <c r="D927">
        <v>11</v>
      </c>
      <c r="E927">
        <v>2.62</v>
      </c>
      <c r="F927" s="5">
        <f t="shared" si="95"/>
        <v>8.3796739999999996</v>
      </c>
      <c r="G927">
        <v>2.5539999999999998</v>
      </c>
      <c r="K927">
        <v>426.214</v>
      </c>
      <c r="L927">
        <f t="shared" si="107"/>
        <v>423.66</v>
      </c>
      <c r="N927">
        <v>2.109</v>
      </c>
    </row>
    <row r="928" spans="1:14" x14ac:dyDescent="0.2">
      <c r="A928" s="1">
        <v>307</v>
      </c>
      <c r="B928" s="10">
        <v>30925</v>
      </c>
      <c r="C928" s="32" t="str">
        <f t="shared" si="108"/>
        <v>S</v>
      </c>
      <c r="D928">
        <v>10</v>
      </c>
      <c r="E928">
        <v>1.57</v>
      </c>
      <c r="F928" s="5">
        <f t="shared" si="95"/>
        <v>8.4288889999999999</v>
      </c>
      <c r="G928">
        <v>2.569</v>
      </c>
      <c r="K928">
        <v>426.214</v>
      </c>
      <c r="L928">
        <f t="shared" si="107"/>
        <v>423.64499999999998</v>
      </c>
      <c r="N928">
        <v>2.1240000000000001</v>
      </c>
    </row>
    <row r="929" spans="1:14" x14ac:dyDescent="0.2">
      <c r="A929" s="1">
        <v>307</v>
      </c>
      <c r="B929" s="10">
        <v>30934</v>
      </c>
      <c r="C929" s="32" t="str">
        <f t="shared" si="108"/>
        <v>S</v>
      </c>
      <c r="D929">
        <v>10</v>
      </c>
      <c r="E929">
        <v>1.53</v>
      </c>
      <c r="F929" s="5">
        <f t="shared" si="95"/>
        <v>8.4715419999999995</v>
      </c>
      <c r="G929">
        <v>2.5819999999999999</v>
      </c>
      <c r="K929">
        <v>426.214</v>
      </c>
      <c r="L929">
        <f t="shared" si="107"/>
        <v>423.63200000000001</v>
      </c>
      <c r="N929">
        <v>2.137</v>
      </c>
    </row>
    <row r="930" spans="1:14" x14ac:dyDescent="0.2">
      <c r="A930" s="1">
        <v>307</v>
      </c>
      <c r="B930" s="10">
        <v>30945</v>
      </c>
      <c r="C930" s="32" t="str">
        <f t="shared" si="108"/>
        <v>S</v>
      </c>
      <c r="D930">
        <v>9</v>
      </c>
      <c r="E930">
        <v>0.43</v>
      </c>
      <c r="F930" s="5">
        <f t="shared" si="95"/>
        <v>8.5699719999999999</v>
      </c>
      <c r="G930">
        <v>2.6120000000000001</v>
      </c>
      <c r="K930">
        <v>426.214</v>
      </c>
      <c r="L930">
        <f t="shared" si="107"/>
        <v>423.60199999999998</v>
      </c>
      <c r="N930">
        <v>2.1669999999999998</v>
      </c>
    </row>
    <row r="931" spans="1:14" x14ac:dyDescent="0.2">
      <c r="A931" s="1">
        <v>307</v>
      </c>
      <c r="B931" s="10">
        <v>30970</v>
      </c>
      <c r="C931" s="32" t="str">
        <f t="shared" si="108"/>
        <v>S</v>
      </c>
      <c r="D931">
        <v>9</v>
      </c>
      <c r="E931">
        <v>0.31</v>
      </c>
      <c r="F931" s="5">
        <f t="shared" si="95"/>
        <v>8.6913689999999999</v>
      </c>
      <c r="G931">
        <v>2.649</v>
      </c>
      <c r="K931">
        <v>426.214</v>
      </c>
      <c r="L931">
        <f t="shared" si="107"/>
        <v>423.565</v>
      </c>
      <c r="N931">
        <v>2.2040000000000002</v>
      </c>
    </row>
    <row r="932" spans="1:14" x14ac:dyDescent="0.2">
      <c r="A932" s="1">
        <v>307</v>
      </c>
      <c r="B932" s="10">
        <v>30979</v>
      </c>
      <c r="C932" s="32" t="str">
        <f t="shared" si="108"/>
        <v>S</v>
      </c>
      <c r="D932">
        <v>8</v>
      </c>
      <c r="E932">
        <v>0.28000000000000003</v>
      </c>
      <c r="F932" s="5">
        <f t="shared" si="95"/>
        <v>7.720193000000001</v>
      </c>
      <c r="G932">
        <v>2.3530000000000002</v>
      </c>
      <c r="K932">
        <v>426.214</v>
      </c>
      <c r="L932">
        <f t="shared" si="107"/>
        <v>423.86099999999999</v>
      </c>
      <c r="N932">
        <v>1.9079999999999999</v>
      </c>
    </row>
    <row r="933" spans="1:14" x14ac:dyDescent="0.2">
      <c r="A933" s="1">
        <v>307</v>
      </c>
      <c r="B933" s="10">
        <v>30986</v>
      </c>
      <c r="C933" s="32" t="str">
        <f t="shared" si="108"/>
        <v>S</v>
      </c>
      <c r="D933">
        <v>9</v>
      </c>
      <c r="E933">
        <v>1.22</v>
      </c>
      <c r="F933" s="5">
        <f t="shared" si="95"/>
        <v>7.7792510000000004</v>
      </c>
      <c r="G933">
        <v>2.371</v>
      </c>
      <c r="K933">
        <v>426.214</v>
      </c>
      <c r="L933">
        <f t="shared" si="107"/>
        <v>423.84300000000002</v>
      </c>
      <c r="N933">
        <v>1.9259999999999999</v>
      </c>
    </row>
    <row r="934" spans="1:14" x14ac:dyDescent="0.2">
      <c r="A934" s="1">
        <v>307</v>
      </c>
      <c r="B934" s="10">
        <v>30993</v>
      </c>
      <c r="C934" s="32" t="str">
        <f t="shared" si="108"/>
        <v>S</v>
      </c>
      <c r="D934">
        <v>8</v>
      </c>
      <c r="E934">
        <v>0.15</v>
      </c>
      <c r="F934" s="5">
        <f t="shared" si="95"/>
        <v>7.8514329999999992</v>
      </c>
      <c r="G934">
        <v>2.3929999999999998</v>
      </c>
      <c r="K934">
        <v>426.214</v>
      </c>
      <c r="L934">
        <f t="shared" si="107"/>
        <v>423.82100000000003</v>
      </c>
      <c r="N934">
        <v>1.948</v>
      </c>
    </row>
    <row r="935" spans="1:14" x14ac:dyDescent="0.2">
      <c r="A935" s="1">
        <v>307</v>
      </c>
      <c r="B935" s="10">
        <v>31002</v>
      </c>
      <c r="C935" s="32" t="str">
        <f t="shared" si="108"/>
        <v>S</v>
      </c>
      <c r="D935">
        <v>9</v>
      </c>
      <c r="E935">
        <v>1.03</v>
      </c>
      <c r="F935" s="5">
        <f t="shared" si="95"/>
        <v>7.9695489999999998</v>
      </c>
      <c r="G935">
        <v>2.4289999999999998</v>
      </c>
      <c r="K935">
        <v>426.214</v>
      </c>
      <c r="L935">
        <f t="shared" si="107"/>
        <v>423.78500000000003</v>
      </c>
      <c r="N935">
        <v>1.984</v>
      </c>
    </row>
    <row r="936" spans="1:14" x14ac:dyDescent="0.2">
      <c r="A936" s="1">
        <v>307</v>
      </c>
      <c r="B936" s="10">
        <v>31007</v>
      </c>
      <c r="C936" s="32" t="str">
        <f t="shared" si="108"/>
        <v>S</v>
      </c>
      <c r="D936">
        <v>9</v>
      </c>
      <c r="E936">
        <v>1.01</v>
      </c>
      <c r="F936" s="5">
        <f t="shared" si="95"/>
        <v>7.9892350000000008</v>
      </c>
      <c r="G936">
        <v>2.4350000000000001</v>
      </c>
      <c r="K936">
        <v>426.214</v>
      </c>
      <c r="L936">
        <f t="shared" si="107"/>
        <v>423.779</v>
      </c>
      <c r="N936">
        <v>1.99</v>
      </c>
    </row>
    <row r="937" spans="1:14" x14ac:dyDescent="0.2">
      <c r="A937" s="1">
        <v>307</v>
      </c>
      <c r="B937" s="10">
        <v>31016</v>
      </c>
      <c r="C937" s="32" t="str">
        <f t="shared" si="108"/>
        <v>S</v>
      </c>
      <c r="D937">
        <v>9</v>
      </c>
      <c r="E937">
        <v>0.94</v>
      </c>
      <c r="F937" s="5">
        <f t="shared" si="95"/>
        <v>8.0614170000000005</v>
      </c>
      <c r="G937">
        <v>2.4569999999999999</v>
      </c>
      <c r="K937">
        <v>426.214</v>
      </c>
      <c r="L937">
        <f t="shared" si="107"/>
        <v>423.75700000000001</v>
      </c>
      <c r="N937">
        <v>2.012</v>
      </c>
    </row>
    <row r="938" spans="1:14" x14ac:dyDescent="0.2">
      <c r="A938" s="1">
        <v>307</v>
      </c>
      <c r="B938" s="10">
        <v>31021</v>
      </c>
      <c r="C938" s="32" t="str">
        <f t="shared" si="108"/>
        <v>S</v>
      </c>
      <c r="D938">
        <v>9</v>
      </c>
      <c r="E938">
        <v>0.9</v>
      </c>
      <c r="F938" s="5">
        <f t="shared" si="95"/>
        <v>8.1007890000000007</v>
      </c>
      <c r="G938">
        <v>2.4689999999999999</v>
      </c>
      <c r="K938">
        <v>426.214</v>
      </c>
      <c r="L938">
        <f t="shared" si="107"/>
        <v>423.745</v>
      </c>
      <c r="N938">
        <v>2.024</v>
      </c>
    </row>
    <row r="939" spans="1:14" x14ac:dyDescent="0.2">
      <c r="A939" s="1">
        <v>307</v>
      </c>
      <c r="B939" s="10">
        <v>31029</v>
      </c>
      <c r="C939" s="32" t="str">
        <f t="shared" si="108"/>
        <v>S</v>
      </c>
      <c r="D939">
        <v>9</v>
      </c>
      <c r="E939">
        <v>0.82</v>
      </c>
      <c r="F939" s="5">
        <f t="shared" si="95"/>
        <v>8.1795329999999993</v>
      </c>
      <c r="G939">
        <v>2.4929999999999999</v>
      </c>
      <c r="K939">
        <v>426.214</v>
      </c>
      <c r="L939">
        <f t="shared" si="107"/>
        <v>423.721</v>
      </c>
      <c r="N939">
        <v>2.048</v>
      </c>
    </row>
    <row r="940" spans="1:14" x14ac:dyDescent="0.2">
      <c r="A940" s="1">
        <v>307</v>
      </c>
      <c r="B940" s="10">
        <v>31046</v>
      </c>
      <c r="C940" s="32" t="str">
        <f t="shared" si="108"/>
        <v>S</v>
      </c>
      <c r="D940">
        <v>9</v>
      </c>
      <c r="E940">
        <v>0.66</v>
      </c>
      <c r="F940" s="5">
        <f t="shared" si="95"/>
        <v>8.3403019999999994</v>
      </c>
      <c r="G940">
        <v>2.5419999999999998</v>
      </c>
      <c r="K940">
        <v>426.214</v>
      </c>
      <c r="L940">
        <f t="shared" si="107"/>
        <v>423.67200000000003</v>
      </c>
      <c r="N940">
        <v>2.097</v>
      </c>
    </row>
    <row r="941" spans="1:14" x14ac:dyDescent="0.2">
      <c r="A941" s="1">
        <v>307</v>
      </c>
      <c r="B941" s="10">
        <v>31053</v>
      </c>
      <c r="C941" s="32" t="str">
        <f t="shared" si="108"/>
        <v>S</v>
      </c>
      <c r="D941">
        <v>9</v>
      </c>
      <c r="E941">
        <v>0.63</v>
      </c>
      <c r="F941" s="5">
        <f t="shared" si="95"/>
        <v>8.3698310000000014</v>
      </c>
      <c r="G941">
        <v>2.5510000000000002</v>
      </c>
      <c r="K941">
        <v>426.214</v>
      </c>
      <c r="L941">
        <f t="shared" si="107"/>
        <v>423.66300000000001</v>
      </c>
      <c r="N941">
        <v>2.1059999999999999</v>
      </c>
    </row>
    <row r="942" spans="1:14" x14ac:dyDescent="0.2">
      <c r="A942" s="1">
        <v>307</v>
      </c>
      <c r="B942" s="10">
        <v>31060</v>
      </c>
      <c r="C942" s="32" t="str">
        <f t="shared" si="108"/>
        <v>S</v>
      </c>
      <c r="D942">
        <v>9</v>
      </c>
      <c r="E942">
        <v>0.57999999999999996</v>
      </c>
      <c r="F942" s="5">
        <f t="shared" si="95"/>
        <v>8.4190459999999998</v>
      </c>
      <c r="G942">
        <v>2.5659999999999998</v>
      </c>
      <c r="K942">
        <v>426.214</v>
      </c>
      <c r="L942">
        <f t="shared" si="107"/>
        <v>423.64800000000002</v>
      </c>
      <c r="N942">
        <v>2.121</v>
      </c>
    </row>
    <row r="943" spans="1:14" x14ac:dyDescent="0.2">
      <c r="A943" s="1">
        <v>307</v>
      </c>
      <c r="B943" s="10">
        <v>31076</v>
      </c>
      <c r="C943" s="32" t="str">
        <f t="shared" si="108"/>
        <v>S</v>
      </c>
      <c r="D943">
        <v>9</v>
      </c>
      <c r="E943">
        <v>0.47</v>
      </c>
      <c r="F943" s="5">
        <f t="shared" si="95"/>
        <v>8.5306000000000015</v>
      </c>
      <c r="G943">
        <v>2.6</v>
      </c>
      <c r="K943">
        <v>426.214</v>
      </c>
      <c r="L943">
        <f t="shared" si="107"/>
        <v>423.61399999999998</v>
      </c>
      <c r="N943">
        <v>2.1549999999999998</v>
      </c>
    </row>
    <row r="944" spans="1:14" x14ac:dyDescent="0.2">
      <c r="A944" s="1">
        <v>307</v>
      </c>
      <c r="B944" s="10">
        <v>31081</v>
      </c>
      <c r="C944" s="32" t="str">
        <f t="shared" si="108"/>
        <v>S</v>
      </c>
      <c r="D944">
        <v>9</v>
      </c>
      <c r="E944">
        <v>0.42</v>
      </c>
      <c r="F944" s="5">
        <f t="shared" si="95"/>
        <v>8.5798150000000017</v>
      </c>
      <c r="G944">
        <v>2.6150000000000002</v>
      </c>
      <c r="K944">
        <v>426.214</v>
      </c>
      <c r="L944">
        <f t="shared" si="107"/>
        <v>423.59899999999999</v>
      </c>
      <c r="N944">
        <v>2.17</v>
      </c>
    </row>
    <row r="945" spans="1:14" x14ac:dyDescent="0.2">
      <c r="A945" s="1">
        <v>307</v>
      </c>
      <c r="B945" s="10">
        <v>31088</v>
      </c>
      <c r="C945" s="32" t="str">
        <f t="shared" si="108"/>
        <v>S</v>
      </c>
      <c r="D945">
        <v>9</v>
      </c>
      <c r="E945">
        <v>0.35</v>
      </c>
      <c r="F945" s="5">
        <f t="shared" si="95"/>
        <v>8.6519969999999997</v>
      </c>
      <c r="G945">
        <v>2.637</v>
      </c>
      <c r="K945">
        <v>426.214</v>
      </c>
      <c r="L945">
        <f t="shared" si="107"/>
        <v>423.577</v>
      </c>
      <c r="N945">
        <v>2.1920000000000002</v>
      </c>
    </row>
    <row r="946" spans="1:14" x14ac:dyDescent="0.2">
      <c r="A946" s="1">
        <v>307</v>
      </c>
      <c r="B946" s="10">
        <v>31095</v>
      </c>
      <c r="C946" s="32" t="str">
        <f t="shared" ref="C946:C1009" si="109">IF(ISBLANK(D946),"V","S")</f>
        <v>S</v>
      </c>
      <c r="D946">
        <v>9</v>
      </c>
      <c r="E946">
        <v>0.34</v>
      </c>
      <c r="F946" s="5">
        <f t="shared" si="95"/>
        <v>8.6618400000000015</v>
      </c>
      <c r="G946">
        <v>2.64</v>
      </c>
      <c r="K946">
        <v>426.214</v>
      </c>
      <c r="L946">
        <f t="shared" si="107"/>
        <v>423.57400000000001</v>
      </c>
      <c r="N946">
        <v>2.1949999999999998</v>
      </c>
    </row>
    <row r="947" spans="1:14" x14ac:dyDescent="0.2">
      <c r="A947" s="1">
        <v>307</v>
      </c>
      <c r="B947" s="10">
        <v>31102</v>
      </c>
      <c r="C947" s="32" t="str">
        <f t="shared" si="109"/>
        <v>S</v>
      </c>
      <c r="D947">
        <v>9</v>
      </c>
      <c r="E947">
        <v>0.3</v>
      </c>
      <c r="F947" s="5">
        <f t="shared" si="95"/>
        <v>8.7012119999999999</v>
      </c>
      <c r="G947">
        <v>2.6520000000000001</v>
      </c>
      <c r="K947">
        <v>426.214</v>
      </c>
      <c r="L947">
        <f t="shared" si="107"/>
        <v>423.56200000000001</v>
      </c>
      <c r="N947">
        <v>2.2069999999999999</v>
      </c>
    </row>
    <row r="948" spans="1:14" x14ac:dyDescent="0.2">
      <c r="A948" s="1">
        <v>307</v>
      </c>
      <c r="B948" s="10">
        <v>31109</v>
      </c>
      <c r="C948" s="32" t="str">
        <f t="shared" si="109"/>
        <v>S</v>
      </c>
      <c r="D948">
        <v>9</v>
      </c>
      <c r="E948">
        <v>0.28000000000000003</v>
      </c>
      <c r="F948" s="5">
        <f t="shared" si="95"/>
        <v>8.720898</v>
      </c>
      <c r="G948">
        <v>2.6579999999999999</v>
      </c>
      <c r="K948">
        <v>426.214</v>
      </c>
      <c r="L948">
        <f t="shared" si="107"/>
        <v>423.55599999999998</v>
      </c>
      <c r="N948">
        <v>2.2130000000000001</v>
      </c>
    </row>
    <row r="949" spans="1:14" x14ac:dyDescent="0.2">
      <c r="A949" s="1">
        <v>307</v>
      </c>
      <c r="B949" s="10">
        <v>31116</v>
      </c>
      <c r="C949" s="32" t="str">
        <f t="shared" si="109"/>
        <v>S</v>
      </c>
      <c r="D949">
        <v>9</v>
      </c>
      <c r="E949">
        <v>0.27</v>
      </c>
      <c r="F949" s="5">
        <f t="shared" ref="F949:F1012" si="110">G949*3.281</f>
        <v>8.7307410000000001</v>
      </c>
      <c r="G949">
        <v>2.661</v>
      </c>
      <c r="K949">
        <v>426.214</v>
      </c>
      <c r="L949">
        <f t="shared" si="107"/>
        <v>423.553</v>
      </c>
      <c r="N949">
        <v>2.2160000000000002</v>
      </c>
    </row>
    <row r="950" spans="1:14" x14ac:dyDescent="0.2">
      <c r="A950" s="1">
        <v>307</v>
      </c>
      <c r="B950" s="10">
        <v>31123</v>
      </c>
      <c r="C950" s="32" t="str">
        <f t="shared" si="109"/>
        <v>S</v>
      </c>
      <c r="D950">
        <v>9</v>
      </c>
      <c r="E950">
        <v>0.21</v>
      </c>
      <c r="F950" s="5">
        <f t="shared" si="110"/>
        <v>8.7897990000000004</v>
      </c>
      <c r="G950">
        <v>2.6789999999999998</v>
      </c>
      <c r="K950">
        <v>426.214</v>
      </c>
      <c r="L950">
        <f t="shared" si="107"/>
        <v>423.53500000000003</v>
      </c>
      <c r="N950">
        <v>2.234</v>
      </c>
    </row>
    <row r="951" spans="1:14" x14ac:dyDescent="0.2">
      <c r="A951" s="1">
        <v>307</v>
      </c>
      <c r="B951" s="10">
        <v>31130</v>
      </c>
      <c r="C951" s="32" t="str">
        <f t="shared" si="109"/>
        <v>S</v>
      </c>
      <c r="D951">
        <v>9</v>
      </c>
      <c r="E951">
        <v>0.31</v>
      </c>
      <c r="F951" s="5">
        <f t="shared" si="110"/>
        <v>8.6913689999999999</v>
      </c>
      <c r="G951">
        <v>2.649</v>
      </c>
      <c r="K951">
        <v>426.214</v>
      </c>
      <c r="L951">
        <f t="shared" si="107"/>
        <v>423.565</v>
      </c>
      <c r="N951">
        <v>2.2040000000000002</v>
      </c>
    </row>
    <row r="952" spans="1:14" x14ac:dyDescent="0.2">
      <c r="A952" s="1">
        <v>307</v>
      </c>
      <c r="B952" s="10">
        <v>31137</v>
      </c>
      <c r="C952" s="32" t="str">
        <f t="shared" si="109"/>
        <v>S</v>
      </c>
      <c r="D952">
        <v>9</v>
      </c>
      <c r="E952">
        <v>0.5</v>
      </c>
      <c r="F952" s="5">
        <f t="shared" si="110"/>
        <v>8.5010710000000014</v>
      </c>
      <c r="G952">
        <v>2.5910000000000002</v>
      </c>
      <c r="K952">
        <v>426.214</v>
      </c>
      <c r="L952">
        <f t="shared" si="107"/>
        <v>423.62299999999999</v>
      </c>
      <c r="N952">
        <v>2.1459999999999999</v>
      </c>
    </row>
    <row r="953" spans="1:14" x14ac:dyDescent="0.2">
      <c r="A953" s="1">
        <v>307</v>
      </c>
      <c r="B953" s="10">
        <v>31144</v>
      </c>
      <c r="C953" s="32" t="str">
        <f t="shared" si="109"/>
        <v>S</v>
      </c>
      <c r="D953">
        <v>9</v>
      </c>
      <c r="E953">
        <v>0.68</v>
      </c>
      <c r="F953" s="5">
        <f t="shared" si="110"/>
        <v>8.3206160000000011</v>
      </c>
      <c r="G953">
        <v>2.536</v>
      </c>
      <c r="K953">
        <v>426.214</v>
      </c>
      <c r="L953">
        <f t="shared" si="107"/>
        <v>423.678</v>
      </c>
      <c r="N953">
        <v>2.0910000000000002</v>
      </c>
    </row>
    <row r="954" spans="1:14" x14ac:dyDescent="0.2">
      <c r="A954" s="1">
        <v>307</v>
      </c>
      <c r="B954" s="10">
        <v>31151</v>
      </c>
      <c r="C954" s="32" t="str">
        <f t="shared" si="109"/>
        <v>S</v>
      </c>
      <c r="D954">
        <v>9</v>
      </c>
      <c r="E954">
        <v>0.68</v>
      </c>
      <c r="F954" s="5">
        <f t="shared" si="110"/>
        <v>8.3206160000000011</v>
      </c>
      <c r="G954">
        <v>2.536</v>
      </c>
      <c r="K954">
        <v>426.214</v>
      </c>
      <c r="L954">
        <f t="shared" si="107"/>
        <v>423.678</v>
      </c>
      <c r="N954">
        <v>2.0910000000000002</v>
      </c>
    </row>
    <row r="955" spans="1:14" x14ac:dyDescent="0.2">
      <c r="A955" s="1">
        <v>307</v>
      </c>
      <c r="B955" s="10">
        <v>31158</v>
      </c>
      <c r="C955" s="32" t="str">
        <f t="shared" si="109"/>
        <v>S</v>
      </c>
      <c r="D955">
        <v>9</v>
      </c>
      <c r="E955">
        <v>0.74</v>
      </c>
      <c r="F955" s="5">
        <f t="shared" si="110"/>
        <v>8.2615579999999991</v>
      </c>
      <c r="G955">
        <v>2.5179999999999998</v>
      </c>
      <c r="K955">
        <v>426.214</v>
      </c>
      <c r="L955">
        <f t="shared" si="107"/>
        <v>423.69600000000003</v>
      </c>
      <c r="N955">
        <v>2.073</v>
      </c>
    </row>
    <row r="956" spans="1:14" x14ac:dyDescent="0.2">
      <c r="A956" s="1">
        <v>307</v>
      </c>
      <c r="B956" s="10">
        <v>31165</v>
      </c>
      <c r="C956" s="32" t="str">
        <f t="shared" si="109"/>
        <v>S</v>
      </c>
      <c r="D956">
        <v>9</v>
      </c>
      <c r="E956">
        <v>1.21</v>
      </c>
      <c r="F956" s="5">
        <f t="shared" si="110"/>
        <v>7.7890940000000004</v>
      </c>
      <c r="G956">
        <v>2.3740000000000001</v>
      </c>
      <c r="K956">
        <v>426.214</v>
      </c>
      <c r="L956">
        <f t="shared" si="107"/>
        <v>423.84</v>
      </c>
      <c r="N956">
        <v>1.929</v>
      </c>
    </row>
    <row r="957" spans="1:14" x14ac:dyDescent="0.2">
      <c r="A957" s="1">
        <v>307</v>
      </c>
      <c r="B957" s="10">
        <v>31172</v>
      </c>
      <c r="C957" s="32" t="str">
        <f t="shared" si="109"/>
        <v>S</v>
      </c>
      <c r="D957">
        <v>9</v>
      </c>
      <c r="E957">
        <v>1.3</v>
      </c>
      <c r="F957" s="5">
        <f t="shared" si="110"/>
        <v>7.700507</v>
      </c>
      <c r="G957">
        <v>2.347</v>
      </c>
      <c r="K957">
        <v>426.214</v>
      </c>
      <c r="L957">
        <f t="shared" si="107"/>
        <v>423.86700000000002</v>
      </c>
      <c r="N957">
        <v>1.9019999999999999</v>
      </c>
    </row>
    <row r="958" spans="1:14" x14ac:dyDescent="0.2">
      <c r="A958" s="1">
        <v>307</v>
      </c>
      <c r="B958" s="10">
        <v>31179</v>
      </c>
      <c r="C958" s="32" t="str">
        <f t="shared" si="109"/>
        <v>S</v>
      </c>
      <c r="D958">
        <v>9</v>
      </c>
      <c r="E958">
        <v>1.31</v>
      </c>
      <c r="F958" s="5">
        <f t="shared" si="110"/>
        <v>7.6906639999999999</v>
      </c>
      <c r="G958">
        <v>2.3439999999999999</v>
      </c>
      <c r="K958">
        <v>426.214</v>
      </c>
      <c r="L958">
        <f t="shared" si="107"/>
        <v>423.87</v>
      </c>
      <c r="N958">
        <v>1.899</v>
      </c>
    </row>
    <row r="959" spans="1:14" x14ac:dyDescent="0.2">
      <c r="A959" s="1">
        <v>307</v>
      </c>
      <c r="B959" s="10">
        <v>31186</v>
      </c>
      <c r="C959" s="32" t="str">
        <f t="shared" si="109"/>
        <v>S</v>
      </c>
      <c r="D959">
        <v>9</v>
      </c>
      <c r="E959">
        <v>1.42</v>
      </c>
      <c r="F959" s="5">
        <f t="shared" si="110"/>
        <v>7.5791100000000009</v>
      </c>
      <c r="G959">
        <v>2.31</v>
      </c>
      <c r="K959">
        <v>426.214</v>
      </c>
      <c r="L959">
        <f t="shared" si="107"/>
        <v>423.904</v>
      </c>
      <c r="N959">
        <v>1.865</v>
      </c>
    </row>
    <row r="960" spans="1:14" x14ac:dyDescent="0.2">
      <c r="A960" s="1">
        <v>307</v>
      </c>
      <c r="B960" s="10">
        <v>31193</v>
      </c>
      <c r="C960" s="32" t="str">
        <f t="shared" si="109"/>
        <v>S</v>
      </c>
      <c r="D960">
        <v>9</v>
      </c>
      <c r="E960">
        <v>1.51</v>
      </c>
      <c r="F960" s="5">
        <f t="shared" si="110"/>
        <v>7.4905230000000005</v>
      </c>
      <c r="G960">
        <v>2.2829999999999999</v>
      </c>
      <c r="K960">
        <v>426.214</v>
      </c>
      <c r="L960">
        <f t="shared" si="107"/>
        <v>423.93099999999998</v>
      </c>
      <c r="N960">
        <v>1.8380000000000001</v>
      </c>
    </row>
    <row r="961" spans="1:14" x14ac:dyDescent="0.2">
      <c r="A961" s="1">
        <v>307</v>
      </c>
      <c r="B961" s="10">
        <v>31200</v>
      </c>
      <c r="C961" s="32" t="str">
        <f t="shared" si="109"/>
        <v>S</v>
      </c>
      <c r="D961">
        <v>9</v>
      </c>
      <c r="E961">
        <v>1.6</v>
      </c>
      <c r="F961" s="5">
        <f t="shared" si="110"/>
        <v>7.4019359999999992</v>
      </c>
      <c r="G961">
        <v>2.2559999999999998</v>
      </c>
      <c r="K961">
        <v>426.214</v>
      </c>
      <c r="L961">
        <f t="shared" si="107"/>
        <v>423.95800000000003</v>
      </c>
      <c r="N961">
        <v>1.8109999999999999</v>
      </c>
    </row>
    <row r="962" spans="1:14" x14ac:dyDescent="0.2">
      <c r="A962" s="1">
        <v>307</v>
      </c>
      <c r="B962" s="10">
        <v>31207</v>
      </c>
      <c r="C962" s="32" t="str">
        <f t="shared" si="109"/>
        <v>S</v>
      </c>
      <c r="D962">
        <v>9</v>
      </c>
      <c r="E962">
        <v>1.6</v>
      </c>
      <c r="F962" s="5">
        <f t="shared" si="110"/>
        <v>7.4019359999999992</v>
      </c>
      <c r="G962">
        <v>2.2559999999999998</v>
      </c>
      <c r="K962">
        <v>426.214</v>
      </c>
      <c r="L962">
        <f t="shared" si="107"/>
        <v>423.95800000000003</v>
      </c>
      <c r="N962">
        <v>1.8109999999999999</v>
      </c>
    </row>
    <row r="963" spans="1:14" x14ac:dyDescent="0.2">
      <c r="A963" s="1">
        <v>307</v>
      </c>
      <c r="B963" s="10">
        <v>31214</v>
      </c>
      <c r="C963" s="32" t="str">
        <f t="shared" si="109"/>
        <v>S</v>
      </c>
      <c r="D963">
        <v>9</v>
      </c>
      <c r="E963">
        <v>1.62</v>
      </c>
      <c r="F963" s="5">
        <f t="shared" si="110"/>
        <v>7.3789690000000006</v>
      </c>
      <c r="G963">
        <v>2.2490000000000001</v>
      </c>
      <c r="K963">
        <v>426.214</v>
      </c>
      <c r="L963">
        <f t="shared" si="107"/>
        <v>423.96499999999997</v>
      </c>
      <c r="N963">
        <v>1.804</v>
      </c>
    </row>
    <row r="964" spans="1:14" x14ac:dyDescent="0.2">
      <c r="A964" s="1">
        <v>307</v>
      </c>
      <c r="B964" s="10">
        <v>31228</v>
      </c>
      <c r="C964" s="32" t="str">
        <f t="shared" si="109"/>
        <v>S</v>
      </c>
      <c r="D964">
        <v>9</v>
      </c>
      <c r="E964">
        <v>1.53</v>
      </c>
      <c r="F964" s="5">
        <f t="shared" si="110"/>
        <v>7.4708370000000004</v>
      </c>
      <c r="G964">
        <v>2.2770000000000001</v>
      </c>
      <c r="K964">
        <v>426.214</v>
      </c>
      <c r="L964">
        <f t="shared" si="107"/>
        <v>423.93700000000001</v>
      </c>
      <c r="N964">
        <v>1.8320000000000001</v>
      </c>
    </row>
    <row r="965" spans="1:14" x14ac:dyDescent="0.2">
      <c r="A965" s="1">
        <v>307</v>
      </c>
      <c r="B965" s="10">
        <v>31235</v>
      </c>
      <c r="C965" s="32" t="str">
        <f t="shared" si="109"/>
        <v>S</v>
      </c>
      <c r="D965">
        <v>9</v>
      </c>
      <c r="E965">
        <v>1.46</v>
      </c>
      <c r="F965" s="5">
        <f t="shared" si="110"/>
        <v>7.5397380000000007</v>
      </c>
      <c r="G965">
        <v>2.298</v>
      </c>
      <c r="K965">
        <v>426.214</v>
      </c>
      <c r="L965">
        <f t="shared" si="107"/>
        <v>423.916</v>
      </c>
      <c r="N965">
        <v>1.853</v>
      </c>
    </row>
    <row r="966" spans="1:14" x14ac:dyDescent="0.2">
      <c r="A966" s="1">
        <v>307</v>
      </c>
      <c r="B966" s="10">
        <v>31242</v>
      </c>
      <c r="C966" s="32" t="str">
        <f t="shared" si="109"/>
        <v>S</v>
      </c>
      <c r="D966">
        <v>9</v>
      </c>
      <c r="E966">
        <v>1.48</v>
      </c>
      <c r="F966" s="5">
        <f t="shared" si="110"/>
        <v>7.5200519999999997</v>
      </c>
      <c r="G966">
        <v>2.2919999999999998</v>
      </c>
      <c r="K966">
        <v>426.214</v>
      </c>
      <c r="L966">
        <f t="shared" si="107"/>
        <v>423.92200000000003</v>
      </c>
      <c r="N966">
        <v>1.847</v>
      </c>
    </row>
    <row r="967" spans="1:14" x14ac:dyDescent="0.2">
      <c r="A967" s="1">
        <v>307</v>
      </c>
      <c r="B967" s="10">
        <v>31249</v>
      </c>
      <c r="C967" s="32" t="str">
        <f t="shared" si="109"/>
        <v>S</v>
      </c>
      <c r="D967">
        <v>9</v>
      </c>
      <c r="E967">
        <v>1.49</v>
      </c>
      <c r="F967" s="5">
        <f t="shared" si="110"/>
        <v>7.5102090000000006</v>
      </c>
      <c r="G967">
        <v>2.2890000000000001</v>
      </c>
      <c r="K967">
        <v>426.214</v>
      </c>
      <c r="L967">
        <f t="shared" si="107"/>
        <v>423.92500000000001</v>
      </c>
      <c r="N967">
        <v>1.8440000000000001</v>
      </c>
    </row>
    <row r="968" spans="1:14" x14ac:dyDescent="0.2">
      <c r="A968" s="1">
        <v>307</v>
      </c>
      <c r="B968" s="10">
        <v>31256</v>
      </c>
      <c r="C968" s="32" t="str">
        <f t="shared" si="109"/>
        <v>S</v>
      </c>
      <c r="D968">
        <v>9</v>
      </c>
      <c r="E968">
        <v>1.54</v>
      </c>
      <c r="F968" s="5">
        <f t="shared" si="110"/>
        <v>7.4609940000000003</v>
      </c>
      <c r="G968">
        <v>2.274</v>
      </c>
      <c r="K968">
        <v>426.214</v>
      </c>
      <c r="L968">
        <f t="shared" ref="L968:L999" si="111">K968-G968</f>
        <v>423.94</v>
      </c>
      <c r="N968">
        <v>1.829</v>
      </c>
    </row>
    <row r="969" spans="1:14" x14ac:dyDescent="0.2">
      <c r="A969" s="1">
        <v>307</v>
      </c>
      <c r="B969" s="10">
        <v>31263</v>
      </c>
      <c r="C969" s="32" t="str">
        <f t="shared" si="109"/>
        <v>S</v>
      </c>
      <c r="D969">
        <v>9</v>
      </c>
      <c r="E969">
        <v>1.5</v>
      </c>
      <c r="F969" s="5">
        <f t="shared" si="110"/>
        <v>7.5003660000000005</v>
      </c>
      <c r="G969">
        <v>2.286</v>
      </c>
      <c r="K969">
        <v>426.214</v>
      </c>
      <c r="L969">
        <f t="shared" si="111"/>
        <v>423.928</v>
      </c>
      <c r="N969">
        <v>1.841</v>
      </c>
    </row>
    <row r="970" spans="1:14" x14ac:dyDescent="0.2">
      <c r="A970" s="1">
        <v>307</v>
      </c>
      <c r="B970" s="10">
        <v>31270</v>
      </c>
      <c r="C970" s="32" t="str">
        <f t="shared" si="109"/>
        <v>S</v>
      </c>
      <c r="D970">
        <v>9</v>
      </c>
      <c r="E970">
        <v>1.46</v>
      </c>
      <c r="F970" s="5">
        <f t="shared" si="110"/>
        <v>7.5397380000000007</v>
      </c>
      <c r="G970">
        <v>2.298</v>
      </c>
      <c r="K970">
        <v>426.214</v>
      </c>
      <c r="L970">
        <f t="shared" si="111"/>
        <v>423.916</v>
      </c>
      <c r="N970">
        <v>1.853</v>
      </c>
    </row>
    <row r="971" spans="1:14" x14ac:dyDescent="0.2">
      <c r="A971" s="1">
        <v>307</v>
      </c>
      <c r="B971" s="10">
        <v>31272</v>
      </c>
      <c r="C971" s="32" t="str">
        <f t="shared" si="109"/>
        <v>S</v>
      </c>
      <c r="D971">
        <v>10</v>
      </c>
      <c r="E971">
        <v>2.57</v>
      </c>
      <c r="F971" s="5">
        <f t="shared" si="110"/>
        <v>7.4314650000000011</v>
      </c>
      <c r="G971">
        <v>2.2650000000000001</v>
      </c>
      <c r="K971">
        <v>426.214</v>
      </c>
      <c r="L971">
        <f t="shared" si="111"/>
        <v>423.94900000000001</v>
      </c>
      <c r="N971">
        <v>1.82</v>
      </c>
    </row>
    <row r="972" spans="1:14" x14ac:dyDescent="0.2">
      <c r="A972" s="1">
        <v>307</v>
      </c>
      <c r="B972" s="10">
        <v>31277</v>
      </c>
      <c r="C972" s="32" t="str">
        <f t="shared" si="109"/>
        <v>S</v>
      </c>
      <c r="D972">
        <v>9</v>
      </c>
      <c r="E972">
        <v>1.41</v>
      </c>
      <c r="F972" s="5">
        <f t="shared" si="110"/>
        <v>7.5889530000000009</v>
      </c>
      <c r="G972">
        <v>2.3130000000000002</v>
      </c>
      <c r="K972">
        <v>426.214</v>
      </c>
      <c r="L972">
        <f t="shared" si="111"/>
        <v>423.90100000000001</v>
      </c>
      <c r="N972">
        <v>1.8680000000000001</v>
      </c>
    </row>
    <row r="973" spans="1:14" x14ac:dyDescent="0.2">
      <c r="A973" s="1">
        <v>307</v>
      </c>
      <c r="B973" s="10">
        <v>31284</v>
      </c>
      <c r="C973" s="32" t="str">
        <f t="shared" si="109"/>
        <v>S</v>
      </c>
      <c r="D973">
        <v>9</v>
      </c>
      <c r="E973">
        <v>1.38</v>
      </c>
      <c r="F973" s="5">
        <f t="shared" si="110"/>
        <v>7.6217630000000005</v>
      </c>
      <c r="G973">
        <v>2.323</v>
      </c>
      <c r="K973">
        <v>426.214</v>
      </c>
      <c r="L973">
        <f t="shared" si="111"/>
        <v>423.89100000000002</v>
      </c>
      <c r="N973">
        <v>1.8779999999999999</v>
      </c>
    </row>
    <row r="974" spans="1:14" x14ac:dyDescent="0.2">
      <c r="A974" s="1">
        <v>307</v>
      </c>
      <c r="B974" s="10">
        <v>31291</v>
      </c>
      <c r="C974" s="32" t="str">
        <f t="shared" si="109"/>
        <v>S</v>
      </c>
      <c r="D974">
        <v>9</v>
      </c>
      <c r="E974">
        <v>1.33</v>
      </c>
      <c r="F974" s="5">
        <f t="shared" si="110"/>
        <v>7.6709780000000007</v>
      </c>
      <c r="G974">
        <v>2.3380000000000001</v>
      </c>
      <c r="K974">
        <v>426.214</v>
      </c>
      <c r="L974">
        <f t="shared" si="111"/>
        <v>423.87599999999998</v>
      </c>
      <c r="N974">
        <v>1.893</v>
      </c>
    </row>
    <row r="975" spans="1:14" x14ac:dyDescent="0.2">
      <c r="A975" s="1">
        <v>307</v>
      </c>
      <c r="B975" s="10">
        <v>31298</v>
      </c>
      <c r="C975" s="32" t="str">
        <f t="shared" si="109"/>
        <v>S</v>
      </c>
      <c r="D975">
        <v>9</v>
      </c>
      <c r="E975">
        <v>1.3</v>
      </c>
      <c r="F975" s="5">
        <f t="shared" si="110"/>
        <v>7.700507</v>
      </c>
      <c r="G975">
        <v>2.347</v>
      </c>
      <c r="K975">
        <v>426.214</v>
      </c>
      <c r="L975">
        <f t="shared" si="111"/>
        <v>423.86700000000002</v>
      </c>
      <c r="N975">
        <v>1.9019999999999999</v>
      </c>
    </row>
    <row r="976" spans="1:14" x14ac:dyDescent="0.2">
      <c r="A976" s="1">
        <v>307</v>
      </c>
      <c r="B976" s="10">
        <v>31305</v>
      </c>
      <c r="C976" s="32" t="str">
        <f t="shared" si="109"/>
        <v>S</v>
      </c>
      <c r="D976">
        <v>9</v>
      </c>
      <c r="E976">
        <v>1.29</v>
      </c>
      <c r="F976" s="5">
        <f t="shared" si="110"/>
        <v>7.7103500000000009</v>
      </c>
      <c r="G976">
        <v>2.35</v>
      </c>
      <c r="K976">
        <v>426.214</v>
      </c>
      <c r="L976">
        <f t="shared" si="111"/>
        <v>423.86399999999998</v>
      </c>
      <c r="N976">
        <v>1.905</v>
      </c>
    </row>
    <row r="977" spans="1:14" x14ac:dyDescent="0.2">
      <c r="A977" s="1">
        <v>307</v>
      </c>
      <c r="B977" s="10">
        <v>31312</v>
      </c>
      <c r="C977" s="32" t="str">
        <f t="shared" si="109"/>
        <v>S</v>
      </c>
      <c r="D977">
        <v>9</v>
      </c>
      <c r="E977">
        <v>1.29</v>
      </c>
      <c r="F977" s="5">
        <f t="shared" si="110"/>
        <v>7.7103500000000009</v>
      </c>
      <c r="G977">
        <v>2.35</v>
      </c>
      <c r="K977">
        <v>426.214</v>
      </c>
      <c r="L977">
        <f t="shared" si="111"/>
        <v>423.86399999999998</v>
      </c>
      <c r="N977">
        <v>1.905</v>
      </c>
    </row>
    <row r="978" spans="1:14" x14ac:dyDescent="0.2">
      <c r="A978" s="1">
        <v>307</v>
      </c>
      <c r="B978" s="10">
        <v>31319</v>
      </c>
      <c r="C978" s="32" t="str">
        <f t="shared" si="109"/>
        <v>S</v>
      </c>
      <c r="D978">
        <v>9</v>
      </c>
      <c r="E978">
        <v>1.28</v>
      </c>
      <c r="F978" s="5">
        <f t="shared" si="110"/>
        <v>7.720193000000001</v>
      </c>
      <c r="G978">
        <v>2.3530000000000002</v>
      </c>
      <c r="K978">
        <v>426.214</v>
      </c>
      <c r="L978">
        <f t="shared" si="111"/>
        <v>423.86099999999999</v>
      </c>
      <c r="N978">
        <v>1.9079999999999999</v>
      </c>
    </row>
    <row r="979" spans="1:14" x14ac:dyDescent="0.2">
      <c r="A979" s="1">
        <v>307</v>
      </c>
      <c r="B979" s="10">
        <v>31326</v>
      </c>
      <c r="C979" s="32" t="str">
        <f t="shared" si="109"/>
        <v>S</v>
      </c>
      <c r="D979">
        <v>9</v>
      </c>
      <c r="E979">
        <v>1.25</v>
      </c>
      <c r="F979" s="5">
        <f t="shared" si="110"/>
        <v>7.7497220000000002</v>
      </c>
      <c r="G979">
        <v>2.3620000000000001</v>
      </c>
      <c r="K979">
        <v>426.214</v>
      </c>
      <c r="L979">
        <f t="shared" si="111"/>
        <v>423.85199999999998</v>
      </c>
      <c r="N979">
        <v>1.917</v>
      </c>
    </row>
    <row r="980" spans="1:14" x14ac:dyDescent="0.2">
      <c r="A980" s="1">
        <v>307</v>
      </c>
      <c r="B980" s="10">
        <v>31333</v>
      </c>
      <c r="C980" s="32" t="str">
        <f t="shared" si="109"/>
        <v>S</v>
      </c>
      <c r="D980">
        <v>9</v>
      </c>
      <c r="E980">
        <v>1.25</v>
      </c>
      <c r="F980" s="5">
        <f t="shared" si="110"/>
        <v>7.7497220000000002</v>
      </c>
      <c r="G980">
        <v>2.3620000000000001</v>
      </c>
      <c r="K980">
        <v>426.214</v>
      </c>
      <c r="L980">
        <f t="shared" si="111"/>
        <v>423.85199999999998</v>
      </c>
      <c r="N980">
        <v>1.917</v>
      </c>
    </row>
    <row r="981" spans="1:14" x14ac:dyDescent="0.2">
      <c r="A981" s="1">
        <v>307</v>
      </c>
      <c r="B981" s="10">
        <v>31340</v>
      </c>
      <c r="C981" s="32" t="str">
        <f t="shared" si="109"/>
        <v>S</v>
      </c>
      <c r="D981">
        <v>9</v>
      </c>
      <c r="E981">
        <v>1.2</v>
      </c>
      <c r="F981" s="5">
        <f t="shared" si="110"/>
        <v>7.7989369999999996</v>
      </c>
      <c r="G981">
        <v>2.3769999999999998</v>
      </c>
      <c r="K981">
        <v>426.214</v>
      </c>
      <c r="L981">
        <f t="shared" si="111"/>
        <v>423.83699999999999</v>
      </c>
      <c r="N981">
        <v>1.9319999999999999</v>
      </c>
    </row>
    <row r="982" spans="1:14" x14ac:dyDescent="0.2">
      <c r="A982" s="1">
        <v>307</v>
      </c>
      <c r="B982" s="10">
        <v>31347</v>
      </c>
      <c r="C982" s="32" t="str">
        <f t="shared" si="109"/>
        <v>S</v>
      </c>
      <c r="D982">
        <v>9</v>
      </c>
      <c r="E982">
        <v>1.18</v>
      </c>
      <c r="F982" s="5">
        <f t="shared" si="110"/>
        <v>7.821904</v>
      </c>
      <c r="G982">
        <v>2.3839999999999999</v>
      </c>
      <c r="K982">
        <v>426.214</v>
      </c>
      <c r="L982">
        <f t="shared" si="111"/>
        <v>423.83</v>
      </c>
      <c r="N982">
        <v>1.9390000000000001</v>
      </c>
    </row>
    <row r="983" spans="1:14" x14ac:dyDescent="0.2">
      <c r="A983" s="1">
        <v>307</v>
      </c>
      <c r="B983" s="10">
        <v>31431</v>
      </c>
      <c r="C983" s="32" t="str">
        <f t="shared" si="109"/>
        <v>S</v>
      </c>
      <c r="D983">
        <v>8</v>
      </c>
      <c r="E983">
        <v>0</v>
      </c>
      <c r="F983" s="5">
        <f t="shared" si="110"/>
        <v>7.9990780000000008</v>
      </c>
      <c r="G983">
        <v>2.4380000000000002</v>
      </c>
      <c r="K983">
        <v>426.214</v>
      </c>
      <c r="L983">
        <f t="shared" si="111"/>
        <v>423.77600000000001</v>
      </c>
      <c r="N983">
        <v>1.9930000000000001</v>
      </c>
    </row>
    <row r="984" spans="1:14" x14ac:dyDescent="0.2">
      <c r="A984" s="1">
        <v>307</v>
      </c>
      <c r="B984" s="10">
        <v>31437</v>
      </c>
      <c r="C984" s="32" t="str">
        <f t="shared" si="109"/>
        <v>S</v>
      </c>
      <c r="D984">
        <v>9</v>
      </c>
      <c r="E984">
        <v>0.96</v>
      </c>
      <c r="F984" s="5">
        <f t="shared" si="110"/>
        <v>8.0417310000000004</v>
      </c>
      <c r="G984">
        <v>2.4510000000000001</v>
      </c>
      <c r="K984">
        <v>426.214</v>
      </c>
      <c r="L984">
        <f t="shared" si="111"/>
        <v>423.76299999999998</v>
      </c>
      <c r="N984">
        <v>2.0059999999999998</v>
      </c>
    </row>
    <row r="985" spans="1:14" x14ac:dyDescent="0.2">
      <c r="A985" s="1">
        <v>307</v>
      </c>
      <c r="B985" s="10">
        <v>31445</v>
      </c>
      <c r="C985" s="32" t="str">
        <f t="shared" si="109"/>
        <v>S</v>
      </c>
      <c r="D985">
        <v>9</v>
      </c>
      <c r="E985">
        <v>0.9</v>
      </c>
      <c r="F985" s="5">
        <f t="shared" si="110"/>
        <v>8.1007890000000007</v>
      </c>
      <c r="G985">
        <v>2.4689999999999999</v>
      </c>
      <c r="K985">
        <v>426.214</v>
      </c>
      <c r="L985">
        <f t="shared" si="111"/>
        <v>423.745</v>
      </c>
      <c r="N985">
        <v>2.024</v>
      </c>
    </row>
    <row r="986" spans="1:14" x14ac:dyDescent="0.2">
      <c r="A986" s="1">
        <v>307</v>
      </c>
      <c r="B986" s="10">
        <v>31451</v>
      </c>
      <c r="C986" s="32" t="str">
        <f t="shared" si="109"/>
        <v>S</v>
      </c>
      <c r="D986">
        <v>9</v>
      </c>
      <c r="E986">
        <v>0.87</v>
      </c>
      <c r="F986" s="5">
        <f t="shared" si="110"/>
        <v>8.1303180000000008</v>
      </c>
      <c r="G986">
        <v>2.4780000000000002</v>
      </c>
      <c r="K986">
        <v>426.214</v>
      </c>
      <c r="L986">
        <f t="shared" si="111"/>
        <v>423.73599999999999</v>
      </c>
      <c r="N986">
        <v>2.0329999999999999</v>
      </c>
    </row>
    <row r="987" spans="1:14" x14ac:dyDescent="0.2">
      <c r="A987" s="1">
        <v>307</v>
      </c>
      <c r="B987" s="10">
        <v>31458</v>
      </c>
      <c r="C987" s="32" t="str">
        <f t="shared" si="109"/>
        <v>S</v>
      </c>
      <c r="D987">
        <v>9</v>
      </c>
      <c r="E987">
        <v>0.85</v>
      </c>
      <c r="F987" s="5">
        <f t="shared" si="110"/>
        <v>8.1500040000000009</v>
      </c>
      <c r="G987">
        <v>2.484</v>
      </c>
      <c r="K987">
        <v>426.214</v>
      </c>
      <c r="L987">
        <f t="shared" si="111"/>
        <v>423.73</v>
      </c>
      <c r="N987">
        <v>2.0390000000000001</v>
      </c>
    </row>
    <row r="988" spans="1:14" x14ac:dyDescent="0.2">
      <c r="A988" s="1">
        <v>307</v>
      </c>
      <c r="B988" s="10">
        <v>31465</v>
      </c>
      <c r="C988" s="32" t="str">
        <f t="shared" si="109"/>
        <v>S</v>
      </c>
      <c r="D988">
        <v>9</v>
      </c>
      <c r="E988">
        <v>0.81</v>
      </c>
      <c r="F988" s="5">
        <f t="shared" si="110"/>
        <v>8.1893760000000011</v>
      </c>
      <c r="G988">
        <v>2.496</v>
      </c>
      <c r="K988">
        <v>426.214</v>
      </c>
      <c r="L988">
        <f t="shared" si="111"/>
        <v>423.71800000000002</v>
      </c>
      <c r="N988">
        <v>2.0510000000000002</v>
      </c>
    </row>
    <row r="989" spans="1:14" x14ac:dyDescent="0.2">
      <c r="A989" s="1">
        <v>307</v>
      </c>
      <c r="B989" s="10">
        <v>31473</v>
      </c>
      <c r="C989" s="32" t="str">
        <f t="shared" si="109"/>
        <v>S</v>
      </c>
      <c r="D989">
        <v>9</v>
      </c>
      <c r="E989">
        <v>0.77</v>
      </c>
      <c r="F989" s="5">
        <f t="shared" si="110"/>
        <v>8.2320290000000007</v>
      </c>
      <c r="G989">
        <v>2.5089999999999999</v>
      </c>
      <c r="K989">
        <v>426.214</v>
      </c>
      <c r="L989">
        <f t="shared" si="111"/>
        <v>423.70499999999998</v>
      </c>
      <c r="N989">
        <v>2.0640000000000001</v>
      </c>
    </row>
    <row r="990" spans="1:14" x14ac:dyDescent="0.2">
      <c r="A990" s="1">
        <v>307</v>
      </c>
      <c r="B990" s="10">
        <v>31480</v>
      </c>
      <c r="C990" s="32" t="str">
        <f t="shared" si="109"/>
        <v>S</v>
      </c>
      <c r="D990">
        <v>9</v>
      </c>
      <c r="E990">
        <v>0.75</v>
      </c>
      <c r="F990" s="5">
        <f t="shared" si="110"/>
        <v>8.2517150000000008</v>
      </c>
      <c r="G990">
        <v>2.5150000000000001</v>
      </c>
      <c r="K990">
        <v>426.214</v>
      </c>
      <c r="L990">
        <f t="shared" si="111"/>
        <v>423.69900000000001</v>
      </c>
      <c r="N990">
        <v>2.0699999999999998</v>
      </c>
    </row>
    <row r="991" spans="1:14" x14ac:dyDescent="0.2">
      <c r="A991" s="1">
        <v>307</v>
      </c>
      <c r="B991" s="10">
        <v>31482</v>
      </c>
      <c r="C991" s="32" t="str">
        <f t="shared" si="109"/>
        <v>S</v>
      </c>
      <c r="D991">
        <v>9</v>
      </c>
      <c r="E991">
        <v>0.74</v>
      </c>
      <c r="F991" s="5">
        <f t="shared" si="110"/>
        <v>8.2615579999999991</v>
      </c>
      <c r="G991">
        <v>2.5179999999999998</v>
      </c>
      <c r="K991">
        <v>426.214</v>
      </c>
      <c r="L991">
        <f t="shared" si="111"/>
        <v>423.69600000000003</v>
      </c>
      <c r="N991">
        <v>2.073</v>
      </c>
    </row>
    <row r="992" spans="1:14" x14ac:dyDescent="0.2">
      <c r="A992" s="1">
        <v>307</v>
      </c>
      <c r="B992" s="10">
        <v>31487</v>
      </c>
      <c r="C992" s="32" t="str">
        <f t="shared" si="109"/>
        <v>S</v>
      </c>
      <c r="D992">
        <v>9</v>
      </c>
      <c r="E992">
        <v>0.72</v>
      </c>
      <c r="F992" s="5">
        <f t="shared" si="110"/>
        <v>8.2812440000000009</v>
      </c>
      <c r="G992">
        <v>2.524</v>
      </c>
      <c r="K992">
        <v>426.214</v>
      </c>
      <c r="L992">
        <f t="shared" si="111"/>
        <v>423.69</v>
      </c>
      <c r="N992">
        <v>2.0790000000000002</v>
      </c>
    </row>
    <row r="993" spans="1:14" x14ac:dyDescent="0.2">
      <c r="A993" s="1">
        <v>307</v>
      </c>
      <c r="B993" s="10">
        <v>31493</v>
      </c>
      <c r="C993" s="32" t="str">
        <f t="shared" si="109"/>
        <v>S</v>
      </c>
      <c r="D993">
        <v>9</v>
      </c>
      <c r="E993">
        <v>0.71</v>
      </c>
      <c r="F993" s="5">
        <f t="shared" si="110"/>
        <v>8.291087000000001</v>
      </c>
      <c r="G993">
        <v>2.5270000000000001</v>
      </c>
      <c r="K993">
        <v>426.214</v>
      </c>
      <c r="L993">
        <f t="shared" si="111"/>
        <v>423.68700000000001</v>
      </c>
      <c r="N993">
        <v>2.0819999999999999</v>
      </c>
    </row>
    <row r="994" spans="1:14" x14ac:dyDescent="0.2">
      <c r="A994" s="1">
        <v>307</v>
      </c>
      <c r="B994" s="10">
        <v>31500</v>
      </c>
      <c r="C994" s="32" t="str">
        <f t="shared" si="109"/>
        <v>S</v>
      </c>
      <c r="D994">
        <v>9</v>
      </c>
      <c r="E994">
        <v>1.47</v>
      </c>
      <c r="F994" s="5">
        <f t="shared" si="110"/>
        <v>7.5298949999999998</v>
      </c>
      <c r="G994">
        <v>2.2949999999999999</v>
      </c>
      <c r="K994">
        <v>426.214</v>
      </c>
      <c r="L994">
        <f t="shared" si="111"/>
        <v>423.91899999999998</v>
      </c>
      <c r="N994">
        <v>1.85</v>
      </c>
    </row>
    <row r="995" spans="1:14" x14ac:dyDescent="0.2">
      <c r="A995" s="1">
        <v>307</v>
      </c>
      <c r="B995" s="10">
        <v>31507</v>
      </c>
      <c r="C995" s="32" t="str">
        <f t="shared" si="109"/>
        <v>S</v>
      </c>
      <c r="D995">
        <v>9</v>
      </c>
      <c r="E995">
        <v>1.46</v>
      </c>
      <c r="F995" s="5">
        <f t="shared" si="110"/>
        <v>7.5397380000000007</v>
      </c>
      <c r="G995">
        <v>2.298</v>
      </c>
      <c r="K995">
        <v>426.214</v>
      </c>
      <c r="L995">
        <f t="shared" si="111"/>
        <v>423.916</v>
      </c>
      <c r="N995">
        <v>1.853</v>
      </c>
    </row>
    <row r="996" spans="1:14" x14ac:dyDescent="0.2">
      <c r="A996" s="1">
        <v>307</v>
      </c>
      <c r="B996" s="10">
        <v>31515</v>
      </c>
      <c r="C996" s="32" t="str">
        <f t="shared" si="109"/>
        <v>S</v>
      </c>
      <c r="D996">
        <v>9</v>
      </c>
      <c r="E996">
        <v>1.42</v>
      </c>
      <c r="F996" s="5">
        <f t="shared" si="110"/>
        <v>7.5791100000000009</v>
      </c>
      <c r="G996">
        <v>2.31</v>
      </c>
      <c r="K996">
        <v>426.214</v>
      </c>
      <c r="L996">
        <f t="shared" si="111"/>
        <v>423.904</v>
      </c>
      <c r="N996">
        <v>1.865</v>
      </c>
    </row>
    <row r="997" spans="1:14" x14ac:dyDescent="0.2">
      <c r="A997" s="1">
        <v>307</v>
      </c>
      <c r="B997" s="10">
        <v>31522</v>
      </c>
      <c r="C997" s="32" t="str">
        <f t="shared" si="109"/>
        <v>S</v>
      </c>
      <c r="D997">
        <v>9</v>
      </c>
      <c r="E997">
        <v>1.42</v>
      </c>
      <c r="F997" s="5">
        <f t="shared" si="110"/>
        <v>7.5791100000000009</v>
      </c>
      <c r="G997">
        <v>2.31</v>
      </c>
      <c r="K997">
        <v>426.214</v>
      </c>
      <c r="L997">
        <f t="shared" si="111"/>
        <v>423.904</v>
      </c>
      <c r="N997">
        <v>1.865</v>
      </c>
    </row>
    <row r="998" spans="1:14" x14ac:dyDescent="0.2">
      <c r="A998" s="1">
        <v>307</v>
      </c>
      <c r="B998" s="10">
        <v>31529</v>
      </c>
      <c r="C998" s="32" t="str">
        <f t="shared" si="109"/>
        <v>S</v>
      </c>
      <c r="D998">
        <v>9</v>
      </c>
      <c r="E998">
        <v>1.45</v>
      </c>
      <c r="F998" s="5">
        <f t="shared" si="110"/>
        <v>7.5495810000000008</v>
      </c>
      <c r="G998">
        <v>2.3010000000000002</v>
      </c>
      <c r="K998">
        <v>426.214</v>
      </c>
      <c r="L998">
        <f t="shared" si="111"/>
        <v>423.91300000000001</v>
      </c>
      <c r="N998">
        <v>1.8560000000000001</v>
      </c>
    </row>
    <row r="999" spans="1:14" x14ac:dyDescent="0.2">
      <c r="A999" s="1">
        <v>307</v>
      </c>
      <c r="B999" s="10">
        <v>31537</v>
      </c>
      <c r="C999" s="32" t="str">
        <f t="shared" si="109"/>
        <v>S</v>
      </c>
      <c r="D999">
        <v>9</v>
      </c>
      <c r="E999">
        <v>1.65</v>
      </c>
      <c r="F999" s="5">
        <f t="shared" si="110"/>
        <v>7.3494400000000013</v>
      </c>
      <c r="G999">
        <v>2.2400000000000002</v>
      </c>
      <c r="K999">
        <v>426.214</v>
      </c>
      <c r="L999">
        <f t="shared" si="111"/>
        <v>423.97399999999999</v>
      </c>
      <c r="N999">
        <v>1.7949999999999999</v>
      </c>
    </row>
    <row r="1000" spans="1:14" x14ac:dyDescent="0.2">
      <c r="A1000" s="1">
        <v>307</v>
      </c>
      <c r="B1000" s="10">
        <v>31543</v>
      </c>
      <c r="C1000" s="32" t="str">
        <f t="shared" si="109"/>
        <v>S</v>
      </c>
      <c r="D1000">
        <v>9</v>
      </c>
      <c r="E1000">
        <v>1.74</v>
      </c>
      <c r="F1000" s="5">
        <f t="shared" si="110"/>
        <v>7.2608530000000009</v>
      </c>
      <c r="G1000">
        <v>2.2130000000000001</v>
      </c>
      <c r="K1000">
        <v>426.214</v>
      </c>
      <c r="L1000">
        <f t="shared" ref="L1000:L1029" si="112">K1000-G1000</f>
        <v>424.00099999999998</v>
      </c>
      <c r="N1000">
        <v>1.768</v>
      </c>
    </row>
    <row r="1001" spans="1:14" x14ac:dyDescent="0.2">
      <c r="A1001" s="1">
        <v>307</v>
      </c>
      <c r="B1001" s="10">
        <v>31551</v>
      </c>
      <c r="C1001" s="32" t="str">
        <f t="shared" si="109"/>
        <v>S</v>
      </c>
      <c r="D1001">
        <v>9</v>
      </c>
      <c r="E1001">
        <v>1.63</v>
      </c>
      <c r="F1001" s="5">
        <f t="shared" si="110"/>
        <v>7.3691260000000005</v>
      </c>
      <c r="G1001">
        <v>2.246</v>
      </c>
      <c r="K1001">
        <v>426.214</v>
      </c>
      <c r="L1001">
        <f t="shared" si="112"/>
        <v>423.96800000000002</v>
      </c>
      <c r="N1001">
        <v>1.8009999999999999</v>
      </c>
    </row>
    <row r="1002" spans="1:14" x14ac:dyDescent="0.2">
      <c r="A1002" s="1">
        <v>307</v>
      </c>
      <c r="B1002" s="10">
        <v>31578</v>
      </c>
      <c r="C1002" s="32" t="str">
        <f t="shared" si="109"/>
        <v>S</v>
      </c>
      <c r="D1002">
        <v>9</v>
      </c>
      <c r="E1002">
        <v>1.33</v>
      </c>
      <c r="F1002" s="5">
        <f t="shared" si="110"/>
        <v>7.6709780000000007</v>
      </c>
      <c r="G1002">
        <v>2.3380000000000001</v>
      </c>
      <c r="K1002">
        <v>426.214</v>
      </c>
      <c r="L1002">
        <f t="shared" si="112"/>
        <v>423.87599999999998</v>
      </c>
      <c r="N1002">
        <v>1.893</v>
      </c>
    </row>
    <row r="1003" spans="1:14" x14ac:dyDescent="0.2">
      <c r="A1003" s="1">
        <v>307</v>
      </c>
      <c r="B1003" s="10">
        <v>31592</v>
      </c>
      <c r="C1003" s="32" t="str">
        <f t="shared" si="109"/>
        <v>S</v>
      </c>
      <c r="D1003">
        <v>9</v>
      </c>
      <c r="E1003">
        <v>1.35</v>
      </c>
      <c r="F1003" s="5">
        <f t="shared" si="110"/>
        <v>7.6512919999999998</v>
      </c>
      <c r="G1003">
        <v>2.3319999999999999</v>
      </c>
      <c r="K1003">
        <v>426.214</v>
      </c>
      <c r="L1003">
        <f t="shared" si="112"/>
        <v>423.88200000000001</v>
      </c>
      <c r="N1003">
        <v>1.887</v>
      </c>
    </row>
    <row r="1004" spans="1:14" x14ac:dyDescent="0.2">
      <c r="A1004" s="1">
        <v>307</v>
      </c>
      <c r="B1004" s="10">
        <v>31602</v>
      </c>
      <c r="C1004" s="32" t="str">
        <f t="shared" si="109"/>
        <v>S</v>
      </c>
      <c r="D1004">
        <v>9</v>
      </c>
      <c r="E1004">
        <v>1.27</v>
      </c>
      <c r="F1004" s="5">
        <f t="shared" si="110"/>
        <v>7.7300360000000001</v>
      </c>
      <c r="G1004">
        <v>2.3559999999999999</v>
      </c>
      <c r="K1004">
        <v>426.214</v>
      </c>
      <c r="L1004">
        <f t="shared" si="112"/>
        <v>423.858</v>
      </c>
      <c r="N1004">
        <v>1.911</v>
      </c>
    </row>
    <row r="1005" spans="1:14" x14ac:dyDescent="0.2">
      <c r="A1005" s="1">
        <v>307</v>
      </c>
      <c r="B1005" s="10">
        <v>31606</v>
      </c>
      <c r="C1005" s="32" t="str">
        <f t="shared" si="109"/>
        <v>S</v>
      </c>
      <c r="D1005">
        <v>9</v>
      </c>
      <c r="E1005">
        <v>1.34</v>
      </c>
      <c r="F1005" s="5">
        <f t="shared" si="110"/>
        <v>7.6611349999999998</v>
      </c>
      <c r="G1005">
        <v>2.335</v>
      </c>
      <c r="K1005">
        <v>426.214</v>
      </c>
      <c r="L1005">
        <f t="shared" si="112"/>
        <v>423.87900000000002</v>
      </c>
      <c r="N1005">
        <v>1.89</v>
      </c>
    </row>
    <row r="1006" spans="1:14" x14ac:dyDescent="0.2">
      <c r="A1006" s="1">
        <v>307</v>
      </c>
      <c r="B1006" s="10">
        <v>31614</v>
      </c>
      <c r="C1006" s="32" t="str">
        <f t="shared" si="109"/>
        <v>S</v>
      </c>
      <c r="D1006">
        <v>9</v>
      </c>
      <c r="E1006">
        <v>1.31</v>
      </c>
      <c r="F1006" s="5">
        <f t="shared" si="110"/>
        <v>7.6906639999999999</v>
      </c>
      <c r="G1006">
        <v>2.3439999999999999</v>
      </c>
      <c r="K1006">
        <v>426.214</v>
      </c>
      <c r="L1006">
        <f t="shared" si="112"/>
        <v>423.87</v>
      </c>
      <c r="N1006">
        <v>1.899</v>
      </c>
    </row>
    <row r="1007" spans="1:14" x14ac:dyDescent="0.2">
      <c r="A1007" s="1">
        <v>307</v>
      </c>
      <c r="B1007" s="10">
        <v>31719</v>
      </c>
      <c r="C1007" s="32" t="str">
        <f t="shared" si="109"/>
        <v>S</v>
      </c>
      <c r="D1007">
        <v>9</v>
      </c>
      <c r="E1007">
        <v>0.98</v>
      </c>
      <c r="F1007" s="5">
        <f t="shared" si="110"/>
        <v>8.0220450000000003</v>
      </c>
      <c r="G1007">
        <v>2.4449999999999998</v>
      </c>
      <c r="K1007">
        <v>426.214</v>
      </c>
      <c r="L1007">
        <f t="shared" si="112"/>
        <v>423.76900000000001</v>
      </c>
      <c r="N1007">
        <v>2</v>
      </c>
    </row>
    <row r="1008" spans="1:14" x14ac:dyDescent="0.2">
      <c r="A1008" s="1">
        <v>307</v>
      </c>
      <c r="B1008" s="10">
        <v>31760</v>
      </c>
      <c r="C1008" s="32" t="str">
        <f t="shared" si="109"/>
        <v>S</v>
      </c>
      <c r="D1008">
        <v>9</v>
      </c>
      <c r="E1008">
        <v>0.96</v>
      </c>
      <c r="F1008" s="5">
        <f t="shared" si="110"/>
        <v>8.0417310000000004</v>
      </c>
      <c r="G1008">
        <v>2.4510000000000001</v>
      </c>
      <c r="K1008">
        <v>426.214</v>
      </c>
      <c r="L1008">
        <f t="shared" si="112"/>
        <v>423.76299999999998</v>
      </c>
      <c r="N1008">
        <v>2.0059999999999998</v>
      </c>
    </row>
    <row r="1009" spans="1:14" x14ac:dyDescent="0.2">
      <c r="A1009" s="1">
        <v>307</v>
      </c>
      <c r="B1009" s="10">
        <v>31774</v>
      </c>
      <c r="C1009" s="32" t="str">
        <f t="shared" si="109"/>
        <v>S</v>
      </c>
      <c r="D1009">
        <v>9</v>
      </c>
      <c r="E1009">
        <v>0.73</v>
      </c>
      <c r="F1009" s="5">
        <f t="shared" si="110"/>
        <v>8.2714010000000009</v>
      </c>
      <c r="G1009">
        <v>2.5209999999999999</v>
      </c>
      <c r="K1009">
        <v>426.214</v>
      </c>
      <c r="L1009">
        <f t="shared" si="112"/>
        <v>423.69299999999998</v>
      </c>
      <c r="N1009">
        <v>2.0760000000000001</v>
      </c>
    </row>
    <row r="1010" spans="1:14" x14ac:dyDescent="0.2">
      <c r="A1010" s="1">
        <v>307</v>
      </c>
      <c r="B1010" s="10">
        <v>31780</v>
      </c>
      <c r="C1010" s="32" t="str">
        <f t="shared" ref="C1010:C1073" si="113">IF(ISBLANK(D1010),"V","S")</f>
        <v>S</v>
      </c>
      <c r="D1010">
        <v>9</v>
      </c>
      <c r="E1010">
        <v>0.69</v>
      </c>
      <c r="F1010" s="5">
        <f t="shared" si="110"/>
        <v>8.3107729999999993</v>
      </c>
      <c r="G1010">
        <v>2.5329999999999999</v>
      </c>
      <c r="K1010">
        <v>426.214</v>
      </c>
      <c r="L1010">
        <f t="shared" si="112"/>
        <v>423.68099999999998</v>
      </c>
      <c r="N1010">
        <v>2.0880000000000001</v>
      </c>
    </row>
    <row r="1011" spans="1:14" x14ac:dyDescent="0.2">
      <c r="A1011" s="1">
        <v>307</v>
      </c>
      <c r="B1011" s="10">
        <v>31788</v>
      </c>
      <c r="C1011" s="32" t="str">
        <f t="shared" si="113"/>
        <v>S</v>
      </c>
      <c r="D1011">
        <v>9</v>
      </c>
      <c r="E1011">
        <v>0.64</v>
      </c>
      <c r="F1011" s="5">
        <f t="shared" si="110"/>
        <v>8.3599880000000013</v>
      </c>
      <c r="G1011">
        <v>2.548</v>
      </c>
      <c r="K1011">
        <v>426.214</v>
      </c>
      <c r="L1011">
        <f t="shared" si="112"/>
        <v>423.666</v>
      </c>
      <c r="N1011">
        <v>2.1030000000000002</v>
      </c>
    </row>
    <row r="1012" spans="1:14" x14ac:dyDescent="0.2">
      <c r="A1012" s="1">
        <v>307</v>
      </c>
      <c r="B1012" s="10">
        <v>31902</v>
      </c>
      <c r="C1012" s="32" t="str">
        <f t="shared" si="113"/>
        <v>S</v>
      </c>
      <c r="D1012">
        <v>9</v>
      </c>
      <c r="E1012">
        <v>0.59</v>
      </c>
      <c r="F1012" s="5">
        <f t="shared" si="110"/>
        <v>8.4092030000000015</v>
      </c>
      <c r="G1012">
        <v>2.5630000000000002</v>
      </c>
      <c r="K1012">
        <v>426.214</v>
      </c>
      <c r="L1012">
        <f t="shared" si="112"/>
        <v>423.65100000000001</v>
      </c>
      <c r="N1012">
        <v>2.1179999999999999</v>
      </c>
    </row>
    <row r="1013" spans="1:14" x14ac:dyDescent="0.2">
      <c r="A1013" s="1">
        <v>307</v>
      </c>
      <c r="B1013" s="10">
        <v>33306</v>
      </c>
      <c r="C1013" s="32" t="str">
        <f t="shared" si="113"/>
        <v>V</v>
      </c>
      <c r="F1013" s="5">
        <f t="shared" ref="F1013:F1027" si="114">G1013*3.281</f>
        <v>9.7314460000000018</v>
      </c>
      <c r="G1013">
        <v>2.9660000000000002</v>
      </c>
      <c r="K1013">
        <v>426.214</v>
      </c>
      <c r="L1013">
        <f t="shared" si="112"/>
        <v>423.24799999999999</v>
      </c>
      <c r="N1013">
        <v>2.5209999999999999</v>
      </c>
    </row>
    <row r="1014" spans="1:14" x14ac:dyDescent="0.2">
      <c r="A1014" s="1">
        <v>307</v>
      </c>
      <c r="B1014" s="10">
        <v>33324</v>
      </c>
      <c r="C1014" s="32" t="str">
        <f t="shared" si="113"/>
        <v>V</v>
      </c>
      <c r="F1014" s="5">
        <f t="shared" si="114"/>
        <v>9.5444289999999992</v>
      </c>
      <c r="G1014">
        <v>2.9089999999999998</v>
      </c>
      <c r="K1014">
        <v>426.214</v>
      </c>
      <c r="L1014">
        <f t="shared" si="112"/>
        <v>423.30500000000001</v>
      </c>
      <c r="N1014">
        <v>2.464</v>
      </c>
    </row>
    <row r="1015" spans="1:14" x14ac:dyDescent="0.2">
      <c r="A1015" s="1">
        <v>307</v>
      </c>
      <c r="B1015" s="10">
        <v>33771</v>
      </c>
      <c r="C1015" s="32" t="str">
        <f t="shared" si="113"/>
        <v>V</v>
      </c>
      <c r="F1015" s="5">
        <f t="shared" si="114"/>
        <v>8.8849480000000014</v>
      </c>
      <c r="G1015">
        <v>2.7080000000000002</v>
      </c>
      <c r="K1015">
        <v>426.214</v>
      </c>
      <c r="L1015">
        <f t="shared" si="112"/>
        <v>423.50599999999997</v>
      </c>
      <c r="N1015">
        <v>2.2599999999999998</v>
      </c>
    </row>
    <row r="1016" spans="1:14" x14ac:dyDescent="0.2">
      <c r="A1016" s="1">
        <v>307</v>
      </c>
      <c r="B1016" s="10">
        <v>34086</v>
      </c>
      <c r="C1016" s="32" t="str">
        <f t="shared" si="113"/>
        <v>V</v>
      </c>
      <c r="F1016" s="5">
        <f t="shared" si="114"/>
        <v>8.1926570000000005</v>
      </c>
      <c r="G1016">
        <v>2.4969999999999999</v>
      </c>
      <c r="K1016">
        <v>426.214</v>
      </c>
      <c r="L1016">
        <f t="shared" si="112"/>
        <v>423.71699999999998</v>
      </c>
      <c r="N1016">
        <v>2.052</v>
      </c>
    </row>
    <row r="1017" spans="1:14" x14ac:dyDescent="0.2">
      <c r="A1017" s="1">
        <v>307</v>
      </c>
      <c r="B1017" s="10">
        <v>34110</v>
      </c>
      <c r="C1017" s="32" t="str">
        <f t="shared" si="113"/>
        <v>V</v>
      </c>
      <c r="F1017" s="5">
        <f t="shared" si="114"/>
        <v>8.2221859999999989</v>
      </c>
      <c r="G1017">
        <v>2.5059999999999998</v>
      </c>
      <c r="K1017">
        <v>426.214</v>
      </c>
      <c r="L1017">
        <f t="shared" si="112"/>
        <v>423.70800000000003</v>
      </c>
      <c r="N1017">
        <v>2.0609999999999999</v>
      </c>
    </row>
    <row r="1018" spans="1:14" x14ac:dyDescent="0.2">
      <c r="A1018" s="1">
        <v>307</v>
      </c>
      <c r="B1018" s="10">
        <v>34117</v>
      </c>
      <c r="C1018" s="32" t="str">
        <f t="shared" si="113"/>
        <v>V</v>
      </c>
      <c r="F1018" s="5">
        <f t="shared" si="114"/>
        <v>8.205781</v>
      </c>
      <c r="G1018">
        <v>2.5009999999999999</v>
      </c>
      <c r="K1018">
        <v>426.214</v>
      </c>
      <c r="L1018">
        <f t="shared" si="112"/>
        <v>423.71300000000002</v>
      </c>
      <c r="N1018">
        <v>2.056</v>
      </c>
    </row>
    <row r="1019" spans="1:14" x14ac:dyDescent="0.2">
      <c r="A1019" s="1">
        <v>307</v>
      </c>
      <c r="B1019" s="10">
        <v>34129</v>
      </c>
      <c r="C1019" s="32" t="str">
        <f t="shared" si="113"/>
        <v>V</v>
      </c>
      <c r="F1019" s="5">
        <f t="shared" si="114"/>
        <v>8.2090619999999994</v>
      </c>
      <c r="G1019">
        <v>2.5019999999999998</v>
      </c>
      <c r="K1019">
        <v>426.214</v>
      </c>
      <c r="L1019">
        <f t="shared" si="112"/>
        <v>423.71199999999999</v>
      </c>
      <c r="N1019">
        <v>2.0569999999999999</v>
      </c>
    </row>
    <row r="1020" spans="1:14" x14ac:dyDescent="0.2">
      <c r="A1020" s="1">
        <v>307</v>
      </c>
      <c r="B1020" s="10">
        <v>36299</v>
      </c>
      <c r="C1020" s="32" t="str">
        <f t="shared" si="113"/>
        <v>V</v>
      </c>
      <c r="F1020" s="5">
        <f t="shared" si="114"/>
        <v>6.8080750000000005</v>
      </c>
      <c r="G1020">
        <v>2.0750000000000002</v>
      </c>
      <c r="K1020">
        <v>426.214</v>
      </c>
      <c r="L1020">
        <f t="shared" si="112"/>
        <v>424.13900000000001</v>
      </c>
      <c r="N1020">
        <v>1.63</v>
      </c>
    </row>
    <row r="1021" spans="1:14" x14ac:dyDescent="0.2">
      <c r="A1021" s="1">
        <v>307</v>
      </c>
      <c r="B1021" s="10">
        <v>36328</v>
      </c>
      <c r="C1021" s="32" t="str">
        <f t="shared" si="113"/>
        <v>V</v>
      </c>
      <c r="F1021" s="5">
        <f t="shared" si="114"/>
        <v>6.8277609999999997</v>
      </c>
      <c r="G1021">
        <v>2.081</v>
      </c>
      <c r="K1021">
        <v>426.214</v>
      </c>
      <c r="L1021">
        <f t="shared" si="112"/>
        <v>424.13299999999998</v>
      </c>
      <c r="N1021">
        <v>1.6359999999999999</v>
      </c>
    </row>
    <row r="1022" spans="1:14" x14ac:dyDescent="0.2">
      <c r="A1022" s="1">
        <v>307</v>
      </c>
      <c r="B1022" s="10">
        <v>36371</v>
      </c>
      <c r="C1022" s="32" t="str">
        <f t="shared" si="113"/>
        <v>V</v>
      </c>
      <c r="F1022" s="5">
        <f t="shared" si="114"/>
        <v>6.6046529999999999</v>
      </c>
      <c r="G1022">
        <v>2.0129999999999999</v>
      </c>
      <c r="K1022">
        <v>426.214</v>
      </c>
      <c r="L1022">
        <f t="shared" si="112"/>
        <v>424.20100000000002</v>
      </c>
      <c r="N1022">
        <v>1.5680000000000001</v>
      </c>
    </row>
    <row r="1023" spans="1:14" x14ac:dyDescent="0.2">
      <c r="A1023" s="1">
        <v>307</v>
      </c>
      <c r="B1023" s="10">
        <v>36399</v>
      </c>
      <c r="C1023" s="32" t="str">
        <f t="shared" si="113"/>
        <v>V</v>
      </c>
      <c r="F1023" s="5">
        <f t="shared" si="114"/>
        <v>6.6669920000000005</v>
      </c>
      <c r="G1023">
        <v>2.032</v>
      </c>
      <c r="K1023">
        <v>426.214</v>
      </c>
      <c r="L1023">
        <f t="shared" si="112"/>
        <v>424.18200000000002</v>
      </c>
      <c r="N1023">
        <v>1.587</v>
      </c>
    </row>
    <row r="1024" spans="1:14" x14ac:dyDescent="0.2">
      <c r="A1024" s="1">
        <v>307</v>
      </c>
      <c r="B1024" s="10">
        <v>36427</v>
      </c>
      <c r="C1024" s="32" t="str">
        <f t="shared" si="113"/>
        <v>V</v>
      </c>
      <c r="F1024" s="5">
        <f t="shared" si="114"/>
        <v>6.6046529999999999</v>
      </c>
      <c r="G1024">
        <v>2.0129999999999999</v>
      </c>
      <c r="K1024">
        <v>426.214</v>
      </c>
      <c r="L1024">
        <f t="shared" si="112"/>
        <v>424.20100000000002</v>
      </c>
      <c r="N1024">
        <v>1.5680000000000001</v>
      </c>
    </row>
    <row r="1025" spans="1:14" x14ac:dyDescent="0.2">
      <c r="A1025" s="1">
        <v>307</v>
      </c>
      <c r="B1025" s="10">
        <v>36458</v>
      </c>
      <c r="C1025" s="32" t="str">
        <f t="shared" si="113"/>
        <v>V</v>
      </c>
      <c r="F1025" s="5">
        <f t="shared" si="114"/>
        <v>6.8277609999999997</v>
      </c>
      <c r="G1025">
        <v>2.081</v>
      </c>
      <c r="K1025">
        <v>426.214</v>
      </c>
      <c r="L1025">
        <f t="shared" si="112"/>
        <v>424.13299999999998</v>
      </c>
      <c r="N1025">
        <v>1.6359999999999999</v>
      </c>
    </row>
    <row r="1026" spans="1:14" x14ac:dyDescent="0.2">
      <c r="A1026" s="1">
        <v>307</v>
      </c>
      <c r="B1026" s="10">
        <v>36486</v>
      </c>
      <c r="C1026" s="32" t="str">
        <f t="shared" si="113"/>
        <v>V</v>
      </c>
      <c r="F1026" s="5">
        <f t="shared" si="114"/>
        <v>7.0738360000000009</v>
      </c>
      <c r="G1026">
        <v>2.1560000000000001</v>
      </c>
      <c r="K1026">
        <v>426.214</v>
      </c>
      <c r="L1026">
        <f t="shared" si="112"/>
        <v>424.05799999999999</v>
      </c>
      <c r="N1026">
        <v>1.7110000000000001</v>
      </c>
    </row>
    <row r="1027" spans="1:14" x14ac:dyDescent="0.2">
      <c r="A1027" s="1">
        <v>307</v>
      </c>
      <c r="B1027" s="10">
        <v>36521</v>
      </c>
      <c r="C1027" s="32" t="str">
        <f t="shared" si="113"/>
        <v>V</v>
      </c>
      <c r="F1027" s="5">
        <f t="shared" si="114"/>
        <v>7.4642749999999998</v>
      </c>
      <c r="G1027">
        <v>2.2749999999999999</v>
      </c>
      <c r="K1027">
        <v>426.214</v>
      </c>
      <c r="L1027">
        <f t="shared" si="112"/>
        <v>423.93900000000002</v>
      </c>
      <c r="N1027">
        <v>1.83</v>
      </c>
    </row>
    <row r="1028" spans="1:14" x14ac:dyDescent="0.2">
      <c r="A1028" s="1">
        <v>307</v>
      </c>
      <c r="B1028" s="10">
        <v>36553</v>
      </c>
      <c r="C1028" s="32" t="str">
        <f t="shared" si="113"/>
        <v>V</v>
      </c>
      <c r="F1028" s="5">
        <v>7.64</v>
      </c>
      <c r="G1028" s="3">
        <f t="shared" ref="G1028:G1034" si="115">F1028/3.281</f>
        <v>2.328558366351722</v>
      </c>
      <c r="K1028">
        <v>426.214</v>
      </c>
      <c r="L1028">
        <f t="shared" si="112"/>
        <v>423.88544163364827</v>
      </c>
      <c r="N1028" s="3">
        <f t="shared" ref="N1028:N1135" si="116">G1028-0.445</f>
        <v>1.8835583663517219</v>
      </c>
    </row>
    <row r="1029" spans="1:14" x14ac:dyDescent="0.2">
      <c r="A1029" s="1">
        <v>307</v>
      </c>
      <c r="B1029" s="10">
        <v>36587</v>
      </c>
      <c r="C1029" s="32" t="str">
        <f t="shared" si="113"/>
        <v>V</v>
      </c>
      <c r="F1029" s="5">
        <v>7.85</v>
      </c>
      <c r="G1029" s="3">
        <f t="shared" si="115"/>
        <v>2.3925632429137456</v>
      </c>
      <c r="K1029">
        <v>426.214</v>
      </c>
      <c r="L1029">
        <f t="shared" si="112"/>
        <v>423.82143675708625</v>
      </c>
      <c r="N1029" s="3">
        <f t="shared" si="116"/>
        <v>1.9475632429137455</v>
      </c>
    </row>
    <row r="1030" spans="1:14" x14ac:dyDescent="0.2">
      <c r="A1030" s="1">
        <v>307</v>
      </c>
      <c r="B1030" s="10">
        <v>36612</v>
      </c>
      <c r="C1030" s="32" t="str">
        <f t="shared" si="113"/>
        <v>V</v>
      </c>
      <c r="F1030" s="5">
        <v>7.84</v>
      </c>
      <c r="G1030" s="3">
        <f t="shared" si="115"/>
        <v>2.3895153916488874</v>
      </c>
      <c r="K1030">
        <v>426.214</v>
      </c>
      <c r="L1030">
        <f t="shared" ref="L1030:L1095" si="117">K1030-G1030</f>
        <v>423.8244846083511</v>
      </c>
      <c r="N1030" s="3">
        <f t="shared" si="116"/>
        <v>1.9445153916488873</v>
      </c>
    </row>
    <row r="1031" spans="1:14" x14ac:dyDescent="0.2">
      <c r="A1031" s="1">
        <v>307</v>
      </c>
      <c r="B1031" s="10">
        <v>36640</v>
      </c>
      <c r="C1031" s="32" t="str">
        <f t="shared" si="113"/>
        <v>V</v>
      </c>
      <c r="F1031" s="5">
        <v>7.8</v>
      </c>
      <c r="G1031" s="3">
        <f t="shared" si="115"/>
        <v>2.3773239865894542</v>
      </c>
      <c r="K1031">
        <v>426.214</v>
      </c>
      <c r="L1031">
        <f t="shared" si="117"/>
        <v>423.83667601341057</v>
      </c>
      <c r="N1031" s="3">
        <f t="shared" si="116"/>
        <v>1.9323239865894541</v>
      </c>
    </row>
    <row r="1032" spans="1:14" x14ac:dyDescent="0.2">
      <c r="A1032" s="1">
        <v>307</v>
      </c>
      <c r="B1032" s="10">
        <v>36669</v>
      </c>
      <c r="C1032" s="32" t="str">
        <f t="shared" si="113"/>
        <v>V</v>
      </c>
      <c r="F1032" s="5">
        <v>7.82</v>
      </c>
      <c r="G1032" s="3">
        <f t="shared" si="115"/>
        <v>2.383419689119171</v>
      </c>
      <c r="K1032">
        <v>426.214</v>
      </c>
      <c r="L1032">
        <f t="shared" si="117"/>
        <v>423.8305803108808</v>
      </c>
      <c r="N1032" s="3">
        <f t="shared" si="116"/>
        <v>1.938419689119171</v>
      </c>
    </row>
    <row r="1033" spans="1:14" x14ac:dyDescent="0.2">
      <c r="A1033" s="1">
        <v>307</v>
      </c>
      <c r="B1033" s="10">
        <v>36706</v>
      </c>
      <c r="C1033" s="32" t="str">
        <f t="shared" si="113"/>
        <v>V</v>
      </c>
      <c r="F1033" s="5">
        <v>7.62</v>
      </c>
      <c r="G1033" s="3">
        <f t="shared" si="115"/>
        <v>2.3224626638220056</v>
      </c>
      <c r="K1033">
        <v>426.214</v>
      </c>
      <c r="L1033">
        <f t="shared" si="117"/>
        <v>423.89153733617798</v>
      </c>
      <c r="N1033" s="3">
        <f t="shared" si="116"/>
        <v>1.8774626638220056</v>
      </c>
    </row>
    <row r="1034" spans="1:14" x14ac:dyDescent="0.2">
      <c r="A1034" s="1">
        <v>307</v>
      </c>
      <c r="B1034" s="10">
        <v>36732</v>
      </c>
      <c r="C1034" s="32" t="str">
        <f t="shared" si="113"/>
        <v>V</v>
      </c>
      <c r="F1034" s="5">
        <v>8.1999999999999993</v>
      </c>
      <c r="G1034" s="3">
        <f t="shared" si="115"/>
        <v>2.499238037183785</v>
      </c>
      <c r="K1034">
        <v>426.214</v>
      </c>
      <c r="L1034">
        <f t="shared" si="117"/>
        <v>423.71476196281623</v>
      </c>
      <c r="N1034" s="3">
        <f t="shared" si="116"/>
        <v>2.0542380371837852</v>
      </c>
    </row>
    <row r="1035" spans="1:14" x14ac:dyDescent="0.2">
      <c r="A1035" s="1">
        <v>307</v>
      </c>
      <c r="B1035" s="10">
        <v>36760</v>
      </c>
      <c r="C1035" s="32" t="str">
        <f t="shared" si="113"/>
        <v>V</v>
      </c>
      <c r="F1035" s="5">
        <v>8.18</v>
      </c>
      <c r="G1035" s="3">
        <v>2.492</v>
      </c>
      <c r="K1035">
        <v>426.214</v>
      </c>
      <c r="L1035">
        <f t="shared" si="117"/>
        <v>423.72199999999998</v>
      </c>
      <c r="N1035" s="3">
        <f t="shared" si="116"/>
        <v>2.0470000000000002</v>
      </c>
    </row>
    <row r="1036" spans="1:14" x14ac:dyDescent="0.2">
      <c r="A1036" s="1">
        <v>307</v>
      </c>
      <c r="B1036" s="10">
        <v>36787</v>
      </c>
      <c r="C1036" s="32" t="str">
        <f t="shared" si="113"/>
        <v>V</v>
      </c>
      <c r="F1036" s="5">
        <v>8.1999999999999993</v>
      </c>
      <c r="G1036" s="3">
        <v>2.4990000000000001</v>
      </c>
      <c r="J1036" s="14">
        <f>AVERAGE(L1020:L1036)</f>
        <v>423.95458344837471</v>
      </c>
      <c r="K1036">
        <v>426.214</v>
      </c>
      <c r="L1036">
        <f t="shared" si="117"/>
        <v>423.71499999999997</v>
      </c>
      <c r="N1036" s="3">
        <f t="shared" si="116"/>
        <v>2.0540000000000003</v>
      </c>
    </row>
    <row r="1037" spans="1:14" x14ac:dyDescent="0.2">
      <c r="A1037" s="1">
        <v>307</v>
      </c>
      <c r="B1037" s="10">
        <v>36822</v>
      </c>
      <c r="C1037" s="32" t="str">
        <f t="shared" si="113"/>
        <v>V</v>
      </c>
      <c r="F1037" s="5">
        <v>7.86</v>
      </c>
      <c r="G1037" s="3">
        <v>2.3959999999999999</v>
      </c>
      <c r="J1037" s="14"/>
      <c r="K1037">
        <v>426.214</v>
      </c>
      <c r="L1037">
        <f t="shared" si="117"/>
        <v>423.81799999999998</v>
      </c>
      <c r="N1037" s="3">
        <f t="shared" si="116"/>
        <v>1.9509999999999998</v>
      </c>
    </row>
    <row r="1038" spans="1:14" x14ac:dyDescent="0.2">
      <c r="A1038" s="1">
        <v>307</v>
      </c>
      <c r="B1038" s="10">
        <v>36859</v>
      </c>
      <c r="C1038" s="32" t="str">
        <f t="shared" si="113"/>
        <v>V</v>
      </c>
      <c r="F1038" s="5">
        <v>7.4</v>
      </c>
      <c r="G1038" s="3">
        <v>2.2559999999999998</v>
      </c>
      <c r="J1038" s="14"/>
      <c r="K1038">
        <v>426.214</v>
      </c>
      <c r="L1038">
        <f t="shared" si="117"/>
        <v>423.95800000000003</v>
      </c>
      <c r="N1038" s="3">
        <f t="shared" si="116"/>
        <v>1.8109999999999997</v>
      </c>
    </row>
    <row r="1039" spans="1:14" x14ac:dyDescent="0.2">
      <c r="A1039" s="1">
        <v>307</v>
      </c>
      <c r="B1039" s="10">
        <v>36888</v>
      </c>
      <c r="C1039" s="32" t="str">
        <f t="shared" si="113"/>
        <v>V</v>
      </c>
      <c r="F1039" s="5">
        <v>7.59</v>
      </c>
      <c r="G1039" s="3">
        <v>2.3130000000000002</v>
      </c>
      <c r="J1039" s="14"/>
      <c r="K1039">
        <v>426.214</v>
      </c>
      <c r="L1039">
        <f t="shared" si="117"/>
        <v>423.90100000000001</v>
      </c>
      <c r="N1039" s="3">
        <f t="shared" si="116"/>
        <v>1.8680000000000001</v>
      </c>
    </row>
    <row r="1040" spans="1:14" x14ac:dyDescent="0.2">
      <c r="A1040" s="1">
        <v>307</v>
      </c>
      <c r="B1040" s="10">
        <v>36914</v>
      </c>
      <c r="C1040" s="32" t="str">
        <f t="shared" si="113"/>
        <v>V</v>
      </c>
      <c r="F1040" s="5">
        <v>7.72</v>
      </c>
      <c r="G1040" s="3">
        <v>2.3530000000000002</v>
      </c>
      <c r="J1040" s="14"/>
      <c r="K1040">
        <v>426.214</v>
      </c>
      <c r="L1040">
        <f t="shared" si="117"/>
        <v>423.86099999999999</v>
      </c>
      <c r="N1040" s="3">
        <f t="shared" si="116"/>
        <v>1.9080000000000001</v>
      </c>
    </row>
    <row r="1041" spans="1:14" x14ac:dyDescent="0.2">
      <c r="A1041" s="1">
        <v>307</v>
      </c>
      <c r="B1041" s="10">
        <v>36941</v>
      </c>
      <c r="C1041" s="32" t="str">
        <f t="shared" si="113"/>
        <v>V</v>
      </c>
      <c r="F1041" s="5">
        <v>7.87</v>
      </c>
      <c r="G1041" s="3">
        <v>2.399</v>
      </c>
      <c r="J1041" s="14"/>
      <c r="K1041">
        <v>426.214</v>
      </c>
      <c r="L1041">
        <f t="shared" si="117"/>
        <v>423.815</v>
      </c>
      <c r="N1041" s="3">
        <f t="shared" si="116"/>
        <v>1.954</v>
      </c>
    </row>
    <row r="1042" spans="1:14" x14ac:dyDescent="0.2">
      <c r="A1042" s="1">
        <v>307</v>
      </c>
      <c r="B1042" s="10">
        <v>36965</v>
      </c>
      <c r="C1042" s="32" t="str">
        <f t="shared" si="113"/>
        <v>V</v>
      </c>
      <c r="F1042" s="5">
        <v>7.97</v>
      </c>
      <c r="G1042" s="3">
        <v>2.4289999999999998</v>
      </c>
      <c r="J1042" s="14"/>
      <c r="K1042">
        <v>426.214</v>
      </c>
      <c r="L1042">
        <f t="shared" si="117"/>
        <v>423.78500000000003</v>
      </c>
      <c r="N1042" s="3">
        <f t="shared" si="116"/>
        <v>1.9839999999999998</v>
      </c>
    </row>
    <row r="1043" spans="1:14" x14ac:dyDescent="0.2">
      <c r="A1043" s="1">
        <v>307</v>
      </c>
      <c r="B1043" s="10">
        <v>37011</v>
      </c>
      <c r="C1043" s="32" t="str">
        <f t="shared" si="113"/>
        <v>V</v>
      </c>
      <c r="F1043" s="5">
        <v>6.92</v>
      </c>
      <c r="G1043" s="3">
        <v>2.109</v>
      </c>
      <c r="J1043" s="14"/>
      <c r="K1043">
        <v>426.214</v>
      </c>
      <c r="L1043">
        <f t="shared" si="117"/>
        <v>424.10500000000002</v>
      </c>
      <c r="N1043" s="3">
        <f t="shared" si="116"/>
        <v>1.6639999999999999</v>
      </c>
    </row>
    <row r="1044" spans="1:14" x14ac:dyDescent="0.2">
      <c r="A1044" s="1">
        <v>307</v>
      </c>
      <c r="B1044" s="10">
        <v>37041</v>
      </c>
      <c r="C1044" s="32" t="str">
        <f t="shared" si="113"/>
        <v>V</v>
      </c>
      <c r="F1044" s="5">
        <v>6.3</v>
      </c>
      <c r="G1044" s="3">
        <v>1.92</v>
      </c>
      <c r="J1044" s="14"/>
      <c r="K1044">
        <v>426.214</v>
      </c>
      <c r="L1044">
        <f t="shared" si="117"/>
        <v>424.29399999999998</v>
      </c>
      <c r="N1044" s="3">
        <f t="shared" si="116"/>
        <v>1.4749999999999999</v>
      </c>
    </row>
    <row r="1045" spans="1:14" x14ac:dyDescent="0.2">
      <c r="A1045" s="1">
        <v>307</v>
      </c>
      <c r="B1045" s="10">
        <v>37063</v>
      </c>
      <c r="C1045" s="32" t="str">
        <f t="shared" si="113"/>
        <v>V</v>
      </c>
      <c r="F1045" s="5">
        <v>6.39</v>
      </c>
      <c r="G1045" s="3">
        <v>1.948</v>
      </c>
      <c r="J1045" s="14"/>
      <c r="K1045">
        <v>426.214</v>
      </c>
      <c r="L1045">
        <f t="shared" si="117"/>
        <v>424.26600000000002</v>
      </c>
      <c r="N1045" s="3">
        <f t="shared" si="116"/>
        <v>1.5029999999999999</v>
      </c>
    </row>
    <row r="1046" spans="1:14" x14ac:dyDescent="0.2">
      <c r="A1046" s="1">
        <v>307</v>
      </c>
      <c r="B1046" s="10">
        <v>37102</v>
      </c>
      <c r="C1046" s="32" t="str">
        <f t="shared" si="113"/>
        <v>V</v>
      </c>
      <c r="F1046" s="5">
        <v>6.76</v>
      </c>
      <c r="G1046" s="3">
        <v>2.06</v>
      </c>
      <c r="J1046" s="14"/>
      <c r="K1046">
        <v>426.214</v>
      </c>
      <c r="L1046">
        <f t="shared" si="117"/>
        <v>424.154</v>
      </c>
      <c r="N1046" s="3">
        <f t="shared" si="116"/>
        <v>1.615</v>
      </c>
    </row>
    <row r="1047" spans="1:14" x14ac:dyDescent="0.2">
      <c r="A1047" s="1">
        <v>307</v>
      </c>
      <c r="B1047" s="10">
        <v>37130</v>
      </c>
      <c r="C1047" s="32" t="str">
        <f t="shared" si="113"/>
        <v>V</v>
      </c>
      <c r="F1047" s="5">
        <v>7.06</v>
      </c>
      <c r="G1047" s="3">
        <v>2.1520000000000001</v>
      </c>
      <c r="J1047" s="14"/>
      <c r="K1047">
        <v>426.214</v>
      </c>
      <c r="L1047">
        <f t="shared" si="117"/>
        <v>424.06200000000001</v>
      </c>
      <c r="N1047" s="3">
        <f t="shared" si="116"/>
        <v>1.7070000000000001</v>
      </c>
    </row>
    <row r="1048" spans="1:14" x14ac:dyDescent="0.2">
      <c r="A1048" s="1">
        <v>307</v>
      </c>
      <c r="B1048" s="10">
        <v>37159</v>
      </c>
      <c r="C1048" s="32" t="str">
        <f t="shared" si="113"/>
        <v>V</v>
      </c>
      <c r="F1048" s="5">
        <v>7.26</v>
      </c>
      <c r="G1048" s="3">
        <v>2.2130000000000001</v>
      </c>
      <c r="J1048" s="14"/>
      <c r="K1048">
        <v>426.214</v>
      </c>
      <c r="L1048">
        <f t="shared" si="117"/>
        <v>424.00099999999998</v>
      </c>
      <c r="N1048" s="3">
        <f t="shared" si="116"/>
        <v>1.768</v>
      </c>
    </row>
    <row r="1049" spans="1:14" x14ac:dyDescent="0.2">
      <c r="A1049" s="1">
        <v>307</v>
      </c>
      <c r="B1049" s="10">
        <v>37193</v>
      </c>
      <c r="C1049" s="32" t="str">
        <f t="shared" si="113"/>
        <v>V</v>
      </c>
      <c r="F1049" s="5">
        <v>7.31</v>
      </c>
      <c r="G1049" s="3">
        <v>2.2280000000000002</v>
      </c>
      <c r="J1049" s="14"/>
      <c r="K1049">
        <v>426.214</v>
      </c>
      <c r="L1049">
        <f t="shared" si="117"/>
        <v>423.98599999999999</v>
      </c>
      <c r="N1049" s="3">
        <f t="shared" si="116"/>
        <v>1.7830000000000001</v>
      </c>
    </row>
    <row r="1050" spans="1:14" x14ac:dyDescent="0.2">
      <c r="A1050" s="1">
        <v>307</v>
      </c>
      <c r="B1050" s="10">
        <v>37223</v>
      </c>
      <c r="C1050" s="32" t="str">
        <f t="shared" si="113"/>
        <v>V</v>
      </c>
      <c r="F1050" s="5">
        <v>7.49</v>
      </c>
      <c r="G1050" s="3">
        <v>2.2829999999999999</v>
      </c>
      <c r="J1050" s="14"/>
      <c r="K1050">
        <v>426.214</v>
      </c>
      <c r="L1050">
        <f t="shared" si="117"/>
        <v>423.93099999999998</v>
      </c>
      <c r="N1050" s="3">
        <f t="shared" si="116"/>
        <v>1.8379999999999999</v>
      </c>
    </row>
    <row r="1051" spans="1:14" x14ac:dyDescent="0.2">
      <c r="A1051" s="1">
        <v>307</v>
      </c>
      <c r="B1051" s="10">
        <v>37244</v>
      </c>
      <c r="C1051" s="32" t="str">
        <f t="shared" si="113"/>
        <v>V</v>
      </c>
      <c r="F1051" s="5">
        <v>7.59</v>
      </c>
      <c r="G1051" s="3">
        <v>2.3130000000000002</v>
      </c>
      <c r="J1051" s="14"/>
      <c r="K1051">
        <v>426.214</v>
      </c>
      <c r="L1051">
        <f t="shared" si="117"/>
        <v>423.90100000000001</v>
      </c>
      <c r="N1051" s="3">
        <f t="shared" si="116"/>
        <v>1.8680000000000001</v>
      </c>
    </row>
    <row r="1052" spans="1:14" x14ac:dyDescent="0.2">
      <c r="A1052" s="1">
        <v>307</v>
      </c>
      <c r="B1052" s="10">
        <v>37281</v>
      </c>
      <c r="C1052" s="32" t="str">
        <f t="shared" si="113"/>
        <v>V</v>
      </c>
      <c r="F1052" s="5">
        <v>7.8</v>
      </c>
      <c r="G1052" s="3">
        <v>2.3769999999999998</v>
      </c>
      <c r="J1052" s="14"/>
      <c r="K1052">
        <v>426.214</v>
      </c>
      <c r="L1052">
        <f t="shared" si="117"/>
        <v>423.83699999999999</v>
      </c>
      <c r="N1052" s="3">
        <f t="shared" si="116"/>
        <v>1.9319999999999997</v>
      </c>
    </row>
    <row r="1053" spans="1:14" x14ac:dyDescent="0.2">
      <c r="A1053" s="1">
        <v>307</v>
      </c>
      <c r="B1053" s="10">
        <v>37314</v>
      </c>
      <c r="C1053" s="32" t="str">
        <f t="shared" si="113"/>
        <v>V</v>
      </c>
      <c r="F1053" s="5">
        <v>8.01</v>
      </c>
      <c r="G1053" s="3">
        <v>2.4409999999999998</v>
      </c>
      <c r="J1053" s="14"/>
      <c r="K1053">
        <v>426.214</v>
      </c>
      <c r="L1053">
        <f t="shared" si="117"/>
        <v>423.77300000000002</v>
      </c>
      <c r="N1053" s="3">
        <f t="shared" si="116"/>
        <v>1.9959999999999998</v>
      </c>
    </row>
    <row r="1054" spans="1:14" x14ac:dyDescent="0.2">
      <c r="A1054" s="1">
        <v>307</v>
      </c>
      <c r="B1054" s="10">
        <v>37337</v>
      </c>
      <c r="C1054" s="32" t="str">
        <f t="shared" si="113"/>
        <v>V</v>
      </c>
      <c r="F1054" s="5">
        <v>8.14</v>
      </c>
      <c r="G1054" s="3">
        <v>2.4809999999999999</v>
      </c>
      <c r="J1054" s="14"/>
      <c r="K1054">
        <v>426.214</v>
      </c>
      <c r="L1054">
        <f t="shared" si="117"/>
        <v>423.733</v>
      </c>
      <c r="N1054" s="3">
        <f t="shared" si="116"/>
        <v>2.036</v>
      </c>
    </row>
    <row r="1055" spans="1:14" x14ac:dyDescent="0.2">
      <c r="A1055" s="1">
        <v>307</v>
      </c>
      <c r="B1055" s="10">
        <v>37375</v>
      </c>
      <c r="C1055" s="32" t="str">
        <f t="shared" si="113"/>
        <v>V</v>
      </c>
      <c r="F1055" s="5">
        <v>7.81</v>
      </c>
      <c r="G1055" s="3">
        <v>2.38</v>
      </c>
      <c r="J1055" s="14"/>
      <c r="K1055">
        <v>426.214</v>
      </c>
      <c r="L1055">
        <f t="shared" si="117"/>
        <v>423.834</v>
      </c>
      <c r="N1055" s="3">
        <f t="shared" si="116"/>
        <v>1.9349999999999998</v>
      </c>
    </row>
    <row r="1056" spans="1:14" x14ac:dyDescent="0.2">
      <c r="A1056" s="1">
        <v>307</v>
      </c>
      <c r="B1056" s="10">
        <v>37398</v>
      </c>
      <c r="C1056" s="32" t="str">
        <f t="shared" si="113"/>
        <v>V</v>
      </c>
      <c r="F1056" s="5">
        <v>7.66</v>
      </c>
      <c r="G1056" s="3">
        <v>2.335</v>
      </c>
      <c r="J1056" s="14"/>
      <c r="K1056">
        <v>426.214</v>
      </c>
      <c r="L1056">
        <f t="shared" si="117"/>
        <v>423.87900000000002</v>
      </c>
      <c r="N1056" s="3">
        <f t="shared" si="116"/>
        <v>1.89</v>
      </c>
    </row>
    <row r="1057" spans="1:14" x14ac:dyDescent="0.2">
      <c r="A1057" s="1">
        <v>307</v>
      </c>
      <c r="B1057" s="10">
        <v>37433</v>
      </c>
      <c r="C1057" s="32" t="str">
        <f t="shared" si="113"/>
        <v>V</v>
      </c>
      <c r="F1057" s="5">
        <v>7.34</v>
      </c>
      <c r="G1057" s="3">
        <v>2.2370000000000001</v>
      </c>
      <c r="J1057" s="14"/>
      <c r="K1057">
        <v>426.214</v>
      </c>
      <c r="L1057">
        <f t="shared" si="117"/>
        <v>423.97699999999998</v>
      </c>
      <c r="N1057" s="3">
        <f t="shared" si="116"/>
        <v>1.792</v>
      </c>
    </row>
    <row r="1058" spans="1:14" x14ac:dyDescent="0.2">
      <c r="A1058" s="1">
        <v>307</v>
      </c>
      <c r="B1058" s="10">
        <v>37469</v>
      </c>
      <c r="C1058" s="32" t="str">
        <f t="shared" si="113"/>
        <v>V</v>
      </c>
      <c r="F1058" s="5">
        <v>7.57</v>
      </c>
      <c r="G1058" s="3">
        <v>2.3069999999999999</v>
      </c>
      <c r="J1058" s="14"/>
      <c r="K1058">
        <v>426.214</v>
      </c>
      <c r="L1058">
        <f t="shared" si="117"/>
        <v>423.90699999999998</v>
      </c>
      <c r="N1058" s="3">
        <f t="shared" si="116"/>
        <v>1.8619999999999999</v>
      </c>
    </row>
    <row r="1059" spans="1:14" x14ac:dyDescent="0.2">
      <c r="A1059" s="1">
        <v>307</v>
      </c>
      <c r="B1059" s="10">
        <v>37494</v>
      </c>
      <c r="C1059" s="32" t="str">
        <f t="shared" si="113"/>
        <v>V</v>
      </c>
      <c r="F1059" s="5">
        <v>7.93</v>
      </c>
      <c r="G1059" s="3">
        <v>2.4169999999999998</v>
      </c>
      <c r="J1059" s="14"/>
      <c r="K1059">
        <v>426.214</v>
      </c>
      <c r="L1059">
        <f t="shared" si="117"/>
        <v>423.79700000000003</v>
      </c>
      <c r="N1059" s="3">
        <f t="shared" si="116"/>
        <v>1.9719999999999998</v>
      </c>
    </row>
    <row r="1060" spans="1:14" x14ac:dyDescent="0.2">
      <c r="A1060" s="1">
        <v>307</v>
      </c>
      <c r="B1060" s="10">
        <v>37524</v>
      </c>
      <c r="C1060" s="32" t="str">
        <f t="shared" si="113"/>
        <v>V</v>
      </c>
      <c r="F1060" s="5">
        <v>8.07</v>
      </c>
      <c r="G1060" s="3">
        <f t="shared" ref="G1060:G1144" si="118">F1060*0.3048</f>
        <v>2.4597360000000004</v>
      </c>
      <c r="J1060" s="14"/>
      <c r="K1060">
        <v>426.214</v>
      </c>
      <c r="L1060">
        <f t="shared" si="117"/>
        <v>423.75426399999998</v>
      </c>
      <c r="N1060" s="3">
        <f t="shared" si="116"/>
        <v>2.0147360000000005</v>
      </c>
    </row>
    <row r="1061" spans="1:14" x14ac:dyDescent="0.2">
      <c r="A1061" s="1">
        <v>307</v>
      </c>
      <c r="B1061" s="10">
        <v>37550</v>
      </c>
      <c r="C1061" s="32" t="str">
        <f t="shared" si="113"/>
        <v>V</v>
      </c>
      <c r="F1061" s="5">
        <v>8.09</v>
      </c>
      <c r="G1061" s="3">
        <f t="shared" si="118"/>
        <v>2.4658320000000002</v>
      </c>
      <c r="J1061" s="14"/>
      <c r="K1061">
        <v>426.214</v>
      </c>
      <c r="L1061">
        <f t="shared" si="117"/>
        <v>423.74816800000002</v>
      </c>
      <c r="N1061" s="3">
        <f t="shared" si="116"/>
        <v>2.0208320000000004</v>
      </c>
    </row>
    <row r="1062" spans="1:14" x14ac:dyDescent="0.2">
      <c r="A1062" s="1">
        <v>307</v>
      </c>
      <c r="B1062" s="10">
        <v>37581</v>
      </c>
      <c r="C1062" s="32" t="str">
        <f t="shared" si="113"/>
        <v>V</v>
      </c>
      <c r="F1062" s="5">
        <v>8.16</v>
      </c>
      <c r="G1062" s="3">
        <f t="shared" si="118"/>
        <v>2.487168</v>
      </c>
      <c r="J1062" s="14"/>
      <c r="K1062">
        <v>426.214</v>
      </c>
      <c r="L1062">
        <f t="shared" si="117"/>
        <v>423.726832</v>
      </c>
      <c r="N1062" s="3">
        <f t="shared" si="116"/>
        <v>2.0421680000000002</v>
      </c>
    </row>
    <row r="1063" spans="1:14" x14ac:dyDescent="0.2">
      <c r="A1063" s="1">
        <v>307</v>
      </c>
      <c r="B1063" s="10">
        <v>37610</v>
      </c>
      <c r="C1063" s="32" t="str">
        <f t="shared" si="113"/>
        <v>V</v>
      </c>
      <c r="F1063" s="5">
        <v>8.25</v>
      </c>
      <c r="G1063" s="3">
        <f t="shared" si="118"/>
        <v>2.5146000000000002</v>
      </c>
      <c r="J1063" s="14"/>
      <c r="K1063">
        <v>426.214</v>
      </c>
      <c r="L1063">
        <f t="shared" si="117"/>
        <v>423.69940000000003</v>
      </c>
      <c r="N1063" s="3">
        <f t="shared" si="116"/>
        <v>2.0696000000000003</v>
      </c>
    </row>
    <row r="1064" spans="1:14" x14ac:dyDescent="0.2">
      <c r="A1064" s="1">
        <v>307</v>
      </c>
      <c r="B1064" s="10">
        <v>37651</v>
      </c>
      <c r="C1064" s="32" t="str">
        <f t="shared" si="113"/>
        <v>V</v>
      </c>
      <c r="F1064" s="5">
        <v>8.41</v>
      </c>
      <c r="G1064" s="3">
        <f t="shared" si="118"/>
        <v>2.5633680000000001</v>
      </c>
      <c r="J1064" s="14"/>
      <c r="K1064">
        <v>426.214</v>
      </c>
      <c r="L1064">
        <f t="shared" si="117"/>
        <v>423.65063199999997</v>
      </c>
      <c r="N1064" s="3">
        <f t="shared" si="116"/>
        <v>2.1183680000000003</v>
      </c>
    </row>
    <row r="1065" spans="1:14" x14ac:dyDescent="0.2">
      <c r="A1065" s="1">
        <v>307</v>
      </c>
      <c r="B1065" s="10">
        <v>37679</v>
      </c>
      <c r="C1065" s="32" t="str">
        <f t="shared" si="113"/>
        <v>V</v>
      </c>
      <c r="F1065" s="5">
        <v>8.5299999999999994</v>
      </c>
      <c r="G1065" s="3">
        <f t="shared" si="118"/>
        <v>2.5999439999999998</v>
      </c>
      <c r="J1065" s="14"/>
      <c r="K1065">
        <v>426.214</v>
      </c>
      <c r="L1065">
        <f t="shared" si="117"/>
        <v>423.61405600000001</v>
      </c>
      <c r="N1065" s="3">
        <f t="shared" si="116"/>
        <v>2.154944</v>
      </c>
    </row>
    <row r="1066" spans="1:14" x14ac:dyDescent="0.2">
      <c r="A1066" s="1">
        <v>307</v>
      </c>
      <c r="B1066" s="10">
        <v>37706</v>
      </c>
      <c r="C1066" s="32" t="str">
        <f t="shared" si="113"/>
        <v>V</v>
      </c>
      <c r="F1066" s="5">
        <v>8.61</v>
      </c>
      <c r="G1066" s="3">
        <f t="shared" si="118"/>
        <v>2.6243279999999998</v>
      </c>
      <c r="J1066" s="14"/>
      <c r="K1066">
        <v>426.214</v>
      </c>
      <c r="L1066">
        <f t="shared" si="117"/>
        <v>423.58967200000001</v>
      </c>
      <c r="N1066" s="3">
        <f t="shared" si="116"/>
        <v>2.1793279999999999</v>
      </c>
    </row>
    <row r="1067" spans="1:14" x14ac:dyDescent="0.2">
      <c r="A1067" s="1">
        <v>307</v>
      </c>
      <c r="B1067" s="10">
        <v>37739</v>
      </c>
      <c r="C1067" s="32" t="str">
        <f t="shared" si="113"/>
        <v>V</v>
      </c>
      <c r="F1067" s="5">
        <v>8.51</v>
      </c>
      <c r="G1067" s="3">
        <f t="shared" si="118"/>
        <v>2.5938479999999999</v>
      </c>
      <c r="J1067" s="14"/>
      <c r="K1067">
        <v>426.214</v>
      </c>
      <c r="L1067">
        <f t="shared" si="117"/>
        <v>423.62015200000002</v>
      </c>
      <c r="N1067" s="3">
        <f t="shared" si="116"/>
        <v>2.1488480000000001</v>
      </c>
    </row>
    <row r="1068" spans="1:14" x14ac:dyDescent="0.2">
      <c r="A1068" s="1">
        <v>307</v>
      </c>
      <c r="B1068" s="10">
        <v>37761</v>
      </c>
      <c r="C1068" s="32" t="str">
        <f t="shared" si="113"/>
        <v>V</v>
      </c>
      <c r="F1068" s="5">
        <v>8.5</v>
      </c>
      <c r="G1068" s="3">
        <f t="shared" si="118"/>
        <v>2.5908000000000002</v>
      </c>
      <c r="J1068" s="14"/>
      <c r="K1068">
        <v>426.214</v>
      </c>
      <c r="L1068">
        <f t="shared" si="117"/>
        <v>423.6232</v>
      </c>
      <c r="N1068" s="3">
        <f t="shared" si="116"/>
        <v>2.1458000000000004</v>
      </c>
    </row>
    <row r="1069" spans="1:14" x14ac:dyDescent="0.2">
      <c r="A1069" s="1">
        <v>307</v>
      </c>
      <c r="B1069" s="10">
        <v>37802</v>
      </c>
      <c r="C1069" s="32" t="str">
        <f t="shared" si="113"/>
        <v>V</v>
      </c>
      <c r="F1069" s="5">
        <v>8.42</v>
      </c>
      <c r="G1069" s="3">
        <f t="shared" si="118"/>
        <v>2.5664160000000003</v>
      </c>
      <c r="J1069" s="14"/>
      <c r="K1069">
        <v>426.214</v>
      </c>
      <c r="L1069">
        <f t="shared" si="117"/>
        <v>423.64758399999999</v>
      </c>
      <c r="N1069" s="3">
        <f t="shared" si="116"/>
        <v>2.1214160000000004</v>
      </c>
    </row>
    <row r="1070" spans="1:14" x14ac:dyDescent="0.2">
      <c r="A1070" s="1">
        <v>307</v>
      </c>
      <c r="B1070" s="10">
        <v>37832</v>
      </c>
      <c r="C1070" s="32" t="str">
        <f t="shared" si="113"/>
        <v>V</v>
      </c>
      <c r="F1070" s="5">
        <v>8.68</v>
      </c>
      <c r="G1070" s="3">
        <f t="shared" si="118"/>
        <v>2.645664</v>
      </c>
      <c r="J1070" s="14"/>
      <c r="K1070">
        <v>426.214</v>
      </c>
      <c r="L1070">
        <f t="shared" si="117"/>
        <v>423.56833599999999</v>
      </c>
      <c r="N1070" s="3">
        <f t="shared" si="116"/>
        <v>2.2006640000000002</v>
      </c>
    </row>
    <row r="1071" spans="1:14" x14ac:dyDescent="0.2">
      <c r="A1071" s="1">
        <v>307</v>
      </c>
      <c r="B1071" s="10">
        <v>37860</v>
      </c>
      <c r="C1071" s="32" t="str">
        <f t="shared" si="113"/>
        <v>V</v>
      </c>
      <c r="F1071" s="5">
        <v>9.0399999999999991</v>
      </c>
      <c r="G1071" s="3">
        <f t="shared" si="118"/>
        <v>2.7553920000000001</v>
      </c>
      <c r="J1071" s="14"/>
      <c r="K1071">
        <v>426.214</v>
      </c>
      <c r="L1071">
        <f t="shared" si="117"/>
        <v>423.45860800000003</v>
      </c>
      <c r="N1071" s="3">
        <f t="shared" si="116"/>
        <v>2.3103920000000002</v>
      </c>
    </row>
    <row r="1072" spans="1:14" x14ac:dyDescent="0.2">
      <c r="A1072" s="1">
        <v>307</v>
      </c>
      <c r="B1072" s="10">
        <v>37888</v>
      </c>
      <c r="C1072" s="32" t="str">
        <f t="shared" si="113"/>
        <v>V</v>
      </c>
      <c r="F1072" s="5">
        <v>9.1300000000000008</v>
      </c>
      <c r="G1072" s="3">
        <f t="shared" si="118"/>
        <v>2.7828240000000002</v>
      </c>
      <c r="J1072" s="14"/>
      <c r="K1072">
        <v>426.214</v>
      </c>
      <c r="L1072">
        <f t="shared" si="117"/>
        <v>423.43117599999999</v>
      </c>
      <c r="N1072" s="3">
        <f t="shared" si="116"/>
        <v>2.3378240000000003</v>
      </c>
    </row>
    <row r="1073" spans="1:14" x14ac:dyDescent="0.2">
      <c r="A1073" s="1">
        <v>307</v>
      </c>
      <c r="B1073" s="10">
        <v>37924</v>
      </c>
      <c r="C1073" s="32" t="str">
        <f t="shared" si="113"/>
        <v>V</v>
      </c>
      <c r="F1073" s="5">
        <v>9.07</v>
      </c>
      <c r="G1073" s="3">
        <f t="shared" si="118"/>
        <v>2.7645360000000001</v>
      </c>
      <c r="J1073" s="14"/>
      <c r="K1073">
        <v>426.214</v>
      </c>
      <c r="L1073">
        <f t="shared" si="117"/>
        <v>423.44946399999998</v>
      </c>
      <c r="N1073" s="3">
        <f t="shared" si="116"/>
        <v>2.3195360000000003</v>
      </c>
    </row>
    <row r="1074" spans="1:14" x14ac:dyDescent="0.2">
      <c r="A1074" s="1">
        <v>307</v>
      </c>
      <c r="B1074" s="10">
        <v>37951</v>
      </c>
      <c r="C1074" s="32" t="str">
        <f>IF(ISBLANK(D1074),"V","S")</f>
        <v>V</v>
      </c>
      <c r="F1074" s="5">
        <v>9.0299999999999994</v>
      </c>
      <c r="G1074" s="3">
        <f t="shared" si="118"/>
        <v>2.7523439999999999</v>
      </c>
      <c r="J1074" s="14"/>
      <c r="K1074">
        <v>426.214</v>
      </c>
      <c r="L1074">
        <f t="shared" si="117"/>
        <v>423.461656</v>
      </c>
      <c r="N1074" s="3">
        <f t="shared" si="116"/>
        <v>2.3073440000000001</v>
      </c>
    </row>
    <row r="1075" spans="1:14" x14ac:dyDescent="0.2">
      <c r="A1075" s="1">
        <v>307</v>
      </c>
      <c r="B1075" s="10">
        <v>37978</v>
      </c>
      <c r="C1075" s="32" t="str">
        <f>IF(ISBLANK(D1075),"V","S")</f>
        <v>V</v>
      </c>
      <c r="F1075" s="5">
        <v>9</v>
      </c>
      <c r="G1075" s="3">
        <f t="shared" si="118"/>
        <v>2.7432000000000003</v>
      </c>
      <c r="J1075" s="14"/>
      <c r="K1075">
        <v>426.214</v>
      </c>
      <c r="L1075">
        <f t="shared" si="117"/>
        <v>423.4708</v>
      </c>
      <c r="N1075" s="3">
        <f t="shared" si="116"/>
        <v>2.2982000000000005</v>
      </c>
    </row>
    <row r="1076" spans="1:14" x14ac:dyDescent="0.2">
      <c r="A1076" s="1">
        <v>307</v>
      </c>
      <c r="B1076" s="10">
        <v>38008</v>
      </c>
      <c r="C1076" s="32" t="str">
        <f>IF(ISBLANK(D1076),"V","S")</f>
        <v>V</v>
      </c>
      <c r="F1076" s="5">
        <v>9.06</v>
      </c>
      <c r="G1076" s="3">
        <f t="shared" si="118"/>
        <v>2.7614880000000004</v>
      </c>
      <c r="J1076" s="14"/>
      <c r="K1076">
        <v>426.214</v>
      </c>
      <c r="L1076">
        <f t="shared" si="117"/>
        <v>423.45251200000001</v>
      </c>
      <c r="N1076" s="3">
        <f t="shared" si="116"/>
        <v>2.3164880000000005</v>
      </c>
    </row>
    <row r="1077" spans="1:14" x14ac:dyDescent="0.2">
      <c r="A1077" s="1">
        <v>307</v>
      </c>
      <c r="B1077" s="10">
        <v>38047</v>
      </c>
      <c r="C1077" s="32" t="str">
        <f>IF(ISBLANK(D1077),"V","S")</f>
        <v>V</v>
      </c>
      <c r="F1077" s="5">
        <v>9.1300000000000008</v>
      </c>
      <c r="G1077" s="3">
        <f t="shared" si="118"/>
        <v>2.7828240000000002</v>
      </c>
      <c r="J1077" s="14"/>
      <c r="K1077">
        <v>426.214</v>
      </c>
      <c r="L1077">
        <f t="shared" si="117"/>
        <v>423.43117599999999</v>
      </c>
      <c r="N1077" s="3">
        <f t="shared" si="116"/>
        <v>2.3378240000000003</v>
      </c>
    </row>
    <row r="1078" spans="1:14" x14ac:dyDescent="0.2">
      <c r="A1078" s="1">
        <v>307</v>
      </c>
      <c r="B1078" s="10">
        <v>38079</v>
      </c>
      <c r="C1078" s="32" t="s">
        <v>202</v>
      </c>
      <c r="F1078" s="5">
        <v>8.9600000000000009</v>
      </c>
      <c r="G1078" s="3">
        <f t="shared" si="118"/>
        <v>2.7310080000000005</v>
      </c>
      <c r="J1078" s="14" t="s">
        <v>76</v>
      </c>
      <c r="K1078">
        <v>426.214</v>
      </c>
      <c r="L1078">
        <f t="shared" si="117"/>
        <v>423.48299200000002</v>
      </c>
      <c r="N1078" s="3">
        <f t="shared" si="116"/>
        <v>2.2860080000000007</v>
      </c>
    </row>
    <row r="1079" spans="1:14" x14ac:dyDescent="0.2">
      <c r="A1079" s="1">
        <v>307</v>
      </c>
      <c r="B1079" s="10">
        <v>38105</v>
      </c>
      <c r="C1079" s="32" t="s">
        <v>202</v>
      </c>
      <c r="F1079" s="5">
        <v>8.58</v>
      </c>
      <c r="G1079" s="3">
        <f t="shared" si="118"/>
        <v>2.6151840000000002</v>
      </c>
      <c r="J1079" s="14" t="s">
        <v>76</v>
      </c>
      <c r="K1079">
        <v>426.214</v>
      </c>
      <c r="L1079">
        <f t="shared" si="117"/>
        <v>423.598816</v>
      </c>
      <c r="N1079" s="3">
        <f t="shared" si="116"/>
        <v>2.1701840000000003</v>
      </c>
    </row>
    <row r="1080" spans="1:14" x14ac:dyDescent="0.2">
      <c r="A1080" s="1">
        <v>307</v>
      </c>
      <c r="B1080" s="10">
        <v>38131</v>
      </c>
      <c r="C1080" s="32" t="s">
        <v>202</v>
      </c>
      <c r="F1080" s="5">
        <v>8.56</v>
      </c>
      <c r="G1080" s="3">
        <f t="shared" si="118"/>
        <v>2.6090880000000003</v>
      </c>
      <c r="J1080" s="14" t="s">
        <v>77</v>
      </c>
      <c r="K1080">
        <v>426.214</v>
      </c>
      <c r="L1080">
        <f t="shared" si="117"/>
        <v>423.60491200000001</v>
      </c>
      <c r="N1080" s="3">
        <f t="shared" si="116"/>
        <v>2.1640880000000005</v>
      </c>
    </row>
    <row r="1081" spans="1:14" x14ac:dyDescent="0.2">
      <c r="A1081" s="1">
        <v>307</v>
      </c>
      <c r="B1081" s="10">
        <v>38162</v>
      </c>
      <c r="C1081" s="32" t="s">
        <v>202</v>
      </c>
      <c r="F1081" s="5">
        <v>8.9600000000000009</v>
      </c>
      <c r="G1081" s="3">
        <f t="shared" si="118"/>
        <v>2.7310080000000005</v>
      </c>
      <c r="J1081" s="14" t="s">
        <v>77</v>
      </c>
      <c r="K1081">
        <v>426.214</v>
      </c>
      <c r="L1081">
        <f t="shared" si="117"/>
        <v>423.48299200000002</v>
      </c>
      <c r="N1081" s="3">
        <f t="shared" si="116"/>
        <v>2.2860080000000007</v>
      </c>
    </row>
    <row r="1082" spans="1:14" x14ac:dyDescent="0.2">
      <c r="A1082" s="1">
        <v>307</v>
      </c>
      <c r="B1082" s="10">
        <v>38191</v>
      </c>
      <c r="C1082" s="32" t="s">
        <v>202</v>
      </c>
      <c r="F1082" s="5">
        <v>9.09</v>
      </c>
      <c r="G1082" s="3">
        <f t="shared" si="118"/>
        <v>2.770632</v>
      </c>
      <c r="J1082" s="14" t="s">
        <v>77</v>
      </c>
      <c r="K1082">
        <v>426.214</v>
      </c>
      <c r="L1082">
        <f t="shared" si="117"/>
        <v>423.44336800000002</v>
      </c>
      <c r="N1082" s="3">
        <f t="shared" si="116"/>
        <v>2.3256320000000001</v>
      </c>
    </row>
    <row r="1083" spans="1:14" x14ac:dyDescent="0.2">
      <c r="A1083" s="1">
        <v>307</v>
      </c>
      <c r="B1083" s="10">
        <v>38226</v>
      </c>
      <c r="C1083" s="32" t="s">
        <v>202</v>
      </c>
      <c r="F1083" s="5">
        <v>9.33</v>
      </c>
      <c r="G1083" s="3">
        <f t="shared" si="118"/>
        <v>2.8437840000000003</v>
      </c>
      <c r="J1083" s="14" t="s">
        <v>77</v>
      </c>
      <c r="K1083">
        <v>426.214</v>
      </c>
      <c r="L1083">
        <f t="shared" si="117"/>
        <v>423.37021599999997</v>
      </c>
      <c r="N1083" s="3">
        <f t="shared" si="116"/>
        <v>2.3987840000000005</v>
      </c>
    </row>
    <row r="1084" spans="1:14" x14ac:dyDescent="0.2">
      <c r="A1084" s="1">
        <v>307</v>
      </c>
      <c r="B1084" s="10">
        <v>38254</v>
      </c>
      <c r="C1084" s="32" t="s">
        <v>202</v>
      </c>
      <c r="F1084" s="5">
        <v>9.24</v>
      </c>
      <c r="G1084" s="3">
        <f t="shared" si="118"/>
        <v>2.8163520000000002</v>
      </c>
      <c r="J1084" s="14" t="s">
        <v>77</v>
      </c>
      <c r="K1084">
        <v>426.214</v>
      </c>
      <c r="L1084">
        <f t="shared" si="117"/>
        <v>423.397648</v>
      </c>
      <c r="N1084" s="3">
        <f t="shared" si="116"/>
        <v>2.3713520000000003</v>
      </c>
    </row>
    <row r="1085" spans="1:14" x14ac:dyDescent="0.2">
      <c r="A1085" s="1">
        <v>307</v>
      </c>
      <c r="B1085" s="10">
        <v>38292</v>
      </c>
      <c r="C1085" s="32" t="s">
        <v>202</v>
      </c>
      <c r="F1085" s="5">
        <v>8.33</v>
      </c>
      <c r="G1085" s="3">
        <f t="shared" si="118"/>
        <v>2.5389840000000001</v>
      </c>
      <c r="J1085" s="14" t="s">
        <v>77</v>
      </c>
      <c r="K1085">
        <v>426.214</v>
      </c>
      <c r="L1085">
        <f t="shared" si="117"/>
        <v>423.67501599999997</v>
      </c>
      <c r="N1085" s="3">
        <f t="shared" si="116"/>
        <v>2.0939840000000003</v>
      </c>
    </row>
    <row r="1086" spans="1:14" x14ac:dyDescent="0.2">
      <c r="A1086" s="1">
        <v>307</v>
      </c>
      <c r="B1086" s="10">
        <v>38320</v>
      </c>
      <c r="C1086" s="32" t="s">
        <v>202</v>
      </c>
      <c r="F1086" s="5">
        <v>8.26</v>
      </c>
      <c r="G1086" s="3">
        <f t="shared" si="118"/>
        <v>2.5176479999999999</v>
      </c>
      <c r="J1086" s="14" t="s">
        <v>77</v>
      </c>
      <c r="K1086">
        <v>426.214</v>
      </c>
      <c r="L1086">
        <f t="shared" si="117"/>
        <v>423.69635199999999</v>
      </c>
      <c r="N1086" s="3">
        <f t="shared" si="116"/>
        <v>2.072648</v>
      </c>
    </row>
    <row r="1087" spans="1:14" x14ac:dyDescent="0.2">
      <c r="A1087" s="1">
        <v>307</v>
      </c>
      <c r="B1087" s="10">
        <v>38341</v>
      </c>
      <c r="C1087" s="32" t="s">
        <v>202</v>
      </c>
      <c r="F1087" s="5">
        <v>8.2799999999999994</v>
      </c>
      <c r="G1087" s="3">
        <f t="shared" si="118"/>
        <v>2.5237439999999998</v>
      </c>
      <c r="J1087" s="14" t="s">
        <v>77</v>
      </c>
      <c r="K1087">
        <v>426.214</v>
      </c>
      <c r="L1087">
        <f t="shared" si="117"/>
        <v>423.69025599999998</v>
      </c>
      <c r="N1087" s="3">
        <f t="shared" si="116"/>
        <v>2.0787439999999999</v>
      </c>
    </row>
    <row r="1088" spans="1:14" x14ac:dyDescent="0.2">
      <c r="A1088" s="1">
        <v>307</v>
      </c>
      <c r="B1088" s="10">
        <v>38377</v>
      </c>
      <c r="C1088" s="32" t="s">
        <v>202</v>
      </c>
      <c r="F1088" s="5">
        <v>8.5</v>
      </c>
      <c r="G1088" s="3">
        <f t="shared" si="118"/>
        <v>2.5908000000000002</v>
      </c>
      <c r="J1088" s="14" t="s">
        <v>77</v>
      </c>
      <c r="K1088">
        <v>426.214</v>
      </c>
      <c r="L1088">
        <f t="shared" si="117"/>
        <v>423.6232</v>
      </c>
      <c r="N1088" s="3">
        <f t="shared" si="116"/>
        <v>2.1458000000000004</v>
      </c>
    </row>
    <row r="1089" spans="1:14" x14ac:dyDescent="0.2">
      <c r="A1089" s="1">
        <v>307</v>
      </c>
      <c r="B1089" s="10">
        <v>38413</v>
      </c>
      <c r="C1089" s="32" t="s">
        <v>202</v>
      </c>
      <c r="F1089" s="5">
        <v>8.68</v>
      </c>
      <c r="G1089" s="3">
        <f t="shared" si="118"/>
        <v>2.645664</v>
      </c>
      <c r="J1089" s="14" t="s">
        <v>77</v>
      </c>
      <c r="K1089">
        <v>426.214</v>
      </c>
      <c r="L1089">
        <f t="shared" si="117"/>
        <v>423.56833599999999</v>
      </c>
      <c r="N1089" s="3">
        <f t="shared" si="116"/>
        <v>2.2006640000000002</v>
      </c>
    </row>
    <row r="1090" spans="1:14" x14ac:dyDescent="0.2">
      <c r="A1090" s="1">
        <v>307</v>
      </c>
      <c r="B1090" s="10">
        <v>38440</v>
      </c>
      <c r="C1090" s="32" t="s">
        <v>202</v>
      </c>
      <c r="F1090" s="5">
        <v>8.75</v>
      </c>
      <c r="G1090" s="3">
        <f t="shared" si="118"/>
        <v>2.6670000000000003</v>
      </c>
      <c r="J1090" s="14" t="s">
        <v>77</v>
      </c>
      <c r="K1090">
        <v>426.214</v>
      </c>
      <c r="L1090">
        <f t="shared" si="117"/>
        <v>423.54700000000003</v>
      </c>
      <c r="N1090" s="3">
        <f t="shared" si="116"/>
        <v>2.2220000000000004</v>
      </c>
    </row>
    <row r="1091" spans="1:14" x14ac:dyDescent="0.2">
      <c r="A1091" s="1">
        <v>307</v>
      </c>
      <c r="B1091" s="10">
        <v>38467</v>
      </c>
      <c r="C1091" s="32" t="s">
        <v>202</v>
      </c>
      <c r="F1091" s="5">
        <v>8.16</v>
      </c>
      <c r="G1091" s="3">
        <f t="shared" si="118"/>
        <v>2.487168</v>
      </c>
      <c r="J1091" s="14" t="s">
        <v>77</v>
      </c>
      <c r="K1091">
        <v>426.214</v>
      </c>
      <c r="L1091">
        <f t="shared" si="117"/>
        <v>423.726832</v>
      </c>
      <c r="N1091" s="3">
        <f t="shared" si="116"/>
        <v>2.0421680000000002</v>
      </c>
    </row>
    <row r="1092" spans="1:14" x14ac:dyDescent="0.2">
      <c r="A1092" s="1">
        <v>307</v>
      </c>
      <c r="B1092" s="10">
        <v>38496</v>
      </c>
      <c r="C1092" s="32" t="str">
        <f>IF(ISBLANK(D1092),"V","S")</f>
        <v>V</v>
      </c>
      <c r="F1092" s="5">
        <v>8.2200000000000006</v>
      </c>
      <c r="G1092" s="3">
        <f t="shared" si="118"/>
        <v>2.5054560000000001</v>
      </c>
      <c r="J1092" s="14" t="s">
        <v>101</v>
      </c>
      <c r="K1092">
        <v>426.214</v>
      </c>
      <c r="L1092">
        <f t="shared" si="117"/>
        <v>423.70854400000002</v>
      </c>
      <c r="N1092" s="3">
        <f t="shared" si="116"/>
        <v>2.0604560000000003</v>
      </c>
    </row>
    <row r="1093" spans="1:14" x14ac:dyDescent="0.2">
      <c r="A1093" s="1">
        <v>307</v>
      </c>
      <c r="B1093" s="10">
        <v>38526</v>
      </c>
      <c r="C1093" s="32" t="s">
        <v>202</v>
      </c>
      <c r="F1093" s="5">
        <v>7.53</v>
      </c>
      <c r="G1093" s="3">
        <f t="shared" si="118"/>
        <v>2.2951440000000001</v>
      </c>
      <c r="J1093" s="14" t="s">
        <v>77</v>
      </c>
      <c r="K1093">
        <v>426.214</v>
      </c>
      <c r="L1093">
        <f t="shared" si="117"/>
        <v>423.91885600000001</v>
      </c>
      <c r="N1093" s="3">
        <f t="shared" si="116"/>
        <v>1.850144</v>
      </c>
    </row>
    <row r="1094" spans="1:14" x14ac:dyDescent="0.2">
      <c r="A1094" s="1">
        <v>307</v>
      </c>
      <c r="B1094" s="10">
        <v>38558</v>
      </c>
      <c r="C1094" s="32" t="s">
        <v>202</v>
      </c>
      <c r="F1094" s="5">
        <v>8.0399999999999991</v>
      </c>
      <c r="G1094" s="3">
        <f t="shared" si="118"/>
        <v>2.4505919999999999</v>
      </c>
      <c r="J1094" s="14" t="s">
        <v>77</v>
      </c>
      <c r="K1094">
        <v>426.214</v>
      </c>
      <c r="L1094">
        <f t="shared" si="117"/>
        <v>423.76340800000003</v>
      </c>
      <c r="N1094" s="3">
        <f t="shared" si="116"/>
        <v>2.005592</v>
      </c>
    </row>
    <row r="1095" spans="1:14" x14ac:dyDescent="0.2">
      <c r="A1095" s="1">
        <v>307</v>
      </c>
      <c r="B1095" s="10">
        <v>38586</v>
      </c>
      <c r="C1095" s="32" t="s">
        <v>202</v>
      </c>
      <c r="F1095" s="5">
        <v>8.41</v>
      </c>
      <c r="G1095" s="3">
        <f t="shared" si="118"/>
        <v>2.5633680000000001</v>
      </c>
      <c r="J1095" s="14" t="s">
        <v>77</v>
      </c>
      <c r="K1095">
        <v>426.214</v>
      </c>
      <c r="L1095">
        <f t="shared" si="117"/>
        <v>423.65063199999997</v>
      </c>
      <c r="N1095" s="3">
        <f t="shared" si="116"/>
        <v>2.1183680000000003</v>
      </c>
    </row>
    <row r="1096" spans="1:14" x14ac:dyDescent="0.2">
      <c r="A1096" s="1">
        <v>307</v>
      </c>
      <c r="B1096" s="10">
        <v>38618</v>
      </c>
      <c r="C1096" s="32" t="s">
        <v>202</v>
      </c>
      <c r="F1096" s="5">
        <v>8.57</v>
      </c>
      <c r="G1096" s="3">
        <f t="shared" si="118"/>
        <v>2.612136</v>
      </c>
      <c r="J1096" s="14" t="s">
        <v>77</v>
      </c>
      <c r="K1096">
        <v>426.214</v>
      </c>
      <c r="L1096">
        <f t="shared" ref="L1096:L1131" si="119">K1096-G1096</f>
        <v>423.60186399999998</v>
      </c>
      <c r="N1096" s="3">
        <f t="shared" si="116"/>
        <v>2.1671360000000002</v>
      </c>
    </row>
    <row r="1097" spans="1:14" x14ac:dyDescent="0.2">
      <c r="A1097" s="1">
        <v>307</v>
      </c>
      <c r="B1097" s="10">
        <v>38649</v>
      </c>
      <c r="C1097" s="32" t="s">
        <v>202</v>
      </c>
      <c r="F1097" s="5">
        <v>8.48</v>
      </c>
      <c r="G1097" s="3">
        <f t="shared" si="118"/>
        <v>2.5847040000000003</v>
      </c>
      <c r="J1097" s="14" t="s">
        <v>77</v>
      </c>
      <c r="K1097">
        <v>426.214</v>
      </c>
      <c r="L1097">
        <f t="shared" si="119"/>
        <v>423.62929600000001</v>
      </c>
      <c r="N1097" s="3">
        <f t="shared" si="116"/>
        <v>2.1397040000000005</v>
      </c>
    </row>
    <row r="1098" spans="1:14" x14ac:dyDescent="0.2">
      <c r="A1098" s="1">
        <v>307</v>
      </c>
      <c r="B1098" s="10">
        <v>38677</v>
      </c>
      <c r="C1098" s="32" t="s">
        <v>202</v>
      </c>
      <c r="F1098" s="5">
        <v>8.2799999999999994</v>
      </c>
      <c r="G1098" s="3">
        <f t="shared" si="118"/>
        <v>2.5237439999999998</v>
      </c>
      <c r="J1098" s="14" t="s">
        <v>77</v>
      </c>
      <c r="K1098">
        <v>426.214</v>
      </c>
      <c r="L1098">
        <f t="shared" si="119"/>
        <v>423.69025599999998</v>
      </c>
      <c r="N1098" s="3">
        <f t="shared" si="116"/>
        <v>2.0787439999999999</v>
      </c>
    </row>
    <row r="1099" spans="1:14" x14ac:dyDescent="0.2">
      <c r="A1099" s="1">
        <v>307</v>
      </c>
      <c r="B1099" s="10">
        <v>38707</v>
      </c>
      <c r="C1099" s="32" t="str">
        <f>IF(ISBLANK(D1099),"V","S")</f>
        <v>V</v>
      </c>
      <c r="F1099" s="5">
        <v>8.42</v>
      </c>
      <c r="G1099" s="3">
        <f t="shared" si="118"/>
        <v>2.5664160000000003</v>
      </c>
      <c r="J1099" s="14" t="s">
        <v>101</v>
      </c>
      <c r="K1099">
        <v>426.214</v>
      </c>
      <c r="L1099">
        <f t="shared" si="119"/>
        <v>423.64758399999999</v>
      </c>
      <c r="N1099" s="3">
        <f t="shared" si="116"/>
        <v>2.1214160000000004</v>
      </c>
    </row>
    <row r="1100" spans="1:14" x14ac:dyDescent="0.2">
      <c r="A1100" s="1">
        <v>307</v>
      </c>
      <c r="B1100" s="10">
        <v>38743</v>
      </c>
      <c r="C1100" s="32" t="s">
        <v>202</v>
      </c>
      <c r="F1100" s="5">
        <v>8.5500000000000007</v>
      </c>
      <c r="G1100" s="3">
        <f t="shared" si="118"/>
        <v>2.6060400000000001</v>
      </c>
      <c r="J1100" s="14" t="s">
        <v>77</v>
      </c>
      <c r="K1100">
        <v>426.214</v>
      </c>
      <c r="L1100">
        <f t="shared" si="119"/>
        <v>423.60795999999999</v>
      </c>
      <c r="N1100" s="3">
        <f t="shared" si="116"/>
        <v>2.1610400000000003</v>
      </c>
    </row>
    <row r="1101" spans="1:14" x14ac:dyDescent="0.2">
      <c r="A1101" s="1">
        <v>307</v>
      </c>
      <c r="B1101" s="10">
        <v>38776</v>
      </c>
      <c r="C1101" s="32" t="s">
        <v>202</v>
      </c>
      <c r="F1101" s="5">
        <v>8.67</v>
      </c>
      <c r="G1101" s="3">
        <f t="shared" si="118"/>
        <v>2.6426160000000003</v>
      </c>
      <c r="J1101" s="14" t="s">
        <v>77</v>
      </c>
      <c r="K1101">
        <v>426.214</v>
      </c>
      <c r="L1101">
        <f t="shared" si="119"/>
        <v>423.57138400000002</v>
      </c>
      <c r="N1101" s="3">
        <f t="shared" si="116"/>
        <v>2.1976160000000005</v>
      </c>
    </row>
    <row r="1102" spans="1:14" x14ac:dyDescent="0.2">
      <c r="A1102" s="1">
        <v>307</v>
      </c>
      <c r="B1102" s="10">
        <v>38803</v>
      </c>
      <c r="C1102" s="32" t="s">
        <v>202</v>
      </c>
      <c r="F1102" s="5">
        <v>8.6999999999999993</v>
      </c>
      <c r="G1102" s="3">
        <f t="shared" si="118"/>
        <v>2.6517599999999999</v>
      </c>
      <c r="J1102" s="14" t="s">
        <v>77</v>
      </c>
      <c r="K1102">
        <v>426.214</v>
      </c>
      <c r="L1102">
        <f t="shared" si="119"/>
        <v>423.56223999999997</v>
      </c>
      <c r="N1102" s="3">
        <f t="shared" si="116"/>
        <v>2.2067600000000001</v>
      </c>
    </row>
    <row r="1103" spans="1:14" x14ac:dyDescent="0.2">
      <c r="A1103" s="1">
        <v>307</v>
      </c>
      <c r="B1103" s="10">
        <v>38835</v>
      </c>
      <c r="C1103" s="32" t="s">
        <v>202</v>
      </c>
      <c r="F1103" s="5">
        <v>7.82</v>
      </c>
      <c r="G1103" s="3">
        <f t="shared" si="118"/>
        <v>2.3835360000000003</v>
      </c>
      <c r="J1103" s="14" t="s">
        <v>77</v>
      </c>
      <c r="K1103">
        <v>426.214</v>
      </c>
      <c r="L1103">
        <f t="shared" si="119"/>
        <v>423.83046400000001</v>
      </c>
      <c r="N1103" s="3">
        <f t="shared" si="116"/>
        <v>1.9385360000000003</v>
      </c>
    </row>
    <row r="1104" spans="1:14" x14ac:dyDescent="0.2">
      <c r="A1104" s="1">
        <v>307</v>
      </c>
      <c r="B1104" s="10">
        <v>38856</v>
      </c>
      <c r="C1104" s="32" t="s">
        <v>202</v>
      </c>
      <c r="F1104" s="5">
        <v>7.71</v>
      </c>
      <c r="G1104" s="3">
        <f t="shared" si="118"/>
        <v>2.3500080000000003</v>
      </c>
      <c r="J1104" s="14" t="s">
        <v>77</v>
      </c>
      <c r="K1104">
        <v>426.214</v>
      </c>
      <c r="L1104">
        <f t="shared" si="119"/>
        <v>423.863992</v>
      </c>
      <c r="N1104" s="3">
        <f t="shared" si="116"/>
        <v>1.9050080000000003</v>
      </c>
    </row>
    <row r="1105" spans="1:14" x14ac:dyDescent="0.2">
      <c r="A1105" s="1">
        <v>307</v>
      </c>
      <c r="B1105" s="10">
        <v>38895</v>
      </c>
      <c r="C1105" s="32" t="s">
        <v>202</v>
      </c>
      <c r="F1105" s="5">
        <v>8.4</v>
      </c>
      <c r="G1105" s="3">
        <f t="shared" si="118"/>
        <v>2.5603200000000004</v>
      </c>
      <c r="J1105" s="14" t="s">
        <v>77</v>
      </c>
      <c r="K1105">
        <v>426.214</v>
      </c>
      <c r="L1105">
        <f t="shared" si="119"/>
        <v>423.65368000000001</v>
      </c>
      <c r="N1105" s="3">
        <f t="shared" si="116"/>
        <v>2.1153200000000005</v>
      </c>
    </row>
    <row r="1106" spans="1:14" x14ac:dyDescent="0.2">
      <c r="A1106" s="1">
        <v>307</v>
      </c>
      <c r="B1106" s="10">
        <v>38925</v>
      </c>
      <c r="C1106" s="32" t="s">
        <v>202</v>
      </c>
      <c r="F1106" s="5">
        <v>9.07</v>
      </c>
      <c r="G1106" s="3">
        <f t="shared" si="118"/>
        <v>2.7645360000000001</v>
      </c>
      <c r="J1106" s="14" t="s">
        <v>77</v>
      </c>
      <c r="K1106">
        <v>426.214</v>
      </c>
      <c r="L1106">
        <f t="shared" si="119"/>
        <v>423.44946399999998</v>
      </c>
      <c r="N1106" s="3">
        <f t="shared" si="116"/>
        <v>2.3195360000000003</v>
      </c>
    </row>
    <row r="1107" spans="1:14" x14ac:dyDescent="0.2">
      <c r="A1107" s="1">
        <v>307</v>
      </c>
      <c r="B1107" s="10">
        <v>38958</v>
      </c>
      <c r="C1107" s="32" t="s">
        <v>202</v>
      </c>
      <c r="F1107" s="5">
        <v>9.3699999999999992</v>
      </c>
      <c r="G1107" s="3">
        <f t="shared" si="118"/>
        <v>2.8559760000000001</v>
      </c>
      <c r="J1107" s="14" t="s">
        <v>77</v>
      </c>
      <c r="K1107">
        <v>426.214</v>
      </c>
      <c r="L1107">
        <f t="shared" si="119"/>
        <v>423.358024</v>
      </c>
      <c r="N1107" s="3">
        <f t="shared" si="116"/>
        <v>2.4109760000000002</v>
      </c>
    </row>
    <row r="1108" spans="1:14" x14ac:dyDescent="0.2">
      <c r="A1108" s="1">
        <v>307</v>
      </c>
      <c r="B1108" s="10">
        <v>38986</v>
      </c>
      <c r="C1108" s="32" t="s">
        <v>202</v>
      </c>
      <c r="F1108" s="5">
        <v>9.33</v>
      </c>
      <c r="G1108" s="3">
        <f t="shared" si="118"/>
        <v>2.8437840000000003</v>
      </c>
      <c r="J1108" s="14" t="s">
        <v>77</v>
      </c>
      <c r="K1108">
        <v>426.214</v>
      </c>
      <c r="L1108">
        <f t="shared" si="119"/>
        <v>423.37021599999997</v>
      </c>
      <c r="N1108" s="3">
        <f t="shared" si="116"/>
        <v>2.3987840000000005</v>
      </c>
    </row>
    <row r="1109" spans="1:14" x14ac:dyDescent="0.2">
      <c r="A1109" s="1">
        <v>307</v>
      </c>
      <c r="B1109" s="10">
        <v>39014</v>
      </c>
      <c r="C1109" s="32" t="str">
        <f>IF(ISBLANK(D1109),"V","S")</f>
        <v>V</v>
      </c>
      <c r="F1109" s="5">
        <v>9.1999999999999993</v>
      </c>
      <c r="G1109" s="3">
        <f t="shared" si="118"/>
        <v>2.80416</v>
      </c>
      <c r="J1109" s="14" t="s">
        <v>126</v>
      </c>
      <c r="K1109">
        <v>426.214</v>
      </c>
      <c r="L1109">
        <f t="shared" si="119"/>
        <v>423.40983999999997</v>
      </c>
      <c r="N1109" s="3">
        <f t="shared" si="116"/>
        <v>2.3591600000000001</v>
      </c>
    </row>
    <row r="1110" spans="1:14" x14ac:dyDescent="0.2">
      <c r="A1110" s="1">
        <v>307</v>
      </c>
      <c r="B1110" s="10">
        <v>39050</v>
      </c>
      <c r="C1110" s="32" t="str">
        <f>IF(ISBLANK(D1110),"V","S")</f>
        <v>V</v>
      </c>
      <c r="F1110" s="5">
        <v>9.1999999999999993</v>
      </c>
      <c r="G1110" s="3">
        <f t="shared" si="118"/>
        <v>2.80416</v>
      </c>
      <c r="J1110" s="14" t="s">
        <v>126</v>
      </c>
      <c r="K1110">
        <v>426.214</v>
      </c>
      <c r="L1110">
        <f t="shared" si="119"/>
        <v>423.40983999999997</v>
      </c>
      <c r="N1110" s="3">
        <f t="shared" si="116"/>
        <v>2.3591600000000001</v>
      </c>
    </row>
    <row r="1111" spans="1:14" x14ac:dyDescent="0.2">
      <c r="A1111" s="1">
        <v>307</v>
      </c>
      <c r="B1111" s="10">
        <v>39077</v>
      </c>
      <c r="C1111" s="32" t="s">
        <v>202</v>
      </c>
      <c r="F1111" s="5">
        <v>9.27</v>
      </c>
      <c r="G1111" s="3">
        <f t="shared" si="118"/>
        <v>2.8254960000000002</v>
      </c>
      <c r="J1111" s="14" t="s">
        <v>77</v>
      </c>
      <c r="K1111">
        <v>426.214</v>
      </c>
      <c r="L1111">
        <f t="shared" si="119"/>
        <v>423.38850400000001</v>
      </c>
      <c r="N1111" s="3">
        <f t="shared" si="116"/>
        <v>2.3804960000000004</v>
      </c>
    </row>
    <row r="1112" spans="1:14" x14ac:dyDescent="0.2">
      <c r="A1112" s="1">
        <v>307</v>
      </c>
      <c r="B1112" s="10">
        <v>39114</v>
      </c>
      <c r="C1112" s="32" t="str">
        <f>IF(ISBLANK(D1112),"V","S")</f>
        <v>V</v>
      </c>
      <c r="F1112" s="5">
        <v>9.34</v>
      </c>
      <c r="G1112" s="3">
        <f t="shared" si="118"/>
        <v>2.846832</v>
      </c>
      <c r="J1112" s="14" t="s">
        <v>126</v>
      </c>
      <c r="K1112">
        <v>426.214</v>
      </c>
      <c r="L1112">
        <f t="shared" si="119"/>
        <v>423.36716799999999</v>
      </c>
      <c r="N1112" s="3">
        <f t="shared" si="116"/>
        <v>2.4018320000000002</v>
      </c>
    </row>
    <row r="1113" spans="1:14" x14ac:dyDescent="0.2">
      <c r="A1113" s="1">
        <v>307</v>
      </c>
      <c r="B1113" s="10">
        <v>39136</v>
      </c>
      <c r="C1113" s="32" t="str">
        <f>IF(ISBLANK(D1113),"V","S")</f>
        <v>V</v>
      </c>
      <c r="F1113" s="5">
        <v>9.42</v>
      </c>
      <c r="G1113" s="3">
        <f t="shared" si="118"/>
        <v>2.871216</v>
      </c>
      <c r="J1113" s="14" t="s">
        <v>126</v>
      </c>
      <c r="K1113">
        <v>426.214</v>
      </c>
      <c r="L1113">
        <f t="shared" si="119"/>
        <v>423.34278399999999</v>
      </c>
      <c r="N1113" s="3">
        <f t="shared" si="116"/>
        <v>2.4262160000000002</v>
      </c>
    </row>
    <row r="1114" spans="1:14" x14ac:dyDescent="0.2">
      <c r="A1114" s="1">
        <v>307</v>
      </c>
      <c r="B1114" s="10">
        <v>39167</v>
      </c>
      <c r="C1114" s="32" t="s">
        <v>202</v>
      </c>
      <c r="F1114" s="5">
        <v>9.15</v>
      </c>
      <c r="G1114" s="3">
        <f t="shared" si="118"/>
        <v>2.7889200000000001</v>
      </c>
      <c r="J1114" s="14" t="s">
        <v>77</v>
      </c>
      <c r="K1114">
        <v>426.214</v>
      </c>
      <c r="L1114">
        <f t="shared" si="119"/>
        <v>423.42507999999998</v>
      </c>
      <c r="N1114" s="3">
        <f t="shared" si="116"/>
        <v>2.3439200000000002</v>
      </c>
    </row>
    <row r="1115" spans="1:14" x14ac:dyDescent="0.2">
      <c r="A1115" s="1">
        <v>307</v>
      </c>
      <c r="B1115" s="10">
        <v>39198</v>
      </c>
      <c r="C1115" s="32" t="s">
        <v>202</v>
      </c>
      <c r="F1115" s="5">
        <v>8.6999999999999993</v>
      </c>
      <c r="G1115" s="3">
        <f t="shared" si="118"/>
        <v>2.6517599999999999</v>
      </c>
      <c r="J1115" s="14" t="s">
        <v>77</v>
      </c>
      <c r="K1115">
        <v>426.214</v>
      </c>
      <c r="L1115">
        <f t="shared" si="119"/>
        <v>423.56223999999997</v>
      </c>
      <c r="N1115" s="3">
        <f t="shared" si="116"/>
        <v>2.2067600000000001</v>
      </c>
    </row>
    <row r="1116" spans="1:14" x14ac:dyDescent="0.2">
      <c r="A1116" s="1">
        <v>307</v>
      </c>
      <c r="B1116" s="10">
        <v>39220</v>
      </c>
      <c r="C1116" s="32" t="s">
        <v>202</v>
      </c>
      <c r="F1116" s="5">
        <v>8.6300000000000008</v>
      </c>
      <c r="G1116" s="3">
        <f t="shared" si="118"/>
        <v>2.6304240000000005</v>
      </c>
      <c r="J1116" s="14" t="s">
        <v>77</v>
      </c>
      <c r="K1116">
        <v>426.214</v>
      </c>
      <c r="L1116">
        <f t="shared" si="119"/>
        <v>423.58357599999999</v>
      </c>
      <c r="N1116" s="3">
        <f t="shared" si="116"/>
        <v>2.1854240000000007</v>
      </c>
    </row>
    <row r="1117" spans="1:14" x14ac:dyDescent="0.2">
      <c r="A1117" s="1">
        <v>307</v>
      </c>
      <c r="B1117" s="10">
        <v>39258</v>
      </c>
      <c r="C1117" s="32" t="s">
        <v>202</v>
      </c>
      <c r="F1117" s="5">
        <v>8.64</v>
      </c>
      <c r="G1117" s="3">
        <f t="shared" si="118"/>
        <v>2.6334720000000003</v>
      </c>
      <c r="J1117" s="14" t="s">
        <v>77</v>
      </c>
      <c r="K1117">
        <v>426.214</v>
      </c>
      <c r="L1117">
        <f t="shared" si="119"/>
        <v>423.58052800000002</v>
      </c>
      <c r="N1117" s="3">
        <f t="shared" si="116"/>
        <v>2.1884720000000004</v>
      </c>
    </row>
    <row r="1118" spans="1:14" x14ac:dyDescent="0.2">
      <c r="A1118" s="1">
        <v>307</v>
      </c>
      <c r="B1118" s="10">
        <v>39317</v>
      </c>
      <c r="C1118" s="32" t="s">
        <v>202</v>
      </c>
      <c r="F1118" s="5">
        <v>9.5500000000000007</v>
      </c>
      <c r="G1118" s="3">
        <f t="shared" si="118"/>
        <v>2.9108400000000003</v>
      </c>
      <c r="J1118" s="14" t="s">
        <v>77</v>
      </c>
      <c r="K1118">
        <v>426.214</v>
      </c>
      <c r="L1118">
        <f t="shared" si="119"/>
        <v>423.30315999999999</v>
      </c>
      <c r="N1118" s="3">
        <f t="shared" si="116"/>
        <v>2.4658400000000005</v>
      </c>
    </row>
    <row r="1119" spans="1:14" x14ac:dyDescent="0.2">
      <c r="A1119" s="1">
        <v>307</v>
      </c>
      <c r="B1119" s="10">
        <v>39356</v>
      </c>
      <c r="C1119" s="32" t="s">
        <v>202</v>
      </c>
      <c r="F1119" s="5">
        <v>9.5500000000000007</v>
      </c>
      <c r="G1119" s="3">
        <f t="shared" si="118"/>
        <v>2.9108400000000003</v>
      </c>
      <c r="J1119" s="14" t="s">
        <v>77</v>
      </c>
      <c r="K1119">
        <v>426.214</v>
      </c>
      <c r="L1119">
        <f t="shared" si="119"/>
        <v>423.30315999999999</v>
      </c>
      <c r="N1119" s="3">
        <f t="shared" si="116"/>
        <v>2.4658400000000005</v>
      </c>
    </row>
    <row r="1120" spans="1:14" x14ac:dyDescent="0.2">
      <c r="A1120" s="1">
        <v>307</v>
      </c>
      <c r="B1120" s="10">
        <v>39373</v>
      </c>
      <c r="C1120" s="32" t="str">
        <f t="shared" ref="C1120:C1137" si="120">IF(ISBLANK(D1120),"V","S")</f>
        <v>V</v>
      </c>
      <c r="F1120" s="5">
        <v>9.36</v>
      </c>
      <c r="G1120" s="3">
        <f t="shared" si="118"/>
        <v>2.8529279999999999</v>
      </c>
      <c r="J1120" s="14" t="s">
        <v>138</v>
      </c>
      <c r="K1120">
        <v>426.214</v>
      </c>
      <c r="L1120">
        <f t="shared" si="119"/>
        <v>423.36107199999998</v>
      </c>
      <c r="N1120" s="3">
        <f t="shared" si="116"/>
        <v>2.4079280000000001</v>
      </c>
    </row>
    <row r="1121" spans="1:14" x14ac:dyDescent="0.2">
      <c r="A1121" s="1">
        <v>307</v>
      </c>
      <c r="B1121" s="10">
        <v>39413</v>
      </c>
      <c r="C1121" s="32" t="str">
        <f t="shared" si="120"/>
        <v>V</v>
      </c>
      <c r="F1121" s="5">
        <v>9.02</v>
      </c>
      <c r="G1121" s="3">
        <f t="shared" si="118"/>
        <v>2.7492960000000002</v>
      </c>
      <c r="J1121" s="14" t="s">
        <v>138</v>
      </c>
      <c r="K1121">
        <v>426.214</v>
      </c>
      <c r="L1121">
        <f t="shared" si="119"/>
        <v>423.46470399999998</v>
      </c>
      <c r="N1121" s="3">
        <f t="shared" si="116"/>
        <v>2.3042960000000003</v>
      </c>
    </row>
    <row r="1122" spans="1:14" x14ac:dyDescent="0.2">
      <c r="A1122" s="1">
        <v>307</v>
      </c>
      <c r="B1122" s="10">
        <v>39443</v>
      </c>
      <c r="C1122" s="32" t="str">
        <f t="shared" si="120"/>
        <v>V</v>
      </c>
      <c r="F1122" s="5">
        <v>9</v>
      </c>
      <c r="G1122" s="3">
        <f t="shared" si="118"/>
        <v>2.7432000000000003</v>
      </c>
      <c r="J1122" s="14" t="s">
        <v>144</v>
      </c>
      <c r="K1122">
        <v>426.214</v>
      </c>
      <c r="L1122">
        <f t="shared" si="119"/>
        <v>423.4708</v>
      </c>
      <c r="N1122" s="3">
        <f t="shared" si="116"/>
        <v>2.2982000000000005</v>
      </c>
    </row>
    <row r="1123" spans="1:14" x14ac:dyDescent="0.2">
      <c r="A1123" s="1">
        <v>307</v>
      </c>
      <c r="B1123" s="10">
        <v>39472</v>
      </c>
      <c r="C1123" s="32" t="str">
        <f t="shared" si="120"/>
        <v>V</v>
      </c>
      <c r="F1123" s="5">
        <v>9.07</v>
      </c>
      <c r="G1123" s="3">
        <f t="shared" si="118"/>
        <v>2.7645360000000001</v>
      </c>
      <c r="J1123" s="14" t="s">
        <v>144</v>
      </c>
      <c r="K1123">
        <v>426.214</v>
      </c>
      <c r="L1123">
        <f t="shared" si="119"/>
        <v>423.44946399999998</v>
      </c>
      <c r="N1123" s="3">
        <f t="shared" si="116"/>
        <v>2.3195360000000003</v>
      </c>
    </row>
    <row r="1124" spans="1:14" x14ac:dyDescent="0.2">
      <c r="A1124" s="1">
        <v>307</v>
      </c>
      <c r="B1124" s="10">
        <v>39507</v>
      </c>
      <c r="C1124" s="32" t="str">
        <f t="shared" si="120"/>
        <v>V</v>
      </c>
      <c r="F1124" s="5">
        <v>9.25</v>
      </c>
      <c r="G1124" s="3">
        <f t="shared" si="118"/>
        <v>2.8194000000000004</v>
      </c>
      <c r="J1124" s="14" t="s">
        <v>126</v>
      </c>
      <c r="K1124">
        <v>426.214</v>
      </c>
      <c r="L1124">
        <f t="shared" si="119"/>
        <v>423.39460000000003</v>
      </c>
      <c r="N1124" s="3">
        <f t="shared" si="116"/>
        <v>2.3744000000000005</v>
      </c>
    </row>
    <row r="1125" spans="1:14" x14ac:dyDescent="0.2">
      <c r="A1125" s="1">
        <v>307</v>
      </c>
      <c r="B1125" s="10">
        <v>39536</v>
      </c>
      <c r="C1125" s="32" t="str">
        <f t="shared" si="120"/>
        <v>V</v>
      </c>
      <c r="F1125" s="5">
        <v>9.16</v>
      </c>
      <c r="G1125" s="3">
        <f t="shared" si="118"/>
        <v>2.7919680000000002</v>
      </c>
      <c r="J1125" s="14" t="s">
        <v>138</v>
      </c>
      <c r="K1125">
        <v>426.214</v>
      </c>
      <c r="L1125">
        <f t="shared" si="119"/>
        <v>423.422032</v>
      </c>
      <c r="N1125" s="3">
        <f t="shared" si="116"/>
        <v>2.3469680000000004</v>
      </c>
    </row>
    <row r="1126" spans="1:14" x14ac:dyDescent="0.2">
      <c r="A1126" s="1">
        <v>307</v>
      </c>
      <c r="B1126" s="10">
        <v>39563</v>
      </c>
      <c r="C1126" s="32" t="str">
        <f t="shared" si="120"/>
        <v>V</v>
      </c>
      <c r="F1126" s="5">
        <v>9.01</v>
      </c>
      <c r="G1126" s="3">
        <f t="shared" si="118"/>
        <v>2.746248</v>
      </c>
      <c r="J1126" s="14" t="s">
        <v>138</v>
      </c>
      <c r="K1126">
        <v>426.214</v>
      </c>
      <c r="L1126">
        <f t="shared" si="119"/>
        <v>423.46775200000002</v>
      </c>
      <c r="N1126" s="3">
        <f t="shared" si="116"/>
        <v>2.3012480000000002</v>
      </c>
    </row>
    <row r="1127" spans="1:14" x14ac:dyDescent="0.2">
      <c r="A1127" s="1">
        <v>307</v>
      </c>
      <c r="B1127" s="10">
        <v>39580</v>
      </c>
      <c r="C1127" s="32" t="str">
        <f t="shared" si="120"/>
        <v>V</v>
      </c>
      <c r="F1127" s="5">
        <v>8.49</v>
      </c>
      <c r="G1127" s="3">
        <f t="shared" si="118"/>
        <v>2.5877520000000001</v>
      </c>
      <c r="J1127" s="14" t="s">
        <v>144</v>
      </c>
      <c r="K1127">
        <v>426.214</v>
      </c>
      <c r="L1127">
        <f t="shared" si="119"/>
        <v>423.62624799999998</v>
      </c>
      <c r="N1127" s="3">
        <f t="shared" si="116"/>
        <v>2.1427520000000002</v>
      </c>
    </row>
    <row r="1128" spans="1:14" x14ac:dyDescent="0.2">
      <c r="A1128" s="1">
        <v>307</v>
      </c>
      <c r="B1128" s="10">
        <v>39674</v>
      </c>
      <c r="C1128" s="32" t="str">
        <f t="shared" si="120"/>
        <v>V</v>
      </c>
      <c r="F1128" s="5">
        <v>8.7200000000000006</v>
      </c>
      <c r="G1128" s="3">
        <f t="shared" si="118"/>
        <v>2.6578560000000002</v>
      </c>
      <c r="J1128" s="14" t="s">
        <v>144</v>
      </c>
      <c r="K1128">
        <v>426.214</v>
      </c>
      <c r="L1128">
        <f t="shared" si="119"/>
        <v>423.55614400000002</v>
      </c>
      <c r="N1128" s="3">
        <f t="shared" si="116"/>
        <v>2.2128560000000004</v>
      </c>
    </row>
    <row r="1129" spans="1:14" x14ac:dyDescent="0.2">
      <c r="A1129" s="1">
        <v>307</v>
      </c>
      <c r="B1129" s="10">
        <v>39725</v>
      </c>
      <c r="C1129" s="32" t="str">
        <f t="shared" si="120"/>
        <v>V</v>
      </c>
      <c r="F1129" s="5">
        <v>8.7799999999999994</v>
      </c>
      <c r="G1129" s="3">
        <f t="shared" si="118"/>
        <v>2.6761439999999999</v>
      </c>
      <c r="J1129" s="14" t="s">
        <v>162</v>
      </c>
      <c r="K1129">
        <v>426.214</v>
      </c>
      <c r="L1129">
        <f t="shared" si="119"/>
        <v>423.53785599999998</v>
      </c>
      <c r="N1129" s="3">
        <f t="shared" si="116"/>
        <v>2.231144</v>
      </c>
    </row>
    <row r="1130" spans="1:14" x14ac:dyDescent="0.2">
      <c r="A1130" s="1">
        <v>307</v>
      </c>
      <c r="B1130" s="10">
        <v>39767</v>
      </c>
      <c r="C1130" s="32" t="str">
        <f t="shared" si="120"/>
        <v>V</v>
      </c>
      <c r="F1130" s="5">
        <v>8.0500000000000007</v>
      </c>
      <c r="G1130" s="3">
        <f t="shared" si="118"/>
        <v>2.4536400000000005</v>
      </c>
      <c r="J1130" s="14" t="s">
        <v>144</v>
      </c>
      <c r="K1130">
        <v>426.214</v>
      </c>
      <c r="L1130">
        <f t="shared" si="119"/>
        <v>423.76035999999999</v>
      </c>
      <c r="N1130" s="3">
        <f t="shared" si="116"/>
        <v>2.0086400000000006</v>
      </c>
    </row>
    <row r="1131" spans="1:14" x14ac:dyDescent="0.2">
      <c r="A1131" s="1">
        <v>307</v>
      </c>
      <c r="B1131" s="10">
        <v>39795</v>
      </c>
      <c r="C1131" s="32" t="str">
        <f t="shared" si="120"/>
        <v>V</v>
      </c>
      <c r="F1131" s="5">
        <v>8</v>
      </c>
      <c r="G1131" s="3">
        <f t="shared" si="118"/>
        <v>2.4384000000000001</v>
      </c>
      <c r="J1131" s="14" t="s">
        <v>144</v>
      </c>
      <c r="K1131">
        <v>426.214</v>
      </c>
      <c r="L1131">
        <f t="shared" si="119"/>
        <v>423.7756</v>
      </c>
      <c r="N1131" s="3">
        <f t="shared" si="116"/>
        <v>1.9934000000000001</v>
      </c>
    </row>
    <row r="1132" spans="1:14" x14ac:dyDescent="0.2">
      <c r="A1132" s="1">
        <v>307</v>
      </c>
      <c r="B1132" s="10">
        <v>39866</v>
      </c>
      <c r="C1132" s="32" t="str">
        <f t="shared" si="120"/>
        <v>V</v>
      </c>
      <c r="F1132" s="5">
        <v>8.48</v>
      </c>
      <c r="G1132" s="3">
        <f t="shared" si="118"/>
        <v>2.5847040000000003</v>
      </c>
      <c r="J1132" s="14" t="s">
        <v>166</v>
      </c>
      <c r="K1132">
        <v>426.214</v>
      </c>
      <c r="L1132">
        <f t="shared" ref="L1132:L1137" si="121">K1132-G1132</f>
        <v>423.62929600000001</v>
      </c>
      <c r="N1132" s="3">
        <f t="shared" si="116"/>
        <v>2.1397040000000005</v>
      </c>
    </row>
    <row r="1133" spans="1:14" x14ac:dyDescent="0.2">
      <c r="A1133" s="1">
        <v>307</v>
      </c>
      <c r="B1133" s="10">
        <v>39898</v>
      </c>
      <c r="C1133" s="32" t="str">
        <f t="shared" si="120"/>
        <v>V</v>
      </c>
      <c r="F1133" s="5">
        <v>7.69</v>
      </c>
      <c r="G1133" s="3">
        <f t="shared" si="118"/>
        <v>2.3439120000000004</v>
      </c>
      <c r="J1133" s="14" t="s">
        <v>166</v>
      </c>
      <c r="K1133">
        <v>426.214</v>
      </c>
      <c r="L1133">
        <f t="shared" si="121"/>
        <v>423.87008800000001</v>
      </c>
      <c r="N1133" s="3">
        <f t="shared" si="116"/>
        <v>1.8989120000000004</v>
      </c>
    </row>
    <row r="1134" spans="1:14" x14ac:dyDescent="0.2">
      <c r="A1134" s="1">
        <v>307</v>
      </c>
      <c r="B1134" s="10">
        <v>39928</v>
      </c>
      <c r="C1134" s="32" t="str">
        <f t="shared" si="120"/>
        <v>V</v>
      </c>
      <c r="F1134" s="5">
        <v>7.25</v>
      </c>
      <c r="G1134" s="3">
        <f t="shared" si="118"/>
        <v>2.2098</v>
      </c>
      <c r="J1134" s="14" t="s">
        <v>166</v>
      </c>
      <c r="K1134">
        <v>426.214</v>
      </c>
      <c r="L1134">
        <f t="shared" si="121"/>
        <v>424.00420000000003</v>
      </c>
      <c r="N1134" s="3">
        <f t="shared" si="116"/>
        <v>1.7647999999999999</v>
      </c>
    </row>
    <row r="1135" spans="1:14" x14ac:dyDescent="0.2">
      <c r="A1135" s="1">
        <v>307</v>
      </c>
      <c r="B1135" s="10">
        <v>39966</v>
      </c>
      <c r="C1135" s="32" t="str">
        <f t="shared" si="120"/>
        <v>V</v>
      </c>
      <c r="F1135" s="5">
        <v>7.31</v>
      </c>
      <c r="G1135" s="3">
        <f t="shared" si="118"/>
        <v>2.2280880000000001</v>
      </c>
      <c r="J1135" s="14" t="s">
        <v>166</v>
      </c>
      <c r="K1135">
        <v>426.214</v>
      </c>
      <c r="L1135">
        <f t="shared" si="121"/>
        <v>423.98591199999998</v>
      </c>
      <c r="N1135" s="3">
        <f t="shared" si="116"/>
        <v>1.783088</v>
      </c>
    </row>
    <row r="1136" spans="1:14" x14ac:dyDescent="0.2">
      <c r="A1136" s="1">
        <v>307</v>
      </c>
      <c r="B1136" s="10">
        <v>40004</v>
      </c>
      <c r="C1136" s="32" t="str">
        <f t="shared" si="120"/>
        <v>V</v>
      </c>
      <c r="F1136" s="5">
        <v>7.37</v>
      </c>
      <c r="G1136" s="3">
        <f t="shared" si="118"/>
        <v>2.2463760000000002</v>
      </c>
      <c r="J1136" s="14" t="s">
        <v>177</v>
      </c>
      <c r="K1136">
        <v>426.214</v>
      </c>
      <c r="L1136">
        <f t="shared" si="121"/>
        <v>423.967624</v>
      </c>
      <c r="N1136" s="3">
        <f t="shared" ref="N1136:N1141" si="122">G1136-0.445</f>
        <v>1.8013760000000001</v>
      </c>
    </row>
    <row r="1137" spans="1:14" x14ac:dyDescent="0.2">
      <c r="A1137" s="1">
        <v>307</v>
      </c>
      <c r="B1137" s="10">
        <v>40045</v>
      </c>
      <c r="C1137" s="32" t="str">
        <f t="shared" si="120"/>
        <v>V</v>
      </c>
      <c r="F1137" s="5">
        <v>8.1</v>
      </c>
      <c r="G1137" s="3">
        <f t="shared" si="118"/>
        <v>2.46888</v>
      </c>
      <c r="J1137" s="14" t="s">
        <v>177</v>
      </c>
      <c r="K1137">
        <v>426.214</v>
      </c>
      <c r="L1137">
        <f t="shared" si="121"/>
        <v>423.74511999999999</v>
      </c>
      <c r="N1137" s="3">
        <f t="shared" si="122"/>
        <v>2.0238800000000001</v>
      </c>
    </row>
    <row r="1138" spans="1:14" x14ac:dyDescent="0.2">
      <c r="A1138" s="1">
        <v>307</v>
      </c>
      <c r="B1138" s="10">
        <v>40074</v>
      </c>
      <c r="C1138" s="32" t="str">
        <f t="shared" ref="C1138:C1207" si="123">IF(ISBLANK(D1138),"V","S")</f>
        <v>V</v>
      </c>
      <c r="F1138" s="5">
        <v>8.34</v>
      </c>
      <c r="G1138" s="3">
        <f t="shared" si="118"/>
        <v>2.5420320000000003</v>
      </c>
      <c r="J1138" s="14" t="s">
        <v>177</v>
      </c>
      <c r="K1138">
        <v>426.214</v>
      </c>
      <c r="L1138">
        <f>K1138-G1138</f>
        <v>423.67196799999999</v>
      </c>
      <c r="N1138" s="3">
        <f t="shared" si="122"/>
        <v>2.0970320000000005</v>
      </c>
    </row>
    <row r="1139" spans="1:14" x14ac:dyDescent="0.2">
      <c r="A1139" s="1">
        <v>307</v>
      </c>
      <c r="B1139" s="10">
        <v>40102</v>
      </c>
      <c r="C1139" s="32" t="str">
        <f t="shared" si="123"/>
        <v>V</v>
      </c>
      <c r="F1139" s="5">
        <v>8.33</v>
      </c>
      <c r="G1139" s="3">
        <f t="shared" si="118"/>
        <v>2.5389840000000001</v>
      </c>
      <c r="J1139" s="14" t="s">
        <v>166</v>
      </c>
      <c r="K1139">
        <v>426.214</v>
      </c>
      <c r="L1139">
        <f>K1139-G1139</f>
        <v>423.67501599999997</v>
      </c>
      <c r="N1139" s="3">
        <f t="shared" si="122"/>
        <v>2.0939840000000003</v>
      </c>
    </row>
    <row r="1140" spans="1:14" x14ac:dyDescent="0.2">
      <c r="A1140" s="1">
        <v>307</v>
      </c>
      <c r="B1140" s="10">
        <v>40128</v>
      </c>
      <c r="C1140" s="32" t="str">
        <f t="shared" si="123"/>
        <v>V</v>
      </c>
      <c r="F1140" s="5">
        <v>8.2100000000000009</v>
      </c>
      <c r="G1140" s="3">
        <f t="shared" si="118"/>
        <v>2.5024080000000004</v>
      </c>
      <c r="J1140" s="14" t="s">
        <v>177</v>
      </c>
      <c r="K1140">
        <v>426.214</v>
      </c>
      <c r="L1140">
        <f>K1140-G1140</f>
        <v>423.711592</v>
      </c>
      <c r="N1140" s="3">
        <f t="shared" si="122"/>
        <v>2.0574080000000006</v>
      </c>
    </row>
    <row r="1141" spans="1:14" x14ac:dyDescent="0.2">
      <c r="A1141" s="1">
        <v>307</v>
      </c>
      <c r="B1141" s="10">
        <v>40162</v>
      </c>
      <c r="C1141" s="32" t="str">
        <f t="shared" si="123"/>
        <v>V</v>
      </c>
      <c r="F1141" s="5">
        <v>8.39</v>
      </c>
      <c r="G1141" s="3">
        <f t="shared" si="118"/>
        <v>2.5572720000000002</v>
      </c>
      <c r="J1141" s="14" t="s">
        <v>166</v>
      </c>
      <c r="K1141">
        <v>426.214</v>
      </c>
      <c r="L1141">
        <f>K1141-G1141</f>
        <v>423.65672799999999</v>
      </c>
      <c r="N1141" s="3">
        <f t="shared" si="122"/>
        <v>2.1122720000000004</v>
      </c>
    </row>
    <row r="1142" spans="1:14" x14ac:dyDescent="0.2">
      <c r="A1142" s="1">
        <v>307</v>
      </c>
      <c r="B1142" s="10">
        <v>40191</v>
      </c>
      <c r="C1142" s="32" t="s">
        <v>207</v>
      </c>
      <c r="F1142" s="5">
        <v>8.5399999999999991</v>
      </c>
      <c r="G1142" s="3">
        <f t="shared" si="118"/>
        <v>2.602992</v>
      </c>
      <c r="J1142" s="14" t="s">
        <v>224</v>
      </c>
      <c r="K1142">
        <v>426.214</v>
      </c>
      <c r="L1142">
        <f t="shared" ref="L1142:L1147" si="124">K1142-G1142</f>
        <v>423.61100800000003</v>
      </c>
      <c r="N1142" s="3">
        <f t="shared" ref="N1142:N1147" si="125">G1142-0.445</f>
        <v>2.1579920000000001</v>
      </c>
    </row>
    <row r="1143" spans="1:14" x14ac:dyDescent="0.2">
      <c r="A1143" s="1">
        <v>307</v>
      </c>
      <c r="B1143" s="10">
        <v>40222</v>
      </c>
      <c r="C1143" s="32" t="s">
        <v>207</v>
      </c>
      <c r="F1143" s="5">
        <v>8.65</v>
      </c>
      <c r="G1143" s="3">
        <f t="shared" si="118"/>
        <v>2.6365200000000004</v>
      </c>
      <c r="J1143" s="14" t="s">
        <v>224</v>
      </c>
      <c r="K1143">
        <v>426.214</v>
      </c>
      <c r="L1143">
        <f t="shared" si="124"/>
        <v>423.57747999999998</v>
      </c>
      <c r="N1143" s="3">
        <f t="shared" si="125"/>
        <v>2.1915200000000006</v>
      </c>
    </row>
    <row r="1144" spans="1:14" x14ac:dyDescent="0.2">
      <c r="A1144" s="1">
        <v>307</v>
      </c>
      <c r="B1144" s="10">
        <v>40247</v>
      </c>
      <c r="C1144" s="32" t="s">
        <v>207</v>
      </c>
      <c r="F1144" s="5">
        <v>8.73</v>
      </c>
      <c r="G1144" s="3">
        <f t="shared" si="118"/>
        <v>2.6609040000000004</v>
      </c>
      <c r="J1144" s="14" t="s">
        <v>225</v>
      </c>
      <c r="K1144">
        <v>426.214</v>
      </c>
      <c r="L1144">
        <f t="shared" si="124"/>
        <v>423.55309599999998</v>
      </c>
      <c r="N1144" s="3">
        <f t="shared" si="125"/>
        <v>2.2159040000000005</v>
      </c>
    </row>
    <row r="1145" spans="1:14" x14ac:dyDescent="0.2">
      <c r="A1145" s="1">
        <v>307</v>
      </c>
      <c r="B1145" s="10">
        <v>40275</v>
      </c>
      <c r="C1145" s="32" t="s">
        <v>207</v>
      </c>
      <c r="F1145" s="5">
        <v>8.43</v>
      </c>
      <c r="G1145" s="3">
        <f>F1145*0.3048</f>
        <v>2.569464</v>
      </c>
      <c r="J1145" s="14" t="s">
        <v>177</v>
      </c>
      <c r="K1145">
        <v>426.214</v>
      </c>
      <c r="L1145">
        <f t="shared" si="124"/>
        <v>423.64453600000002</v>
      </c>
      <c r="N1145" s="3">
        <f t="shared" si="125"/>
        <v>2.1244640000000001</v>
      </c>
    </row>
    <row r="1146" spans="1:14" x14ac:dyDescent="0.2">
      <c r="A1146" s="1">
        <v>307</v>
      </c>
      <c r="B1146" s="10">
        <v>40302</v>
      </c>
      <c r="C1146" s="32" t="s">
        <v>207</v>
      </c>
      <c r="F1146" s="5">
        <v>8.36</v>
      </c>
      <c r="G1146" s="3">
        <f>F1146*0.3048</f>
        <v>2.5481280000000002</v>
      </c>
      <c r="J1146" s="14" t="s">
        <v>177</v>
      </c>
      <c r="K1146">
        <v>426.214</v>
      </c>
      <c r="L1146">
        <f t="shared" si="124"/>
        <v>423.66587199999998</v>
      </c>
      <c r="N1146" s="3">
        <f t="shared" si="125"/>
        <v>2.1031280000000003</v>
      </c>
    </row>
    <row r="1147" spans="1:14" x14ac:dyDescent="0.2">
      <c r="A1147" s="1">
        <v>307</v>
      </c>
      <c r="B1147" s="10">
        <v>40331</v>
      </c>
      <c r="C1147" s="32" t="s">
        <v>207</v>
      </c>
      <c r="F1147" s="5">
        <v>8.09</v>
      </c>
      <c r="G1147" s="3">
        <f>F1147*0.3048</f>
        <v>2.4658320000000002</v>
      </c>
      <c r="J1147" s="14" t="s">
        <v>177</v>
      </c>
      <c r="K1147">
        <v>426.214</v>
      </c>
      <c r="L1147">
        <f t="shared" si="124"/>
        <v>423.74816800000002</v>
      </c>
      <c r="N1147" s="3">
        <f t="shared" si="125"/>
        <v>2.0208320000000004</v>
      </c>
    </row>
    <row r="1148" spans="1:14" x14ac:dyDescent="0.2">
      <c r="C1148" s="32"/>
      <c r="G1148" s="3"/>
      <c r="J1148" s="14"/>
      <c r="N1148" s="3"/>
    </row>
    <row r="1149" spans="1:14" s="8" customFormat="1" x14ac:dyDescent="0.2">
      <c r="A1149" s="7">
        <v>308</v>
      </c>
      <c r="B1149" s="13">
        <v>30468</v>
      </c>
      <c r="C1149" s="32" t="str">
        <f t="shared" si="123"/>
        <v>S</v>
      </c>
      <c r="D1149" s="8">
        <v>15</v>
      </c>
      <c r="E1149" s="8">
        <v>0.83099999999999996</v>
      </c>
      <c r="F1149" s="9">
        <f t="shared" ref="F1149:F1180" si="126">G1149*3.281</f>
        <v>14.170639000000001</v>
      </c>
      <c r="G1149" s="8">
        <v>4.319</v>
      </c>
      <c r="H1149" s="9"/>
      <c r="K1149" s="8">
        <v>427.73200000000003</v>
      </c>
      <c r="L1149" s="8">
        <f t="shared" ref="L1149:L1160" si="127">K1149-G1149</f>
        <v>423.41300000000001</v>
      </c>
      <c r="N1149" s="8">
        <v>3.5569999999999999</v>
      </c>
    </row>
    <row r="1150" spans="1:14" x14ac:dyDescent="0.2">
      <c r="A1150" s="1">
        <v>308</v>
      </c>
      <c r="B1150" s="10">
        <v>30473</v>
      </c>
      <c r="C1150" s="32" t="str">
        <f t="shared" si="123"/>
        <v>S</v>
      </c>
      <c r="D1150">
        <v>15</v>
      </c>
      <c r="E1150">
        <v>0.84</v>
      </c>
      <c r="F1150" s="5">
        <f t="shared" si="126"/>
        <v>14.160795999999999</v>
      </c>
      <c r="G1150">
        <v>4.3159999999999998</v>
      </c>
      <c r="K1150">
        <v>427.73200000000003</v>
      </c>
      <c r="L1150">
        <f t="shared" si="127"/>
        <v>423.41600000000005</v>
      </c>
      <c r="N1150">
        <v>3.5539999999999998</v>
      </c>
    </row>
    <row r="1151" spans="1:14" x14ac:dyDescent="0.2">
      <c r="A1151" s="1">
        <v>308</v>
      </c>
      <c r="B1151" s="10">
        <v>30483</v>
      </c>
      <c r="C1151" s="32" t="str">
        <f t="shared" si="123"/>
        <v>S</v>
      </c>
      <c r="D1151">
        <v>15</v>
      </c>
      <c r="E1151">
        <v>0.83</v>
      </c>
      <c r="F1151" s="5">
        <f t="shared" si="126"/>
        <v>14.170639000000001</v>
      </c>
      <c r="G1151">
        <v>4.319</v>
      </c>
      <c r="K1151">
        <v>427.73200000000003</v>
      </c>
      <c r="L1151">
        <f t="shared" si="127"/>
        <v>423.41300000000001</v>
      </c>
      <c r="N1151">
        <v>3.5569999999999999</v>
      </c>
    </row>
    <row r="1152" spans="1:14" x14ac:dyDescent="0.2">
      <c r="A1152" s="1">
        <v>308</v>
      </c>
      <c r="B1152" s="10">
        <v>30488</v>
      </c>
      <c r="C1152" s="32" t="str">
        <f t="shared" si="123"/>
        <v>S</v>
      </c>
      <c r="D1152">
        <v>15</v>
      </c>
      <c r="E1152">
        <v>0.89</v>
      </c>
      <c r="F1152" s="5">
        <f t="shared" si="126"/>
        <v>14.111581000000001</v>
      </c>
      <c r="G1152">
        <v>4.3010000000000002</v>
      </c>
      <c r="K1152">
        <v>427.73200000000003</v>
      </c>
      <c r="L1152">
        <f t="shared" si="127"/>
        <v>423.43100000000004</v>
      </c>
      <c r="N1152">
        <v>3.5390000000000001</v>
      </c>
    </row>
    <row r="1153" spans="1:14" x14ac:dyDescent="0.2">
      <c r="A1153" s="1">
        <v>308</v>
      </c>
      <c r="B1153" s="10">
        <v>30509</v>
      </c>
      <c r="C1153" s="32" t="str">
        <f t="shared" si="123"/>
        <v>S</v>
      </c>
      <c r="D1153">
        <v>16</v>
      </c>
      <c r="E1153">
        <v>2.13</v>
      </c>
      <c r="F1153" s="5">
        <f t="shared" si="126"/>
        <v>13.872068000000001</v>
      </c>
      <c r="G1153">
        <v>4.2279999999999998</v>
      </c>
      <c r="K1153">
        <v>427.73200000000003</v>
      </c>
      <c r="L1153">
        <f t="shared" si="127"/>
        <v>423.50400000000002</v>
      </c>
      <c r="N1153">
        <v>3.4660000000000002</v>
      </c>
    </row>
    <row r="1154" spans="1:14" x14ac:dyDescent="0.2">
      <c r="A1154" s="1">
        <v>308</v>
      </c>
      <c r="B1154" s="10">
        <v>30519</v>
      </c>
      <c r="C1154" s="32" t="str">
        <f t="shared" si="123"/>
        <v>S</v>
      </c>
      <c r="D1154">
        <v>15</v>
      </c>
      <c r="E1154">
        <v>1.1399999999999999</v>
      </c>
      <c r="F1154" s="5">
        <f t="shared" si="126"/>
        <v>13.862224999999999</v>
      </c>
      <c r="G1154">
        <v>4.2249999999999996</v>
      </c>
      <c r="K1154">
        <v>427.73200000000003</v>
      </c>
      <c r="L1154">
        <f t="shared" si="127"/>
        <v>423.50700000000001</v>
      </c>
      <c r="N1154">
        <v>3.4630000000000001</v>
      </c>
    </row>
    <row r="1155" spans="1:14" x14ac:dyDescent="0.2">
      <c r="A1155" s="1">
        <v>308</v>
      </c>
      <c r="B1155" s="10">
        <v>30566</v>
      </c>
      <c r="C1155" s="32" t="str">
        <f t="shared" si="123"/>
        <v>S</v>
      </c>
      <c r="D1155">
        <v>15</v>
      </c>
      <c r="E1155">
        <v>0.98</v>
      </c>
      <c r="F1155" s="5">
        <f t="shared" si="126"/>
        <v>14.019712999999999</v>
      </c>
      <c r="G1155">
        <v>4.2729999999999997</v>
      </c>
      <c r="K1155">
        <v>427.73200000000003</v>
      </c>
      <c r="L1155">
        <f t="shared" si="127"/>
        <v>423.459</v>
      </c>
      <c r="N1155">
        <v>3.5110000000000001</v>
      </c>
    </row>
    <row r="1156" spans="1:14" x14ac:dyDescent="0.2">
      <c r="A1156" s="1">
        <v>308</v>
      </c>
      <c r="B1156" s="10">
        <v>30610</v>
      </c>
      <c r="C1156" s="32" t="str">
        <f t="shared" si="123"/>
        <v>S</v>
      </c>
      <c r="D1156">
        <v>15</v>
      </c>
      <c r="E1156">
        <v>0.95499999999999996</v>
      </c>
      <c r="F1156" s="5">
        <f t="shared" si="126"/>
        <v>14.045961</v>
      </c>
      <c r="G1156">
        <v>4.2809999999999997</v>
      </c>
      <c r="K1156">
        <v>427.73200000000003</v>
      </c>
      <c r="L1156">
        <f t="shared" si="127"/>
        <v>423.45100000000002</v>
      </c>
      <c r="N1156">
        <v>3.5190000000000001</v>
      </c>
    </row>
    <row r="1157" spans="1:14" x14ac:dyDescent="0.2">
      <c r="A1157" s="1">
        <v>308</v>
      </c>
      <c r="B1157" s="10">
        <v>30739</v>
      </c>
      <c r="C1157" s="32" t="str">
        <f t="shared" si="123"/>
        <v>S</v>
      </c>
      <c r="D1157">
        <v>15</v>
      </c>
      <c r="E1157">
        <v>0.63</v>
      </c>
      <c r="F1157" s="5">
        <f t="shared" si="126"/>
        <v>14.37078</v>
      </c>
      <c r="G1157">
        <v>4.38</v>
      </c>
      <c r="K1157">
        <v>427.73200000000003</v>
      </c>
      <c r="L1157">
        <f t="shared" si="127"/>
        <v>423.35200000000003</v>
      </c>
      <c r="N1157">
        <v>3.6179999999999999</v>
      </c>
    </row>
    <row r="1158" spans="1:14" x14ac:dyDescent="0.2">
      <c r="A1158" s="1">
        <v>308</v>
      </c>
      <c r="B1158" s="10">
        <v>30778</v>
      </c>
      <c r="C1158" s="32" t="str">
        <f t="shared" si="123"/>
        <v>S</v>
      </c>
      <c r="D1158">
        <v>17</v>
      </c>
      <c r="E1158">
        <v>2.66</v>
      </c>
      <c r="F1158" s="5">
        <f t="shared" si="126"/>
        <v>14.341251000000002</v>
      </c>
      <c r="G1158">
        <v>4.3710000000000004</v>
      </c>
      <c r="K1158">
        <v>427.73200000000003</v>
      </c>
      <c r="L1158">
        <f t="shared" si="127"/>
        <v>423.36100000000005</v>
      </c>
      <c r="N1158">
        <v>3.609</v>
      </c>
    </row>
    <row r="1159" spans="1:14" x14ac:dyDescent="0.2">
      <c r="A1159" s="1">
        <v>308</v>
      </c>
      <c r="B1159" s="10">
        <v>30785</v>
      </c>
      <c r="C1159" s="32" t="str">
        <f t="shared" si="123"/>
        <v>S</v>
      </c>
      <c r="D1159">
        <v>17</v>
      </c>
      <c r="E1159">
        <v>2.69</v>
      </c>
      <c r="F1159" s="5">
        <f t="shared" si="126"/>
        <v>14.311722000000001</v>
      </c>
      <c r="G1159">
        <v>4.3620000000000001</v>
      </c>
      <c r="K1159">
        <v>427.73200000000003</v>
      </c>
      <c r="L1159">
        <f t="shared" si="127"/>
        <v>423.37</v>
      </c>
      <c r="N1159">
        <v>3.6</v>
      </c>
    </row>
    <row r="1160" spans="1:14" x14ac:dyDescent="0.2">
      <c r="A1160" s="1">
        <v>308</v>
      </c>
      <c r="B1160" s="10">
        <v>30799</v>
      </c>
      <c r="C1160" s="32" t="str">
        <f t="shared" si="123"/>
        <v>S</v>
      </c>
      <c r="D1160">
        <v>17</v>
      </c>
      <c r="E1160">
        <v>2.73</v>
      </c>
      <c r="F1160" s="5">
        <f t="shared" si="126"/>
        <v>14.272349999999999</v>
      </c>
      <c r="G1160">
        <v>4.3499999999999996</v>
      </c>
      <c r="K1160">
        <v>427.73200000000003</v>
      </c>
      <c r="L1160">
        <f t="shared" si="127"/>
        <v>423.38200000000001</v>
      </c>
      <c r="N1160">
        <v>3.5880000000000001</v>
      </c>
    </row>
    <row r="1161" spans="1:14" x14ac:dyDescent="0.2">
      <c r="A1161" s="1">
        <v>308</v>
      </c>
      <c r="B1161" s="10">
        <v>30806</v>
      </c>
      <c r="C1161" s="32" t="str">
        <f t="shared" si="123"/>
        <v>S</v>
      </c>
      <c r="D1161">
        <v>17</v>
      </c>
      <c r="E1161">
        <v>2.86</v>
      </c>
      <c r="F1161" s="5">
        <f t="shared" si="126"/>
        <v>14.141109999999999</v>
      </c>
      <c r="G1161">
        <v>4.3099999999999996</v>
      </c>
      <c r="K1161">
        <v>427.73200000000003</v>
      </c>
      <c r="L1161">
        <f t="shared" ref="L1161:L1224" si="128">K1161-G1161</f>
        <v>423.42200000000003</v>
      </c>
      <c r="N1161">
        <v>3.548</v>
      </c>
    </row>
    <row r="1162" spans="1:14" x14ac:dyDescent="0.2">
      <c r="A1162" s="1">
        <v>308</v>
      </c>
      <c r="B1162" s="10">
        <v>30830</v>
      </c>
      <c r="C1162" s="32" t="str">
        <f t="shared" si="123"/>
        <v>S</v>
      </c>
      <c r="D1162">
        <v>17</v>
      </c>
      <c r="E1162">
        <v>2.86</v>
      </c>
      <c r="F1162" s="5">
        <f t="shared" si="126"/>
        <v>14.141109999999999</v>
      </c>
      <c r="G1162">
        <v>4.3099999999999996</v>
      </c>
      <c r="K1162">
        <v>427.73200000000003</v>
      </c>
      <c r="L1162">
        <f t="shared" si="128"/>
        <v>423.42200000000003</v>
      </c>
      <c r="N1162">
        <v>3.548</v>
      </c>
    </row>
    <row r="1163" spans="1:14" x14ac:dyDescent="0.2">
      <c r="A1163" s="1">
        <v>308</v>
      </c>
      <c r="B1163" s="10">
        <v>30839</v>
      </c>
      <c r="C1163" s="32" t="str">
        <f t="shared" si="123"/>
        <v>S</v>
      </c>
      <c r="D1163">
        <v>17</v>
      </c>
      <c r="E1163">
        <v>2.89</v>
      </c>
      <c r="F1163" s="5">
        <f t="shared" si="126"/>
        <v>14.111581000000001</v>
      </c>
      <c r="G1163">
        <v>4.3010000000000002</v>
      </c>
      <c r="K1163">
        <v>427.73200000000003</v>
      </c>
      <c r="L1163">
        <f t="shared" si="128"/>
        <v>423.43100000000004</v>
      </c>
      <c r="N1163">
        <v>3.5390000000000001</v>
      </c>
    </row>
    <row r="1164" spans="1:14" x14ac:dyDescent="0.2">
      <c r="A1164" s="1">
        <v>308</v>
      </c>
      <c r="B1164" s="10">
        <v>30848</v>
      </c>
      <c r="C1164" s="32" t="str">
        <f t="shared" si="123"/>
        <v>S</v>
      </c>
      <c r="D1164">
        <v>17</v>
      </c>
      <c r="E1164">
        <v>3.25</v>
      </c>
      <c r="F1164" s="5">
        <f t="shared" si="126"/>
        <v>13.750671000000001</v>
      </c>
      <c r="G1164">
        <v>4.1909999999999998</v>
      </c>
      <c r="K1164">
        <v>427.73200000000003</v>
      </c>
      <c r="L1164">
        <f t="shared" si="128"/>
        <v>423.54100000000005</v>
      </c>
      <c r="N1164">
        <v>3.4289999999999998</v>
      </c>
    </row>
    <row r="1165" spans="1:14" x14ac:dyDescent="0.2">
      <c r="A1165" s="1">
        <v>308</v>
      </c>
      <c r="B1165" s="10">
        <v>30854</v>
      </c>
      <c r="C1165" s="32" t="str">
        <f t="shared" si="123"/>
        <v>S</v>
      </c>
      <c r="D1165">
        <v>15</v>
      </c>
      <c r="E1165">
        <v>1.4</v>
      </c>
      <c r="F1165" s="5">
        <f t="shared" si="126"/>
        <v>13.599744999999999</v>
      </c>
      <c r="G1165">
        <v>4.1449999999999996</v>
      </c>
      <c r="K1165">
        <v>427.73200000000003</v>
      </c>
      <c r="L1165">
        <f t="shared" si="128"/>
        <v>423.58700000000005</v>
      </c>
      <c r="N1165">
        <v>3.383</v>
      </c>
    </row>
    <row r="1166" spans="1:14" x14ac:dyDescent="0.2">
      <c r="A1166" s="1">
        <v>308</v>
      </c>
      <c r="B1166" s="10">
        <v>30861</v>
      </c>
      <c r="C1166" s="32" t="str">
        <f t="shared" si="123"/>
        <v>S</v>
      </c>
      <c r="D1166">
        <v>15</v>
      </c>
      <c r="E1166">
        <v>1.44</v>
      </c>
      <c r="F1166" s="5">
        <f t="shared" si="126"/>
        <v>13.560373</v>
      </c>
      <c r="G1166">
        <v>4.133</v>
      </c>
      <c r="K1166">
        <v>427.73200000000003</v>
      </c>
      <c r="L1166">
        <f t="shared" si="128"/>
        <v>423.59900000000005</v>
      </c>
      <c r="N1166">
        <v>3.371</v>
      </c>
    </row>
    <row r="1167" spans="1:14" x14ac:dyDescent="0.2">
      <c r="A1167" s="1">
        <v>308</v>
      </c>
      <c r="B1167" s="10">
        <v>30869</v>
      </c>
      <c r="C1167" s="32" t="str">
        <f t="shared" si="123"/>
        <v>S</v>
      </c>
      <c r="D1167">
        <v>15</v>
      </c>
      <c r="E1167">
        <v>1.4</v>
      </c>
      <c r="F1167" s="5">
        <f t="shared" si="126"/>
        <v>13.599744999999999</v>
      </c>
      <c r="G1167">
        <v>4.1449999999999996</v>
      </c>
      <c r="K1167">
        <v>427.73200000000003</v>
      </c>
      <c r="L1167">
        <f t="shared" si="128"/>
        <v>423.58700000000005</v>
      </c>
      <c r="N1167">
        <v>3.383</v>
      </c>
    </row>
    <row r="1168" spans="1:14" x14ac:dyDescent="0.2">
      <c r="A1168" s="1">
        <v>308</v>
      </c>
      <c r="B1168" s="10">
        <v>30881</v>
      </c>
      <c r="C1168" s="32" t="str">
        <f t="shared" si="123"/>
        <v>S</v>
      </c>
      <c r="D1168">
        <v>15</v>
      </c>
      <c r="E1168">
        <v>1.33</v>
      </c>
      <c r="F1168" s="5">
        <f t="shared" si="126"/>
        <v>13.671927</v>
      </c>
      <c r="G1168">
        <v>4.1669999999999998</v>
      </c>
      <c r="K1168">
        <v>427.73200000000003</v>
      </c>
      <c r="L1168">
        <f t="shared" si="128"/>
        <v>423.56500000000005</v>
      </c>
      <c r="N1168">
        <v>3.4049999999999998</v>
      </c>
    </row>
    <row r="1169" spans="1:14" x14ac:dyDescent="0.2">
      <c r="A1169" s="1">
        <v>308</v>
      </c>
      <c r="B1169" s="10">
        <v>30888</v>
      </c>
      <c r="C1169" s="32" t="str">
        <f t="shared" si="123"/>
        <v>S</v>
      </c>
      <c r="D1169">
        <v>18</v>
      </c>
      <c r="E1169">
        <v>4.28</v>
      </c>
      <c r="F1169" s="5">
        <f t="shared" si="126"/>
        <v>13.721142000000002</v>
      </c>
      <c r="G1169">
        <v>4.1820000000000004</v>
      </c>
      <c r="K1169">
        <v>427.73200000000003</v>
      </c>
      <c r="L1169">
        <f t="shared" si="128"/>
        <v>423.55</v>
      </c>
      <c r="N1169">
        <v>3.42</v>
      </c>
    </row>
    <row r="1170" spans="1:14" x14ac:dyDescent="0.2">
      <c r="A1170" s="1">
        <v>308</v>
      </c>
      <c r="B1170" s="10">
        <v>30897</v>
      </c>
      <c r="C1170" s="32" t="str">
        <f t="shared" si="123"/>
        <v>S</v>
      </c>
      <c r="D1170">
        <v>15</v>
      </c>
      <c r="E1170">
        <v>1.18</v>
      </c>
      <c r="F1170" s="5">
        <f t="shared" si="126"/>
        <v>13.819571999999999</v>
      </c>
      <c r="G1170">
        <v>4.2119999999999997</v>
      </c>
      <c r="K1170">
        <v>427.73200000000003</v>
      </c>
      <c r="L1170">
        <f t="shared" si="128"/>
        <v>423.52000000000004</v>
      </c>
      <c r="N1170">
        <v>3.45</v>
      </c>
    </row>
    <row r="1171" spans="1:14" x14ac:dyDescent="0.2">
      <c r="A1171" s="1">
        <v>308</v>
      </c>
      <c r="B1171" s="10">
        <v>30904</v>
      </c>
      <c r="C1171" s="32" t="str">
        <f t="shared" si="123"/>
        <v>S</v>
      </c>
      <c r="D1171">
        <v>17</v>
      </c>
      <c r="E1171">
        <v>3.1</v>
      </c>
      <c r="F1171" s="5">
        <f t="shared" si="126"/>
        <v>13.901597000000001</v>
      </c>
      <c r="G1171">
        <v>4.2370000000000001</v>
      </c>
      <c r="K1171">
        <v>427.73200000000003</v>
      </c>
      <c r="L1171">
        <f t="shared" si="128"/>
        <v>423.495</v>
      </c>
      <c r="N1171">
        <v>3.4750000000000001</v>
      </c>
    </row>
    <row r="1172" spans="1:14" x14ac:dyDescent="0.2">
      <c r="A1172" s="1">
        <v>308</v>
      </c>
      <c r="B1172" s="10">
        <v>30911</v>
      </c>
      <c r="C1172" s="32" t="str">
        <f t="shared" si="123"/>
        <v>S</v>
      </c>
      <c r="D1172">
        <v>17</v>
      </c>
      <c r="E1172">
        <v>3.02</v>
      </c>
      <c r="F1172" s="5">
        <f t="shared" si="126"/>
        <v>13.980341000000001</v>
      </c>
      <c r="G1172">
        <v>4.2610000000000001</v>
      </c>
      <c r="K1172">
        <v>427.73200000000003</v>
      </c>
      <c r="L1172">
        <f t="shared" si="128"/>
        <v>423.471</v>
      </c>
      <c r="N1172">
        <v>3.4990000000000001</v>
      </c>
    </row>
    <row r="1173" spans="1:14" x14ac:dyDescent="0.2">
      <c r="A1173" s="1">
        <v>308</v>
      </c>
      <c r="B1173" s="10">
        <v>30917</v>
      </c>
      <c r="C1173" s="32" t="str">
        <f t="shared" si="123"/>
        <v>S</v>
      </c>
      <c r="D1173">
        <v>17</v>
      </c>
      <c r="E1173">
        <v>2.9</v>
      </c>
      <c r="F1173" s="5">
        <f t="shared" si="126"/>
        <v>14.101738000000001</v>
      </c>
      <c r="G1173">
        <v>4.298</v>
      </c>
      <c r="K1173">
        <v>427.73200000000003</v>
      </c>
      <c r="L1173">
        <f t="shared" si="128"/>
        <v>423.43400000000003</v>
      </c>
      <c r="N1173">
        <v>3.536</v>
      </c>
    </row>
    <row r="1174" spans="1:14" x14ac:dyDescent="0.2">
      <c r="A1174" s="1">
        <v>308</v>
      </c>
      <c r="B1174" s="10">
        <v>30934</v>
      </c>
      <c r="C1174" s="32" t="str">
        <f t="shared" si="123"/>
        <v>S</v>
      </c>
      <c r="D1174">
        <v>16</v>
      </c>
      <c r="E1174">
        <v>1.91</v>
      </c>
      <c r="F1174" s="5">
        <f t="shared" si="126"/>
        <v>14.091895000000001</v>
      </c>
      <c r="G1174">
        <v>4.2949999999999999</v>
      </c>
      <c r="K1174">
        <v>427.73200000000003</v>
      </c>
      <c r="L1174">
        <f t="shared" si="128"/>
        <v>423.43700000000001</v>
      </c>
      <c r="N1174">
        <v>3.5329999999999999</v>
      </c>
    </row>
    <row r="1175" spans="1:14" x14ac:dyDescent="0.2">
      <c r="A1175" s="1">
        <v>308</v>
      </c>
      <c r="B1175" s="10">
        <v>30945</v>
      </c>
      <c r="C1175" s="32" t="str">
        <f t="shared" si="123"/>
        <v>S</v>
      </c>
      <c r="D1175">
        <v>17</v>
      </c>
      <c r="E1175">
        <v>2.84</v>
      </c>
      <c r="F1175" s="5">
        <f t="shared" si="126"/>
        <v>14.160795999999999</v>
      </c>
      <c r="G1175">
        <v>4.3159999999999998</v>
      </c>
      <c r="K1175">
        <v>427.73200000000003</v>
      </c>
      <c r="L1175">
        <f t="shared" si="128"/>
        <v>423.41600000000005</v>
      </c>
      <c r="N1175">
        <v>3.5539999999999998</v>
      </c>
    </row>
    <row r="1176" spans="1:14" x14ac:dyDescent="0.2">
      <c r="A1176" s="1">
        <v>308</v>
      </c>
      <c r="B1176" s="10">
        <v>30970</v>
      </c>
      <c r="C1176" s="32" t="str">
        <f t="shared" si="123"/>
        <v>S</v>
      </c>
      <c r="D1176">
        <v>15</v>
      </c>
      <c r="E1176">
        <v>0.78</v>
      </c>
      <c r="F1176" s="5">
        <f t="shared" si="126"/>
        <v>14.219854</v>
      </c>
      <c r="G1176">
        <v>4.3339999999999996</v>
      </c>
      <c r="K1176">
        <v>427.73200000000003</v>
      </c>
      <c r="L1176">
        <f t="shared" si="128"/>
        <v>423.39800000000002</v>
      </c>
      <c r="N1176">
        <v>3.5720000000000001</v>
      </c>
    </row>
    <row r="1177" spans="1:14" x14ac:dyDescent="0.2">
      <c r="A1177" s="1">
        <v>308</v>
      </c>
      <c r="B1177" s="10">
        <v>30979</v>
      </c>
      <c r="C1177" s="32" t="str">
        <f t="shared" si="123"/>
        <v>S</v>
      </c>
      <c r="D1177">
        <v>15</v>
      </c>
      <c r="E1177">
        <v>0.95</v>
      </c>
      <c r="F1177" s="5">
        <f t="shared" si="126"/>
        <v>14.049242000000001</v>
      </c>
      <c r="G1177">
        <v>4.282</v>
      </c>
      <c r="K1177">
        <v>427.73200000000003</v>
      </c>
      <c r="L1177">
        <f t="shared" si="128"/>
        <v>423.45000000000005</v>
      </c>
      <c r="N1177">
        <v>3.52</v>
      </c>
    </row>
    <row r="1178" spans="1:14" x14ac:dyDescent="0.2">
      <c r="A1178" s="1">
        <v>308</v>
      </c>
      <c r="B1178" s="10">
        <v>30986</v>
      </c>
      <c r="C1178" s="32" t="str">
        <f t="shared" si="123"/>
        <v>S</v>
      </c>
      <c r="D1178">
        <v>14</v>
      </c>
      <c r="E1178">
        <v>0.06</v>
      </c>
      <c r="F1178" s="5">
        <f t="shared" si="126"/>
        <v>13.940968999999999</v>
      </c>
      <c r="G1178">
        <v>4.2489999999999997</v>
      </c>
      <c r="K1178">
        <v>427.73200000000003</v>
      </c>
      <c r="L1178">
        <f t="shared" si="128"/>
        <v>423.483</v>
      </c>
      <c r="N1178">
        <v>3.4870000000000001</v>
      </c>
    </row>
    <row r="1179" spans="1:14" x14ac:dyDescent="0.2">
      <c r="A1179" s="1">
        <v>308</v>
      </c>
      <c r="B1179" s="10">
        <v>30993</v>
      </c>
      <c r="C1179" s="32" t="str">
        <f t="shared" si="123"/>
        <v>S</v>
      </c>
      <c r="D1179">
        <v>15</v>
      </c>
      <c r="E1179">
        <v>1.1000000000000001</v>
      </c>
      <c r="F1179" s="5">
        <f t="shared" si="126"/>
        <v>13.901597000000001</v>
      </c>
      <c r="G1179">
        <v>4.2370000000000001</v>
      </c>
      <c r="K1179">
        <v>427.73200000000003</v>
      </c>
      <c r="L1179">
        <f t="shared" si="128"/>
        <v>423.495</v>
      </c>
      <c r="N1179">
        <v>3.4750000000000001</v>
      </c>
    </row>
    <row r="1180" spans="1:14" x14ac:dyDescent="0.2">
      <c r="A1180" s="1">
        <v>308</v>
      </c>
      <c r="B1180" s="10">
        <v>31002</v>
      </c>
      <c r="C1180" s="32" t="str">
        <f t="shared" si="123"/>
        <v>S</v>
      </c>
      <c r="D1180">
        <v>15</v>
      </c>
      <c r="E1180">
        <v>1.0900000000000001</v>
      </c>
      <c r="F1180" s="5">
        <f t="shared" si="126"/>
        <v>13.911440000000001</v>
      </c>
      <c r="G1180">
        <v>4.24</v>
      </c>
      <c r="K1180">
        <v>427.73200000000003</v>
      </c>
      <c r="L1180">
        <f t="shared" si="128"/>
        <v>423.49200000000002</v>
      </c>
      <c r="N1180">
        <v>3.4780000000000002</v>
      </c>
    </row>
    <row r="1181" spans="1:14" x14ac:dyDescent="0.2">
      <c r="A1181" s="1">
        <v>308</v>
      </c>
      <c r="B1181" s="10">
        <v>31007</v>
      </c>
      <c r="C1181" s="32" t="str">
        <f t="shared" si="123"/>
        <v>S</v>
      </c>
      <c r="D1181">
        <v>15</v>
      </c>
      <c r="E1181">
        <v>1.1000000000000001</v>
      </c>
      <c r="F1181" s="5">
        <f t="shared" ref="F1181:F1204" si="129">G1181*3.281</f>
        <v>13.901597000000001</v>
      </c>
      <c r="G1181">
        <v>4.2370000000000001</v>
      </c>
      <c r="K1181">
        <v>427.73200000000003</v>
      </c>
      <c r="L1181">
        <f t="shared" si="128"/>
        <v>423.495</v>
      </c>
      <c r="N1181">
        <v>3.4750000000000001</v>
      </c>
    </row>
    <row r="1182" spans="1:14" x14ac:dyDescent="0.2">
      <c r="A1182" s="1">
        <v>308</v>
      </c>
      <c r="B1182" s="10">
        <v>31016</v>
      </c>
      <c r="C1182" s="32" t="str">
        <f t="shared" si="123"/>
        <v>S</v>
      </c>
      <c r="D1182">
        <v>15</v>
      </c>
      <c r="E1182">
        <v>1.0900000000000001</v>
      </c>
      <c r="F1182" s="5">
        <f t="shared" si="129"/>
        <v>13.911440000000001</v>
      </c>
      <c r="G1182">
        <v>4.24</v>
      </c>
      <c r="K1182">
        <v>427.73200000000003</v>
      </c>
      <c r="L1182">
        <f t="shared" si="128"/>
        <v>423.49200000000002</v>
      </c>
      <c r="N1182">
        <v>3.4780000000000002</v>
      </c>
    </row>
    <row r="1183" spans="1:14" x14ac:dyDescent="0.2">
      <c r="A1183" s="1">
        <v>308</v>
      </c>
      <c r="B1183" s="10">
        <v>31021</v>
      </c>
      <c r="C1183" s="32" t="str">
        <f t="shared" si="123"/>
        <v>S</v>
      </c>
      <c r="D1183">
        <v>15</v>
      </c>
      <c r="E1183">
        <v>1.1599999999999999</v>
      </c>
      <c r="F1183" s="5">
        <f t="shared" si="129"/>
        <v>13.839258000000001</v>
      </c>
      <c r="G1183">
        <v>4.218</v>
      </c>
      <c r="K1183">
        <v>427.73200000000003</v>
      </c>
      <c r="L1183">
        <f t="shared" si="128"/>
        <v>423.51400000000001</v>
      </c>
      <c r="N1183">
        <v>3.456</v>
      </c>
    </row>
    <row r="1184" spans="1:14" x14ac:dyDescent="0.2">
      <c r="A1184" s="1">
        <v>308</v>
      </c>
      <c r="B1184" s="10">
        <v>31029</v>
      </c>
      <c r="C1184" s="32" t="str">
        <f t="shared" si="123"/>
        <v>S</v>
      </c>
      <c r="D1184">
        <v>15</v>
      </c>
      <c r="E1184">
        <v>1.1200000000000001</v>
      </c>
      <c r="F1184" s="5">
        <f t="shared" si="129"/>
        <v>13.881911000000001</v>
      </c>
      <c r="G1184">
        <v>4.2309999999999999</v>
      </c>
      <c r="K1184">
        <v>427.73200000000003</v>
      </c>
      <c r="L1184">
        <f t="shared" si="128"/>
        <v>423.50100000000003</v>
      </c>
      <c r="N1184">
        <v>3.4689999999999999</v>
      </c>
    </row>
    <row r="1185" spans="1:14" x14ac:dyDescent="0.2">
      <c r="A1185" s="1">
        <v>308</v>
      </c>
      <c r="B1185" s="10">
        <v>31039</v>
      </c>
      <c r="C1185" s="32" t="str">
        <f t="shared" si="123"/>
        <v>S</v>
      </c>
      <c r="D1185">
        <v>15</v>
      </c>
      <c r="E1185">
        <v>0.91</v>
      </c>
      <c r="F1185" s="5">
        <f t="shared" si="129"/>
        <v>14.091895000000001</v>
      </c>
      <c r="G1185">
        <v>4.2949999999999999</v>
      </c>
      <c r="K1185">
        <v>427.73200000000003</v>
      </c>
      <c r="L1185">
        <f t="shared" si="128"/>
        <v>423.43700000000001</v>
      </c>
      <c r="N1185">
        <v>3.5329999999999999</v>
      </c>
    </row>
    <row r="1186" spans="1:14" x14ac:dyDescent="0.2">
      <c r="A1186" s="1">
        <v>308</v>
      </c>
      <c r="B1186" s="10">
        <v>31046</v>
      </c>
      <c r="C1186" s="32" t="str">
        <f t="shared" si="123"/>
        <v>S</v>
      </c>
      <c r="D1186">
        <v>15</v>
      </c>
      <c r="E1186">
        <v>0.87</v>
      </c>
      <c r="F1186" s="5">
        <f t="shared" si="129"/>
        <v>14.131267000000001</v>
      </c>
      <c r="G1186">
        <v>4.3070000000000004</v>
      </c>
      <c r="K1186">
        <v>427.73200000000003</v>
      </c>
      <c r="L1186">
        <f t="shared" si="128"/>
        <v>423.42500000000001</v>
      </c>
      <c r="N1186">
        <v>3.5449999999999999</v>
      </c>
    </row>
    <row r="1187" spans="1:14" x14ac:dyDescent="0.2">
      <c r="A1187" s="1">
        <v>308</v>
      </c>
      <c r="B1187" s="10">
        <v>31053</v>
      </c>
      <c r="C1187" s="32" t="str">
        <f t="shared" si="123"/>
        <v>S</v>
      </c>
      <c r="D1187">
        <v>15</v>
      </c>
      <c r="E1187">
        <v>0.84</v>
      </c>
      <c r="F1187" s="5">
        <f t="shared" si="129"/>
        <v>14.160795999999999</v>
      </c>
      <c r="G1187">
        <v>4.3159999999999998</v>
      </c>
      <c r="K1187">
        <v>427.73200000000003</v>
      </c>
      <c r="L1187">
        <f t="shared" si="128"/>
        <v>423.41600000000005</v>
      </c>
      <c r="N1187">
        <v>3.5539999999999998</v>
      </c>
    </row>
    <row r="1188" spans="1:14" x14ac:dyDescent="0.2">
      <c r="A1188" s="1">
        <v>308</v>
      </c>
      <c r="B1188" s="10">
        <v>31060</v>
      </c>
      <c r="C1188" s="32" t="str">
        <f t="shared" si="123"/>
        <v>S</v>
      </c>
      <c r="D1188">
        <v>15</v>
      </c>
      <c r="E1188">
        <v>0.81</v>
      </c>
      <c r="F1188" s="5">
        <f t="shared" si="129"/>
        <v>14.190325000000001</v>
      </c>
      <c r="G1188">
        <v>4.3250000000000002</v>
      </c>
      <c r="K1188">
        <v>427.73200000000003</v>
      </c>
      <c r="L1188">
        <f t="shared" si="128"/>
        <v>423.40700000000004</v>
      </c>
      <c r="N1188">
        <v>3.5630000000000002</v>
      </c>
    </row>
    <row r="1189" spans="1:14" x14ac:dyDescent="0.2">
      <c r="A1189" s="1">
        <v>308</v>
      </c>
      <c r="B1189" s="10">
        <v>31076</v>
      </c>
      <c r="C1189" s="32" t="str">
        <f t="shared" si="123"/>
        <v>S</v>
      </c>
      <c r="D1189">
        <v>15</v>
      </c>
      <c r="E1189">
        <v>0.73</v>
      </c>
      <c r="F1189" s="5">
        <f t="shared" si="129"/>
        <v>14.272349999999999</v>
      </c>
      <c r="G1189">
        <v>4.3499999999999996</v>
      </c>
      <c r="K1189">
        <v>427.73200000000003</v>
      </c>
      <c r="L1189">
        <f t="shared" si="128"/>
        <v>423.38200000000001</v>
      </c>
      <c r="N1189">
        <v>3.5880000000000001</v>
      </c>
    </row>
    <row r="1190" spans="1:14" x14ac:dyDescent="0.2">
      <c r="A1190" s="1">
        <v>308</v>
      </c>
      <c r="B1190" s="10">
        <v>31081</v>
      </c>
      <c r="C1190" s="32" t="str">
        <f t="shared" si="123"/>
        <v>S</v>
      </c>
      <c r="D1190">
        <v>15</v>
      </c>
      <c r="E1190">
        <v>0.69</v>
      </c>
      <c r="F1190" s="5">
        <f t="shared" si="129"/>
        <v>14.311722000000001</v>
      </c>
      <c r="G1190">
        <v>4.3620000000000001</v>
      </c>
      <c r="K1190">
        <v>427.73200000000003</v>
      </c>
      <c r="L1190">
        <f t="shared" si="128"/>
        <v>423.37</v>
      </c>
      <c r="N1190">
        <v>3.6</v>
      </c>
    </row>
    <row r="1191" spans="1:14" x14ac:dyDescent="0.2">
      <c r="A1191" s="1">
        <v>308</v>
      </c>
      <c r="B1191" s="10">
        <v>31088</v>
      </c>
      <c r="C1191" s="32" t="str">
        <f t="shared" si="123"/>
        <v>S</v>
      </c>
      <c r="D1191">
        <v>15</v>
      </c>
      <c r="E1191">
        <v>0.65</v>
      </c>
      <c r="F1191" s="5">
        <f t="shared" si="129"/>
        <v>14.351094</v>
      </c>
      <c r="G1191">
        <v>4.3739999999999997</v>
      </c>
      <c r="K1191">
        <v>427.73200000000003</v>
      </c>
      <c r="L1191">
        <f t="shared" si="128"/>
        <v>423.358</v>
      </c>
      <c r="N1191">
        <v>3.6120000000000001</v>
      </c>
    </row>
    <row r="1192" spans="1:14" x14ac:dyDescent="0.2">
      <c r="A1192" s="1">
        <v>308</v>
      </c>
      <c r="B1192" s="10">
        <v>31095</v>
      </c>
      <c r="C1192" s="32" t="str">
        <f t="shared" si="123"/>
        <v>S</v>
      </c>
      <c r="D1192">
        <v>15</v>
      </c>
      <c r="E1192">
        <v>0.63</v>
      </c>
      <c r="F1192" s="5">
        <f t="shared" si="129"/>
        <v>14.37078</v>
      </c>
      <c r="G1192">
        <v>4.38</v>
      </c>
      <c r="K1192">
        <v>427.73200000000003</v>
      </c>
      <c r="L1192">
        <f t="shared" si="128"/>
        <v>423.35200000000003</v>
      </c>
      <c r="N1192">
        <v>3.6179999999999999</v>
      </c>
    </row>
    <row r="1193" spans="1:14" x14ac:dyDescent="0.2">
      <c r="A1193" s="1">
        <v>308</v>
      </c>
      <c r="B1193" s="10">
        <v>31102</v>
      </c>
      <c r="C1193" s="32" t="str">
        <f t="shared" si="123"/>
        <v>S</v>
      </c>
      <c r="D1193">
        <v>15</v>
      </c>
      <c r="E1193">
        <v>0.61</v>
      </c>
      <c r="F1193" s="5">
        <f t="shared" si="129"/>
        <v>14.390466000000002</v>
      </c>
      <c r="G1193">
        <v>4.3860000000000001</v>
      </c>
      <c r="K1193">
        <v>427.73200000000003</v>
      </c>
      <c r="L1193">
        <f t="shared" si="128"/>
        <v>423.346</v>
      </c>
      <c r="N1193">
        <v>3.6240000000000001</v>
      </c>
    </row>
    <row r="1194" spans="1:14" x14ac:dyDescent="0.2">
      <c r="A1194" s="1">
        <v>308</v>
      </c>
      <c r="B1194" s="10">
        <v>31109</v>
      </c>
      <c r="C1194" s="32" t="str">
        <f t="shared" si="123"/>
        <v>S</v>
      </c>
      <c r="D1194">
        <v>15</v>
      </c>
      <c r="E1194">
        <v>0.57999999999999996</v>
      </c>
      <c r="F1194" s="5">
        <f t="shared" si="129"/>
        <v>14.419994999999998</v>
      </c>
      <c r="G1194">
        <v>4.3949999999999996</v>
      </c>
      <c r="K1194">
        <v>427.73200000000003</v>
      </c>
      <c r="L1194">
        <f t="shared" si="128"/>
        <v>423.33700000000005</v>
      </c>
      <c r="N1194">
        <v>3.633</v>
      </c>
    </row>
    <row r="1195" spans="1:14" x14ac:dyDescent="0.2">
      <c r="A1195" s="1">
        <v>308</v>
      </c>
      <c r="B1195" s="10">
        <v>31116</v>
      </c>
      <c r="C1195" s="32" t="str">
        <f t="shared" si="123"/>
        <v>S</v>
      </c>
      <c r="D1195">
        <v>15</v>
      </c>
      <c r="E1195">
        <v>0.53</v>
      </c>
      <c r="F1195" s="5">
        <f t="shared" si="129"/>
        <v>14.472491</v>
      </c>
      <c r="G1195">
        <v>4.4109999999999996</v>
      </c>
      <c r="K1195">
        <v>427.73200000000003</v>
      </c>
      <c r="L1195">
        <f t="shared" si="128"/>
        <v>423.32100000000003</v>
      </c>
      <c r="N1195">
        <v>3.649</v>
      </c>
    </row>
    <row r="1196" spans="1:14" x14ac:dyDescent="0.2">
      <c r="A1196" s="1">
        <v>308</v>
      </c>
      <c r="B1196" s="10">
        <v>31123</v>
      </c>
      <c r="C1196" s="32" t="str">
        <f t="shared" si="123"/>
        <v>S</v>
      </c>
      <c r="D1196">
        <v>15</v>
      </c>
      <c r="E1196">
        <v>0.52</v>
      </c>
      <c r="F1196" s="5">
        <f t="shared" si="129"/>
        <v>14.482334</v>
      </c>
      <c r="G1196">
        <v>4.4139999999999997</v>
      </c>
      <c r="K1196">
        <v>427.73200000000003</v>
      </c>
      <c r="L1196">
        <f t="shared" si="128"/>
        <v>423.31800000000004</v>
      </c>
      <c r="N1196">
        <v>3.6520000000000001</v>
      </c>
    </row>
    <row r="1197" spans="1:14" x14ac:dyDescent="0.2">
      <c r="A1197" s="1">
        <v>308</v>
      </c>
      <c r="B1197" s="10">
        <v>31130</v>
      </c>
      <c r="C1197" s="32" t="str">
        <f t="shared" si="123"/>
        <v>S</v>
      </c>
      <c r="D1197">
        <v>15</v>
      </c>
      <c r="E1197">
        <v>0.75</v>
      </c>
      <c r="F1197" s="5">
        <f t="shared" si="129"/>
        <v>14.249383</v>
      </c>
      <c r="G1197">
        <v>4.343</v>
      </c>
      <c r="K1197">
        <v>427.73200000000003</v>
      </c>
      <c r="L1197">
        <f t="shared" si="128"/>
        <v>423.38900000000001</v>
      </c>
      <c r="N1197">
        <v>3.581</v>
      </c>
    </row>
    <row r="1198" spans="1:14" x14ac:dyDescent="0.2">
      <c r="A1198" s="1">
        <v>308</v>
      </c>
      <c r="B1198" s="10">
        <v>31137</v>
      </c>
      <c r="C1198" s="32" t="str">
        <f t="shared" si="123"/>
        <v>S</v>
      </c>
      <c r="D1198">
        <v>15</v>
      </c>
      <c r="E1198">
        <v>0.72</v>
      </c>
      <c r="F1198" s="5">
        <f t="shared" si="129"/>
        <v>14.282192999999999</v>
      </c>
      <c r="G1198">
        <v>4.3529999999999998</v>
      </c>
      <c r="K1198">
        <v>427.73200000000003</v>
      </c>
      <c r="L1198">
        <f t="shared" si="128"/>
        <v>423.37900000000002</v>
      </c>
      <c r="N1198">
        <v>3.5910000000000002</v>
      </c>
    </row>
    <row r="1199" spans="1:14" x14ac:dyDescent="0.2">
      <c r="A1199" s="1">
        <v>308</v>
      </c>
      <c r="B1199" s="10">
        <v>31144</v>
      </c>
      <c r="C1199" s="32" t="str">
        <f t="shared" si="123"/>
        <v>S</v>
      </c>
      <c r="D1199">
        <v>15</v>
      </c>
      <c r="E1199">
        <v>0.7</v>
      </c>
      <c r="F1199" s="5">
        <f t="shared" si="129"/>
        <v>14.301879000000001</v>
      </c>
      <c r="G1199">
        <v>4.359</v>
      </c>
      <c r="K1199">
        <v>427.73200000000003</v>
      </c>
      <c r="L1199">
        <f t="shared" si="128"/>
        <v>423.37300000000005</v>
      </c>
      <c r="N1199">
        <v>3.597</v>
      </c>
    </row>
    <row r="1200" spans="1:14" x14ac:dyDescent="0.2">
      <c r="A1200" s="1">
        <v>308</v>
      </c>
      <c r="B1200" s="10">
        <v>31151</v>
      </c>
      <c r="C1200" s="32" t="str">
        <f t="shared" si="123"/>
        <v>S</v>
      </c>
      <c r="D1200">
        <v>15</v>
      </c>
      <c r="E1200">
        <v>0.73</v>
      </c>
      <c r="F1200" s="5">
        <f t="shared" si="129"/>
        <v>14.272349999999999</v>
      </c>
      <c r="G1200">
        <v>4.3499999999999996</v>
      </c>
      <c r="K1200">
        <v>427.73200000000003</v>
      </c>
      <c r="L1200">
        <f t="shared" si="128"/>
        <v>423.38200000000001</v>
      </c>
      <c r="N1200">
        <v>3.5880000000000001</v>
      </c>
    </row>
    <row r="1201" spans="1:14" x14ac:dyDescent="0.2">
      <c r="A1201" s="1">
        <v>308</v>
      </c>
      <c r="B1201" s="10">
        <v>31158</v>
      </c>
      <c r="C1201" s="32" t="str">
        <f t="shared" si="123"/>
        <v>S</v>
      </c>
      <c r="D1201">
        <v>15</v>
      </c>
      <c r="E1201">
        <v>0.75</v>
      </c>
      <c r="F1201" s="5">
        <f t="shared" si="129"/>
        <v>14.249383</v>
      </c>
      <c r="G1201">
        <v>4.343</v>
      </c>
      <c r="K1201">
        <v>427.73200000000003</v>
      </c>
      <c r="L1201">
        <f t="shared" si="128"/>
        <v>423.38900000000001</v>
      </c>
      <c r="N1201">
        <v>3.581</v>
      </c>
    </row>
    <row r="1202" spans="1:14" x14ac:dyDescent="0.2">
      <c r="A1202" s="1">
        <v>308</v>
      </c>
      <c r="B1202" s="10">
        <v>31165</v>
      </c>
      <c r="C1202" s="32" t="str">
        <f t="shared" si="123"/>
        <v>S</v>
      </c>
      <c r="D1202">
        <v>15</v>
      </c>
      <c r="E1202">
        <v>0.94</v>
      </c>
      <c r="F1202" s="5">
        <f t="shared" si="129"/>
        <v>14.062365999999999</v>
      </c>
      <c r="G1202">
        <v>4.2859999999999996</v>
      </c>
      <c r="K1202">
        <v>427.73200000000003</v>
      </c>
      <c r="L1202">
        <f t="shared" si="128"/>
        <v>423.44600000000003</v>
      </c>
      <c r="N1202">
        <v>3.524</v>
      </c>
    </row>
    <row r="1203" spans="1:14" x14ac:dyDescent="0.2">
      <c r="A1203" s="1">
        <v>308</v>
      </c>
      <c r="B1203" s="10">
        <v>31172</v>
      </c>
      <c r="C1203" s="32" t="str">
        <f t="shared" si="123"/>
        <v>S</v>
      </c>
      <c r="D1203">
        <v>15</v>
      </c>
      <c r="E1203">
        <v>1.05</v>
      </c>
      <c r="F1203" s="5">
        <f t="shared" si="129"/>
        <v>13.950811999999999</v>
      </c>
      <c r="G1203">
        <v>4.2519999999999998</v>
      </c>
      <c r="K1203">
        <v>427.73200000000003</v>
      </c>
      <c r="L1203">
        <f t="shared" si="128"/>
        <v>423.48</v>
      </c>
      <c r="N1203">
        <v>3.49</v>
      </c>
    </row>
    <row r="1204" spans="1:14" x14ac:dyDescent="0.2">
      <c r="A1204" s="1">
        <v>308</v>
      </c>
      <c r="B1204" s="10">
        <v>31179</v>
      </c>
      <c r="C1204" s="32" t="str">
        <f t="shared" si="123"/>
        <v>S</v>
      </c>
      <c r="D1204">
        <v>15</v>
      </c>
      <c r="E1204">
        <v>1.27</v>
      </c>
      <c r="F1204" s="5">
        <f t="shared" si="129"/>
        <v>13.730984999999999</v>
      </c>
      <c r="G1204">
        <v>4.1849999999999996</v>
      </c>
      <c r="K1204">
        <v>427.73200000000003</v>
      </c>
      <c r="L1204">
        <f t="shared" si="128"/>
        <v>423.54700000000003</v>
      </c>
      <c r="N1204">
        <v>3.423</v>
      </c>
    </row>
    <row r="1205" spans="1:14" x14ac:dyDescent="0.2">
      <c r="A1205" s="1">
        <v>308</v>
      </c>
      <c r="B1205" s="10">
        <v>31186</v>
      </c>
      <c r="C1205" s="32" t="str">
        <f t="shared" si="123"/>
        <v>S</v>
      </c>
      <c r="D1205">
        <v>15</v>
      </c>
      <c r="E1205">
        <v>1.35</v>
      </c>
      <c r="F1205" s="5">
        <f t="shared" ref="F1205:F1268" si="130">G1205*3.281</f>
        <v>13.652241</v>
      </c>
      <c r="G1205">
        <v>4.1609999999999996</v>
      </c>
      <c r="K1205">
        <v>427.73200000000003</v>
      </c>
      <c r="L1205">
        <f t="shared" si="128"/>
        <v>423.57100000000003</v>
      </c>
      <c r="N1205">
        <v>3.399</v>
      </c>
    </row>
    <row r="1206" spans="1:14" x14ac:dyDescent="0.2">
      <c r="A1206" s="1">
        <v>308</v>
      </c>
      <c r="B1206" s="10">
        <v>31193</v>
      </c>
      <c r="C1206" s="32" t="str">
        <f t="shared" si="123"/>
        <v>S</v>
      </c>
      <c r="D1206">
        <v>15</v>
      </c>
      <c r="E1206">
        <v>1.39</v>
      </c>
      <c r="F1206" s="5">
        <f t="shared" si="130"/>
        <v>13.609587999999999</v>
      </c>
      <c r="G1206">
        <v>4.1479999999999997</v>
      </c>
      <c r="K1206">
        <v>427.73200000000003</v>
      </c>
      <c r="L1206">
        <f t="shared" si="128"/>
        <v>423.584</v>
      </c>
      <c r="N1206">
        <v>3.3860000000000001</v>
      </c>
    </row>
    <row r="1207" spans="1:14" x14ac:dyDescent="0.2">
      <c r="A1207" s="1">
        <v>308</v>
      </c>
      <c r="B1207" s="10">
        <v>31200</v>
      </c>
      <c r="C1207" s="32" t="str">
        <f t="shared" si="123"/>
        <v>S</v>
      </c>
      <c r="D1207">
        <v>15</v>
      </c>
      <c r="E1207">
        <v>1.45</v>
      </c>
      <c r="F1207" s="5">
        <f t="shared" si="130"/>
        <v>13.55053</v>
      </c>
      <c r="G1207">
        <v>4.13</v>
      </c>
      <c r="K1207">
        <v>427.73200000000003</v>
      </c>
      <c r="L1207">
        <f t="shared" si="128"/>
        <v>423.60200000000003</v>
      </c>
      <c r="N1207">
        <v>3.3679999999999999</v>
      </c>
    </row>
    <row r="1208" spans="1:14" x14ac:dyDescent="0.2">
      <c r="A1208" s="1">
        <v>308</v>
      </c>
      <c r="B1208" s="10">
        <v>31207</v>
      </c>
      <c r="C1208" s="32" t="str">
        <f t="shared" ref="C1208:C1271" si="131">IF(ISBLANK(D1208),"V","S")</f>
        <v>S</v>
      </c>
      <c r="D1208">
        <v>15</v>
      </c>
      <c r="E1208">
        <v>1.46</v>
      </c>
      <c r="F1208" s="5">
        <f t="shared" si="130"/>
        <v>13.540687</v>
      </c>
      <c r="G1208">
        <v>4.1269999999999998</v>
      </c>
      <c r="K1208">
        <v>427.73200000000003</v>
      </c>
      <c r="L1208">
        <f t="shared" si="128"/>
        <v>423.60500000000002</v>
      </c>
      <c r="N1208">
        <v>3.3650000000000002</v>
      </c>
    </row>
    <row r="1209" spans="1:14" x14ac:dyDescent="0.2">
      <c r="A1209" s="1">
        <v>308</v>
      </c>
      <c r="B1209" s="10">
        <v>31214</v>
      </c>
      <c r="C1209" s="32" t="str">
        <f t="shared" si="131"/>
        <v>S</v>
      </c>
      <c r="D1209">
        <v>15</v>
      </c>
      <c r="E1209">
        <v>1.53</v>
      </c>
      <c r="F1209" s="5">
        <f t="shared" si="130"/>
        <v>13.471786</v>
      </c>
      <c r="G1209">
        <v>4.1059999999999999</v>
      </c>
      <c r="K1209">
        <v>427.73200000000003</v>
      </c>
      <c r="L1209">
        <f t="shared" si="128"/>
        <v>423.62600000000003</v>
      </c>
      <c r="N1209">
        <v>3.3439999999999999</v>
      </c>
    </row>
    <row r="1210" spans="1:14" x14ac:dyDescent="0.2">
      <c r="A1210" s="1">
        <v>308</v>
      </c>
      <c r="B1210" s="10">
        <v>31228</v>
      </c>
      <c r="C1210" s="32" t="str">
        <f t="shared" si="131"/>
        <v>S</v>
      </c>
      <c r="D1210">
        <v>15</v>
      </c>
      <c r="E1210">
        <v>1.6</v>
      </c>
      <c r="F1210" s="5">
        <f t="shared" si="130"/>
        <v>13.399604</v>
      </c>
      <c r="G1210">
        <v>4.0839999999999996</v>
      </c>
      <c r="K1210">
        <v>427.73200000000003</v>
      </c>
      <c r="L1210">
        <f t="shared" si="128"/>
        <v>423.64800000000002</v>
      </c>
      <c r="N1210">
        <v>3.3220000000000001</v>
      </c>
    </row>
    <row r="1211" spans="1:14" x14ac:dyDescent="0.2">
      <c r="A1211" s="1">
        <v>308</v>
      </c>
      <c r="B1211" s="10">
        <v>31235</v>
      </c>
      <c r="C1211" s="32" t="str">
        <f t="shared" si="131"/>
        <v>S</v>
      </c>
      <c r="D1211">
        <v>15</v>
      </c>
      <c r="E1211">
        <v>1.57</v>
      </c>
      <c r="F1211" s="5">
        <f t="shared" si="130"/>
        <v>13.432414000000001</v>
      </c>
      <c r="G1211">
        <v>4.0940000000000003</v>
      </c>
      <c r="K1211">
        <v>427.73200000000003</v>
      </c>
      <c r="L1211">
        <f t="shared" si="128"/>
        <v>423.63800000000003</v>
      </c>
      <c r="N1211">
        <v>3.3319999999999999</v>
      </c>
    </row>
    <row r="1212" spans="1:14" x14ac:dyDescent="0.2">
      <c r="A1212" s="1">
        <v>308</v>
      </c>
      <c r="B1212" s="10">
        <v>31242</v>
      </c>
      <c r="C1212" s="32" t="str">
        <f t="shared" si="131"/>
        <v>S</v>
      </c>
      <c r="D1212">
        <v>15</v>
      </c>
      <c r="E1212">
        <v>1.54</v>
      </c>
      <c r="F1212" s="5">
        <f t="shared" si="130"/>
        <v>13.461943</v>
      </c>
      <c r="G1212">
        <v>4.1029999999999998</v>
      </c>
      <c r="K1212">
        <v>427.73200000000003</v>
      </c>
      <c r="L1212">
        <f t="shared" si="128"/>
        <v>423.62900000000002</v>
      </c>
      <c r="N1212">
        <v>3.3410000000000002</v>
      </c>
    </row>
    <row r="1213" spans="1:14" x14ac:dyDescent="0.2">
      <c r="A1213" s="1">
        <v>308</v>
      </c>
      <c r="B1213" s="10">
        <v>31249</v>
      </c>
      <c r="C1213" s="32" t="str">
        <f t="shared" si="131"/>
        <v>S</v>
      </c>
      <c r="D1213">
        <v>15</v>
      </c>
      <c r="E1213">
        <v>1.55</v>
      </c>
      <c r="F1213" s="5">
        <f t="shared" si="130"/>
        <v>13.4521</v>
      </c>
      <c r="G1213">
        <v>4.0999999999999996</v>
      </c>
      <c r="K1213">
        <v>427.73200000000003</v>
      </c>
      <c r="L1213">
        <f t="shared" si="128"/>
        <v>423.63200000000001</v>
      </c>
      <c r="N1213">
        <v>3.3380000000000001</v>
      </c>
    </row>
    <row r="1214" spans="1:14" x14ac:dyDescent="0.2">
      <c r="A1214" s="1">
        <v>308</v>
      </c>
      <c r="B1214" s="10">
        <v>31256</v>
      </c>
      <c r="C1214" s="32" t="str">
        <f t="shared" si="131"/>
        <v>S</v>
      </c>
      <c r="D1214">
        <v>15</v>
      </c>
      <c r="E1214">
        <v>1.53</v>
      </c>
      <c r="F1214" s="5">
        <f t="shared" si="130"/>
        <v>13.471786</v>
      </c>
      <c r="G1214">
        <v>4.1059999999999999</v>
      </c>
      <c r="K1214">
        <v>427.73200000000003</v>
      </c>
      <c r="L1214">
        <f t="shared" si="128"/>
        <v>423.62600000000003</v>
      </c>
      <c r="N1214">
        <v>3.3439999999999999</v>
      </c>
    </row>
    <row r="1215" spans="1:14" x14ac:dyDescent="0.2">
      <c r="A1215" s="1">
        <v>308</v>
      </c>
      <c r="B1215" s="10">
        <v>31263</v>
      </c>
      <c r="C1215" s="32" t="str">
        <f t="shared" si="131"/>
        <v>S</v>
      </c>
      <c r="D1215">
        <v>15</v>
      </c>
      <c r="E1215">
        <v>1.53</v>
      </c>
      <c r="F1215" s="5">
        <f t="shared" si="130"/>
        <v>13.471786</v>
      </c>
      <c r="G1215">
        <v>4.1059999999999999</v>
      </c>
      <c r="K1215">
        <v>427.73200000000003</v>
      </c>
      <c r="L1215">
        <f t="shared" si="128"/>
        <v>423.62600000000003</v>
      </c>
      <c r="N1215">
        <v>3.3439999999999999</v>
      </c>
    </row>
    <row r="1216" spans="1:14" x14ac:dyDescent="0.2">
      <c r="A1216" s="1">
        <v>308</v>
      </c>
      <c r="B1216" s="10">
        <v>31270</v>
      </c>
      <c r="C1216" s="32" t="str">
        <f t="shared" si="131"/>
        <v>S</v>
      </c>
      <c r="D1216">
        <v>15</v>
      </c>
      <c r="E1216">
        <v>1.55</v>
      </c>
      <c r="F1216" s="5">
        <f t="shared" si="130"/>
        <v>13.4521</v>
      </c>
      <c r="G1216">
        <v>4.0999999999999996</v>
      </c>
      <c r="K1216">
        <v>427.73200000000003</v>
      </c>
      <c r="L1216">
        <f t="shared" si="128"/>
        <v>423.63200000000001</v>
      </c>
      <c r="N1216">
        <v>3.3380000000000001</v>
      </c>
    </row>
    <row r="1217" spans="1:14" x14ac:dyDescent="0.2">
      <c r="A1217" s="1">
        <v>308</v>
      </c>
      <c r="B1217" s="10">
        <v>31272</v>
      </c>
      <c r="C1217" s="32" t="str">
        <f t="shared" si="131"/>
        <v>S</v>
      </c>
      <c r="D1217">
        <v>15</v>
      </c>
      <c r="E1217">
        <v>1.5</v>
      </c>
      <c r="F1217" s="5">
        <f t="shared" si="130"/>
        <v>13.501315000000002</v>
      </c>
      <c r="G1217">
        <v>4.1150000000000002</v>
      </c>
      <c r="K1217">
        <v>427.73200000000003</v>
      </c>
      <c r="L1217">
        <f t="shared" si="128"/>
        <v>423.61700000000002</v>
      </c>
      <c r="N1217">
        <v>3.3530000000000002</v>
      </c>
    </row>
    <row r="1218" spans="1:14" x14ac:dyDescent="0.2">
      <c r="A1218" s="1">
        <v>308</v>
      </c>
      <c r="B1218" s="10">
        <v>31277</v>
      </c>
      <c r="C1218" s="32" t="str">
        <f t="shared" si="131"/>
        <v>S</v>
      </c>
      <c r="D1218">
        <v>15</v>
      </c>
      <c r="E1218">
        <v>1.56</v>
      </c>
      <c r="F1218" s="5">
        <f t="shared" si="130"/>
        <v>13.442257000000001</v>
      </c>
      <c r="G1218">
        <v>4.0970000000000004</v>
      </c>
      <c r="K1218">
        <v>427.73200000000003</v>
      </c>
      <c r="L1218">
        <f t="shared" si="128"/>
        <v>423.63500000000005</v>
      </c>
      <c r="N1218">
        <v>3.335</v>
      </c>
    </row>
    <row r="1219" spans="1:14" x14ac:dyDescent="0.2">
      <c r="A1219" s="1">
        <v>308</v>
      </c>
      <c r="B1219" s="10">
        <v>31284</v>
      </c>
      <c r="C1219" s="32" t="str">
        <f t="shared" si="131"/>
        <v>S</v>
      </c>
      <c r="D1219">
        <v>15</v>
      </c>
      <c r="E1219">
        <v>1.52</v>
      </c>
      <c r="F1219" s="5">
        <f t="shared" si="130"/>
        <v>13.481629</v>
      </c>
      <c r="G1219">
        <v>4.109</v>
      </c>
      <c r="K1219">
        <v>427.73200000000003</v>
      </c>
      <c r="L1219">
        <f t="shared" si="128"/>
        <v>423.62300000000005</v>
      </c>
      <c r="N1219">
        <v>3.347</v>
      </c>
    </row>
    <row r="1220" spans="1:14" x14ac:dyDescent="0.2">
      <c r="A1220" s="1">
        <v>308</v>
      </c>
      <c r="B1220" s="10">
        <v>31291</v>
      </c>
      <c r="C1220" s="32" t="str">
        <f t="shared" si="131"/>
        <v>S</v>
      </c>
      <c r="D1220">
        <v>15</v>
      </c>
      <c r="E1220">
        <v>1.5</v>
      </c>
      <c r="F1220" s="5">
        <f t="shared" si="130"/>
        <v>13.501315000000002</v>
      </c>
      <c r="G1220">
        <v>4.1150000000000002</v>
      </c>
      <c r="K1220">
        <v>427.73200000000003</v>
      </c>
      <c r="L1220">
        <f t="shared" si="128"/>
        <v>423.61700000000002</v>
      </c>
      <c r="N1220">
        <v>3.3530000000000002</v>
      </c>
    </row>
    <row r="1221" spans="1:14" x14ac:dyDescent="0.2">
      <c r="A1221" s="1">
        <v>308</v>
      </c>
      <c r="B1221" s="10">
        <v>31298</v>
      </c>
      <c r="C1221" s="32" t="str">
        <f t="shared" si="131"/>
        <v>S</v>
      </c>
      <c r="D1221">
        <v>15</v>
      </c>
      <c r="E1221">
        <v>1.55</v>
      </c>
      <c r="F1221" s="5">
        <f t="shared" si="130"/>
        <v>13.4521</v>
      </c>
      <c r="G1221">
        <v>4.0999999999999996</v>
      </c>
      <c r="K1221">
        <v>427.73200000000003</v>
      </c>
      <c r="L1221">
        <f t="shared" si="128"/>
        <v>423.63200000000001</v>
      </c>
      <c r="N1221">
        <v>3.3380000000000001</v>
      </c>
    </row>
    <row r="1222" spans="1:14" x14ac:dyDescent="0.2">
      <c r="A1222" s="1">
        <v>308</v>
      </c>
      <c r="B1222" s="10">
        <v>31305</v>
      </c>
      <c r="C1222" s="32" t="str">
        <f t="shared" si="131"/>
        <v>S</v>
      </c>
      <c r="D1222">
        <v>15</v>
      </c>
      <c r="E1222">
        <v>1.6</v>
      </c>
      <c r="F1222" s="5">
        <f t="shared" si="130"/>
        <v>13.399604</v>
      </c>
      <c r="G1222">
        <v>4.0839999999999996</v>
      </c>
      <c r="K1222">
        <v>427.73200000000003</v>
      </c>
      <c r="L1222">
        <f t="shared" si="128"/>
        <v>423.64800000000002</v>
      </c>
      <c r="N1222">
        <v>3.3220000000000001</v>
      </c>
    </row>
    <row r="1223" spans="1:14" x14ac:dyDescent="0.2">
      <c r="A1223" s="1">
        <v>308</v>
      </c>
      <c r="B1223" s="10">
        <v>31312</v>
      </c>
      <c r="C1223" s="32" t="str">
        <f t="shared" si="131"/>
        <v>S</v>
      </c>
      <c r="D1223">
        <v>15</v>
      </c>
      <c r="E1223">
        <v>1.58</v>
      </c>
      <c r="F1223" s="5">
        <f t="shared" si="130"/>
        <v>13.41929</v>
      </c>
      <c r="G1223">
        <v>4.09</v>
      </c>
      <c r="K1223">
        <v>427.73200000000003</v>
      </c>
      <c r="L1223">
        <f t="shared" si="128"/>
        <v>423.64200000000005</v>
      </c>
      <c r="N1223">
        <v>3.3279999999999998</v>
      </c>
    </row>
    <row r="1224" spans="1:14" x14ac:dyDescent="0.2">
      <c r="A1224" s="1">
        <v>308</v>
      </c>
      <c r="B1224" s="10">
        <v>31319</v>
      </c>
      <c r="C1224" s="32" t="str">
        <f t="shared" si="131"/>
        <v>S</v>
      </c>
      <c r="D1224">
        <v>15</v>
      </c>
      <c r="E1224">
        <v>1.54</v>
      </c>
      <c r="F1224" s="5">
        <f t="shared" si="130"/>
        <v>13.461943</v>
      </c>
      <c r="G1224">
        <v>4.1029999999999998</v>
      </c>
      <c r="K1224">
        <v>427.73200000000003</v>
      </c>
      <c r="L1224">
        <f t="shared" si="128"/>
        <v>423.62900000000002</v>
      </c>
      <c r="N1224">
        <v>3.3410000000000002</v>
      </c>
    </row>
    <row r="1225" spans="1:14" x14ac:dyDescent="0.2">
      <c r="A1225" s="1">
        <v>308</v>
      </c>
      <c r="B1225" s="10">
        <v>31326</v>
      </c>
      <c r="C1225" s="32" t="str">
        <f t="shared" si="131"/>
        <v>S</v>
      </c>
      <c r="D1225">
        <v>15</v>
      </c>
      <c r="E1225">
        <v>1.52</v>
      </c>
      <c r="F1225" s="5">
        <f t="shared" si="130"/>
        <v>13.481629</v>
      </c>
      <c r="G1225">
        <v>4.109</v>
      </c>
      <c r="K1225">
        <v>427.73200000000003</v>
      </c>
      <c r="L1225">
        <f t="shared" ref="L1225:L1274" si="132">K1225-G1225</f>
        <v>423.62300000000005</v>
      </c>
      <c r="N1225">
        <v>3.347</v>
      </c>
    </row>
    <row r="1226" spans="1:14" x14ac:dyDescent="0.2">
      <c r="A1226" s="1">
        <v>308</v>
      </c>
      <c r="B1226" s="10">
        <v>31333</v>
      </c>
      <c r="C1226" s="32" t="str">
        <f t="shared" si="131"/>
        <v>S</v>
      </c>
      <c r="D1226">
        <v>15</v>
      </c>
      <c r="E1226">
        <v>1.49</v>
      </c>
      <c r="F1226" s="5">
        <f t="shared" si="130"/>
        <v>13.511158000000002</v>
      </c>
      <c r="G1226">
        <v>4.1180000000000003</v>
      </c>
      <c r="K1226">
        <v>427.73200000000003</v>
      </c>
      <c r="L1226">
        <f t="shared" si="132"/>
        <v>423.61400000000003</v>
      </c>
      <c r="N1226">
        <v>3.3559999999999999</v>
      </c>
    </row>
    <row r="1227" spans="1:14" x14ac:dyDescent="0.2">
      <c r="A1227" s="1">
        <v>308</v>
      </c>
      <c r="B1227" s="10">
        <v>31340</v>
      </c>
      <c r="C1227" s="32" t="str">
        <f t="shared" si="131"/>
        <v>S</v>
      </c>
      <c r="D1227">
        <v>15</v>
      </c>
      <c r="E1227">
        <v>1.45</v>
      </c>
      <c r="F1227" s="5">
        <f t="shared" si="130"/>
        <v>13.55053</v>
      </c>
      <c r="G1227">
        <v>4.13</v>
      </c>
      <c r="K1227">
        <v>427.73200000000003</v>
      </c>
      <c r="L1227">
        <f t="shared" si="132"/>
        <v>423.60200000000003</v>
      </c>
      <c r="N1227">
        <v>3.3679999999999999</v>
      </c>
    </row>
    <row r="1228" spans="1:14" x14ac:dyDescent="0.2">
      <c r="A1228" s="1">
        <v>308</v>
      </c>
      <c r="B1228" s="10">
        <v>31347</v>
      </c>
      <c r="C1228" s="32" t="str">
        <f t="shared" si="131"/>
        <v>S</v>
      </c>
      <c r="D1228">
        <v>15</v>
      </c>
      <c r="E1228">
        <v>1.4</v>
      </c>
      <c r="F1228" s="5">
        <f t="shared" si="130"/>
        <v>13.599744999999999</v>
      </c>
      <c r="G1228">
        <v>4.1449999999999996</v>
      </c>
      <c r="K1228">
        <v>427.73200000000003</v>
      </c>
      <c r="L1228">
        <f t="shared" si="132"/>
        <v>423.58700000000005</v>
      </c>
      <c r="N1228">
        <v>3.383</v>
      </c>
    </row>
    <row r="1229" spans="1:14" x14ac:dyDescent="0.2">
      <c r="A1229" s="1">
        <v>308</v>
      </c>
      <c r="B1229" s="10">
        <v>31431</v>
      </c>
      <c r="C1229" s="32" t="str">
        <f t="shared" si="131"/>
        <v>S</v>
      </c>
      <c r="D1229">
        <v>15</v>
      </c>
      <c r="E1229">
        <v>1.61</v>
      </c>
      <c r="F1229" s="5">
        <f t="shared" si="130"/>
        <v>13.389761000000002</v>
      </c>
      <c r="G1229">
        <v>4.0810000000000004</v>
      </c>
      <c r="K1229">
        <v>427.73200000000003</v>
      </c>
      <c r="L1229">
        <f t="shared" si="132"/>
        <v>423.65100000000001</v>
      </c>
      <c r="N1229">
        <v>3.319</v>
      </c>
    </row>
    <row r="1230" spans="1:14" x14ac:dyDescent="0.2">
      <c r="A1230" s="1">
        <v>308</v>
      </c>
      <c r="B1230" s="10">
        <v>31437</v>
      </c>
      <c r="C1230" s="32" t="str">
        <f t="shared" si="131"/>
        <v>S</v>
      </c>
      <c r="D1230">
        <v>15</v>
      </c>
      <c r="E1230">
        <v>1.1299999999999999</v>
      </c>
      <c r="F1230" s="5">
        <f t="shared" si="130"/>
        <v>13.872068000000001</v>
      </c>
      <c r="G1230">
        <v>4.2279999999999998</v>
      </c>
      <c r="K1230">
        <v>427.73200000000003</v>
      </c>
      <c r="L1230">
        <f t="shared" si="132"/>
        <v>423.50400000000002</v>
      </c>
      <c r="N1230">
        <v>3.4660000000000002</v>
      </c>
    </row>
    <row r="1231" spans="1:14" x14ac:dyDescent="0.2">
      <c r="A1231" s="1">
        <v>308</v>
      </c>
      <c r="B1231" s="10">
        <v>31445</v>
      </c>
      <c r="C1231" s="32" t="str">
        <f t="shared" si="131"/>
        <v>S</v>
      </c>
      <c r="D1231">
        <v>15</v>
      </c>
      <c r="E1231">
        <v>1.0900000000000001</v>
      </c>
      <c r="F1231" s="5">
        <f t="shared" si="130"/>
        <v>13.911440000000001</v>
      </c>
      <c r="G1231">
        <v>4.24</v>
      </c>
      <c r="K1231">
        <v>427.73200000000003</v>
      </c>
      <c r="L1231">
        <f t="shared" si="132"/>
        <v>423.49200000000002</v>
      </c>
      <c r="N1231">
        <v>3.4780000000000002</v>
      </c>
    </row>
    <row r="1232" spans="1:14" x14ac:dyDescent="0.2">
      <c r="A1232" s="1">
        <v>308</v>
      </c>
      <c r="B1232" s="10">
        <v>31451</v>
      </c>
      <c r="C1232" s="32" t="str">
        <f t="shared" si="131"/>
        <v>S</v>
      </c>
      <c r="D1232">
        <v>15</v>
      </c>
      <c r="E1232">
        <v>1.07</v>
      </c>
      <c r="F1232" s="5">
        <f t="shared" si="130"/>
        <v>13.931126000000003</v>
      </c>
      <c r="G1232">
        <v>4.2460000000000004</v>
      </c>
      <c r="K1232">
        <v>427.73200000000003</v>
      </c>
      <c r="L1232">
        <f t="shared" si="132"/>
        <v>423.48600000000005</v>
      </c>
      <c r="N1232">
        <v>3.484</v>
      </c>
    </row>
    <row r="1233" spans="1:14" x14ac:dyDescent="0.2">
      <c r="A1233" s="1">
        <v>308</v>
      </c>
      <c r="B1233" s="10">
        <v>31458</v>
      </c>
      <c r="C1233" s="32" t="str">
        <f t="shared" si="131"/>
        <v>S</v>
      </c>
      <c r="D1233">
        <v>15</v>
      </c>
      <c r="E1233">
        <v>1.06</v>
      </c>
      <c r="F1233" s="5">
        <f t="shared" si="130"/>
        <v>13.940968999999999</v>
      </c>
      <c r="G1233">
        <v>4.2489999999999997</v>
      </c>
      <c r="K1233">
        <v>427.73200000000003</v>
      </c>
      <c r="L1233">
        <f t="shared" si="132"/>
        <v>423.483</v>
      </c>
      <c r="N1233">
        <v>3.4870000000000001</v>
      </c>
    </row>
    <row r="1234" spans="1:14" x14ac:dyDescent="0.2">
      <c r="A1234" s="1">
        <v>308</v>
      </c>
      <c r="B1234" s="10">
        <v>31465</v>
      </c>
      <c r="C1234" s="32" t="str">
        <f t="shared" si="131"/>
        <v>S</v>
      </c>
      <c r="D1234">
        <v>15</v>
      </c>
      <c r="E1234">
        <v>1.03</v>
      </c>
      <c r="F1234" s="5">
        <f t="shared" si="130"/>
        <v>13.970498000000001</v>
      </c>
      <c r="G1234">
        <v>4.258</v>
      </c>
      <c r="K1234">
        <v>427.73200000000003</v>
      </c>
      <c r="L1234">
        <f t="shared" si="132"/>
        <v>423.47400000000005</v>
      </c>
      <c r="N1234">
        <v>3.496</v>
      </c>
    </row>
    <row r="1235" spans="1:14" x14ac:dyDescent="0.2">
      <c r="A1235" s="1">
        <v>308</v>
      </c>
      <c r="B1235" s="10">
        <v>31473</v>
      </c>
      <c r="C1235" s="32" t="str">
        <f t="shared" si="131"/>
        <v>S</v>
      </c>
      <c r="D1235">
        <v>15</v>
      </c>
      <c r="E1235">
        <v>1</v>
      </c>
      <c r="F1235" s="5">
        <f t="shared" si="130"/>
        <v>14.000027000000001</v>
      </c>
      <c r="G1235">
        <v>4.2670000000000003</v>
      </c>
      <c r="K1235">
        <v>427.73200000000003</v>
      </c>
      <c r="L1235">
        <f t="shared" si="132"/>
        <v>423.46500000000003</v>
      </c>
      <c r="N1235">
        <v>3.5049999999999999</v>
      </c>
    </row>
    <row r="1236" spans="1:14" x14ac:dyDescent="0.2">
      <c r="A1236" s="1">
        <v>308</v>
      </c>
      <c r="B1236" s="10">
        <v>31480</v>
      </c>
      <c r="C1236" s="32" t="str">
        <f t="shared" si="131"/>
        <v>S</v>
      </c>
      <c r="D1236">
        <v>15</v>
      </c>
      <c r="E1236">
        <v>0.99</v>
      </c>
      <c r="F1236" s="5">
        <f t="shared" si="130"/>
        <v>14.009869999999999</v>
      </c>
      <c r="G1236">
        <v>4.2699999999999996</v>
      </c>
      <c r="K1236">
        <v>427.73200000000003</v>
      </c>
      <c r="L1236">
        <f t="shared" si="132"/>
        <v>423.46200000000005</v>
      </c>
      <c r="N1236">
        <v>3.508</v>
      </c>
    </row>
    <row r="1237" spans="1:14" x14ac:dyDescent="0.2">
      <c r="A1237" s="1">
        <v>308</v>
      </c>
      <c r="B1237" s="10">
        <v>31482</v>
      </c>
      <c r="C1237" s="32" t="str">
        <f t="shared" si="131"/>
        <v>S</v>
      </c>
      <c r="D1237">
        <v>15</v>
      </c>
      <c r="E1237">
        <v>1</v>
      </c>
      <c r="F1237" s="5">
        <f t="shared" si="130"/>
        <v>14.000027000000001</v>
      </c>
      <c r="G1237">
        <v>4.2670000000000003</v>
      </c>
      <c r="K1237">
        <v>427.73200000000003</v>
      </c>
      <c r="L1237">
        <f t="shared" si="132"/>
        <v>423.46500000000003</v>
      </c>
      <c r="N1237">
        <v>3.5049999999999999</v>
      </c>
    </row>
    <row r="1238" spans="1:14" x14ac:dyDescent="0.2">
      <c r="A1238" s="1">
        <v>308</v>
      </c>
      <c r="B1238" s="10">
        <v>31487</v>
      </c>
      <c r="C1238" s="32" t="str">
        <f t="shared" si="131"/>
        <v>S</v>
      </c>
      <c r="D1238">
        <v>15</v>
      </c>
      <c r="E1238">
        <v>0.96</v>
      </c>
      <c r="F1238" s="5">
        <f t="shared" si="130"/>
        <v>14.039399</v>
      </c>
      <c r="G1238">
        <v>4.2789999999999999</v>
      </c>
      <c r="K1238">
        <v>427.73200000000003</v>
      </c>
      <c r="L1238">
        <f t="shared" si="132"/>
        <v>423.45300000000003</v>
      </c>
      <c r="N1238">
        <v>3.5169999999999999</v>
      </c>
    </row>
    <row r="1239" spans="1:14" x14ac:dyDescent="0.2">
      <c r="A1239" s="1">
        <v>308</v>
      </c>
      <c r="B1239" s="10">
        <v>31493</v>
      </c>
      <c r="C1239" s="32" t="str">
        <f t="shared" si="131"/>
        <v>S</v>
      </c>
      <c r="D1239">
        <v>15</v>
      </c>
      <c r="E1239">
        <v>0.93</v>
      </c>
      <c r="F1239" s="5">
        <f t="shared" si="130"/>
        <v>14.072208999999999</v>
      </c>
      <c r="G1239">
        <v>4.2889999999999997</v>
      </c>
      <c r="K1239">
        <v>427.73200000000003</v>
      </c>
      <c r="L1239">
        <f t="shared" si="132"/>
        <v>423.44300000000004</v>
      </c>
      <c r="N1239">
        <v>3.5270000000000001</v>
      </c>
    </row>
    <row r="1240" spans="1:14" x14ac:dyDescent="0.2">
      <c r="A1240" s="1">
        <v>308</v>
      </c>
      <c r="B1240" s="10">
        <v>31500</v>
      </c>
      <c r="C1240" s="32" t="str">
        <f t="shared" si="131"/>
        <v>S</v>
      </c>
      <c r="D1240">
        <v>15</v>
      </c>
      <c r="E1240">
        <v>1.1000000000000001</v>
      </c>
      <c r="F1240" s="5">
        <f t="shared" si="130"/>
        <v>13.901597000000001</v>
      </c>
      <c r="G1240">
        <v>4.2370000000000001</v>
      </c>
      <c r="K1240">
        <v>427.73200000000003</v>
      </c>
      <c r="L1240">
        <f t="shared" si="132"/>
        <v>423.495</v>
      </c>
      <c r="N1240">
        <v>3.4750000000000001</v>
      </c>
    </row>
    <row r="1241" spans="1:14" x14ac:dyDescent="0.2">
      <c r="A1241" s="1">
        <v>308</v>
      </c>
      <c r="B1241" s="10">
        <v>31507</v>
      </c>
      <c r="C1241" s="32" t="str">
        <f t="shared" si="131"/>
        <v>S</v>
      </c>
      <c r="D1241">
        <v>15</v>
      </c>
      <c r="E1241">
        <v>1.1399999999999999</v>
      </c>
      <c r="F1241" s="5">
        <f t="shared" si="130"/>
        <v>13.862224999999999</v>
      </c>
      <c r="G1241">
        <v>4.2249999999999996</v>
      </c>
      <c r="K1241">
        <v>427.73200000000003</v>
      </c>
      <c r="L1241">
        <f t="shared" si="132"/>
        <v>423.50700000000001</v>
      </c>
      <c r="N1241">
        <v>3.4630000000000001</v>
      </c>
    </row>
    <row r="1242" spans="1:14" x14ac:dyDescent="0.2">
      <c r="A1242" s="1">
        <v>308</v>
      </c>
      <c r="B1242" s="10">
        <v>31515</v>
      </c>
      <c r="C1242" s="32" t="str">
        <f t="shared" si="131"/>
        <v>S</v>
      </c>
      <c r="D1242">
        <v>15</v>
      </c>
      <c r="E1242">
        <v>1.23</v>
      </c>
      <c r="F1242" s="5">
        <f t="shared" si="130"/>
        <v>13.770357000000001</v>
      </c>
      <c r="G1242">
        <v>4.1970000000000001</v>
      </c>
      <c r="K1242">
        <v>427.73200000000003</v>
      </c>
      <c r="L1242">
        <f t="shared" si="132"/>
        <v>423.53500000000003</v>
      </c>
      <c r="N1242">
        <v>3.4350000000000001</v>
      </c>
    </row>
    <row r="1243" spans="1:14" x14ac:dyDescent="0.2">
      <c r="A1243" s="1">
        <v>308</v>
      </c>
      <c r="B1243" s="10">
        <v>31522</v>
      </c>
      <c r="C1243" s="32" t="str">
        <f t="shared" si="131"/>
        <v>S</v>
      </c>
      <c r="D1243">
        <v>15</v>
      </c>
      <c r="E1243">
        <v>1.27</v>
      </c>
      <c r="F1243" s="5">
        <f t="shared" si="130"/>
        <v>13.730984999999999</v>
      </c>
      <c r="G1243">
        <v>4.1849999999999996</v>
      </c>
      <c r="K1243">
        <v>427.73200000000003</v>
      </c>
      <c r="L1243">
        <f t="shared" si="132"/>
        <v>423.54700000000003</v>
      </c>
      <c r="N1243">
        <v>3.423</v>
      </c>
    </row>
    <row r="1244" spans="1:14" x14ac:dyDescent="0.2">
      <c r="A1244" s="1">
        <v>308</v>
      </c>
      <c r="B1244" s="10">
        <v>31529</v>
      </c>
      <c r="C1244" s="32" t="str">
        <f t="shared" si="131"/>
        <v>S</v>
      </c>
      <c r="D1244">
        <v>15</v>
      </c>
      <c r="E1244">
        <v>1.33</v>
      </c>
      <c r="F1244" s="5">
        <f t="shared" si="130"/>
        <v>13.671927</v>
      </c>
      <c r="G1244">
        <v>4.1669999999999998</v>
      </c>
      <c r="K1244">
        <v>427.73200000000003</v>
      </c>
      <c r="L1244">
        <f t="shared" si="132"/>
        <v>423.56500000000005</v>
      </c>
      <c r="N1244">
        <v>3.4049999999999998</v>
      </c>
    </row>
    <row r="1245" spans="1:14" x14ac:dyDescent="0.2">
      <c r="A1245" s="1">
        <v>308</v>
      </c>
      <c r="B1245" s="10">
        <v>31537</v>
      </c>
      <c r="C1245" s="32" t="str">
        <f t="shared" si="131"/>
        <v>S</v>
      </c>
      <c r="D1245">
        <v>15</v>
      </c>
      <c r="E1245">
        <v>1.48</v>
      </c>
      <c r="F1245" s="5">
        <f t="shared" si="130"/>
        <v>13.521001000000002</v>
      </c>
      <c r="G1245">
        <v>4.1210000000000004</v>
      </c>
      <c r="K1245">
        <v>427.73200000000003</v>
      </c>
      <c r="L1245">
        <f t="shared" si="132"/>
        <v>423.61100000000005</v>
      </c>
      <c r="N1245">
        <v>3.359</v>
      </c>
    </row>
    <row r="1246" spans="1:14" x14ac:dyDescent="0.2">
      <c r="A1246" s="1">
        <v>308</v>
      </c>
      <c r="B1246" s="10">
        <v>31543</v>
      </c>
      <c r="C1246" s="32" t="str">
        <f t="shared" si="131"/>
        <v>S</v>
      </c>
      <c r="D1246">
        <v>15</v>
      </c>
      <c r="E1246">
        <v>1.51</v>
      </c>
      <c r="F1246" s="5">
        <f t="shared" si="130"/>
        <v>13.491472000000002</v>
      </c>
      <c r="G1246">
        <v>4.1120000000000001</v>
      </c>
      <c r="K1246">
        <v>427.73200000000003</v>
      </c>
      <c r="L1246">
        <f t="shared" si="132"/>
        <v>423.62</v>
      </c>
      <c r="N1246">
        <v>3.35</v>
      </c>
    </row>
    <row r="1247" spans="1:14" x14ac:dyDescent="0.2">
      <c r="A1247" s="1">
        <v>308</v>
      </c>
      <c r="B1247" s="10">
        <v>31551</v>
      </c>
      <c r="C1247" s="32" t="str">
        <f t="shared" si="131"/>
        <v>S</v>
      </c>
      <c r="D1247">
        <v>15</v>
      </c>
      <c r="E1247">
        <v>1.56</v>
      </c>
      <c r="F1247" s="5">
        <f t="shared" si="130"/>
        <v>13.442257000000001</v>
      </c>
      <c r="G1247">
        <v>4.0970000000000004</v>
      </c>
      <c r="K1247">
        <v>427.73200000000003</v>
      </c>
      <c r="L1247">
        <f t="shared" si="132"/>
        <v>423.63500000000005</v>
      </c>
      <c r="N1247">
        <v>3.335</v>
      </c>
    </row>
    <row r="1248" spans="1:14" x14ac:dyDescent="0.2">
      <c r="A1248" s="1">
        <v>308</v>
      </c>
      <c r="B1248" s="10">
        <v>31578</v>
      </c>
      <c r="C1248" s="32" t="str">
        <f t="shared" si="131"/>
        <v>S</v>
      </c>
      <c r="D1248">
        <v>15</v>
      </c>
      <c r="E1248">
        <v>1.52</v>
      </c>
      <c r="F1248" s="5">
        <f t="shared" si="130"/>
        <v>13.481629</v>
      </c>
      <c r="G1248">
        <v>4.109</v>
      </c>
      <c r="K1248">
        <v>427.73200000000003</v>
      </c>
      <c r="L1248">
        <f t="shared" si="132"/>
        <v>423.62300000000005</v>
      </c>
      <c r="N1248">
        <v>3.347</v>
      </c>
    </row>
    <row r="1249" spans="1:14" x14ac:dyDescent="0.2">
      <c r="A1249" s="1">
        <v>308</v>
      </c>
      <c r="B1249" s="10">
        <v>31592</v>
      </c>
      <c r="C1249" s="32" t="str">
        <f t="shared" si="131"/>
        <v>S</v>
      </c>
      <c r="D1249">
        <v>15</v>
      </c>
      <c r="E1249">
        <v>1.54</v>
      </c>
      <c r="F1249" s="5">
        <f t="shared" si="130"/>
        <v>13.461943</v>
      </c>
      <c r="G1249">
        <v>4.1029999999999998</v>
      </c>
      <c r="K1249">
        <v>427.73200000000003</v>
      </c>
      <c r="L1249">
        <f t="shared" si="132"/>
        <v>423.62900000000002</v>
      </c>
      <c r="N1249">
        <v>3.3410000000000002</v>
      </c>
    </row>
    <row r="1250" spans="1:14" x14ac:dyDescent="0.2">
      <c r="A1250" s="1">
        <v>308</v>
      </c>
      <c r="B1250" s="10">
        <v>31602</v>
      </c>
      <c r="C1250" s="32" t="str">
        <f t="shared" si="131"/>
        <v>S</v>
      </c>
      <c r="D1250">
        <v>15</v>
      </c>
      <c r="E1250">
        <v>1.48</v>
      </c>
      <c r="F1250" s="5">
        <f t="shared" si="130"/>
        <v>13.521001000000002</v>
      </c>
      <c r="G1250">
        <v>4.1210000000000004</v>
      </c>
      <c r="K1250">
        <v>427.73200000000003</v>
      </c>
      <c r="L1250">
        <f t="shared" si="132"/>
        <v>423.61100000000005</v>
      </c>
      <c r="N1250">
        <v>3.359</v>
      </c>
    </row>
    <row r="1251" spans="1:14" x14ac:dyDescent="0.2">
      <c r="A1251" s="1">
        <v>308</v>
      </c>
      <c r="B1251" s="10">
        <v>31606</v>
      </c>
      <c r="C1251" s="32" t="str">
        <f t="shared" si="131"/>
        <v>S</v>
      </c>
      <c r="D1251">
        <v>15</v>
      </c>
      <c r="E1251">
        <v>1.41</v>
      </c>
      <c r="F1251" s="5">
        <f t="shared" si="130"/>
        <v>13.589902000000002</v>
      </c>
      <c r="G1251">
        <v>4.1420000000000003</v>
      </c>
      <c r="K1251">
        <v>427.73200000000003</v>
      </c>
      <c r="L1251">
        <f t="shared" si="132"/>
        <v>423.59000000000003</v>
      </c>
      <c r="N1251">
        <v>3.38</v>
      </c>
    </row>
    <row r="1252" spans="1:14" x14ac:dyDescent="0.2">
      <c r="A1252" s="1">
        <v>308</v>
      </c>
      <c r="B1252" s="10">
        <v>31614</v>
      </c>
      <c r="C1252" s="32" t="str">
        <f t="shared" si="131"/>
        <v>S</v>
      </c>
      <c r="D1252">
        <v>15</v>
      </c>
      <c r="E1252">
        <v>1.39</v>
      </c>
      <c r="F1252" s="5">
        <f t="shared" si="130"/>
        <v>13.609587999999999</v>
      </c>
      <c r="G1252">
        <v>4.1479999999999997</v>
      </c>
      <c r="K1252">
        <v>427.73200000000003</v>
      </c>
      <c r="L1252">
        <f t="shared" si="132"/>
        <v>423.584</v>
      </c>
      <c r="N1252">
        <v>3.3860000000000001</v>
      </c>
    </row>
    <row r="1253" spans="1:14" x14ac:dyDescent="0.2">
      <c r="A1253" s="1">
        <v>308</v>
      </c>
      <c r="B1253" s="10">
        <v>31719</v>
      </c>
      <c r="C1253" s="32" t="str">
        <f t="shared" si="131"/>
        <v>S</v>
      </c>
      <c r="D1253">
        <v>15</v>
      </c>
      <c r="E1253">
        <v>1.1100000000000001</v>
      </c>
      <c r="F1253" s="5">
        <f t="shared" si="130"/>
        <v>13.891754000000001</v>
      </c>
      <c r="G1253">
        <v>4.234</v>
      </c>
      <c r="K1253">
        <v>427.73200000000003</v>
      </c>
      <c r="L1253">
        <f t="shared" si="132"/>
        <v>423.49800000000005</v>
      </c>
      <c r="N1253">
        <v>3.472</v>
      </c>
    </row>
    <row r="1254" spans="1:14" x14ac:dyDescent="0.2">
      <c r="A1254" s="1">
        <v>308</v>
      </c>
      <c r="B1254" s="10">
        <v>31760</v>
      </c>
      <c r="C1254" s="32" t="str">
        <f t="shared" si="131"/>
        <v>S</v>
      </c>
      <c r="D1254">
        <v>15</v>
      </c>
      <c r="E1254">
        <v>1.1000000000000001</v>
      </c>
      <c r="F1254" s="5">
        <f t="shared" si="130"/>
        <v>13.901597000000001</v>
      </c>
      <c r="G1254">
        <v>4.2370000000000001</v>
      </c>
      <c r="K1254">
        <v>427.73200000000003</v>
      </c>
      <c r="L1254">
        <f t="shared" si="132"/>
        <v>423.495</v>
      </c>
      <c r="N1254">
        <v>3.4750000000000001</v>
      </c>
    </row>
    <row r="1255" spans="1:14" x14ac:dyDescent="0.2">
      <c r="A1255" s="1">
        <v>308</v>
      </c>
      <c r="B1255" s="10">
        <v>31774</v>
      </c>
      <c r="C1255" s="32" t="str">
        <f t="shared" si="131"/>
        <v>S</v>
      </c>
      <c r="D1255">
        <v>15</v>
      </c>
      <c r="E1255">
        <v>0.93</v>
      </c>
      <c r="F1255" s="5">
        <f t="shared" si="130"/>
        <v>14.072208999999999</v>
      </c>
      <c r="G1255">
        <v>4.2889999999999997</v>
      </c>
      <c r="K1255">
        <v>427.73200000000003</v>
      </c>
      <c r="L1255">
        <f t="shared" si="132"/>
        <v>423.44300000000004</v>
      </c>
      <c r="N1255">
        <v>3.5270000000000001</v>
      </c>
    </row>
    <row r="1256" spans="1:14" x14ac:dyDescent="0.2">
      <c r="A1256" s="1">
        <v>308</v>
      </c>
      <c r="B1256" s="10">
        <v>31780</v>
      </c>
      <c r="C1256" s="32" t="str">
        <f t="shared" si="131"/>
        <v>S</v>
      </c>
      <c r="D1256">
        <v>15</v>
      </c>
      <c r="E1256">
        <v>0.89</v>
      </c>
      <c r="F1256" s="5">
        <f t="shared" si="130"/>
        <v>14.111581000000001</v>
      </c>
      <c r="G1256">
        <v>4.3010000000000002</v>
      </c>
      <c r="K1256">
        <v>427.73200000000003</v>
      </c>
      <c r="L1256">
        <f t="shared" si="132"/>
        <v>423.43100000000004</v>
      </c>
      <c r="N1256">
        <v>3.5390000000000001</v>
      </c>
    </row>
    <row r="1257" spans="1:14" x14ac:dyDescent="0.2">
      <c r="A1257" s="1">
        <v>308</v>
      </c>
      <c r="B1257" s="10">
        <v>31788</v>
      </c>
      <c r="C1257" s="32" t="str">
        <f t="shared" si="131"/>
        <v>S</v>
      </c>
      <c r="D1257">
        <v>15</v>
      </c>
      <c r="E1257">
        <v>0.86</v>
      </c>
      <c r="F1257" s="5">
        <f t="shared" si="130"/>
        <v>14.141109999999999</v>
      </c>
      <c r="G1257">
        <v>4.3099999999999996</v>
      </c>
      <c r="K1257">
        <v>427.73200000000003</v>
      </c>
      <c r="L1257">
        <f t="shared" si="132"/>
        <v>423.42200000000003</v>
      </c>
      <c r="N1257">
        <v>3.548</v>
      </c>
    </row>
    <row r="1258" spans="1:14" x14ac:dyDescent="0.2">
      <c r="A1258" s="1">
        <v>308</v>
      </c>
      <c r="B1258" s="10">
        <v>31904</v>
      </c>
      <c r="C1258" s="32" t="str">
        <f t="shared" si="131"/>
        <v>S</v>
      </c>
      <c r="D1258">
        <v>15</v>
      </c>
      <c r="E1258">
        <v>0.71</v>
      </c>
      <c r="F1258" s="5">
        <f t="shared" si="130"/>
        <v>14.292036</v>
      </c>
      <c r="G1258">
        <v>4.3559999999999999</v>
      </c>
      <c r="K1258">
        <v>427.73200000000003</v>
      </c>
      <c r="L1258">
        <f t="shared" si="132"/>
        <v>423.37600000000003</v>
      </c>
      <c r="N1258">
        <v>3.5939999999999999</v>
      </c>
    </row>
    <row r="1259" spans="1:14" x14ac:dyDescent="0.2">
      <c r="A1259" s="1">
        <v>308</v>
      </c>
      <c r="B1259" s="10">
        <v>31986</v>
      </c>
      <c r="C1259" s="32" t="str">
        <f t="shared" si="131"/>
        <v>S</v>
      </c>
      <c r="D1259">
        <v>15</v>
      </c>
      <c r="E1259">
        <v>1.21</v>
      </c>
      <c r="F1259" s="5">
        <f t="shared" si="130"/>
        <v>13.790043000000001</v>
      </c>
      <c r="G1259">
        <v>4.2030000000000003</v>
      </c>
      <c r="K1259">
        <v>427.73200000000003</v>
      </c>
      <c r="L1259">
        <f t="shared" si="132"/>
        <v>423.52900000000005</v>
      </c>
      <c r="N1259">
        <v>3.4409999999999998</v>
      </c>
    </row>
    <row r="1260" spans="1:14" x14ac:dyDescent="0.2">
      <c r="A1260" s="1">
        <v>308</v>
      </c>
      <c r="B1260" s="10">
        <v>32320</v>
      </c>
      <c r="C1260" s="32" t="str">
        <f t="shared" si="131"/>
        <v>S</v>
      </c>
      <c r="D1260">
        <v>15</v>
      </c>
      <c r="E1260">
        <v>0.87</v>
      </c>
      <c r="F1260" s="5">
        <f t="shared" si="130"/>
        <v>14.131267000000001</v>
      </c>
      <c r="G1260">
        <v>4.3070000000000004</v>
      </c>
      <c r="K1260">
        <v>427.73200000000003</v>
      </c>
      <c r="L1260">
        <f t="shared" si="132"/>
        <v>423.42500000000001</v>
      </c>
      <c r="N1260">
        <v>3.5449999999999999</v>
      </c>
    </row>
    <row r="1261" spans="1:14" x14ac:dyDescent="0.2">
      <c r="A1261" s="1">
        <v>308</v>
      </c>
      <c r="B1261" s="10">
        <v>32320</v>
      </c>
      <c r="C1261" s="32" t="str">
        <f t="shared" si="131"/>
        <v>S</v>
      </c>
      <c r="D1261">
        <v>15</v>
      </c>
      <c r="E1261">
        <v>0.87</v>
      </c>
      <c r="F1261" s="5">
        <f t="shared" si="130"/>
        <v>14.131267000000001</v>
      </c>
      <c r="G1261">
        <v>4.3070000000000004</v>
      </c>
      <c r="K1261">
        <v>427.73200000000003</v>
      </c>
      <c r="L1261">
        <f t="shared" si="132"/>
        <v>423.42500000000001</v>
      </c>
      <c r="N1261">
        <v>3.5449999999999999</v>
      </c>
    </row>
    <row r="1262" spans="1:14" x14ac:dyDescent="0.2">
      <c r="A1262" s="1">
        <v>308</v>
      </c>
      <c r="B1262" s="10">
        <v>32351</v>
      </c>
      <c r="C1262" s="32" t="str">
        <f t="shared" si="131"/>
        <v>S</v>
      </c>
      <c r="D1262">
        <v>15</v>
      </c>
      <c r="E1262">
        <v>0.71</v>
      </c>
      <c r="F1262" s="5">
        <f t="shared" si="130"/>
        <v>14.292036</v>
      </c>
      <c r="G1262">
        <v>4.3559999999999999</v>
      </c>
      <c r="K1262">
        <v>427.73200000000003</v>
      </c>
      <c r="L1262">
        <f t="shared" si="132"/>
        <v>423.37600000000003</v>
      </c>
      <c r="N1262">
        <v>3.5939999999999999</v>
      </c>
    </row>
    <row r="1263" spans="1:14" x14ac:dyDescent="0.2">
      <c r="A1263" s="1">
        <v>308</v>
      </c>
      <c r="B1263" s="10">
        <v>32381</v>
      </c>
      <c r="C1263" s="32" t="str">
        <f t="shared" si="131"/>
        <v>V</v>
      </c>
      <c r="F1263" s="5">
        <f t="shared" si="130"/>
        <v>14.341251000000002</v>
      </c>
      <c r="G1263">
        <v>4.3710000000000004</v>
      </c>
      <c r="K1263">
        <v>427.73200000000003</v>
      </c>
      <c r="L1263">
        <f t="shared" si="132"/>
        <v>423.36100000000005</v>
      </c>
      <c r="N1263">
        <v>3.609</v>
      </c>
    </row>
    <row r="1264" spans="1:14" x14ac:dyDescent="0.2">
      <c r="A1264" s="1">
        <v>308</v>
      </c>
      <c r="B1264" s="10">
        <v>32413</v>
      </c>
      <c r="C1264" s="32" t="str">
        <f t="shared" si="131"/>
        <v>S</v>
      </c>
      <c r="D1264">
        <v>15</v>
      </c>
      <c r="E1264">
        <v>0.55000000000000004</v>
      </c>
      <c r="F1264" s="5">
        <f t="shared" si="130"/>
        <v>14.449524</v>
      </c>
      <c r="G1264">
        <v>4.4039999999999999</v>
      </c>
      <c r="K1264">
        <v>427.73200000000003</v>
      </c>
      <c r="L1264">
        <f t="shared" si="132"/>
        <v>423.32800000000003</v>
      </c>
      <c r="N1264">
        <v>3.6419999999999999</v>
      </c>
    </row>
    <row r="1265" spans="1:15" x14ac:dyDescent="0.2">
      <c r="A1265" s="1">
        <v>308</v>
      </c>
      <c r="B1265" s="10">
        <v>32667</v>
      </c>
      <c r="C1265" s="32" t="str">
        <f t="shared" si="131"/>
        <v>V</v>
      </c>
      <c r="F1265" s="5">
        <f t="shared" si="130"/>
        <v>14.07549</v>
      </c>
      <c r="G1265">
        <v>4.29</v>
      </c>
      <c r="K1265">
        <v>427.73200000000003</v>
      </c>
      <c r="L1265">
        <f t="shared" si="132"/>
        <v>423.44200000000001</v>
      </c>
      <c r="N1265">
        <v>3.528</v>
      </c>
    </row>
    <row r="1266" spans="1:15" x14ac:dyDescent="0.2">
      <c r="A1266" s="1">
        <v>308</v>
      </c>
      <c r="B1266" s="10">
        <v>32723</v>
      </c>
      <c r="C1266" s="32" t="str">
        <f t="shared" si="131"/>
        <v>V</v>
      </c>
      <c r="F1266" s="5">
        <f t="shared" si="130"/>
        <v>14.285474000000001</v>
      </c>
      <c r="G1266">
        <v>4.3540000000000001</v>
      </c>
      <c r="K1266">
        <v>427.73200000000003</v>
      </c>
      <c r="L1266">
        <f t="shared" si="132"/>
        <v>423.37800000000004</v>
      </c>
      <c r="N1266">
        <v>3.5920000000000001</v>
      </c>
    </row>
    <row r="1267" spans="1:15" x14ac:dyDescent="0.2">
      <c r="A1267" s="1">
        <v>308</v>
      </c>
      <c r="B1267" s="10">
        <v>32781</v>
      </c>
      <c r="C1267" s="32" t="str">
        <f t="shared" si="131"/>
        <v>V</v>
      </c>
      <c r="F1267" s="5">
        <f t="shared" si="130"/>
        <v>14.446242999999999</v>
      </c>
      <c r="G1267">
        <v>4.4029999999999996</v>
      </c>
      <c r="K1267">
        <v>427.73200000000003</v>
      </c>
      <c r="L1267">
        <f t="shared" si="132"/>
        <v>423.32900000000001</v>
      </c>
      <c r="N1267">
        <v>3.641</v>
      </c>
    </row>
    <row r="1268" spans="1:15" x14ac:dyDescent="0.2">
      <c r="A1268" s="1">
        <v>308</v>
      </c>
      <c r="B1268" s="10">
        <v>32802</v>
      </c>
      <c r="C1268" s="32" t="str">
        <f t="shared" si="131"/>
        <v>V</v>
      </c>
      <c r="F1268" s="5">
        <f t="shared" si="130"/>
        <v>14.436400000000003</v>
      </c>
      <c r="G1268">
        <v>4.4000000000000004</v>
      </c>
      <c r="K1268">
        <v>427.73200000000003</v>
      </c>
      <c r="L1268">
        <f t="shared" si="132"/>
        <v>423.33200000000005</v>
      </c>
      <c r="N1268">
        <v>3.6379999999999999</v>
      </c>
    </row>
    <row r="1269" spans="1:15" x14ac:dyDescent="0.2">
      <c r="A1269" s="1">
        <v>308</v>
      </c>
      <c r="B1269" s="10">
        <v>32807</v>
      </c>
      <c r="C1269" s="32" t="str">
        <f t="shared" si="131"/>
        <v>V</v>
      </c>
      <c r="F1269" s="5">
        <f t="shared" ref="F1269:F1275" si="133">G1269*3.281</f>
        <v>14.492177</v>
      </c>
      <c r="G1269">
        <v>4.4169999999999998</v>
      </c>
      <c r="K1269">
        <v>427.73200000000003</v>
      </c>
      <c r="L1269">
        <f t="shared" si="132"/>
        <v>423.31500000000005</v>
      </c>
      <c r="N1269">
        <v>3.6549999999999998</v>
      </c>
    </row>
    <row r="1270" spans="1:15" x14ac:dyDescent="0.2">
      <c r="A1270" s="1">
        <v>308</v>
      </c>
      <c r="B1270" s="10">
        <v>33306</v>
      </c>
      <c r="C1270" s="32" t="str">
        <f t="shared" si="131"/>
        <v>V</v>
      </c>
      <c r="F1270" s="5">
        <f t="shared" si="133"/>
        <v>15.174625000000001</v>
      </c>
      <c r="G1270">
        <v>4.625</v>
      </c>
      <c r="K1270">
        <v>427.73200000000003</v>
      </c>
      <c r="L1270">
        <f t="shared" si="132"/>
        <v>423.10700000000003</v>
      </c>
      <c r="N1270">
        <v>3.863</v>
      </c>
    </row>
    <row r="1271" spans="1:15" x14ac:dyDescent="0.2">
      <c r="A1271" s="1">
        <v>308</v>
      </c>
      <c r="B1271" s="10">
        <v>33324</v>
      </c>
      <c r="C1271" s="32" t="str">
        <f t="shared" si="131"/>
        <v>V</v>
      </c>
      <c r="F1271" s="5">
        <f t="shared" si="133"/>
        <v>15.138534</v>
      </c>
      <c r="G1271">
        <v>4.6139999999999999</v>
      </c>
      <c r="K1271">
        <v>427.73200000000003</v>
      </c>
      <c r="L1271">
        <f t="shared" si="132"/>
        <v>423.11800000000005</v>
      </c>
      <c r="N1271">
        <v>3.8519999999999999</v>
      </c>
    </row>
    <row r="1272" spans="1:15" x14ac:dyDescent="0.2">
      <c r="A1272" s="1">
        <v>308</v>
      </c>
      <c r="B1272" s="10">
        <v>33406</v>
      </c>
      <c r="C1272" s="32" t="str">
        <f t="shared" ref="C1272:C1332" si="134">IF(ISBLANK(D1272),"V","S")</f>
        <v>S</v>
      </c>
      <c r="D1272">
        <v>15</v>
      </c>
      <c r="E1272">
        <v>0.37</v>
      </c>
      <c r="F1272" s="5">
        <f t="shared" si="133"/>
        <v>14.629978999999999</v>
      </c>
      <c r="G1272">
        <v>4.4589999999999996</v>
      </c>
      <c r="K1272">
        <v>427.73200000000003</v>
      </c>
      <c r="L1272">
        <f t="shared" si="132"/>
        <v>423.27300000000002</v>
      </c>
      <c r="N1272">
        <v>3.6970000000000001</v>
      </c>
    </row>
    <row r="1273" spans="1:15" x14ac:dyDescent="0.2">
      <c r="A1273" s="1">
        <v>308</v>
      </c>
      <c r="B1273" s="10">
        <v>33679</v>
      </c>
      <c r="C1273" s="32" t="str">
        <f t="shared" si="134"/>
        <v>V</v>
      </c>
      <c r="F1273" s="5">
        <f t="shared" si="133"/>
        <v>14.869492000000001</v>
      </c>
      <c r="G1273">
        <v>4.532</v>
      </c>
      <c r="K1273">
        <v>427.73200000000003</v>
      </c>
      <c r="L1273">
        <f t="shared" si="132"/>
        <v>423.20000000000005</v>
      </c>
      <c r="N1273">
        <v>3.77</v>
      </c>
    </row>
    <row r="1274" spans="1:15" x14ac:dyDescent="0.2">
      <c r="A1274" s="1">
        <v>308</v>
      </c>
      <c r="B1274" s="10">
        <v>33771</v>
      </c>
      <c r="C1274" s="32" t="str">
        <f t="shared" si="134"/>
        <v>V</v>
      </c>
      <c r="F1274" s="5">
        <f t="shared" si="133"/>
        <v>14.567640000000003</v>
      </c>
      <c r="G1274">
        <v>4.4400000000000004</v>
      </c>
      <c r="K1274">
        <v>427.73200000000003</v>
      </c>
      <c r="L1274">
        <f t="shared" si="132"/>
        <v>423.29200000000003</v>
      </c>
      <c r="N1274">
        <v>3.68</v>
      </c>
    </row>
    <row r="1275" spans="1:15" x14ac:dyDescent="0.2">
      <c r="A1275" s="1">
        <v>308</v>
      </c>
      <c r="B1275" s="10">
        <v>36816</v>
      </c>
      <c r="C1275" s="32" t="str">
        <f t="shared" si="134"/>
        <v>V</v>
      </c>
      <c r="F1275" s="5">
        <f t="shared" si="133"/>
        <v>13.822853</v>
      </c>
      <c r="G1275">
        <v>4.2130000000000001</v>
      </c>
      <c r="J1275">
        <f>AVERAGE(L1150:L1275)</f>
        <v>423.48038888888885</v>
      </c>
      <c r="K1275">
        <v>427.73200000000003</v>
      </c>
      <c r="L1275">
        <f t="shared" ref="L1275:L1286" si="135">K1275-G1275</f>
        <v>423.51900000000001</v>
      </c>
      <c r="N1275">
        <v>3.4510000000000001</v>
      </c>
    </row>
    <row r="1276" spans="1:15" x14ac:dyDescent="0.2">
      <c r="A1276" s="1">
        <v>308</v>
      </c>
      <c r="B1276" s="10">
        <v>36859</v>
      </c>
      <c r="C1276" s="32" t="str">
        <f t="shared" si="134"/>
        <v>V</v>
      </c>
      <c r="F1276" s="5">
        <v>13.26</v>
      </c>
      <c r="G1276">
        <v>4.0419999999999998</v>
      </c>
      <c r="K1276">
        <v>427.73200000000003</v>
      </c>
      <c r="L1276">
        <f t="shared" si="135"/>
        <v>423.69000000000005</v>
      </c>
      <c r="N1276">
        <v>3.28</v>
      </c>
      <c r="O1276" t="s">
        <v>66</v>
      </c>
    </row>
    <row r="1277" spans="1:15" x14ac:dyDescent="0.2">
      <c r="A1277" s="1">
        <v>308</v>
      </c>
      <c r="B1277" s="10">
        <v>36888</v>
      </c>
      <c r="C1277" s="32" t="str">
        <f t="shared" si="134"/>
        <v>V</v>
      </c>
      <c r="F1277" s="5">
        <v>13.26</v>
      </c>
      <c r="G1277">
        <v>4.0419999999999998</v>
      </c>
      <c r="K1277">
        <v>427.73200000000003</v>
      </c>
      <c r="L1277">
        <f t="shared" si="135"/>
        <v>423.69000000000005</v>
      </c>
      <c r="N1277">
        <v>3.28</v>
      </c>
      <c r="O1277" t="s">
        <v>67</v>
      </c>
    </row>
    <row r="1278" spans="1:15" x14ac:dyDescent="0.2">
      <c r="A1278" s="1">
        <v>308</v>
      </c>
      <c r="B1278" s="10">
        <v>36914</v>
      </c>
      <c r="C1278" s="32" t="str">
        <f t="shared" si="134"/>
        <v>V</v>
      </c>
      <c r="F1278" s="5">
        <v>13.38</v>
      </c>
      <c r="G1278">
        <v>4.0780000000000003</v>
      </c>
      <c r="K1278">
        <v>427.73200000000003</v>
      </c>
      <c r="L1278">
        <f t="shared" si="135"/>
        <v>423.65400000000005</v>
      </c>
      <c r="N1278">
        <v>3.3159999999999998</v>
      </c>
      <c r="O1278" t="s">
        <v>67</v>
      </c>
    </row>
    <row r="1279" spans="1:15" x14ac:dyDescent="0.2">
      <c r="A1279" s="1">
        <v>308</v>
      </c>
      <c r="B1279" s="10">
        <v>36941</v>
      </c>
      <c r="C1279" s="32" t="str">
        <f t="shared" si="134"/>
        <v>V</v>
      </c>
      <c r="F1279" s="5">
        <v>13.52</v>
      </c>
      <c r="G1279">
        <v>4.1210000000000004</v>
      </c>
      <c r="K1279">
        <v>427.73200000000003</v>
      </c>
      <c r="L1279">
        <f t="shared" si="135"/>
        <v>423.61100000000005</v>
      </c>
      <c r="N1279">
        <v>3.359</v>
      </c>
      <c r="O1279" t="s">
        <v>67</v>
      </c>
    </row>
    <row r="1280" spans="1:15" x14ac:dyDescent="0.2">
      <c r="A1280" s="1">
        <v>308</v>
      </c>
      <c r="B1280" s="10">
        <v>36965</v>
      </c>
      <c r="C1280" s="32" t="str">
        <f t="shared" si="134"/>
        <v>V</v>
      </c>
      <c r="F1280" s="5">
        <v>13.62</v>
      </c>
      <c r="G1280">
        <v>4.1509999999999998</v>
      </c>
      <c r="K1280">
        <v>427.73200000000003</v>
      </c>
      <c r="L1280">
        <f t="shared" si="135"/>
        <v>423.58100000000002</v>
      </c>
      <c r="N1280">
        <v>3.3889999999999998</v>
      </c>
      <c r="O1280" t="s">
        <v>67</v>
      </c>
    </row>
    <row r="1281" spans="1:15" x14ac:dyDescent="0.2">
      <c r="A1281" s="1">
        <v>308</v>
      </c>
      <c r="B1281" s="10">
        <v>37011</v>
      </c>
      <c r="C1281" s="32" t="str">
        <f t="shared" si="134"/>
        <v>V</v>
      </c>
      <c r="F1281" s="5">
        <v>13.12</v>
      </c>
      <c r="G1281">
        <v>3.9990000000000001</v>
      </c>
      <c r="K1281">
        <v>427.73200000000003</v>
      </c>
      <c r="L1281">
        <f t="shared" si="135"/>
        <v>423.733</v>
      </c>
      <c r="N1281">
        <v>3.2370000000000001</v>
      </c>
      <c r="O1281" t="s">
        <v>67</v>
      </c>
    </row>
    <row r="1282" spans="1:15" x14ac:dyDescent="0.2">
      <c r="A1282" s="1">
        <v>308</v>
      </c>
      <c r="B1282" s="10">
        <v>37041</v>
      </c>
      <c r="C1282" s="32" t="str">
        <f t="shared" si="134"/>
        <v>V</v>
      </c>
      <c r="F1282" s="5">
        <v>12.41</v>
      </c>
      <c r="G1282">
        <v>3.7829999999999999</v>
      </c>
      <c r="K1282">
        <v>427.73200000000003</v>
      </c>
      <c r="L1282">
        <f t="shared" si="135"/>
        <v>423.94900000000001</v>
      </c>
      <c r="N1282">
        <v>3.0209999999999999</v>
      </c>
      <c r="O1282" t="s">
        <v>67</v>
      </c>
    </row>
    <row r="1283" spans="1:15" x14ac:dyDescent="0.2">
      <c r="A1283" s="1">
        <v>308</v>
      </c>
      <c r="B1283" s="10">
        <v>37063</v>
      </c>
      <c r="C1283" s="32" t="str">
        <f t="shared" si="134"/>
        <v>V</v>
      </c>
      <c r="F1283" s="5">
        <v>12.02</v>
      </c>
      <c r="G1283">
        <v>3.6640000000000001</v>
      </c>
      <c r="K1283">
        <v>427.73200000000003</v>
      </c>
      <c r="L1283">
        <f t="shared" si="135"/>
        <v>424.06800000000004</v>
      </c>
      <c r="N1283">
        <v>2.9020000000000001</v>
      </c>
      <c r="O1283" t="s">
        <v>67</v>
      </c>
    </row>
    <row r="1284" spans="1:15" x14ac:dyDescent="0.2">
      <c r="A1284" s="1">
        <v>308</v>
      </c>
      <c r="B1284" s="10">
        <v>37102</v>
      </c>
      <c r="C1284" s="32" t="str">
        <f t="shared" si="134"/>
        <v>V</v>
      </c>
      <c r="F1284" s="5">
        <v>12.5</v>
      </c>
      <c r="G1284">
        <v>3.81</v>
      </c>
      <c r="K1284">
        <v>427.73200000000003</v>
      </c>
      <c r="L1284">
        <f t="shared" si="135"/>
        <v>423.92200000000003</v>
      </c>
      <c r="N1284">
        <v>3.048</v>
      </c>
      <c r="O1284" t="s">
        <v>67</v>
      </c>
    </row>
    <row r="1285" spans="1:15" x14ac:dyDescent="0.2">
      <c r="A1285" s="1">
        <v>308</v>
      </c>
      <c r="B1285" s="10">
        <v>37130</v>
      </c>
      <c r="C1285" s="32" t="str">
        <f t="shared" si="134"/>
        <v>V</v>
      </c>
      <c r="F1285" s="5">
        <v>12.77</v>
      </c>
      <c r="G1285">
        <v>3.8919999999999999</v>
      </c>
      <c r="K1285">
        <v>427.73200000000003</v>
      </c>
      <c r="L1285">
        <f t="shared" si="135"/>
        <v>423.84000000000003</v>
      </c>
      <c r="N1285">
        <v>3.13</v>
      </c>
      <c r="O1285" t="s">
        <v>67</v>
      </c>
    </row>
    <row r="1286" spans="1:15" x14ac:dyDescent="0.2">
      <c r="A1286" s="1">
        <v>308</v>
      </c>
      <c r="B1286" s="10">
        <v>37159</v>
      </c>
      <c r="C1286" s="32" t="str">
        <f t="shared" si="134"/>
        <v>V</v>
      </c>
      <c r="F1286" s="5">
        <v>13.02</v>
      </c>
      <c r="G1286">
        <v>3.968</v>
      </c>
      <c r="K1286">
        <v>427.73200000000003</v>
      </c>
      <c r="L1286">
        <f t="shared" si="135"/>
        <v>423.76400000000001</v>
      </c>
      <c r="N1286">
        <v>3.206</v>
      </c>
      <c r="O1286" t="s">
        <v>67</v>
      </c>
    </row>
    <row r="1287" spans="1:15" x14ac:dyDescent="0.2">
      <c r="A1287" s="1">
        <v>308</v>
      </c>
      <c r="B1287" s="10">
        <v>37193</v>
      </c>
      <c r="C1287" s="32" t="str">
        <f t="shared" si="134"/>
        <v>V</v>
      </c>
      <c r="F1287" s="5">
        <v>13.21</v>
      </c>
      <c r="G1287">
        <v>4.0259999999999998</v>
      </c>
      <c r="K1287">
        <v>427.73200000000003</v>
      </c>
      <c r="L1287">
        <v>423.70600000000002</v>
      </c>
      <c r="N1287">
        <v>3.2639999999999998</v>
      </c>
      <c r="O1287" t="s">
        <v>67</v>
      </c>
    </row>
    <row r="1288" spans="1:15" x14ac:dyDescent="0.2">
      <c r="A1288" s="1">
        <v>308</v>
      </c>
      <c r="B1288" s="10">
        <v>37223</v>
      </c>
      <c r="C1288" s="32" t="str">
        <f t="shared" si="134"/>
        <v>V</v>
      </c>
      <c r="F1288" s="5">
        <v>13.31</v>
      </c>
      <c r="G1288">
        <v>4.0570000000000004</v>
      </c>
      <c r="K1288">
        <v>427.73200000000003</v>
      </c>
      <c r="L1288">
        <v>423.67500000000001</v>
      </c>
      <c r="N1288">
        <v>3.2949999999999999</v>
      </c>
      <c r="O1288" t="s">
        <v>67</v>
      </c>
    </row>
    <row r="1289" spans="1:15" x14ac:dyDescent="0.2">
      <c r="A1289" s="1">
        <v>308</v>
      </c>
      <c r="B1289" s="10">
        <v>37244</v>
      </c>
      <c r="C1289" s="32" t="str">
        <f t="shared" si="134"/>
        <v>V</v>
      </c>
      <c r="F1289" s="5">
        <v>13.39</v>
      </c>
      <c r="G1289">
        <v>4.0810000000000004</v>
      </c>
      <c r="K1289">
        <v>427.73200000000003</v>
      </c>
      <c r="L1289">
        <v>423.65100000000001</v>
      </c>
      <c r="N1289">
        <v>30319</v>
      </c>
      <c r="O1289" t="s">
        <v>67</v>
      </c>
    </row>
    <row r="1290" spans="1:15" x14ac:dyDescent="0.2">
      <c r="A1290" s="1">
        <v>308</v>
      </c>
      <c r="B1290" s="10">
        <v>37281</v>
      </c>
      <c r="C1290" s="32" t="str">
        <f t="shared" si="134"/>
        <v>V</v>
      </c>
      <c r="F1290" s="5">
        <v>13.51</v>
      </c>
      <c r="G1290">
        <v>4.1180000000000003</v>
      </c>
      <c r="K1290">
        <v>427.73200000000003</v>
      </c>
      <c r="L1290">
        <v>423.61399999999998</v>
      </c>
      <c r="N1290">
        <v>3.3559999999999999</v>
      </c>
      <c r="O1290" t="s">
        <v>67</v>
      </c>
    </row>
    <row r="1291" spans="1:15" x14ac:dyDescent="0.2">
      <c r="A1291" s="1">
        <v>308</v>
      </c>
      <c r="B1291" s="10">
        <v>37314</v>
      </c>
      <c r="C1291" s="32" t="str">
        <f t="shared" si="134"/>
        <v>V</v>
      </c>
      <c r="F1291" s="5">
        <v>13.65</v>
      </c>
      <c r="G1291">
        <v>4.1609999999999996</v>
      </c>
      <c r="K1291">
        <v>427.73200000000003</v>
      </c>
      <c r="L1291">
        <v>423.57100000000003</v>
      </c>
      <c r="N1291">
        <v>3.399</v>
      </c>
      <c r="O1291" t="s">
        <v>67</v>
      </c>
    </row>
    <row r="1292" spans="1:15" x14ac:dyDescent="0.2">
      <c r="A1292" s="1">
        <v>308</v>
      </c>
      <c r="B1292" s="10">
        <v>37337</v>
      </c>
      <c r="C1292" s="32" t="str">
        <f t="shared" si="134"/>
        <v>V</v>
      </c>
      <c r="F1292" s="5">
        <v>13.75</v>
      </c>
      <c r="G1292">
        <v>4.1909999999999998</v>
      </c>
      <c r="K1292">
        <v>427.73200000000003</v>
      </c>
      <c r="L1292">
        <v>423.541</v>
      </c>
      <c r="N1292">
        <v>3.4289999999999998</v>
      </c>
      <c r="O1292" t="s">
        <v>67</v>
      </c>
    </row>
    <row r="1293" spans="1:15" x14ac:dyDescent="0.2">
      <c r="A1293" s="1">
        <v>308</v>
      </c>
      <c r="B1293" s="10">
        <v>37375</v>
      </c>
      <c r="C1293" s="32" t="str">
        <f t="shared" si="134"/>
        <v>V</v>
      </c>
      <c r="F1293" s="5">
        <v>13.72</v>
      </c>
      <c r="G1293">
        <v>4.1820000000000004</v>
      </c>
      <c r="K1293">
        <v>427.73200000000003</v>
      </c>
      <c r="L1293">
        <v>423.55</v>
      </c>
      <c r="N1293">
        <v>3.42</v>
      </c>
      <c r="O1293" t="s">
        <v>67</v>
      </c>
    </row>
    <row r="1294" spans="1:15" x14ac:dyDescent="0.2">
      <c r="A1294" s="1">
        <v>308</v>
      </c>
      <c r="B1294" s="10">
        <v>37398</v>
      </c>
      <c r="C1294" s="32" t="str">
        <f t="shared" si="134"/>
        <v>V</v>
      </c>
      <c r="F1294" s="5">
        <v>13.6</v>
      </c>
      <c r="G1294">
        <v>4.1449999999999996</v>
      </c>
      <c r="K1294">
        <v>427.73200000000003</v>
      </c>
      <c r="L1294">
        <v>423.58699999999999</v>
      </c>
      <c r="N1294">
        <v>3.383</v>
      </c>
      <c r="O1294" t="s">
        <v>67</v>
      </c>
    </row>
    <row r="1295" spans="1:15" x14ac:dyDescent="0.2">
      <c r="A1295" s="1">
        <v>308</v>
      </c>
      <c r="B1295" s="10">
        <v>37433</v>
      </c>
      <c r="C1295" s="32" t="str">
        <f t="shared" si="134"/>
        <v>V</v>
      </c>
      <c r="F1295" s="5">
        <v>13.45</v>
      </c>
      <c r="G1295">
        <v>4.0999999999999996</v>
      </c>
      <c r="K1295">
        <v>427.73200000000003</v>
      </c>
      <c r="L1295">
        <v>423.63200000000001</v>
      </c>
      <c r="N1295">
        <v>3.3380000000000001</v>
      </c>
      <c r="O1295" t="s">
        <v>67</v>
      </c>
    </row>
    <row r="1296" spans="1:15" x14ac:dyDescent="0.2">
      <c r="A1296" s="1">
        <v>308</v>
      </c>
      <c r="B1296" s="10">
        <v>37460</v>
      </c>
      <c r="C1296" s="32" t="str">
        <f t="shared" si="134"/>
        <v>V</v>
      </c>
      <c r="F1296" s="5">
        <v>13.37</v>
      </c>
      <c r="G1296">
        <v>4.0750000000000002</v>
      </c>
      <c r="K1296">
        <v>427.73200000000003</v>
      </c>
      <c r="L1296">
        <v>423.65699999999998</v>
      </c>
      <c r="N1296">
        <v>3.3130000000000002</v>
      </c>
      <c r="O1296" t="s">
        <v>67</v>
      </c>
    </row>
    <row r="1297" spans="1:15" x14ac:dyDescent="0.2">
      <c r="A1297" s="1">
        <v>308</v>
      </c>
      <c r="B1297" s="10">
        <v>37494</v>
      </c>
      <c r="C1297" s="32" t="str">
        <f t="shared" si="134"/>
        <v>V</v>
      </c>
      <c r="F1297" s="5">
        <v>13.45</v>
      </c>
      <c r="G1297">
        <v>4.0999999999999996</v>
      </c>
      <c r="K1297">
        <v>427.73200000000003</v>
      </c>
      <c r="L1297">
        <v>423.63200000000001</v>
      </c>
      <c r="N1297">
        <v>3.3380000000000001</v>
      </c>
      <c r="O1297" t="s">
        <v>67</v>
      </c>
    </row>
    <row r="1298" spans="1:15" x14ac:dyDescent="0.2">
      <c r="A1298" s="1">
        <v>308</v>
      </c>
      <c r="B1298" s="10">
        <v>37524</v>
      </c>
      <c r="C1298" s="32" t="str">
        <f t="shared" si="134"/>
        <v>V</v>
      </c>
      <c r="F1298" s="5">
        <v>13.61</v>
      </c>
      <c r="G1298" s="3">
        <f t="shared" ref="G1298:G1386" si="136">F1298*0.3048</f>
        <v>4.1483280000000002</v>
      </c>
      <c r="K1298">
        <v>427.73200000000003</v>
      </c>
      <c r="L1298">
        <f t="shared" ref="L1298:L1359" si="137">K1298-G1298</f>
        <v>423.58367200000004</v>
      </c>
      <c r="N1298" s="3">
        <f t="shared" ref="N1298:N1362" si="138">G1298-0.762</f>
        <v>3.3863280000000002</v>
      </c>
    </row>
    <row r="1299" spans="1:15" x14ac:dyDescent="0.2">
      <c r="A1299" s="1">
        <v>308</v>
      </c>
      <c r="B1299" s="10">
        <v>37550</v>
      </c>
      <c r="C1299" s="32" t="str">
        <f t="shared" si="134"/>
        <v>V</v>
      </c>
      <c r="F1299" s="5">
        <v>13.71</v>
      </c>
      <c r="G1299" s="3">
        <f t="shared" si="136"/>
        <v>4.1788080000000001</v>
      </c>
      <c r="K1299">
        <v>427.73200000000003</v>
      </c>
      <c r="L1299">
        <f t="shared" si="137"/>
        <v>423.55319200000002</v>
      </c>
      <c r="N1299" s="3">
        <f t="shared" si="138"/>
        <v>3.4168080000000001</v>
      </c>
    </row>
    <row r="1300" spans="1:15" x14ac:dyDescent="0.2">
      <c r="A1300" s="1">
        <v>308</v>
      </c>
      <c r="B1300" s="10">
        <v>37581</v>
      </c>
      <c r="C1300" s="32" t="str">
        <f t="shared" si="134"/>
        <v>V</v>
      </c>
      <c r="F1300" s="5">
        <v>13.79</v>
      </c>
      <c r="G1300" s="3">
        <f t="shared" si="136"/>
        <v>4.2031919999999996</v>
      </c>
      <c r="K1300">
        <v>427.73200000000003</v>
      </c>
      <c r="L1300">
        <f t="shared" si="137"/>
        <v>423.52880800000003</v>
      </c>
      <c r="N1300" s="3">
        <f t="shared" si="138"/>
        <v>3.4411919999999996</v>
      </c>
    </row>
    <row r="1301" spans="1:15" x14ac:dyDescent="0.2">
      <c r="A1301" s="1">
        <v>308</v>
      </c>
      <c r="B1301" s="10">
        <v>37610</v>
      </c>
      <c r="C1301" s="32" t="str">
        <f t="shared" si="134"/>
        <v>V</v>
      </c>
      <c r="F1301" s="5">
        <v>13.83</v>
      </c>
      <c r="G1301" s="3">
        <f t="shared" si="136"/>
        <v>4.2153840000000002</v>
      </c>
      <c r="K1301">
        <v>427.73200000000003</v>
      </c>
      <c r="L1301">
        <f t="shared" si="137"/>
        <v>423.516616</v>
      </c>
      <c r="N1301" s="3">
        <f t="shared" si="138"/>
        <v>3.4533840000000002</v>
      </c>
    </row>
    <row r="1302" spans="1:15" x14ac:dyDescent="0.2">
      <c r="A1302" s="1">
        <v>308</v>
      </c>
      <c r="B1302" s="10">
        <v>37651</v>
      </c>
      <c r="C1302" s="32" t="str">
        <f t="shared" si="134"/>
        <v>V</v>
      </c>
      <c r="F1302" s="5">
        <v>13.95</v>
      </c>
      <c r="G1302" s="3">
        <f t="shared" si="136"/>
        <v>4.2519600000000004</v>
      </c>
      <c r="K1302">
        <v>427.73200000000003</v>
      </c>
      <c r="L1302">
        <f t="shared" si="137"/>
        <v>423.48004000000003</v>
      </c>
      <c r="N1302" s="3">
        <f t="shared" si="138"/>
        <v>3.4899600000000004</v>
      </c>
    </row>
    <row r="1303" spans="1:15" x14ac:dyDescent="0.2">
      <c r="A1303" s="1">
        <v>308</v>
      </c>
      <c r="B1303" s="10">
        <v>37679</v>
      </c>
      <c r="C1303" s="32" t="str">
        <f t="shared" si="134"/>
        <v>V</v>
      </c>
      <c r="F1303" s="5">
        <v>14.06</v>
      </c>
      <c r="G1303" s="3">
        <f t="shared" si="136"/>
        <v>4.285488</v>
      </c>
      <c r="K1303">
        <v>427.73200000000003</v>
      </c>
      <c r="L1303">
        <f t="shared" si="137"/>
        <v>423.44651200000004</v>
      </c>
      <c r="N1303" s="3">
        <f t="shared" si="138"/>
        <v>3.523488</v>
      </c>
    </row>
    <row r="1304" spans="1:15" x14ac:dyDescent="0.2">
      <c r="A1304" s="1">
        <v>308</v>
      </c>
      <c r="B1304" s="10">
        <v>37706</v>
      </c>
      <c r="C1304" s="32" t="str">
        <f t="shared" si="134"/>
        <v>V</v>
      </c>
      <c r="F1304" s="5">
        <v>14.14</v>
      </c>
      <c r="G1304" s="3">
        <f t="shared" si="136"/>
        <v>4.3098720000000004</v>
      </c>
      <c r="K1304">
        <v>427.73200000000003</v>
      </c>
      <c r="L1304">
        <f t="shared" si="137"/>
        <v>423.42212800000004</v>
      </c>
      <c r="N1304" s="3">
        <f t="shared" si="138"/>
        <v>3.5478720000000004</v>
      </c>
    </row>
    <row r="1305" spans="1:15" x14ac:dyDescent="0.2">
      <c r="A1305" s="1">
        <v>308</v>
      </c>
      <c r="B1305" s="10">
        <v>37739</v>
      </c>
      <c r="C1305" s="32" t="str">
        <f t="shared" si="134"/>
        <v>V</v>
      </c>
      <c r="F1305" s="5">
        <v>14.15</v>
      </c>
      <c r="G1305" s="3">
        <f t="shared" si="136"/>
        <v>4.3129200000000001</v>
      </c>
      <c r="K1305">
        <v>427.73200000000003</v>
      </c>
      <c r="L1305">
        <f t="shared" si="137"/>
        <v>423.41908000000001</v>
      </c>
      <c r="N1305" s="3">
        <f t="shared" si="138"/>
        <v>3.5509200000000001</v>
      </c>
    </row>
    <row r="1306" spans="1:15" x14ac:dyDescent="0.2">
      <c r="A1306" s="1">
        <v>308</v>
      </c>
      <c r="B1306" s="10">
        <v>37761</v>
      </c>
      <c r="C1306" s="32" t="str">
        <f t="shared" si="134"/>
        <v>V</v>
      </c>
      <c r="F1306" s="5">
        <v>14.15</v>
      </c>
      <c r="G1306" s="3">
        <f t="shared" si="136"/>
        <v>4.3129200000000001</v>
      </c>
      <c r="K1306">
        <v>427.73200000000003</v>
      </c>
      <c r="L1306">
        <f t="shared" si="137"/>
        <v>423.41908000000001</v>
      </c>
      <c r="N1306" s="3">
        <f t="shared" si="138"/>
        <v>3.5509200000000001</v>
      </c>
    </row>
    <row r="1307" spans="1:15" x14ac:dyDescent="0.2">
      <c r="A1307" s="1">
        <v>308</v>
      </c>
      <c r="B1307" s="10">
        <v>37802</v>
      </c>
      <c r="C1307" s="32" t="str">
        <f t="shared" si="134"/>
        <v>V</v>
      </c>
      <c r="F1307" s="5">
        <v>14.11</v>
      </c>
      <c r="G1307" s="3">
        <f t="shared" si="136"/>
        <v>4.3007280000000003</v>
      </c>
      <c r="K1307">
        <v>427.73200000000003</v>
      </c>
      <c r="L1307">
        <f t="shared" si="137"/>
        <v>423.43127200000004</v>
      </c>
      <c r="N1307" s="3">
        <f t="shared" si="138"/>
        <v>3.5387280000000003</v>
      </c>
    </row>
    <row r="1308" spans="1:15" x14ac:dyDescent="0.2">
      <c r="A1308" s="1">
        <v>308</v>
      </c>
      <c r="B1308" s="10">
        <v>37825</v>
      </c>
      <c r="C1308" s="32" t="str">
        <f t="shared" si="134"/>
        <v>V</v>
      </c>
      <c r="F1308" s="5">
        <v>14.07</v>
      </c>
      <c r="G1308" s="3">
        <f t="shared" si="136"/>
        <v>4.2885360000000006</v>
      </c>
      <c r="K1308">
        <v>427.73200000000003</v>
      </c>
      <c r="L1308">
        <f t="shared" si="137"/>
        <v>423.44346400000001</v>
      </c>
      <c r="N1308" s="3">
        <f t="shared" si="138"/>
        <v>3.5265360000000006</v>
      </c>
    </row>
    <row r="1309" spans="1:15" x14ac:dyDescent="0.2">
      <c r="A1309" s="1">
        <v>308</v>
      </c>
      <c r="B1309" s="10">
        <v>37860</v>
      </c>
      <c r="C1309" s="32" t="str">
        <f t="shared" si="134"/>
        <v>V</v>
      </c>
      <c r="F1309" s="5">
        <v>14.25</v>
      </c>
      <c r="G1309" s="3">
        <f t="shared" si="136"/>
        <v>4.3433999999999999</v>
      </c>
      <c r="K1309">
        <v>427.73200000000003</v>
      </c>
      <c r="L1309">
        <f t="shared" si="137"/>
        <v>423.38860000000005</v>
      </c>
      <c r="N1309" s="3">
        <f t="shared" si="138"/>
        <v>3.5813999999999999</v>
      </c>
    </row>
    <row r="1310" spans="1:15" x14ac:dyDescent="0.2">
      <c r="A1310" s="1">
        <v>308</v>
      </c>
      <c r="B1310" s="10">
        <v>37888</v>
      </c>
      <c r="C1310" s="32" t="str">
        <f t="shared" si="134"/>
        <v>V</v>
      </c>
      <c r="F1310" s="5">
        <v>14.34</v>
      </c>
      <c r="G1310" s="3">
        <f t="shared" si="136"/>
        <v>4.3708320000000001</v>
      </c>
      <c r="K1310">
        <v>427.73200000000003</v>
      </c>
      <c r="L1310">
        <f t="shared" si="137"/>
        <v>423.36116800000002</v>
      </c>
      <c r="N1310" s="3">
        <f t="shared" si="138"/>
        <v>3.608832</v>
      </c>
    </row>
    <row r="1311" spans="1:15" x14ac:dyDescent="0.2">
      <c r="A1311" s="1">
        <v>308</v>
      </c>
      <c r="B1311" s="10">
        <v>37924</v>
      </c>
      <c r="C1311" s="32" t="str">
        <f t="shared" si="134"/>
        <v>V</v>
      </c>
      <c r="F1311" s="5">
        <v>14.3</v>
      </c>
      <c r="G1311" s="3">
        <f t="shared" si="136"/>
        <v>4.3586400000000003</v>
      </c>
      <c r="K1311">
        <v>427.73200000000003</v>
      </c>
      <c r="L1311">
        <f t="shared" si="137"/>
        <v>423.37336000000005</v>
      </c>
      <c r="N1311" s="3">
        <f t="shared" si="138"/>
        <v>3.5966400000000003</v>
      </c>
    </row>
    <row r="1312" spans="1:15" x14ac:dyDescent="0.2">
      <c r="A1312" s="1">
        <v>308</v>
      </c>
      <c r="B1312" s="10">
        <v>37951</v>
      </c>
      <c r="C1312" s="32" t="str">
        <f t="shared" si="134"/>
        <v>V</v>
      </c>
      <c r="F1312" s="5">
        <v>14.36</v>
      </c>
      <c r="G1312" s="3">
        <f t="shared" si="136"/>
        <v>4.3769280000000004</v>
      </c>
      <c r="K1312">
        <v>427.73200000000003</v>
      </c>
      <c r="L1312">
        <f t="shared" si="137"/>
        <v>423.35507200000001</v>
      </c>
      <c r="N1312" s="3">
        <f t="shared" si="138"/>
        <v>3.6149280000000004</v>
      </c>
    </row>
    <row r="1313" spans="1:14" x14ac:dyDescent="0.2">
      <c r="A1313" s="1">
        <v>308</v>
      </c>
      <c r="B1313" s="10">
        <v>37978</v>
      </c>
      <c r="C1313" s="32" t="str">
        <f t="shared" si="134"/>
        <v>V</v>
      </c>
      <c r="F1313" s="5">
        <v>14.31</v>
      </c>
      <c r="G1313" s="3">
        <f t="shared" si="136"/>
        <v>4.361688</v>
      </c>
      <c r="K1313">
        <v>427.73200000000003</v>
      </c>
      <c r="L1313">
        <f t="shared" si="137"/>
        <v>423.37031200000001</v>
      </c>
      <c r="N1313" s="3">
        <f t="shared" si="138"/>
        <v>3.599688</v>
      </c>
    </row>
    <row r="1314" spans="1:14" x14ac:dyDescent="0.2">
      <c r="A1314" s="1">
        <v>308</v>
      </c>
      <c r="B1314" s="10">
        <v>38008</v>
      </c>
      <c r="C1314" s="32" t="str">
        <f t="shared" si="134"/>
        <v>V</v>
      </c>
      <c r="F1314" s="5">
        <v>14.34</v>
      </c>
      <c r="G1314" s="3">
        <f t="shared" si="136"/>
        <v>4.3708320000000001</v>
      </c>
      <c r="K1314">
        <v>427.73200000000003</v>
      </c>
      <c r="L1314">
        <f t="shared" si="137"/>
        <v>423.36116800000002</v>
      </c>
      <c r="N1314" s="3">
        <f t="shared" si="138"/>
        <v>3.608832</v>
      </c>
    </row>
    <row r="1315" spans="1:14" x14ac:dyDescent="0.2">
      <c r="A1315" s="1">
        <v>308</v>
      </c>
      <c r="B1315" s="10">
        <v>38047</v>
      </c>
      <c r="C1315" s="32" t="str">
        <f t="shared" si="134"/>
        <v>V</v>
      </c>
      <c r="F1315" s="5">
        <v>14.45</v>
      </c>
      <c r="G1315" s="3">
        <f t="shared" si="136"/>
        <v>4.4043599999999996</v>
      </c>
      <c r="K1315">
        <v>427.73200000000003</v>
      </c>
      <c r="L1315">
        <f t="shared" si="137"/>
        <v>423.32764000000003</v>
      </c>
      <c r="N1315" s="3">
        <f t="shared" si="138"/>
        <v>3.6423599999999996</v>
      </c>
    </row>
    <row r="1316" spans="1:14" x14ac:dyDescent="0.2">
      <c r="A1316" s="1">
        <v>308</v>
      </c>
      <c r="B1316" s="10">
        <v>38079</v>
      </c>
      <c r="C1316" s="32" t="str">
        <f t="shared" si="134"/>
        <v>V</v>
      </c>
      <c r="F1316" s="5">
        <v>14.38</v>
      </c>
      <c r="G1316" s="3">
        <f t="shared" si="136"/>
        <v>4.3830240000000007</v>
      </c>
      <c r="K1316">
        <v>427.73200000000003</v>
      </c>
      <c r="L1316">
        <f t="shared" si="137"/>
        <v>423.34897600000005</v>
      </c>
      <c r="N1316" s="3">
        <f t="shared" si="138"/>
        <v>3.6210240000000007</v>
      </c>
    </row>
    <row r="1317" spans="1:14" x14ac:dyDescent="0.2">
      <c r="A1317" s="1">
        <v>308</v>
      </c>
      <c r="B1317" s="10">
        <v>38105</v>
      </c>
      <c r="C1317" s="32" t="str">
        <f t="shared" si="134"/>
        <v>V</v>
      </c>
      <c r="F1317" s="5">
        <v>14.35</v>
      </c>
      <c r="G1317" s="3">
        <f t="shared" si="136"/>
        <v>4.3738799999999998</v>
      </c>
      <c r="K1317">
        <v>427.73200000000003</v>
      </c>
      <c r="L1317">
        <f t="shared" si="137"/>
        <v>423.35812000000004</v>
      </c>
      <c r="N1317" s="3">
        <f t="shared" si="138"/>
        <v>3.6118799999999998</v>
      </c>
    </row>
    <row r="1318" spans="1:14" x14ac:dyDescent="0.2">
      <c r="A1318" s="1">
        <v>308</v>
      </c>
      <c r="B1318" s="10">
        <v>38131</v>
      </c>
      <c r="C1318" s="32" t="s">
        <v>202</v>
      </c>
      <c r="F1318" s="5">
        <v>14.35</v>
      </c>
      <c r="G1318" s="3">
        <f t="shared" si="136"/>
        <v>4.3738799999999998</v>
      </c>
      <c r="J1318" t="s">
        <v>78</v>
      </c>
      <c r="K1318">
        <v>427.73200000000003</v>
      </c>
      <c r="L1318">
        <f t="shared" si="137"/>
        <v>423.35812000000004</v>
      </c>
      <c r="N1318" s="3">
        <f t="shared" si="138"/>
        <v>3.6118799999999998</v>
      </c>
    </row>
    <row r="1319" spans="1:14" x14ac:dyDescent="0.2">
      <c r="A1319" s="1">
        <v>308</v>
      </c>
      <c r="B1319" s="10">
        <v>38162</v>
      </c>
      <c r="C1319" s="32" t="s">
        <v>202</v>
      </c>
      <c r="F1319" s="5">
        <v>14.4</v>
      </c>
      <c r="G1319" s="3">
        <f t="shared" si="136"/>
        <v>4.3891200000000001</v>
      </c>
      <c r="J1319" t="s">
        <v>78</v>
      </c>
      <c r="K1319">
        <v>427.73200000000003</v>
      </c>
      <c r="L1319">
        <f t="shared" si="137"/>
        <v>423.34288000000004</v>
      </c>
      <c r="N1319" s="3">
        <f t="shared" si="138"/>
        <v>3.6271200000000001</v>
      </c>
    </row>
    <row r="1320" spans="1:14" x14ac:dyDescent="0.2">
      <c r="A1320" s="1">
        <v>308</v>
      </c>
      <c r="B1320" s="10">
        <v>38191</v>
      </c>
      <c r="C1320" s="32" t="s">
        <v>202</v>
      </c>
      <c r="F1320" s="5">
        <v>14.5</v>
      </c>
      <c r="G1320" s="3">
        <f t="shared" si="136"/>
        <v>4.4196</v>
      </c>
      <c r="J1320" t="s">
        <v>78</v>
      </c>
      <c r="K1320">
        <v>427.73200000000003</v>
      </c>
      <c r="L1320">
        <f t="shared" si="137"/>
        <v>423.31240000000003</v>
      </c>
      <c r="N1320" s="3">
        <f t="shared" si="138"/>
        <v>3.6576</v>
      </c>
    </row>
    <row r="1321" spans="1:14" x14ac:dyDescent="0.2">
      <c r="A1321" s="1">
        <v>308</v>
      </c>
      <c r="B1321" s="10">
        <v>38226</v>
      </c>
      <c r="C1321" s="32" t="s">
        <v>202</v>
      </c>
      <c r="F1321" s="5">
        <v>14.63</v>
      </c>
      <c r="G1321" s="3">
        <f t="shared" si="136"/>
        <v>4.4592240000000007</v>
      </c>
      <c r="J1321" t="s">
        <v>78</v>
      </c>
      <c r="K1321">
        <v>427.73200000000003</v>
      </c>
      <c r="L1321">
        <f t="shared" si="137"/>
        <v>423.27277600000002</v>
      </c>
      <c r="N1321" s="3">
        <f t="shared" si="138"/>
        <v>3.6972240000000007</v>
      </c>
    </row>
    <row r="1322" spans="1:14" x14ac:dyDescent="0.2">
      <c r="A1322" s="1">
        <v>308</v>
      </c>
      <c r="B1322" s="10">
        <v>38254</v>
      </c>
      <c r="C1322" s="32" t="s">
        <v>202</v>
      </c>
      <c r="F1322" s="5">
        <v>14.67</v>
      </c>
      <c r="G1322" s="3">
        <f t="shared" si="136"/>
        <v>4.4714160000000005</v>
      </c>
      <c r="J1322" t="s">
        <v>78</v>
      </c>
      <c r="K1322">
        <v>427.73200000000003</v>
      </c>
      <c r="L1322">
        <f t="shared" si="137"/>
        <v>423.26058400000005</v>
      </c>
      <c r="N1322" s="3">
        <f t="shared" si="138"/>
        <v>3.7094160000000005</v>
      </c>
    </row>
    <row r="1323" spans="1:14" x14ac:dyDescent="0.2">
      <c r="A1323" s="1">
        <v>308</v>
      </c>
      <c r="B1323" s="10">
        <v>38292</v>
      </c>
      <c r="C1323" s="32" t="s">
        <v>202</v>
      </c>
      <c r="F1323" s="5">
        <v>14.45</v>
      </c>
      <c r="G1323" s="3">
        <f t="shared" si="136"/>
        <v>4.4043599999999996</v>
      </c>
      <c r="J1323" t="s">
        <v>78</v>
      </c>
      <c r="K1323">
        <v>427.73200000000003</v>
      </c>
      <c r="L1323">
        <f t="shared" si="137"/>
        <v>423.32764000000003</v>
      </c>
      <c r="N1323" s="3">
        <f t="shared" si="138"/>
        <v>3.6423599999999996</v>
      </c>
    </row>
    <row r="1324" spans="1:14" x14ac:dyDescent="0.2">
      <c r="A1324" s="1">
        <v>308</v>
      </c>
      <c r="B1324" s="10">
        <v>38320</v>
      </c>
      <c r="C1324" s="32" t="s">
        <v>202</v>
      </c>
      <c r="F1324" s="5">
        <v>13.97</v>
      </c>
      <c r="G1324" s="3">
        <f t="shared" si="136"/>
        <v>4.2580560000000007</v>
      </c>
      <c r="J1324" t="s">
        <v>78</v>
      </c>
      <c r="K1324">
        <v>427.73200000000003</v>
      </c>
      <c r="L1324">
        <f t="shared" si="137"/>
        <v>423.47394400000002</v>
      </c>
      <c r="N1324" s="3">
        <f t="shared" si="138"/>
        <v>3.4960560000000007</v>
      </c>
    </row>
    <row r="1325" spans="1:14" x14ac:dyDescent="0.2">
      <c r="A1325" s="1">
        <v>308</v>
      </c>
      <c r="B1325" s="10">
        <v>38341</v>
      </c>
      <c r="C1325" s="32" t="s">
        <v>202</v>
      </c>
      <c r="F1325" s="5">
        <v>13.95</v>
      </c>
      <c r="G1325" s="3">
        <f t="shared" si="136"/>
        <v>4.2519600000000004</v>
      </c>
      <c r="J1325" t="s">
        <v>78</v>
      </c>
      <c r="K1325">
        <v>427.73200000000003</v>
      </c>
      <c r="L1325">
        <f t="shared" si="137"/>
        <v>423.48004000000003</v>
      </c>
      <c r="N1325" s="3">
        <f t="shared" si="138"/>
        <v>3.4899600000000004</v>
      </c>
    </row>
    <row r="1326" spans="1:14" x14ac:dyDescent="0.2">
      <c r="A1326" s="1">
        <v>308</v>
      </c>
      <c r="B1326" s="10">
        <v>38377</v>
      </c>
      <c r="C1326" s="32" t="s">
        <v>202</v>
      </c>
      <c r="F1326" s="5">
        <v>14.1</v>
      </c>
      <c r="G1326" s="3">
        <f t="shared" si="136"/>
        <v>4.2976799999999997</v>
      </c>
      <c r="J1326" t="s">
        <v>78</v>
      </c>
      <c r="K1326">
        <v>427.73200000000003</v>
      </c>
      <c r="L1326">
        <f t="shared" si="137"/>
        <v>423.43432000000001</v>
      </c>
      <c r="N1326" s="3">
        <f t="shared" si="138"/>
        <v>3.5356799999999997</v>
      </c>
    </row>
    <row r="1327" spans="1:14" x14ac:dyDescent="0.2">
      <c r="A1327" s="1">
        <v>308</v>
      </c>
      <c r="B1327" s="10">
        <v>38413</v>
      </c>
      <c r="C1327" s="32" t="s">
        <v>202</v>
      </c>
      <c r="F1327" s="5">
        <v>14.28</v>
      </c>
      <c r="G1327" s="3">
        <f t="shared" si="136"/>
        <v>4.352544</v>
      </c>
      <c r="J1327" t="s">
        <v>78</v>
      </c>
      <c r="K1327">
        <v>427.73200000000003</v>
      </c>
      <c r="L1327">
        <f t="shared" si="137"/>
        <v>423.379456</v>
      </c>
      <c r="N1327" s="3">
        <f t="shared" si="138"/>
        <v>3.590544</v>
      </c>
    </row>
    <row r="1328" spans="1:14" x14ac:dyDescent="0.2">
      <c r="A1328" s="1">
        <v>308</v>
      </c>
      <c r="B1328" s="10">
        <v>38440</v>
      </c>
      <c r="C1328" s="32" t="s">
        <v>202</v>
      </c>
      <c r="F1328" s="5">
        <v>14.34</v>
      </c>
      <c r="G1328" s="3">
        <f t="shared" si="136"/>
        <v>4.3708320000000001</v>
      </c>
      <c r="J1328" t="s">
        <v>78</v>
      </c>
      <c r="K1328">
        <v>427.73200000000003</v>
      </c>
      <c r="L1328">
        <f t="shared" si="137"/>
        <v>423.36116800000002</v>
      </c>
      <c r="N1328" s="3">
        <f t="shared" si="138"/>
        <v>3.608832</v>
      </c>
    </row>
    <row r="1329" spans="1:14" x14ac:dyDescent="0.2">
      <c r="A1329" s="1">
        <v>308</v>
      </c>
      <c r="B1329" s="10">
        <v>38467</v>
      </c>
      <c r="C1329" s="32" t="s">
        <v>202</v>
      </c>
      <c r="F1329" s="5">
        <v>14.09</v>
      </c>
      <c r="G1329" s="3">
        <f t="shared" si="136"/>
        <v>4.294632</v>
      </c>
      <c r="J1329" t="s">
        <v>78</v>
      </c>
      <c r="K1329">
        <v>427.73200000000003</v>
      </c>
      <c r="L1329">
        <f t="shared" si="137"/>
        <v>423.43736800000005</v>
      </c>
      <c r="N1329" s="3">
        <f t="shared" si="138"/>
        <v>3.532632</v>
      </c>
    </row>
    <row r="1330" spans="1:14" x14ac:dyDescent="0.2">
      <c r="A1330" s="1">
        <v>308</v>
      </c>
      <c r="B1330" s="10">
        <v>38496</v>
      </c>
      <c r="C1330" s="32" t="str">
        <f t="shared" si="134"/>
        <v>V</v>
      </c>
      <c r="F1330" s="5">
        <v>14.02</v>
      </c>
      <c r="G1330" s="3">
        <f t="shared" si="136"/>
        <v>4.2732960000000002</v>
      </c>
      <c r="J1330" t="s">
        <v>102</v>
      </c>
      <c r="K1330">
        <v>427.73200000000003</v>
      </c>
      <c r="L1330">
        <f t="shared" si="137"/>
        <v>423.45870400000001</v>
      </c>
      <c r="N1330" s="3">
        <f t="shared" si="138"/>
        <v>3.5112960000000002</v>
      </c>
    </row>
    <row r="1331" spans="1:14" x14ac:dyDescent="0.2">
      <c r="A1331" s="1">
        <v>308</v>
      </c>
      <c r="B1331" s="10">
        <v>38526</v>
      </c>
      <c r="C1331" s="32" t="s">
        <v>202</v>
      </c>
      <c r="F1331" s="5">
        <v>13.32</v>
      </c>
      <c r="G1331" s="3">
        <f t="shared" si="136"/>
        <v>4.0599360000000004</v>
      </c>
      <c r="J1331" t="s">
        <v>78</v>
      </c>
      <c r="K1331">
        <v>427.73200000000003</v>
      </c>
      <c r="L1331">
        <f t="shared" si="137"/>
        <v>423.67206400000003</v>
      </c>
      <c r="N1331" s="3">
        <f t="shared" si="138"/>
        <v>3.2979360000000004</v>
      </c>
    </row>
    <row r="1332" spans="1:14" x14ac:dyDescent="0.2">
      <c r="A1332" s="1">
        <v>308</v>
      </c>
      <c r="B1332" s="10">
        <v>38558</v>
      </c>
      <c r="C1332" s="32" t="str">
        <f t="shared" si="134"/>
        <v>V</v>
      </c>
      <c r="F1332" s="5">
        <v>13.3</v>
      </c>
      <c r="G1332" s="3">
        <f t="shared" si="136"/>
        <v>4.0538400000000001</v>
      </c>
      <c r="J1332" t="s">
        <v>106</v>
      </c>
      <c r="K1332">
        <v>427.73200000000003</v>
      </c>
      <c r="L1332">
        <f t="shared" si="137"/>
        <v>423.67816000000005</v>
      </c>
      <c r="N1332" s="3">
        <f t="shared" si="138"/>
        <v>3.2918400000000001</v>
      </c>
    </row>
    <row r="1333" spans="1:14" x14ac:dyDescent="0.2">
      <c r="A1333" s="1">
        <v>308</v>
      </c>
      <c r="B1333" s="10">
        <v>38586</v>
      </c>
      <c r="C1333" s="32" t="s">
        <v>202</v>
      </c>
      <c r="F1333" s="5">
        <v>13.59</v>
      </c>
      <c r="G1333" s="3">
        <f t="shared" si="136"/>
        <v>4.1422319999999999</v>
      </c>
      <c r="J1333" t="s">
        <v>78</v>
      </c>
      <c r="K1333">
        <v>427.73200000000003</v>
      </c>
      <c r="L1333">
        <f t="shared" si="137"/>
        <v>423.58976800000005</v>
      </c>
      <c r="N1333" s="3">
        <f t="shared" si="138"/>
        <v>3.3802319999999999</v>
      </c>
    </row>
    <row r="1334" spans="1:14" x14ac:dyDescent="0.2">
      <c r="A1334" s="1">
        <v>308</v>
      </c>
      <c r="B1334" s="10">
        <v>38618</v>
      </c>
      <c r="C1334" s="32" t="s">
        <v>202</v>
      </c>
      <c r="F1334" s="5">
        <v>13.79</v>
      </c>
      <c r="G1334" s="3">
        <f t="shared" si="136"/>
        <v>4.2031919999999996</v>
      </c>
      <c r="J1334" t="s">
        <v>78</v>
      </c>
      <c r="K1334">
        <v>427.73200000000003</v>
      </c>
      <c r="L1334">
        <f t="shared" si="137"/>
        <v>423.52880800000003</v>
      </c>
      <c r="N1334" s="3">
        <f t="shared" si="138"/>
        <v>3.4411919999999996</v>
      </c>
    </row>
    <row r="1335" spans="1:14" x14ac:dyDescent="0.2">
      <c r="A1335" s="1">
        <v>308</v>
      </c>
      <c r="B1335" s="10">
        <v>38649</v>
      </c>
      <c r="C1335" s="32" t="s">
        <v>202</v>
      </c>
      <c r="F1335" s="5">
        <v>13.93</v>
      </c>
      <c r="G1335" s="3">
        <f t="shared" si="136"/>
        <v>4.2458640000000001</v>
      </c>
      <c r="J1335" t="s">
        <v>78</v>
      </c>
      <c r="K1335">
        <v>427.73200000000003</v>
      </c>
      <c r="L1335">
        <f t="shared" si="137"/>
        <v>423.48613600000004</v>
      </c>
      <c r="N1335" s="3">
        <f t="shared" si="138"/>
        <v>3.4838640000000001</v>
      </c>
    </row>
    <row r="1336" spans="1:14" x14ac:dyDescent="0.2">
      <c r="A1336" s="1">
        <v>308</v>
      </c>
      <c r="B1336" s="10">
        <v>38677</v>
      </c>
      <c r="C1336" s="32" t="s">
        <v>202</v>
      </c>
      <c r="F1336" s="5">
        <v>13.98</v>
      </c>
      <c r="G1336" s="3">
        <f t="shared" si="136"/>
        <v>4.2611040000000004</v>
      </c>
      <c r="J1336" t="s">
        <v>78</v>
      </c>
      <c r="K1336">
        <v>427.73200000000003</v>
      </c>
      <c r="L1336">
        <f t="shared" si="137"/>
        <v>423.47089600000004</v>
      </c>
      <c r="N1336" s="3">
        <f t="shared" si="138"/>
        <v>3.4991040000000004</v>
      </c>
    </row>
    <row r="1337" spans="1:14" x14ac:dyDescent="0.2">
      <c r="A1337" s="1">
        <v>308</v>
      </c>
      <c r="B1337" s="10">
        <v>38707</v>
      </c>
      <c r="C1337" s="32" t="str">
        <f>IF(ISBLANK(D1337),"V","S")</f>
        <v>V</v>
      </c>
      <c r="F1337" s="5">
        <v>14.05</v>
      </c>
      <c r="G1337" s="3">
        <f t="shared" si="136"/>
        <v>4.2824400000000002</v>
      </c>
      <c r="J1337" t="s">
        <v>102</v>
      </c>
      <c r="K1337">
        <v>427.73200000000003</v>
      </c>
      <c r="L1337">
        <f t="shared" si="137"/>
        <v>423.44956000000002</v>
      </c>
      <c r="N1337" s="3">
        <f t="shared" si="138"/>
        <v>3.5204400000000002</v>
      </c>
    </row>
    <row r="1338" spans="1:14" x14ac:dyDescent="0.2">
      <c r="A1338" s="1">
        <v>308</v>
      </c>
      <c r="B1338" s="10">
        <v>38743</v>
      </c>
      <c r="C1338" s="32" t="s">
        <v>202</v>
      </c>
      <c r="F1338" s="5">
        <v>14.15</v>
      </c>
      <c r="G1338" s="3">
        <f t="shared" si="136"/>
        <v>4.3129200000000001</v>
      </c>
      <c r="J1338" t="s">
        <v>78</v>
      </c>
      <c r="K1338">
        <v>427.73200000000003</v>
      </c>
      <c r="L1338">
        <f t="shared" si="137"/>
        <v>423.41908000000001</v>
      </c>
      <c r="N1338" s="3">
        <f t="shared" si="138"/>
        <v>3.5509200000000001</v>
      </c>
    </row>
    <row r="1339" spans="1:14" x14ac:dyDescent="0.2">
      <c r="A1339" s="1">
        <v>308</v>
      </c>
      <c r="B1339" s="10">
        <v>38776</v>
      </c>
      <c r="C1339" s="32" t="s">
        <v>202</v>
      </c>
      <c r="F1339" s="5">
        <v>14.26</v>
      </c>
      <c r="G1339" s="3">
        <f t="shared" si="136"/>
        <v>4.3464480000000005</v>
      </c>
      <c r="J1339" t="s">
        <v>78</v>
      </c>
      <c r="K1339">
        <v>427.73200000000003</v>
      </c>
      <c r="L1339">
        <f t="shared" si="137"/>
        <v>423.38555200000002</v>
      </c>
      <c r="N1339" s="3">
        <f t="shared" si="138"/>
        <v>3.5844480000000005</v>
      </c>
    </row>
    <row r="1340" spans="1:14" x14ac:dyDescent="0.2">
      <c r="A1340" s="1">
        <v>308</v>
      </c>
      <c r="B1340" s="10">
        <v>38803</v>
      </c>
      <c r="C1340" s="32" t="s">
        <v>202</v>
      </c>
      <c r="F1340" s="5">
        <v>14.31</v>
      </c>
      <c r="G1340" s="3">
        <f t="shared" si="136"/>
        <v>4.361688</v>
      </c>
      <c r="J1340" t="s">
        <v>78</v>
      </c>
      <c r="K1340">
        <v>427.73200000000003</v>
      </c>
      <c r="L1340">
        <f t="shared" si="137"/>
        <v>423.37031200000001</v>
      </c>
      <c r="N1340" s="3">
        <f t="shared" si="138"/>
        <v>3.599688</v>
      </c>
    </row>
    <row r="1341" spans="1:14" x14ac:dyDescent="0.2">
      <c r="A1341" s="1">
        <v>308</v>
      </c>
      <c r="B1341" s="10">
        <v>38835</v>
      </c>
      <c r="C1341" s="32" t="s">
        <v>202</v>
      </c>
      <c r="F1341" s="5">
        <v>13.76</v>
      </c>
      <c r="G1341" s="3">
        <f t="shared" si="136"/>
        <v>4.1940480000000004</v>
      </c>
      <c r="J1341" t="s">
        <v>78</v>
      </c>
      <c r="K1341">
        <v>427.73200000000003</v>
      </c>
      <c r="L1341">
        <f t="shared" si="137"/>
        <v>423.53795200000002</v>
      </c>
      <c r="N1341" s="3">
        <f t="shared" si="138"/>
        <v>3.4320480000000004</v>
      </c>
    </row>
    <row r="1342" spans="1:14" x14ac:dyDescent="0.2">
      <c r="A1342" s="1">
        <v>308</v>
      </c>
      <c r="B1342" s="10">
        <v>38856</v>
      </c>
      <c r="C1342" s="32" t="s">
        <v>202</v>
      </c>
      <c r="F1342" s="5">
        <v>13.66</v>
      </c>
      <c r="G1342" s="3">
        <f t="shared" si="136"/>
        <v>4.1635680000000006</v>
      </c>
      <c r="J1342" t="s">
        <v>78</v>
      </c>
      <c r="K1342">
        <v>427.73200000000003</v>
      </c>
      <c r="L1342">
        <f t="shared" si="137"/>
        <v>423.56843200000003</v>
      </c>
      <c r="N1342" s="3">
        <f t="shared" si="138"/>
        <v>3.4015680000000006</v>
      </c>
    </row>
    <row r="1343" spans="1:14" x14ac:dyDescent="0.2">
      <c r="A1343" s="1">
        <v>308</v>
      </c>
      <c r="B1343" s="10">
        <v>38895</v>
      </c>
      <c r="C1343" s="32" t="s">
        <v>202</v>
      </c>
      <c r="F1343" s="5">
        <v>13.74</v>
      </c>
      <c r="G1343" s="3">
        <f t="shared" si="136"/>
        <v>4.1879520000000001</v>
      </c>
      <c r="J1343" t="s">
        <v>78</v>
      </c>
      <c r="K1343">
        <v>427.73200000000003</v>
      </c>
      <c r="L1343">
        <f t="shared" si="137"/>
        <v>423.54404800000003</v>
      </c>
      <c r="N1343" s="3">
        <f t="shared" si="138"/>
        <v>3.4259520000000001</v>
      </c>
    </row>
    <row r="1344" spans="1:14" x14ac:dyDescent="0.2">
      <c r="A1344" s="1">
        <v>308</v>
      </c>
      <c r="B1344" s="10">
        <v>38925</v>
      </c>
      <c r="C1344" s="32" t="s">
        <v>202</v>
      </c>
      <c r="F1344" s="5">
        <v>14.04</v>
      </c>
      <c r="G1344" s="3">
        <f t="shared" si="136"/>
        <v>4.2793919999999996</v>
      </c>
      <c r="J1344" t="s">
        <v>78</v>
      </c>
      <c r="K1344">
        <v>427.73200000000003</v>
      </c>
      <c r="L1344">
        <f t="shared" si="137"/>
        <v>423.45260800000005</v>
      </c>
      <c r="N1344" s="3">
        <f t="shared" si="138"/>
        <v>3.5173919999999996</v>
      </c>
    </row>
    <row r="1345" spans="1:14" x14ac:dyDescent="0.2">
      <c r="A1345" s="1">
        <v>308</v>
      </c>
      <c r="B1345" s="10">
        <v>38958</v>
      </c>
      <c r="C1345" s="32" t="s">
        <v>202</v>
      </c>
      <c r="F1345" s="5">
        <v>14.31</v>
      </c>
      <c r="G1345" s="3">
        <f t="shared" si="136"/>
        <v>4.361688</v>
      </c>
      <c r="J1345" t="s">
        <v>78</v>
      </c>
      <c r="K1345">
        <v>427.73200000000003</v>
      </c>
      <c r="L1345">
        <f t="shared" si="137"/>
        <v>423.37031200000001</v>
      </c>
      <c r="N1345" s="3">
        <f t="shared" si="138"/>
        <v>3.599688</v>
      </c>
    </row>
    <row r="1346" spans="1:14" x14ac:dyDescent="0.2">
      <c r="A1346" s="1">
        <v>308</v>
      </c>
      <c r="B1346" s="10">
        <v>38986</v>
      </c>
      <c r="C1346" s="32" t="s">
        <v>202</v>
      </c>
      <c r="F1346" s="5">
        <v>14.48</v>
      </c>
      <c r="G1346" s="3">
        <f t="shared" si="136"/>
        <v>4.4135040000000005</v>
      </c>
      <c r="J1346" t="s">
        <v>78</v>
      </c>
      <c r="K1346">
        <v>427.73200000000003</v>
      </c>
      <c r="L1346">
        <f t="shared" si="137"/>
        <v>423.31849600000004</v>
      </c>
      <c r="N1346" s="3">
        <f t="shared" si="138"/>
        <v>3.6515040000000005</v>
      </c>
    </row>
    <row r="1347" spans="1:14" x14ac:dyDescent="0.2">
      <c r="A1347" s="1">
        <v>308</v>
      </c>
      <c r="B1347" s="10">
        <v>39014</v>
      </c>
      <c r="C1347" s="32" t="str">
        <f>IF(ISBLANK(D1347),"V","S")</f>
        <v>V</v>
      </c>
      <c r="F1347" s="5">
        <v>14.46</v>
      </c>
      <c r="G1347" s="3">
        <f t="shared" si="136"/>
        <v>4.4074080000000002</v>
      </c>
      <c r="J1347" t="s">
        <v>106</v>
      </c>
      <c r="K1347">
        <v>427.73200000000003</v>
      </c>
      <c r="L1347">
        <f t="shared" si="137"/>
        <v>423.32459200000005</v>
      </c>
      <c r="N1347" s="3">
        <f t="shared" si="138"/>
        <v>3.6454080000000002</v>
      </c>
    </row>
    <row r="1348" spans="1:14" x14ac:dyDescent="0.2">
      <c r="A1348" s="1">
        <v>308</v>
      </c>
      <c r="B1348" s="10">
        <v>39050</v>
      </c>
      <c r="C1348" s="32" t="str">
        <f>IF(ISBLANK(D1348),"V","S")</f>
        <v>V</v>
      </c>
      <c r="F1348" s="5">
        <v>14.51</v>
      </c>
      <c r="G1348" s="3">
        <f t="shared" si="136"/>
        <v>4.4226480000000006</v>
      </c>
      <c r="J1348" t="s">
        <v>106</v>
      </c>
      <c r="K1348">
        <v>427.73200000000003</v>
      </c>
      <c r="L1348">
        <f t="shared" si="137"/>
        <v>423.30935200000005</v>
      </c>
      <c r="N1348" s="3">
        <f t="shared" si="138"/>
        <v>3.6606480000000006</v>
      </c>
    </row>
    <row r="1349" spans="1:14" x14ac:dyDescent="0.2">
      <c r="A1349" s="1">
        <v>308</v>
      </c>
      <c r="B1349" s="10">
        <v>39077</v>
      </c>
      <c r="C1349" s="32" t="s">
        <v>202</v>
      </c>
      <c r="F1349" s="5">
        <v>14.59</v>
      </c>
      <c r="G1349" s="3">
        <f t="shared" si="136"/>
        <v>4.4470320000000001</v>
      </c>
      <c r="J1349" t="s">
        <v>78</v>
      </c>
      <c r="K1349">
        <v>427.73200000000003</v>
      </c>
      <c r="L1349">
        <f t="shared" si="137"/>
        <v>423.28496800000005</v>
      </c>
      <c r="N1349" s="3">
        <f t="shared" si="138"/>
        <v>3.6850320000000001</v>
      </c>
    </row>
    <row r="1350" spans="1:14" x14ac:dyDescent="0.2">
      <c r="A1350" s="1">
        <v>308</v>
      </c>
      <c r="B1350" s="10">
        <v>39114</v>
      </c>
      <c r="C1350" s="32" t="str">
        <f>IF(ISBLANK(D1350),"V","S")</f>
        <v>V</v>
      </c>
      <c r="F1350" s="5">
        <v>14.68</v>
      </c>
      <c r="G1350" s="3">
        <f t="shared" si="136"/>
        <v>4.4744640000000002</v>
      </c>
      <c r="J1350" t="s">
        <v>106</v>
      </c>
      <c r="K1350">
        <v>427.73200000000003</v>
      </c>
      <c r="L1350">
        <f t="shared" si="137"/>
        <v>423.25753600000002</v>
      </c>
      <c r="N1350" s="3">
        <f t="shared" si="138"/>
        <v>3.7124640000000002</v>
      </c>
    </row>
    <row r="1351" spans="1:14" x14ac:dyDescent="0.2">
      <c r="A1351" s="1">
        <v>308</v>
      </c>
      <c r="B1351" s="10">
        <v>39136</v>
      </c>
      <c r="C1351" s="32" t="str">
        <f>IF(ISBLANK(D1351),"V","S")</f>
        <v>V</v>
      </c>
      <c r="F1351" s="5">
        <v>14.75</v>
      </c>
      <c r="G1351" s="3">
        <f t="shared" si="136"/>
        <v>4.4958</v>
      </c>
      <c r="J1351" t="s">
        <v>106</v>
      </c>
      <c r="K1351">
        <v>427.73200000000003</v>
      </c>
      <c r="L1351">
        <f t="shared" si="137"/>
        <v>423.23620000000005</v>
      </c>
      <c r="N1351" s="3">
        <f t="shared" si="138"/>
        <v>3.7338</v>
      </c>
    </row>
    <row r="1352" spans="1:14" x14ac:dyDescent="0.2">
      <c r="A1352" s="1">
        <v>308</v>
      </c>
      <c r="B1352" s="10">
        <v>39167</v>
      </c>
      <c r="C1352" s="32" t="s">
        <v>202</v>
      </c>
      <c r="F1352" s="5">
        <v>14.74</v>
      </c>
      <c r="G1352" s="3">
        <f t="shared" si="136"/>
        <v>4.4927520000000003</v>
      </c>
      <c r="J1352" t="s">
        <v>78</v>
      </c>
      <c r="K1352">
        <v>427.73200000000003</v>
      </c>
      <c r="L1352">
        <f t="shared" si="137"/>
        <v>423.23924800000003</v>
      </c>
      <c r="N1352" s="3">
        <f t="shared" si="138"/>
        <v>3.7307520000000003</v>
      </c>
    </row>
    <row r="1353" spans="1:14" x14ac:dyDescent="0.2">
      <c r="A1353" s="1">
        <v>308</v>
      </c>
      <c r="B1353" s="10">
        <v>39198</v>
      </c>
      <c r="C1353" s="32" t="s">
        <v>202</v>
      </c>
      <c r="F1353" s="5">
        <v>14.53</v>
      </c>
      <c r="G1353" s="3">
        <f t="shared" si="136"/>
        <v>4.428744</v>
      </c>
      <c r="J1353" t="s">
        <v>78</v>
      </c>
      <c r="K1353">
        <v>427.73200000000003</v>
      </c>
      <c r="L1353">
        <f t="shared" si="137"/>
        <v>423.30325600000003</v>
      </c>
      <c r="N1353" s="3">
        <f t="shared" si="138"/>
        <v>3.666744</v>
      </c>
    </row>
    <row r="1354" spans="1:14" x14ac:dyDescent="0.2">
      <c r="A1354" s="1">
        <v>308</v>
      </c>
      <c r="B1354" s="10">
        <v>39220</v>
      </c>
      <c r="C1354" s="32" t="s">
        <v>202</v>
      </c>
      <c r="F1354" s="5">
        <v>14.33</v>
      </c>
      <c r="G1354" s="3">
        <f t="shared" si="136"/>
        <v>4.3677840000000003</v>
      </c>
      <c r="J1354" t="s">
        <v>78</v>
      </c>
      <c r="K1354">
        <v>427.73200000000003</v>
      </c>
      <c r="L1354">
        <f t="shared" si="137"/>
        <v>423.36421600000006</v>
      </c>
      <c r="N1354" s="3">
        <f>G1354-0.762</f>
        <v>3.6057840000000003</v>
      </c>
    </row>
    <row r="1355" spans="1:14" x14ac:dyDescent="0.2">
      <c r="A1355" s="1">
        <v>308</v>
      </c>
      <c r="B1355" s="10">
        <v>39258</v>
      </c>
      <c r="C1355" s="32" t="s">
        <v>202</v>
      </c>
      <c r="F1355" s="5">
        <v>14.2</v>
      </c>
      <c r="G1355" s="3">
        <f t="shared" si="136"/>
        <v>4.3281599999999996</v>
      </c>
      <c r="J1355" t="s">
        <v>78</v>
      </c>
      <c r="K1355">
        <v>427.73200000000003</v>
      </c>
      <c r="L1355">
        <f t="shared" si="137"/>
        <v>423.40384</v>
      </c>
      <c r="N1355" s="3">
        <f t="shared" si="138"/>
        <v>3.5661599999999996</v>
      </c>
    </row>
    <row r="1356" spans="1:14" x14ac:dyDescent="0.2">
      <c r="A1356" s="1">
        <v>308</v>
      </c>
      <c r="B1356" s="10">
        <v>39317</v>
      </c>
      <c r="C1356" s="32" t="s">
        <v>202</v>
      </c>
      <c r="F1356" s="5">
        <v>14.51</v>
      </c>
      <c r="G1356" s="3">
        <f t="shared" si="136"/>
        <v>4.4226480000000006</v>
      </c>
      <c r="J1356" t="s">
        <v>78</v>
      </c>
      <c r="K1356">
        <v>427.73200000000003</v>
      </c>
      <c r="L1356">
        <f t="shared" si="137"/>
        <v>423.30935200000005</v>
      </c>
      <c r="N1356" s="3">
        <f t="shared" si="138"/>
        <v>3.6606480000000006</v>
      </c>
    </row>
    <row r="1357" spans="1:14" x14ac:dyDescent="0.2">
      <c r="A1357" s="1">
        <v>308</v>
      </c>
      <c r="B1357" s="10">
        <v>39356</v>
      </c>
      <c r="C1357" s="32" t="s">
        <v>202</v>
      </c>
      <c r="F1357" s="5">
        <v>14.61</v>
      </c>
      <c r="G1357" s="3">
        <f t="shared" si="136"/>
        <v>4.4531280000000004</v>
      </c>
      <c r="J1357" t="s">
        <v>78</v>
      </c>
      <c r="K1357">
        <v>427.73200000000003</v>
      </c>
      <c r="L1357" s="3">
        <f>K1357-G1357</f>
        <v>423.27887200000004</v>
      </c>
      <c r="N1357" s="3">
        <f>G1357-0.762</f>
        <v>3.6911280000000004</v>
      </c>
    </row>
    <row r="1358" spans="1:14" x14ac:dyDescent="0.2">
      <c r="A1358" s="1">
        <v>308</v>
      </c>
      <c r="B1358" s="10">
        <v>39373</v>
      </c>
      <c r="C1358" s="32" t="str">
        <f t="shared" ref="C1358:C1369" si="139">IF(ISBLANK(D1358),"V","S")</f>
        <v>V</v>
      </c>
      <c r="F1358" s="5">
        <v>14.61</v>
      </c>
      <c r="G1358" s="3">
        <f t="shared" si="136"/>
        <v>4.4531280000000004</v>
      </c>
      <c r="J1358" t="s">
        <v>139</v>
      </c>
      <c r="K1358">
        <v>427.73200000000003</v>
      </c>
      <c r="L1358">
        <f t="shared" si="137"/>
        <v>423.27887200000004</v>
      </c>
      <c r="N1358" s="3">
        <f t="shared" si="138"/>
        <v>3.6911280000000004</v>
      </c>
    </row>
    <row r="1359" spans="1:14" x14ac:dyDescent="0.2">
      <c r="A1359" s="1">
        <v>308</v>
      </c>
      <c r="B1359" s="10">
        <v>39413</v>
      </c>
      <c r="C1359" s="32" t="str">
        <f t="shared" si="139"/>
        <v>V</v>
      </c>
      <c r="F1359" s="5">
        <v>14.31</v>
      </c>
      <c r="G1359" s="3">
        <f t="shared" si="136"/>
        <v>4.361688</v>
      </c>
      <c r="J1359" t="s">
        <v>139</v>
      </c>
      <c r="K1359">
        <v>427.73200000000003</v>
      </c>
      <c r="L1359">
        <f t="shared" si="137"/>
        <v>423.37031200000001</v>
      </c>
      <c r="N1359" s="3">
        <f t="shared" si="138"/>
        <v>3.599688</v>
      </c>
    </row>
    <row r="1360" spans="1:14" x14ac:dyDescent="0.2">
      <c r="A1360" s="1">
        <v>308</v>
      </c>
      <c r="B1360" s="10">
        <v>39443</v>
      </c>
      <c r="C1360" s="32" t="str">
        <f t="shared" si="139"/>
        <v>V</v>
      </c>
      <c r="F1360" s="5">
        <v>14.34</v>
      </c>
      <c r="G1360" s="3">
        <f t="shared" si="136"/>
        <v>4.3708320000000001</v>
      </c>
      <c r="J1360" t="s">
        <v>145</v>
      </c>
      <c r="K1360">
        <v>427.73200000000003</v>
      </c>
      <c r="L1360" s="3">
        <f t="shared" ref="L1360:L1369" si="140">K1360-G1360</f>
        <v>423.36116800000002</v>
      </c>
      <c r="N1360" s="3">
        <f>G1360-0.762</f>
        <v>3.608832</v>
      </c>
    </row>
    <row r="1361" spans="1:14" x14ac:dyDescent="0.2">
      <c r="A1361" s="1">
        <v>308</v>
      </c>
      <c r="B1361" s="10">
        <v>39472</v>
      </c>
      <c r="C1361" s="32" t="str">
        <f t="shared" si="139"/>
        <v>V</v>
      </c>
      <c r="F1361" s="5">
        <v>14.45</v>
      </c>
      <c r="G1361" s="3">
        <f t="shared" si="136"/>
        <v>4.4043599999999996</v>
      </c>
      <c r="J1361" t="s">
        <v>145</v>
      </c>
      <c r="K1361">
        <v>427.73200000000003</v>
      </c>
      <c r="L1361" s="3">
        <f t="shared" si="140"/>
        <v>423.32764000000003</v>
      </c>
      <c r="N1361" s="3">
        <f t="shared" si="138"/>
        <v>3.6423599999999996</v>
      </c>
    </row>
    <row r="1362" spans="1:14" x14ac:dyDescent="0.2">
      <c r="A1362" s="1">
        <v>308</v>
      </c>
      <c r="B1362" s="10">
        <v>39507</v>
      </c>
      <c r="C1362" s="32" t="str">
        <f t="shared" si="139"/>
        <v>V</v>
      </c>
      <c r="F1362" s="5">
        <v>14.6</v>
      </c>
      <c r="G1362" s="3">
        <f t="shared" si="136"/>
        <v>4.4500799999999998</v>
      </c>
      <c r="J1362" t="s">
        <v>106</v>
      </c>
      <c r="K1362">
        <v>427.73200000000003</v>
      </c>
      <c r="L1362" s="3">
        <f t="shared" si="140"/>
        <v>423.28192000000001</v>
      </c>
      <c r="N1362" s="3">
        <f t="shared" si="138"/>
        <v>3.6880799999999998</v>
      </c>
    </row>
    <row r="1363" spans="1:14" x14ac:dyDescent="0.2">
      <c r="A1363" s="1">
        <v>308</v>
      </c>
      <c r="B1363" s="10">
        <v>39536</v>
      </c>
      <c r="C1363" s="32" t="str">
        <f t="shared" si="139"/>
        <v>V</v>
      </c>
      <c r="F1363" s="5">
        <v>14.68</v>
      </c>
      <c r="G1363" s="3">
        <f t="shared" si="136"/>
        <v>4.4744640000000002</v>
      </c>
      <c r="J1363" t="s">
        <v>139</v>
      </c>
      <c r="K1363">
        <v>427.73200000000003</v>
      </c>
      <c r="L1363" s="3">
        <f t="shared" si="140"/>
        <v>423.25753600000002</v>
      </c>
      <c r="N1363" s="3">
        <f t="shared" ref="N1363:N1374" si="141">G1363-0.762</f>
        <v>3.7124640000000002</v>
      </c>
    </row>
    <row r="1364" spans="1:14" x14ac:dyDescent="0.2">
      <c r="A1364" s="1">
        <v>308</v>
      </c>
      <c r="B1364" s="10">
        <v>39563</v>
      </c>
      <c r="C1364" s="32" t="str">
        <f t="shared" si="139"/>
        <v>V</v>
      </c>
      <c r="F1364" s="5">
        <v>14.52</v>
      </c>
      <c r="G1364" s="3">
        <f t="shared" si="136"/>
        <v>4.4256960000000003</v>
      </c>
      <c r="J1364" t="s">
        <v>139</v>
      </c>
      <c r="K1364">
        <v>427.73200000000003</v>
      </c>
      <c r="L1364" s="3">
        <f t="shared" si="140"/>
        <v>423.30630400000001</v>
      </c>
      <c r="N1364" s="3">
        <f t="shared" si="141"/>
        <v>3.6636960000000003</v>
      </c>
    </row>
    <row r="1365" spans="1:14" x14ac:dyDescent="0.2">
      <c r="A1365" s="1">
        <v>308</v>
      </c>
      <c r="B1365" s="10">
        <v>39580</v>
      </c>
      <c r="C1365" s="32" t="str">
        <f t="shared" si="139"/>
        <v>V</v>
      </c>
      <c r="F1365" s="5">
        <v>14.27</v>
      </c>
      <c r="G1365" s="3">
        <f t="shared" si="136"/>
        <v>4.3494960000000003</v>
      </c>
      <c r="J1365" t="s">
        <v>145</v>
      </c>
      <c r="K1365">
        <v>427.73200000000003</v>
      </c>
      <c r="L1365" s="3">
        <f t="shared" si="140"/>
        <v>423.38250400000004</v>
      </c>
      <c r="N1365" s="3">
        <f t="shared" si="141"/>
        <v>3.5874960000000002</v>
      </c>
    </row>
    <row r="1366" spans="1:14" x14ac:dyDescent="0.2">
      <c r="A1366" s="1">
        <v>308</v>
      </c>
      <c r="B1366" s="10">
        <v>39664</v>
      </c>
      <c r="C1366" s="32" t="str">
        <f t="shared" si="139"/>
        <v>V</v>
      </c>
      <c r="F1366" s="5">
        <v>13.94</v>
      </c>
      <c r="G1366" s="3">
        <f t="shared" si="136"/>
        <v>4.2489119999999998</v>
      </c>
      <c r="J1366" t="s">
        <v>106</v>
      </c>
      <c r="K1366">
        <v>427.73200000000003</v>
      </c>
      <c r="L1366" s="3">
        <f t="shared" si="140"/>
        <v>423.48308800000001</v>
      </c>
      <c r="N1366" s="3">
        <f t="shared" si="141"/>
        <v>3.4869119999999998</v>
      </c>
    </row>
    <row r="1367" spans="1:14" x14ac:dyDescent="0.2">
      <c r="A1367" s="1">
        <v>308</v>
      </c>
      <c r="B1367" s="10">
        <v>39725</v>
      </c>
      <c r="C1367" s="32" t="str">
        <f t="shared" si="139"/>
        <v>V</v>
      </c>
      <c r="F1367" s="5">
        <v>14.01</v>
      </c>
      <c r="G1367" s="3">
        <f t="shared" si="136"/>
        <v>4.2702480000000005</v>
      </c>
      <c r="J1367" t="s">
        <v>163</v>
      </c>
      <c r="K1367">
        <v>427.73200000000003</v>
      </c>
      <c r="L1367" s="3">
        <f t="shared" si="140"/>
        <v>423.46175200000005</v>
      </c>
      <c r="N1367" s="3">
        <f t="shared" si="141"/>
        <v>3.5082480000000005</v>
      </c>
    </row>
    <row r="1368" spans="1:14" x14ac:dyDescent="0.2">
      <c r="A1368" s="1">
        <v>308</v>
      </c>
      <c r="B1368" s="10">
        <v>39767</v>
      </c>
      <c r="C1368" s="32" t="str">
        <f t="shared" si="139"/>
        <v>V</v>
      </c>
      <c r="F1368" s="5">
        <v>13.69</v>
      </c>
      <c r="G1368" s="3">
        <f t="shared" si="136"/>
        <v>4.1727119999999998</v>
      </c>
      <c r="J1368" t="s">
        <v>145</v>
      </c>
      <c r="K1368">
        <v>427.73200000000003</v>
      </c>
      <c r="L1368" s="3">
        <f t="shared" si="140"/>
        <v>423.55928800000004</v>
      </c>
      <c r="N1368" s="3">
        <f t="shared" si="141"/>
        <v>3.4107119999999997</v>
      </c>
    </row>
    <row r="1369" spans="1:14" x14ac:dyDescent="0.2">
      <c r="A1369" s="1">
        <v>308</v>
      </c>
      <c r="B1369" s="10">
        <v>39795</v>
      </c>
      <c r="C1369" s="32" t="str">
        <f t="shared" si="139"/>
        <v>V</v>
      </c>
      <c r="F1369" s="5">
        <v>13.57</v>
      </c>
      <c r="G1369" s="3">
        <f t="shared" si="136"/>
        <v>4.1361360000000005</v>
      </c>
      <c r="J1369" t="s">
        <v>145</v>
      </c>
      <c r="K1369">
        <v>427.73200000000003</v>
      </c>
      <c r="L1369" s="3">
        <f t="shared" si="140"/>
        <v>423.59586400000001</v>
      </c>
      <c r="N1369" s="3">
        <f t="shared" si="141"/>
        <v>3.3741360000000005</v>
      </c>
    </row>
    <row r="1370" spans="1:14" x14ac:dyDescent="0.2">
      <c r="A1370" s="1">
        <v>308</v>
      </c>
      <c r="B1370" s="10">
        <v>39833</v>
      </c>
      <c r="C1370" s="32" t="s">
        <v>202</v>
      </c>
      <c r="F1370" s="5">
        <v>13.66</v>
      </c>
      <c r="G1370" s="3">
        <f t="shared" si="136"/>
        <v>4.1635680000000006</v>
      </c>
      <c r="J1370" t="s">
        <v>78</v>
      </c>
      <c r="K1370">
        <v>427.73200000000003</v>
      </c>
      <c r="L1370" s="3">
        <f t="shared" ref="L1370:L1376" si="142">K1370-G1370</f>
        <v>423.56843200000003</v>
      </c>
      <c r="N1370" s="3">
        <f t="shared" si="141"/>
        <v>3.4015680000000006</v>
      </c>
    </row>
    <row r="1371" spans="1:14" x14ac:dyDescent="0.2">
      <c r="A1371" s="1">
        <v>308</v>
      </c>
      <c r="B1371" s="10">
        <v>39866</v>
      </c>
      <c r="C1371" s="32" t="str">
        <f t="shared" ref="C1371:C1380" si="143">IF(ISBLANK(D1371),"V","S")</f>
        <v>V</v>
      </c>
      <c r="F1371" s="5">
        <v>13.79</v>
      </c>
      <c r="G1371" s="3">
        <f t="shared" si="136"/>
        <v>4.2031919999999996</v>
      </c>
      <c r="J1371" t="s">
        <v>167</v>
      </c>
      <c r="K1371">
        <v>427.73200000000003</v>
      </c>
      <c r="L1371" s="3">
        <f t="shared" si="142"/>
        <v>423.52880800000003</v>
      </c>
      <c r="N1371" s="3">
        <f t="shared" si="141"/>
        <v>3.4411919999999996</v>
      </c>
    </row>
    <row r="1372" spans="1:14" x14ac:dyDescent="0.2">
      <c r="A1372" s="1">
        <v>308</v>
      </c>
      <c r="B1372" s="10">
        <v>39898</v>
      </c>
      <c r="C1372" s="32" t="str">
        <f t="shared" si="143"/>
        <v>V</v>
      </c>
      <c r="F1372" s="5">
        <v>13.58</v>
      </c>
      <c r="G1372" s="3">
        <f t="shared" si="136"/>
        <v>4.1391840000000002</v>
      </c>
      <c r="J1372" t="s">
        <v>167</v>
      </c>
      <c r="K1372">
        <v>427.73200000000003</v>
      </c>
      <c r="L1372" s="3">
        <f t="shared" si="142"/>
        <v>423.59281600000003</v>
      </c>
      <c r="N1372" s="3">
        <f t="shared" si="141"/>
        <v>3.3771840000000002</v>
      </c>
    </row>
    <row r="1373" spans="1:14" x14ac:dyDescent="0.2">
      <c r="A1373" s="1">
        <v>308</v>
      </c>
      <c r="B1373" s="10">
        <v>39928</v>
      </c>
      <c r="C1373" s="32" t="str">
        <f t="shared" si="143"/>
        <v>V</v>
      </c>
      <c r="F1373" s="5">
        <v>13.24</v>
      </c>
      <c r="G1373" s="3">
        <f t="shared" si="136"/>
        <v>4.035552</v>
      </c>
      <c r="J1373" t="s">
        <v>167</v>
      </c>
      <c r="K1373">
        <v>427.73200000000003</v>
      </c>
      <c r="L1373" s="3">
        <f t="shared" si="142"/>
        <v>423.69644800000003</v>
      </c>
      <c r="N1373" s="3">
        <f t="shared" si="141"/>
        <v>3.273552</v>
      </c>
    </row>
    <row r="1374" spans="1:14" x14ac:dyDescent="0.2">
      <c r="A1374" s="1">
        <v>308</v>
      </c>
      <c r="B1374" s="10">
        <v>39966</v>
      </c>
      <c r="C1374" s="32" t="str">
        <f t="shared" si="143"/>
        <v>V</v>
      </c>
      <c r="F1374" s="5">
        <v>12.97</v>
      </c>
      <c r="G1374" s="3">
        <f t="shared" si="136"/>
        <v>3.9532560000000005</v>
      </c>
      <c r="J1374" t="s">
        <v>167</v>
      </c>
      <c r="K1374">
        <v>427.73200000000003</v>
      </c>
      <c r="L1374" s="3">
        <f t="shared" si="142"/>
        <v>423.77874400000002</v>
      </c>
      <c r="N1374" s="3">
        <f t="shared" si="141"/>
        <v>3.1912560000000005</v>
      </c>
    </row>
    <row r="1375" spans="1:14" x14ac:dyDescent="0.2">
      <c r="A1375" s="1">
        <v>308</v>
      </c>
      <c r="B1375" s="10">
        <v>40004</v>
      </c>
      <c r="C1375" s="32" t="str">
        <f t="shared" si="143"/>
        <v>V</v>
      </c>
      <c r="F1375" s="5">
        <v>13.02</v>
      </c>
      <c r="G1375" s="3">
        <f t="shared" si="136"/>
        <v>3.968496</v>
      </c>
      <c r="J1375" t="s">
        <v>178</v>
      </c>
      <c r="K1375">
        <v>427.73200000000003</v>
      </c>
      <c r="L1375" s="3">
        <f t="shared" si="142"/>
        <v>423.76350400000001</v>
      </c>
      <c r="N1375" s="3">
        <f t="shared" ref="N1375:N1386" si="144">G1375-0.762</f>
        <v>3.206496</v>
      </c>
    </row>
    <row r="1376" spans="1:14" x14ac:dyDescent="0.2">
      <c r="A1376" s="1">
        <v>308</v>
      </c>
      <c r="B1376" s="10">
        <v>40045</v>
      </c>
      <c r="C1376" s="32" t="str">
        <f t="shared" si="143"/>
        <v>V</v>
      </c>
      <c r="F1376" s="5">
        <v>13.47</v>
      </c>
      <c r="G1376" s="3">
        <f t="shared" si="136"/>
        <v>4.1056560000000006</v>
      </c>
      <c r="J1376" t="s">
        <v>178</v>
      </c>
      <c r="K1376">
        <v>427.73200000000003</v>
      </c>
      <c r="L1376" s="3">
        <f t="shared" si="142"/>
        <v>423.62634400000002</v>
      </c>
      <c r="N1376" s="3">
        <f t="shared" si="144"/>
        <v>3.3436560000000006</v>
      </c>
    </row>
    <row r="1377" spans="1:16" x14ac:dyDescent="0.2">
      <c r="A1377" s="1">
        <v>308</v>
      </c>
      <c r="B1377" s="10">
        <v>40074</v>
      </c>
      <c r="C1377" s="32" t="str">
        <f t="shared" si="143"/>
        <v>V</v>
      </c>
      <c r="F1377" s="5">
        <v>13.74</v>
      </c>
      <c r="G1377" s="3">
        <f t="shared" si="136"/>
        <v>4.1879520000000001</v>
      </c>
      <c r="J1377" t="s">
        <v>178</v>
      </c>
      <c r="K1377">
        <v>427.73200000000003</v>
      </c>
      <c r="L1377" s="3">
        <f>K1377-G1377</f>
        <v>423.54404800000003</v>
      </c>
      <c r="N1377" s="3">
        <f t="shared" si="144"/>
        <v>3.4259520000000001</v>
      </c>
    </row>
    <row r="1378" spans="1:16" x14ac:dyDescent="0.2">
      <c r="A1378" s="1">
        <v>308</v>
      </c>
      <c r="B1378" s="10">
        <v>40102</v>
      </c>
      <c r="C1378" s="32" t="str">
        <f t="shared" si="143"/>
        <v>V</v>
      </c>
      <c r="F1378" s="5">
        <v>13.89</v>
      </c>
      <c r="G1378" s="3">
        <f t="shared" si="136"/>
        <v>4.2336720000000003</v>
      </c>
      <c r="J1378" t="s">
        <v>167</v>
      </c>
      <c r="K1378">
        <v>427.73200000000003</v>
      </c>
      <c r="L1378" s="3">
        <f>K1378-G1378</f>
        <v>423.49832800000001</v>
      </c>
      <c r="N1378" s="3">
        <f t="shared" si="144"/>
        <v>3.4716720000000003</v>
      </c>
    </row>
    <row r="1379" spans="1:16" x14ac:dyDescent="0.2">
      <c r="A1379" s="1">
        <v>308</v>
      </c>
      <c r="B1379" s="10">
        <v>40128</v>
      </c>
      <c r="C1379" s="32" t="str">
        <f t="shared" si="143"/>
        <v>V</v>
      </c>
      <c r="F1379" s="5">
        <v>13.97</v>
      </c>
      <c r="G1379" s="3">
        <f t="shared" si="136"/>
        <v>4.2580560000000007</v>
      </c>
      <c r="J1379" t="s">
        <v>178</v>
      </c>
      <c r="K1379">
        <v>427.73200000000003</v>
      </c>
      <c r="L1379" s="3">
        <f>K1379-G1379</f>
        <v>423.47394400000002</v>
      </c>
      <c r="N1379" s="3">
        <f t="shared" si="144"/>
        <v>3.4960560000000007</v>
      </c>
    </row>
    <row r="1380" spans="1:16" x14ac:dyDescent="0.2">
      <c r="A1380" s="1">
        <v>308</v>
      </c>
      <c r="B1380" s="10">
        <v>40162</v>
      </c>
      <c r="C1380" s="32" t="str">
        <f t="shared" si="143"/>
        <v>V</v>
      </c>
      <c r="F1380" s="5">
        <v>14.08</v>
      </c>
      <c r="G1380" s="3">
        <f t="shared" si="136"/>
        <v>4.2915840000000003</v>
      </c>
      <c r="J1380" t="s">
        <v>167</v>
      </c>
      <c r="K1380">
        <v>427.73200000000003</v>
      </c>
      <c r="L1380" s="3">
        <f>K1380-G1380</f>
        <v>423.44041600000003</v>
      </c>
      <c r="N1380" s="3">
        <f t="shared" si="144"/>
        <v>3.5295840000000003</v>
      </c>
    </row>
    <row r="1381" spans="1:16" x14ac:dyDescent="0.2">
      <c r="A1381" s="1">
        <v>308</v>
      </c>
      <c r="B1381" s="10">
        <v>40191</v>
      </c>
      <c r="C1381" s="32" t="s">
        <v>207</v>
      </c>
      <c r="F1381" s="5">
        <v>14.12</v>
      </c>
      <c r="G1381" s="3">
        <f t="shared" si="136"/>
        <v>4.303776</v>
      </c>
      <c r="J1381" t="s">
        <v>226</v>
      </c>
      <c r="K1381">
        <v>427.73200000000003</v>
      </c>
      <c r="L1381" s="3">
        <f t="shared" ref="L1381:L1386" si="145">K1381-G1381</f>
        <v>423.428224</v>
      </c>
      <c r="N1381" s="3">
        <f t="shared" si="144"/>
        <v>3.541776</v>
      </c>
    </row>
    <row r="1382" spans="1:16" x14ac:dyDescent="0.2">
      <c r="A1382" s="1">
        <v>308</v>
      </c>
      <c r="B1382" s="10">
        <v>40222</v>
      </c>
      <c r="C1382" s="32" t="s">
        <v>207</v>
      </c>
      <c r="F1382" s="5">
        <v>14.27</v>
      </c>
      <c r="G1382" s="3">
        <f t="shared" si="136"/>
        <v>4.3494960000000003</v>
      </c>
      <c r="J1382" t="s">
        <v>226</v>
      </c>
      <c r="K1382">
        <v>427.73200000000003</v>
      </c>
      <c r="L1382" s="3">
        <f t="shared" si="145"/>
        <v>423.38250400000004</v>
      </c>
      <c r="N1382" s="3">
        <f t="shared" si="144"/>
        <v>3.5874960000000002</v>
      </c>
    </row>
    <row r="1383" spans="1:16" x14ac:dyDescent="0.2">
      <c r="A1383" s="1">
        <v>308</v>
      </c>
      <c r="B1383" s="10">
        <v>40247</v>
      </c>
      <c r="C1383" s="32" t="s">
        <v>207</v>
      </c>
      <c r="F1383" s="5">
        <v>14.35</v>
      </c>
      <c r="G1383" s="3">
        <f t="shared" si="136"/>
        <v>4.3738799999999998</v>
      </c>
      <c r="J1383" t="s">
        <v>227</v>
      </c>
      <c r="K1383">
        <v>427.73200000000003</v>
      </c>
      <c r="L1383" s="3">
        <f t="shared" si="145"/>
        <v>423.35812000000004</v>
      </c>
      <c r="N1383" s="3">
        <f t="shared" si="144"/>
        <v>3.6118799999999998</v>
      </c>
    </row>
    <row r="1384" spans="1:16" x14ac:dyDescent="0.2">
      <c r="A1384" s="1">
        <v>308</v>
      </c>
      <c r="B1384" s="10">
        <v>40275</v>
      </c>
      <c r="C1384" s="32" t="s">
        <v>207</v>
      </c>
      <c r="F1384" s="5">
        <v>14.24</v>
      </c>
      <c r="G1384" s="3">
        <f t="shared" si="136"/>
        <v>4.3403520000000002</v>
      </c>
      <c r="J1384" t="s">
        <v>178</v>
      </c>
      <c r="K1384">
        <v>427.73200000000003</v>
      </c>
      <c r="L1384" s="3">
        <f t="shared" si="145"/>
        <v>423.39164800000003</v>
      </c>
      <c r="N1384" s="3">
        <f t="shared" si="144"/>
        <v>3.5783520000000002</v>
      </c>
    </row>
    <row r="1385" spans="1:16" x14ac:dyDescent="0.2">
      <c r="A1385" s="1">
        <v>308</v>
      </c>
      <c r="B1385" s="10">
        <v>40302</v>
      </c>
      <c r="C1385" s="32" t="s">
        <v>207</v>
      </c>
      <c r="F1385" s="5">
        <v>14.19</v>
      </c>
      <c r="G1385" s="3">
        <f t="shared" si="136"/>
        <v>4.3251119999999998</v>
      </c>
      <c r="J1385" t="s">
        <v>178</v>
      </c>
      <c r="K1385">
        <v>427.73200000000003</v>
      </c>
      <c r="L1385" s="3">
        <f t="shared" si="145"/>
        <v>423.40688800000004</v>
      </c>
      <c r="N1385" s="3">
        <f t="shared" si="144"/>
        <v>3.5631119999999998</v>
      </c>
    </row>
    <row r="1386" spans="1:16" x14ac:dyDescent="0.2">
      <c r="A1386" s="1">
        <v>308</v>
      </c>
      <c r="B1386" s="10">
        <v>40331</v>
      </c>
      <c r="C1386" s="32" t="s">
        <v>207</v>
      </c>
      <c r="F1386" s="5">
        <v>13.89</v>
      </c>
      <c r="G1386" s="3">
        <f t="shared" si="136"/>
        <v>4.2336720000000003</v>
      </c>
      <c r="J1386" t="s">
        <v>178</v>
      </c>
      <c r="K1386">
        <v>427.73200000000003</v>
      </c>
      <c r="L1386" s="3">
        <f t="shared" si="145"/>
        <v>423.49832800000001</v>
      </c>
      <c r="N1386" s="3">
        <f t="shared" si="144"/>
        <v>3.4716720000000003</v>
      </c>
    </row>
    <row r="1387" spans="1:16" x14ac:dyDescent="0.2">
      <c r="C1387" s="32"/>
      <c r="G1387" s="3"/>
      <c r="N1387" s="3"/>
    </row>
    <row r="1388" spans="1:16" s="8" customFormat="1" x14ac:dyDescent="0.2">
      <c r="A1388" s="7" t="s">
        <v>34</v>
      </c>
      <c r="B1388" s="13">
        <v>30461</v>
      </c>
      <c r="C1388" s="32" t="s">
        <v>206</v>
      </c>
      <c r="F1388" s="9">
        <f t="shared" ref="F1388:F1419" si="146">G1388*3.281</f>
        <v>6.6309009999999997</v>
      </c>
      <c r="G1388" s="8">
        <v>2.0209999999999999</v>
      </c>
      <c r="H1388" s="9"/>
      <c r="K1388" s="8">
        <v>425.935</v>
      </c>
      <c r="L1388" s="8">
        <v>423.91500000000002</v>
      </c>
      <c r="N1388" s="8">
        <v>1.4330000000000001</v>
      </c>
    </row>
    <row r="1389" spans="1:16" x14ac:dyDescent="0.2">
      <c r="A1389" s="1" t="s">
        <v>34</v>
      </c>
      <c r="B1389" s="10">
        <v>30483</v>
      </c>
      <c r="C1389" s="32" t="s">
        <v>206</v>
      </c>
      <c r="F1389" s="5">
        <f t="shared" si="146"/>
        <v>6.3093630000000003</v>
      </c>
      <c r="G1389">
        <v>1.923</v>
      </c>
      <c r="K1389">
        <v>425.935</v>
      </c>
      <c r="L1389">
        <v>424.012</v>
      </c>
      <c r="N1389">
        <v>1.335</v>
      </c>
    </row>
    <row r="1390" spans="1:16" x14ac:dyDescent="0.2">
      <c r="A1390" s="1" t="s">
        <v>34</v>
      </c>
      <c r="B1390" s="10">
        <v>30488</v>
      </c>
      <c r="C1390" s="32" t="s">
        <v>206</v>
      </c>
      <c r="H1390" s="5">
        <v>6.3150000000000004</v>
      </c>
      <c r="I1390">
        <v>1.925</v>
      </c>
      <c r="K1390">
        <v>425.935</v>
      </c>
      <c r="M1390">
        <v>424.01100000000002</v>
      </c>
      <c r="O1390">
        <v>1.337</v>
      </c>
    </row>
    <row r="1391" spans="1:16" x14ac:dyDescent="0.2">
      <c r="A1391" s="1" t="s">
        <v>34</v>
      </c>
      <c r="B1391" s="10">
        <v>30524</v>
      </c>
      <c r="C1391" s="32" t="s">
        <v>206</v>
      </c>
      <c r="H1391" s="5">
        <v>6.34</v>
      </c>
      <c r="I1391">
        <v>1.9319999999999999</v>
      </c>
      <c r="K1391">
        <v>425.935</v>
      </c>
      <c r="M1391">
        <v>424.00299999999999</v>
      </c>
      <c r="O1391">
        <v>1.3440000000000001</v>
      </c>
    </row>
    <row r="1392" spans="1:16" x14ac:dyDescent="0.2">
      <c r="A1392" s="1" t="s">
        <v>34</v>
      </c>
      <c r="B1392" s="10">
        <v>30566</v>
      </c>
      <c r="C1392" s="32" t="s">
        <v>206</v>
      </c>
      <c r="F1392" s="5">
        <f t="shared" si="146"/>
        <v>7.0803979999999997</v>
      </c>
      <c r="G1392">
        <v>2.1579999999999999</v>
      </c>
      <c r="H1392" s="5">
        <v>6.38</v>
      </c>
      <c r="I1392">
        <v>1.9450000000000001</v>
      </c>
      <c r="K1392">
        <v>425.935</v>
      </c>
      <c r="L1392">
        <v>423.77699999999999</v>
      </c>
      <c r="M1392">
        <v>423.99099999999999</v>
      </c>
      <c r="N1392">
        <v>1.57</v>
      </c>
      <c r="O1392">
        <v>1.357</v>
      </c>
      <c r="P1392">
        <f t="shared" ref="P1392:P1453" si="147">M1392-L1392</f>
        <v>0.21399999999999864</v>
      </c>
    </row>
    <row r="1393" spans="1:16" x14ac:dyDescent="0.2">
      <c r="A1393" s="1" t="s">
        <v>34</v>
      </c>
      <c r="B1393" s="10">
        <v>30739</v>
      </c>
      <c r="C1393" s="32" t="s">
        <v>206</v>
      </c>
      <c r="H1393" s="5">
        <v>6.42</v>
      </c>
      <c r="I1393">
        <v>1.9570000000000001</v>
      </c>
      <c r="K1393">
        <v>425.935</v>
      </c>
      <c r="M1393">
        <v>423.97899999999998</v>
      </c>
      <c r="O1393">
        <v>1.369</v>
      </c>
    </row>
    <row r="1394" spans="1:16" x14ac:dyDescent="0.2">
      <c r="A1394" s="1" t="s">
        <v>34</v>
      </c>
      <c r="B1394" s="10">
        <v>30778</v>
      </c>
      <c r="C1394" s="32" t="str">
        <f>IF(ISBLANK(D1394),"V","S")</f>
        <v>S</v>
      </c>
      <c r="D1394">
        <v>6</v>
      </c>
      <c r="E1394">
        <v>0.11</v>
      </c>
      <c r="H1394" s="5">
        <v>5.89</v>
      </c>
      <c r="I1394">
        <v>1.7949999999999999</v>
      </c>
      <c r="K1394">
        <v>425.935</v>
      </c>
      <c r="M1394">
        <v>424.14</v>
      </c>
      <c r="O1394">
        <v>1.2070000000000001</v>
      </c>
    </row>
    <row r="1395" spans="1:16" x14ac:dyDescent="0.2">
      <c r="A1395" s="1" t="s">
        <v>34</v>
      </c>
      <c r="B1395" s="10">
        <v>30785</v>
      </c>
      <c r="C1395" s="32" t="str">
        <f>IF(ISBLANK(D1395),"V","S")</f>
        <v>S</v>
      </c>
      <c r="D1395">
        <v>7</v>
      </c>
      <c r="E1395">
        <v>0.89</v>
      </c>
      <c r="H1395" s="5">
        <v>6.11</v>
      </c>
      <c r="I1395">
        <v>1.8620000000000001</v>
      </c>
      <c r="K1395">
        <v>425.935</v>
      </c>
      <c r="M1395">
        <v>424.07299999999998</v>
      </c>
      <c r="O1395">
        <v>1.274</v>
      </c>
    </row>
    <row r="1396" spans="1:16" x14ac:dyDescent="0.2">
      <c r="A1396" s="1" t="s">
        <v>34</v>
      </c>
      <c r="B1396" s="10">
        <v>30799</v>
      </c>
      <c r="C1396" s="32" t="str">
        <f>IF(ISBLANK(D1396),"V","S")</f>
        <v>S</v>
      </c>
      <c r="D1396">
        <v>7</v>
      </c>
      <c r="E1396">
        <v>0.99</v>
      </c>
      <c r="H1396" s="5">
        <v>6.01</v>
      </c>
      <c r="I1396">
        <v>1.8320000000000001</v>
      </c>
      <c r="K1396">
        <v>425.935</v>
      </c>
      <c r="M1396">
        <v>424.10399999999998</v>
      </c>
      <c r="O1396">
        <v>1.244</v>
      </c>
    </row>
    <row r="1397" spans="1:16" x14ac:dyDescent="0.2">
      <c r="A1397" s="1" t="s">
        <v>34</v>
      </c>
      <c r="B1397" s="10">
        <v>30806</v>
      </c>
      <c r="C1397" s="32" t="str">
        <f>IF(ISBLANK(D1397),"V","S")</f>
        <v>V</v>
      </c>
      <c r="H1397" s="5">
        <v>6.4</v>
      </c>
      <c r="I1397">
        <v>1.9510000000000001</v>
      </c>
      <c r="K1397">
        <v>425.935</v>
      </c>
      <c r="M1397">
        <v>423.98500000000001</v>
      </c>
      <c r="O1397">
        <v>1.363</v>
      </c>
    </row>
    <row r="1398" spans="1:16" x14ac:dyDescent="0.2">
      <c r="A1398" s="1" t="s">
        <v>34</v>
      </c>
      <c r="B1398" s="10">
        <v>30830</v>
      </c>
      <c r="C1398" s="32" t="s">
        <v>202</v>
      </c>
      <c r="H1398" s="5">
        <v>6.19</v>
      </c>
      <c r="I1398">
        <v>1.887</v>
      </c>
      <c r="J1398" t="s">
        <v>31</v>
      </c>
      <c r="K1398">
        <v>425.935</v>
      </c>
      <c r="M1398">
        <v>424.04899999999998</v>
      </c>
      <c r="O1398">
        <v>1.2989999999999999</v>
      </c>
    </row>
    <row r="1399" spans="1:16" x14ac:dyDescent="0.2">
      <c r="A1399" s="1" t="s">
        <v>34</v>
      </c>
      <c r="B1399" s="10">
        <v>30839</v>
      </c>
      <c r="C1399" s="32" t="s">
        <v>206</v>
      </c>
      <c r="F1399" s="5">
        <f t="shared" si="146"/>
        <v>6.5718430000000003</v>
      </c>
      <c r="G1399">
        <v>2.0030000000000001</v>
      </c>
      <c r="H1399" s="5">
        <v>6.12</v>
      </c>
      <c r="I1399">
        <v>1.865</v>
      </c>
      <c r="K1399">
        <v>425.935</v>
      </c>
      <c r="L1399">
        <v>423.93299999999999</v>
      </c>
      <c r="M1399">
        <v>424.07</v>
      </c>
      <c r="N1399">
        <v>1.415</v>
      </c>
      <c r="O1399">
        <v>1.2769999999999999</v>
      </c>
      <c r="P1399">
        <f t="shared" si="147"/>
        <v>0.13700000000000045</v>
      </c>
    </row>
    <row r="1400" spans="1:16" x14ac:dyDescent="0.2">
      <c r="A1400" s="1" t="s">
        <v>34</v>
      </c>
      <c r="B1400" s="10">
        <v>30840</v>
      </c>
      <c r="C1400" s="32" t="s">
        <v>206</v>
      </c>
      <c r="F1400" s="5">
        <f t="shared" si="146"/>
        <v>6.4799750000000005</v>
      </c>
      <c r="G1400">
        <v>1.9750000000000001</v>
      </c>
      <c r="H1400" s="5">
        <v>6.01</v>
      </c>
      <c r="I1400">
        <v>1.8320000000000001</v>
      </c>
      <c r="J1400">
        <v>0.47</v>
      </c>
      <c r="K1400">
        <v>425.935</v>
      </c>
      <c r="L1400">
        <f t="shared" ref="L1400:L1429" si="148">K1400-G1400</f>
        <v>423.96</v>
      </c>
      <c r="M1400">
        <v>424.10399999999998</v>
      </c>
      <c r="N1400">
        <v>1.387</v>
      </c>
      <c r="O1400">
        <v>1.244</v>
      </c>
      <c r="P1400">
        <f t="shared" si="147"/>
        <v>0.14400000000000546</v>
      </c>
    </row>
    <row r="1401" spans="1:16" x14ac:dyDescent="0.2">
      <c r="A1401" s="1" t="s">
        <v>34</v>
      </c>
      <c r="B1401" s="10">
        <v>30854</v>
      </c>
      <c r="C1401" s="32" t="s">
        <v>206</v>
      </c>
      <c r="F1401" s="5">
        <f t="shared" si="146"/>
        <v>6.3618590000000008</v>
      </c>
      <c r="G1401">
        <v>1.9390000000000001</v>
      </c>
      <c r="H1401" s="5">
        <v>5.88</v>
      </c>
      <c r="I1401">
        <v>1.792</v>
      </c>
      <c r="K1401">
        <v>425.935</v>
      </c>
      <c r="L1401">
        <f t="shared" si="148"/>
        <v>423.99599999999998</v>
      </c>
      <c r="M1401">
        <v>424.14299999999997</v>
      </c>
      <c r="N1401">
        <v>1.351</v>
      </c>
      <c r="O1401">
        <v>1.204</v>
      </c>
      <c r="P1401">
        <f t="shared" si="147"/>
        <v>0.14699999999999136</v>
      </c>
    </row>
    <row r="1402" spans="1:16" x14ac:dyDescent="0.2">
      <c r="A1402" s="1" t="s">
        <v>34</v>
      </c>
      <c r="B1402" s="10">
        <v>30861</v>
      </c>
      <c r="C1402" s="32" t="s">
        <v>206</v>
      </c>
      <c r="F1402" s="5">
        <f t="shared" si="146"/>
        <v>6.4799750000000005</v>
      </c>
      <c r="G1402">
        <v>1.9750000000000001</v>
      </c>
      <c r="H1402" s="5">
        <v>6</v>
      </c>
      <c r="I1402">
        <v>1.829</v>
      </c>
      <c r="J1402">
        <v>0.48</v>
      </c>
      <c r="K1402">
        <v>425.935</v>
      </c>
      <c r="L1402">
        <f t="shared" si="148"/>
        <v>423.96</v>
      </c>
      <c r="M1402">
        <v>424.10700000000003</v>
      </c>
      <c r="N1402">
        <v>1.387</v>
      </c>
      <c r="O1402">
        <v>1.2410000000000001</v>
      </c>
      <c r="P1402">
        <f t="shared" si="147"/>
        <v>0.1470000000000482</v>
      </c>
    </row>
    <row r="1403" spans="1:16" x14ac:dyDescent="0.2">
      <c r="A1403" s="1" t="s">
        <v>34</v>
      </c>
      <c r="B1403" s="10">
        <v>30869</v>
      </c>
      <c r="C1403" s="32" t="s">
        <v>206</v>
      </c>
      <c r="F1403" s="5">
        <f t="shared" si="146"/>
        <v>6.4799750000000005</v>
      </c>
      <c r="G1403">
        <v>1.9750000000000001</v>
      </c>
      <c r="H1403" s="5">
        <v>6.01</v>
      </c>
      <c r="I1403">
        <v>1.8320000000000001</v>
      </c>
      <c r="K1403">
        <v>425.935</v>
      </c>
      <c r="L1403">
        <f t="shared" si="148"/>
        <v>423.96</v>
      </c>
      <c r="M1403">
        <v>424.10399999999998</v>
      </c>
      <c r="N1403">
        <v>1.387</v>
      </c>
      <c r="O1403">
        <v>1.244</v>
      </c>
      <c r="P1403">
        <f t="shared" si="147"/>
        <v>0.14400000000000546</v>
      </c>
    </row>
    <row r="1404" spans="1:16" x14ac:dyDescent="0.2">
      <c r="A1404" s="1" t="s">
        <v>34</v>
      </c>
      <c r="B1404" s="10">
        <v>30881</v>
      </c>
      <c r="C1404" s="32" t="s">
        <v>206</v>
      </c>
      <c r="F1404" s="5">
        <f t="shared" si="146"/>
        <v>7.1296130000000009</v>
      </c>
      <c r="G1404">
        <v>2.173</v>
      </c>
      <c r="H1404" s="5">
        <v>6.4</v>
      </c>
      <c r="I1404">
        <v>1.9510000000000001</v>
      </c>
      <c r="K1404">
        <v>425.935</v>
      </c>
      <c r="L1404">
        <f t="shared" si="148"/>
        <v>423.762</v>
      </c>
      <c r="M1404">
        <v>423.98500000000001</v>
      </c>
      <c r="N1404">
        <v>1.585</v>
      </c>
      <c r="O1404">
        <v>1.363</v>
      </c>
      <c r="P1404">
        <f t="shared" si="147"/>
        <v>0.22300000000001319</v>
      </c>
    </row>
    <row r="1405" spans="1:16" x14ac:dyDescent="0.2">
      <c r="A1405" s="1" t="s">
        <v>34</v>
      </c>
      <c r="B1405" s="10">
        <v>30897</v>
      </c>
      <c r="C1405" s="32" t="s">
        <v>206</v>
      </c>
      <c r="F1405" s="5">
        <f t="shared" si="146"/>
        <v>8.1992190000000011</v>
      </c>
      <c r="G1405">
        <v>2.4990000000000001</v>
      </c>
      <c r="H1405" s="5">
        <v>6.61</v>
      </c>
      <c r="I1405">
        <v>2.0150000000000001</v>
      </c>
      <c r="J1405">
        <v>1.59</v>
      </c>
      <c r="K1405">
        <v>425.935</v>
      </c>
      <c r="L1405">
        <f t="shared" si="148"/>
        <v>423.43599999999998</v>
      </c>
      <c r="M1405">
        <v>423.92099999999999</v>
      </c>
      <c r="N1405">
        <v>1.911</v>
      </c>
      <c r="O1405">
        <v>1.427</v>
      </c>
      <c r="P1405">
        <f t="shared" si="147"/>
        <v>0.48500000000001364</v>
      </c>
    </row>
    <row r="1406" spans="1:16" x14ac:dyDescent="0.2">
      <c r="A1406" s="1" t="s">
        <v>34</v>
      </c>
      <c r="B1406" s="10">
        <v>30904</v>
      </c>
      <c r="C1406" s="32" t="s">
        <v>206</v>
      </c>
      <c r="F1406" s="5">
        <f t="shared" si="146"/>
        <v>7.1000840000000007</v>
      </c>
      <c r="G1406">
        <v>2.1640000000000001</v>
      </c>
      <c r="H1406" s="5">
        <v>5.6</v>
      </c>
      <c r="I1406">
        <v>1.7070000000000001</v>
      </c>
      <c r="K1406">
        <v>425.935</v>
      </c>
      <c r="L1406">
        <f t="shared" si="148"/>
        <v>423.77100000000002</v>
      </c>
      <c r="M1406">
        <v>424.22899999999998</v>
      </c>
      <c r="N1406">
        <v>1.5760000000000001</v>
      </c>
      <c r="O1406">
        <v>1.119</v>
      </c>
      <c r="P1406">
        <f t="shared" si="147"/>
        <v>0.45799999999996999</v>
      </c>
    </row>
    <row r="1407" spans="1:16" x14ac:dyDescent="0.2">
      <c r="A1407" s="1" t="s">
        <v>34</v>
      </c>
      <c r="B1407" s="10">
        <v>30911</v>
      </c>
      <c r="C1407" s="32" t="s">
        <v>206</v>
      </c>
      <c r="F1407" s="5">
        <f t="shared" si="146"/>
        <v>8.5207569999999997</v>
      </c>
      <c r="G1407">
        <v>2.597</v>
      </c>
      <c r="H1407" s="5">
        <v>6.65</v>
      </c>
      <c r="I1407">
        <v>2.0270000000000001</v>
      </c>
      <c r="K1407">
        <v>425.935</v>
      </c>
      <c r="L1407">
        <f t="shared" si="148"/>
        <v>423.33800000000002</v>
      </c>
      <c r="M1407">
        <v>423.90800000000002</v>
      </c>
      <c r="N1407">
        <v>2.0089999999999999</v>
      </c>
      <c r="O1407">
        <v>1.4390000000000001</v>
      </c>
      <c r="P1407">
        <f t="shared" si="147"/>
        <v>0.56999999999999318</v>
      </c>
    </row>
    <row r="1408" spans="1:16" x14ac:dyDescent="0.2">
      <c r="A1408" s="1" t="s">
        <v>34</v>
      </c>
      <c r="B1408" s="10">
        <v>30917</v>
      </c>
      <c r="C1408" s="32" t="s">
        <v>206</v>
      </c>
      <c r="F1408" s="5">
        <f t="shared" si="146"/>
        <v>8.5207569999999997</v>
      </c>
      <c r="G1408">
        <v>2.597</v>
      </c>
      <c r="H1408" s="5">
        <v>6.66</v>
      </c>
      <c r="I1408">
        <v>2.0299999999999998</v>
      </c>
      <c r="J1408">
        <v>1.86</v>
      </c>
      <c r="K1408">
        <v>425.935</v>
      </c>
      <c r="L1408">
        <f t="shared" si="148"/>
        <v>423.33800000000002</v>
      </c>
      <c r="M1408">
        <v>423.90499999999997</v>
      </c>
      <c r="N1408">
        <v>2.0089999999999999</v>
      </c>
      <c r="O1408">
        <v>1.4419999999999999</v>
      </c>
      <c r="P1408">
        <f t="shared" si="147"/>
        <v>0.56699999999995043</v>
      </c>
    </row>
    <row r="1409" spans="1:16" x14ac:dyDescent="0.2">
      <c r="A1409" s="1" t="s">
        <v>34</v>
      </c>
      <c r="B1409" s="10">
        <v>30925</v>
      </c>
      <c r="C1409" s="32" t="s">
        <v>206</v>
      </c>
      <c r="F1409" s="5">
        <f t="shared" si="146"/>
        <v>8.4715419999999995</v>
      </c>
      <c r="G1409">
        <v>2.5819999999999999</v>
      </c>
      <c r="H1409" s="5">
        <v>6.7</v>
      </c>
      <c r="I1409">
        <v>2.0419999999999998</v>
      </c>
      <c r="J1409">
        <v>1.77</v>
      </c>
      <c r="K1409">
        <v>425.935</v>
      </c>
      <c r="L1409">
        <f t="shared" si="148"/>
        <v>423.35300000000001</v>
      </c>
      <c r="M1409">
        <v>423.89299999999997</v>
      </c>
      <c r="N1409">
        <v>1.994</v>
      </c>
      <c r="O1409">
        <v>1.454</v>
      </c>
      <c r="P1409">
        <f t="shared" si="147"/>
        <v>0.53999999999996362</v>
      </c>
    </row>
    <row r="1410" spans="1:16" x14ac:dyDescent="0.2">
      <c r="A1410" s="1" t="s">
        <v>34</v>
      </c>
      <c r="B1410" s="10">
        <v>30934</v>
      </c>
      <c r="C1410" s="32" t="s">
        <v>206</v>
      </c>
      <c r="F1410" s="5">
        <f t="shared" si="146"/>
        <v>8.6290300000000002</v>
      </c>
      <c r="G1410">
        <v>2.63</v>
      </c>
      <c r="H1410" s="5">
        <v>6.79</v>
      </c>
      <c r="I1410">
        <v>2.0699999999999998</v>
      </c>
      <c r="J1410">
        <v>1.84</v>
      </c>
      <c r="K1410">
        <v>425.935</v>
      </c>
      <c r="L1410">
        <f t="shared" si="148"/>
        <v>423.30500000000001</v>
      </c>
      <c r="M1410">
        <v>423.86599999999999</v>
      </c>
      <c r="N1410">
        <v>2.0419999999999998</v>
      </c>
      <c r="O1410">
        <v>1.482</v>
      </c>
      <c r="P1410">
        <f t="shared" si="147"/>
        <v>0.56099999999997863</v>
      </c>
    </row>
    <row r="1411" spans="1:16" x14ac:dyDescent="0.2">
      <c r="A1411" s="1" t="s">
        <v>34</v>
      </c>
      <c r="B1411" s="10">
        <v>30945</v>
      </c>
      <c r="C1411" s="32" t="s">
        <v>206</v>
      </c>
      <c r="F1411" s="5">
        <f t="shared" si="146"/>
        <v>8.7307410000000001</v>
      </c>
      <c r="G1411">
        <v>2.661</v>
      </c>
      <c r="H1411" s="5">
        <v>6.86</v>
      </c>
      <c r="I1411">
        <v>2.0910000000000002</v>
      </c>
      <c r="K1411">
        <v>425.935</v>
      </c>
      <c r="L1411">
        <f t="shared" si="148"/>
        <v>423.274</v>
      </c>
      <c r="M1411">
        <v>423.84399999999999</v>
      </c>
      <c r="N1411">
        <v>2.073</v>
      </c>
      <c r="O1411">
        <v>1.5029999999999999</v>
      </c>
      <c r="P1411">
        <f t="shared" si="147"/>
        <v>0.56999999999999318</v>
      </c>
    </row>
    <row r="1412" spans="1:16" x14ac:dyDescent="0.2">
      <c r="A1412" s="1" t="s">
        <v>34</v>
      </c>
      <c r="B1412" s="10">
        <v>30979</v>
      </c>
      <c r="C1412" s="32" t="s">
        <v>206</v>
      </c>
      <c r="F1412" s="5">
        <f t="shared" si="146"/>
        <v>5.7909649999999999</v>
      </c>
      <c r="G1412">
        <v>1.7649999999999999</v>
      </c>
      <c r="H1412" s="5">
        <v>5.44</v>
      </c>
      <c r="I1412">
        <v>1.6579999999999999</v>
      </c>
      <c r="K1412">
        <v>425.935</v>
      </c>
      <c r="L1412">
        <f t="shared" si="148"/>
        <v>424.17</v>
      </c>
      <c r="M1412">
        <v>424.27699999999999</v>
      </c>
      <c r="N1412">
        <v>1.177</v>
      </c>
      <c r="O1412">
        <v>1.07</v>
      </c>
      <c r="P1412">
        <f t="shared" si="147"/>
        <v>0.1069999999999709</v>
      </c>
    </row>
    <row r="1413" spans="1:16" x14ac:dyDescent="0.2">
      <c r="A1413" s="1" t="s">
        <v>34</v>
      </c>
      <c r="B1413" s="10">
        <v>30986</v>
      </c>
      <c r="C1413" s="32" t="s">
        <v>206</v>
      </c>
      <c r="F1413" s="5">
        <f t="shared" si="146"/>
        <v>6.2306189999999999</v>
      </c>
      <c r="G1413">
        <v>1.899</v>
      </c>
      <c r="H1413" s="5">
        <v>5.89</v>
      </c>
      <c r="I1413">
        <v>1.7949999999999999</v>
      </c>
      <c r="K1413">
        <v>425.935</v>
      </c>
      <c r="L1413">
        <f t="shared" si="148"/>
        <v>424.036</v>
      </c>
      <c r="M1413">
        <v>424.14</v>
      </c>
      <c r="N1413">
        <v>1.3109999999999999</v>
      </c>
      <c r="O1413">
        <v>1.2070000000000001</v>
      </c>
      <c r="P1413">
        <f t="shared" si="147"/>
        <v>0.10399999999998499</v>
      </c>
    </row>
    <row r="1414" spans="1:16" x14ac:dyDescent="0.2">
      <c r="A1414" s="1" t="s">
        <v>34</v>
      </c>
      <c r="B1414" s="10">
        <v>30993</v>
      </c>
      <c r="C1414" s="32" t="s">
        <v>206</v>
      </c>
      <c r="F1414" s="5">
        <f t="shared" si="146"/>
        <v>6.4504460000000003</v>
      </c>
      <c r="G1414">
        <v>1.966</v>
      </c>
      <c r="H1414" s="5">
        <v>6.12</v>
      </c>
      <c r="I1414">
        <v>1.865</v>
      </c>
      <c r="K1414">
        <v>425.935</v>
      </c>
      <c r="L1414">
        <f t="shared" si="148"/>
        <v>423.96899999999999</v>
      </c>
      <c r="M1414">
        <v>424.07</v>
      </c>
      <c r="N1414">
        <v>1.3779999999999999</v>
      </c>
      <c r="O1414">
        <v>1.2769999999999999</v>
      </c>
      <c r="P1414">
        <f t="shared" si="147"/>
        <v>0.10099999999999909</v>
      </c>
    </row>
    <row r="1415" spans="1:16" x14ac:dyDescent="0.2">
      <c r="A1415" s="1" t="s">
        <v>34</v>
      </c>
      <c r="B1415" s="10">
        <v>31001</v>
      </c>
      <c r="C1415" s="32" t="s">
        <v>206</v>
      </c>
      <c r="F1415" s="5">
        <f t="shared" si="146"/>
        <v>6.6210579999999997</v>
      </c>
      <c r="G1415">
        <v>2.0179999999999998</v>
      </c>
      <c r="H1415" s="5">
        <v>6.3</v>
      </c>
      <c r="I1415">
        <v>1.92</v>
      </c>
      <c r="K1415">
        <v>425.935</v>
      </c>
      <c r="L1415">
        <f t="shared" si="148"/>
        <v>423.91700000000003</v>
      </c>
      <c r="M1415">
        <v>424.01499999999999</v>
      </c>
      <c r="N1415">
        <v>1.43</v>
      </c>
      <c r="O1415">
        <v>1.3320000000000001</v>
      </c>
      <c r="P1415">
        <f t="shared" si="147"/>
        <v>9.7999999999956344E-2</v>
      </c>
    </row>
    <row r="1416" spans="1:16" x14ac:dyDescent="0.2">
      <c r="A1416" s="1" t="s">
        <v>34</v>
      </c>
      <c r="B1416" s="10">
        <v>31007</v>
      </c>
      <c r="C1416" s="32" t="s">
        <v>206</v>
      </c>
      <c r="F1416" s="5">
        <f t="shared" si="146"/>
        <v>6.699802</v>
      </c>
      <c r="G1416">
        <v>2.0419999999999998</v>
      </c>
      <c r="H1416" s="5">
        <v>6.4</v>
      </c>
      <c r="I1416">
        <v>1.9510000000000001</v>
      </c>
      <c r="K1416">
        <v>425.935</v>
      </c>
      <c r="L1416">
        <f t="shared" si="148"/>
        <v>423.89300000000003</v>
      </c>
      <c r="M1416">
        <v>423.98500000000001</v>
      </c>
      <c r="N1416">
        <v>1.454</v>
      </c>
      <c r="O1416">
        <v>1.363</v>
      </c>
      <c r="P1416">
        <f t="shared" si="147"/>
        <v>9.1999999999984539E-2</v>
      </c>
    </row>
    <row r="1417" spans="1:16" x14ac:dyDescent="0.2">
      <c r="A1417" s="1" t="s">
        <v>34</v>
      </c>
      <c r="B1417" s="10">
        <v>31016</v>
      </c>
      <c r="C1417" s="32" t="s">
        <v>206</v>
      </c>
      <c r="F1417" s="5">
        <f t="shared" si="146"/>
        <v>6.8015129999999999</v>
      </c>
      <c r="G1417">
        <v>2.073</v>
      </c>
      <c r="H1417" s="5">
        <v>6.48</v>
      </c>
      <c r="I1417">
        <v>1.9750000000000001</v>
      </c>
      <c r="K1417">
        <v>425.935</v>
      </c>
      <c r="L1417">
        <f t="shared" si="148"/>
        <v>423.86200000000002</v>
      </c>
      <c r="M1417">
        <v>423.96</v>
      </c>
      <c r="N1417">
        <v>1.4850000000000001</v>
      </c>
      <c r="O1417">
        <v>1.387</v>
      </c>
      <c r="P1417">
        <f t="shared" si="147"/>
        <v>9.7999999999956344E-2</v>
      </c>
    </row>
    <row r="1418" spans="1:16" x14ac:dyDescent="0.2">
      <c r="A1418" s="1" t="s">
        <v>34</v>
      </c>
      <c r="B1418" s="10">
        <v>31021</v>
      </c>
      <c r="C1418" s="32" t="s">
        <v>206</v>
      </c>
      <c r="F1418" s="5">
        <f t="shared" si="146"/>
        <v>6.8507280000000002</v>
      </c>
      <c r="G1418">
        <v>2.0880000000000001</v>
      </c>
      <c r="H1418" s="5">
        <v>6.55</v>
      </c>
      <c r="I1418">
        <v>1.996</v>
      </c>
      <c r="K1418">
        <v>425.935</v>
      </c>
      <c r="L1418">
        <f t="shared" si="148"/>
        <v>423.84699999999998</v>
      </c>
      <c r="M1418">
        <v>423.93900000000002</v>
      </c>
      <c r="N1418">
        <v>1.5</v>
      </c>
      <c r="O1418">
        <v>1.4079999999999999</v>
      </c>
      <c r="P1418">
        <f t="shared" si="147"/>
        <v>9.2000000000041382E-2</v>
      </c>
    </row>
    <row r="1419" spans="1:16" x14ac:dyDescent="0.2">
      <c r="A1419" s="1" t="s">
        <v>34</v>
      </c>
      <c r="B1419" s="10">
        <v>31029</v>
      </c>
      <c r="C1419" s="32" t="s">
        <v>206</v>
      </c>
      <c r="F1419" s="5">
        <f t="shared" si="146"/>
        <v>6.9097859999999995</v>
      </c>
      <c r="G1419">
        <v>2.1059999999999999</v>
      </c>
      <c r="H1419" s="5">
        <v>6.67</v>
      </c>
      <c r="I1419">
        <v>2.0329999999999999</v>
      </c>
      <c r="K1419">
        <v>425.935</v>
      </c>
      <c r="L1419">
        <f t="shared" si="148"/>
        <v>423.82900000000001</v>
      </c>
      <c r="M1419">
        <v>423.90199999999999</v>
      </c>
      <c r="N1419">
        <v>1.518</v>
      </c>
      <c r="O1419">
        <v>1.4450000000000001</v>
      </c>
      <c r="P1419">
        <f t="shared" si="147"/>
        <v>7.2999999999979082E-2</v>
      </c>
    </row>
    <row r="1420" spans="1:16" x14ac:dyDescent="0.2">
      <c r="A1420" s="1" t="s">
        <v>34</v>
      </c>
      <c r="B1420" s="10">
        <v>31039</v>
      </c>
      <c r="C1420" s="32" t="s">
        <v>206</v>
      </c>
      <c r="F1420" s="5">
        <f t="shared" ref="F1420:F1445" si="149">G1420*3.281</f>
        <v>7.0902410000000007</v>
      </c>
      <c r="G1420">
        <v>2.161</v>
      </c>
      <c r="H1420" s="5">
        <v>6.81</v>
      </c>
      <c r="I1420">
        <v>2.0760000000000001</v>
      </c>
      <c r="K1420">
        <v>425.935</v>
      </c>
      <c r="L1420">
        <f t="shared" si="148"/>
        <v>423.774</v>
      </c>
      <c r="M1420">
        <v>423.86</v>
      </c>
      <c r="N1420">
        <v>1.573</v>
      </c>
      <c r="O1420">
        <v>1.488</v>
      </c>
      <c r="P1420">
        <f t="shared" si="147"/>
        <v>8.6000000000012733E-2</v>
      </c>
    </row>
    <row r="1421" spans="1:16" x14ac:dyDescent="0.2">
      <c r="A1421" s="1" t="s">
        <v>34</v>
      </c>
      <c r="B1421" s="10">
        <v>31046</v>
      </c>
      <c r="C1421" s="32" t="s">
        <v>206</v>
      </c>
      <c r="F1421" s="5">
        <f t="shared" si="149"/>
        <v>7.1394560000000009</v>
      </c>
      <c r="G1421">
        <v>2.1760000000000002</v>
      </c>
      <c r="H1421" s="5">
        <v>6.85</v>
      </c>
      <c r="I1421">
        <v>2.0880000000000001</v>
      </c>
      <c r="K1421">
        <v>425.935</v>
      </c>
      <c r="L1421">
        <f t="shared" si="148"/>
        <v>423.75900000000001</v>
      </c>
      <c r="M1421">
        <v>423.84800000000001</v>
      </c>
      <c r="N1421">
        <v>1.5880000000000001</v>
      </c>
      <c r="O1421">
        <v>1.5</v>
      </c>
      <c r="P1421">
        <f t="shared" si="147"/>
        <v>8.8999999999998636E-2</v>
      </c>
    </row>
    <row r="1422" spans="1:16" x14ac:dyDescent="0.2">
      <c r="A1422" s="1" t="s">
        <v>34</v>
      </c>
      <c r="B1422" s="10">
        <v>31053</v>
      </c>
      <c r="C1422" s="32" t="s">
        <v>206</v>
      </c>
      <c r="F1422" s="5">
        <f t="shared" si="149"/>
        <v>7.0705549999999997</v>
      </c>
      <c r="G1422">
        <v>2.1549999999999998</v>
      </c>
      <c r="H1422" s="5">
        <v>6.93</v>
      </c>
      <c r="I1422">
        <v>2.1120000000000001</v>
      </c>
      <c r="K1422">
        <v>425.935</v>
      </c>
      <c r="L1422">
        <f t="shared" si="148"/>
        <v>423.78000000000003</v>
      </c>
      <c r="M1422">
        <v>423.82299999999998</v>
      </c>
      <c r="N1422">
        <v>1.5669999999999999</v>
      </c>
      <c r="O1422">
        <v>1.524</v>
      </c>
      <c r="P1422">
        <f t="shared" si="147"/>
        <v>4.2999999999949523E-2</v>
      </c>
    </row>
    <row r="1423" spans="1:16" x14ac:dyDescent="0.2">
      <c r="A1423" s="1" t="s">
        <v>34</v>
      </c>
      <c r="B1423" s="10">
        <v>31060</v>
      </c>
      <c r="C1423" s="32" t="s">
        <v>206</v>
      </c>
      <c r="F1423" s="5">
        <f t="shared" si="149"/>
        <v>7.1099269999999999</v>
      </c>
      <c r="G1423">
        <v>2.1669999999999998</v>
      </c>
      <c r="H1423" s="5">
        <v>6.94</v>
      </c>
      <c r="I1423">
        <v>2.1150000000000002</v>
      </c>
      <c r="K1423">
        <v>425.935</v>
      </c>
      <c r="L1423">
        <f t="shared" si="148"/>
        <v>423.76800000000003</v>
      </c>
      <c r="M1423">
        <v>423.82</v>
      </c>
      <c r="N1423">
        <v>1.579</v>
      </c>
      <c r="O1423">
        <v>1.5269999999999999</v>
      </c>
      <c r="P1423">
        <f t="shared" si="147"/>
        <v>5.1999999999964075E-2</v>
      </c>
    </row>
    <row r="1424" spans="1:16" x14ac:dyDescent="0.2">
      <c r="A1424" s="1" t="s">
        <v>34</v>
      </c>
      <c r="B1424" s="10">
        <v>31076</v>
      </c>
      <c r="C1424" s="32" t="s">
        <v>206</v>
      </c>
      <c r="F1424" s="5">
        <f t="shared" si="149"/>
        <v>7.25101</v>
      </c>
      <c r="G1424">
        <v>2.21</v>
      </c>
      <c r="H1424" s="5">
        <v>7.12</v>
      </c>
      <c r="I1424">
        <v>2.17</v>
      </c>
      <c r="K1424">
        <v>425.935</v>
      </c>
      <c r="L1424">
        <f t="shared" si="148"/>
        <v>423.72500000000002</v>
      </c>
      <c r="M1424">
        <v>423.76499999999999</v>
      </c>
      <c r="N1424">
        <v>1.6220000000000001</v>
      </c>
      <c r="O1424">
        <v>1.5820000000000001</v>
      </c>
      <c r="P1424">
        <f t="shared" si="147"/>
        <v>3.999999999996362E-2</v>
      </c>
    </row>
    <row r="1425" spans="1:16" x14ac:dyDescent="0.2">
      <c r="A1425" s="1" t="s">
        <v>34</v>
      </c>
      <c r="B1425" s="10">
        <v>31081</v>
      </c>
      <c r="C1425" s="32" t="s">
        <v>206</v>
      </c>
      <c r="F1425" s="5">
        <f t="shared" si="149"/>
        <v>7.2608530000000009</v>
      </c>
      <c r="G1425">
        <v>2.2130000000000001</v>
      </c>
      <c r="H1425" s="5">
        <v>7.14</v>
      </c>
      <c r="I1425">
        <v>2.1760000000000002</v>
      </c>
      <c r="K1425">
        <v>425.935</v>
      </c>
      <c r="L1425">
        <f t="shared" si="148"/>
        <v>423.72199999999998</v>
      </c>
      <c r="M1425">
        <v>423.75900000000001</v>
      </c>
      <c r="N1425">
        <v>1.625</v>
      </c>
      <c r="O1425">
        <v>1.5880000000000001</v>
      </c>
      <c r="P1425">
        <f t="shared" si="147"/>
        <v>3.7000000000034561E-2</v>
      </c>
    </row>
    <row r="1426" spans="1:16" x14ac:dyDescent="0.2">
      <c r="A1426" s="1" t="s">
        <v>34</v>
      </c>
      <c r="B1426" s="10">
        <v>31088</v>
      </c>
      <c r="C1426" s="32" t="s">
        <v>206</v>
      </c>
      <c r="F1426" s="5">
        <f t="shared" si="149"/>
        <v>7.3100680000000011</v>
      </c>
      <c r="G1426">
        <v>2.2280000000000002</v>
      </c>
      <c r="H1426" s="5">
        <v>7.21</v>
      </c>
      <c r="I1426">
        <v>2.198</v>
      </c>
      <c r="K1426">
        <v>425.935</v>
      </c>
      <c r="L1426">
        <f t="shared" si="148"/>
        <v>423.70699999999999</v>
      </c>
      <c r="M1426">
        <v>423.738</v>
      </c>
      <c r="N1426">
        <v>1.64</v>
      </c>
      <c r="O1426">
        <v>1.61</v>
      </c>
      <c r="P1426">
        <f t="shared" si="147"/>
        <v>3.1000000000005912E-2</v>
      </c>
    </row>
    <row r="1427" spans="1:16" x14ac:dyDescent="0.2">
      <c r="A1427" s="1" t="s">
        <v>34</v>
      </c>
      <c r="B1427" s="10">
        <v>31109</v>
      </c>
      <c r="C1427" s="32" t="s">
        <v>206</v>
      </c>
      <c r="F1427" s="5">
        <f t="shared" si="149"/>
        <v>7.3592829999999996</v>
      </c>
      <c r="G1427">
        <v>2.2429999999999999</v>
      </c>
      <c r="H1427" s="5">
        <v>7.27</v>
      </c>
      <c r="I1427">
        <v>2.2160000000000002</v>
      </c>
      <c r="K1427">
        <v>425.935</v>
      </c>
      <c r="L1427">
        <f t="shared" si="148"/>
        <v>423.69200000000001</v>
      </c>
      <c r="M1427">
        <v>423.72</v>
      </c>
      <c r="N1427">
        <v>1.655</v>
      </c>
      <c r="O1427">
        <v>1.6279999999999999</v>
      </c>
      <c r="P1427">
        <f t="shared" si="147"/>
        <v>2.8000000000020009E-2</v>
      </c>
    </row>
    <row r="1428" spans="1:16" x14ac:dyDescent="0.2">
      <c r="A1428" s="1" t="s">
        <v>34</v>
      </c>
      <c r="B1428" s="10">
        <v>31116</v>
      </c>
      <c r="C1428" s="32" t="s">
        <v>206</v>
      </c>
      <c r="F1428" s="5">
        <f t="shared" si="149"/>
        <v>7.3297540000000003</v>
      </c>
      <c r="G1428">
        <v>2.234</v>
      </c>
      <c r="H1428" s="5">
        <v>7.25</v>
      </c>
      <c r="I1428">
        <v>2.21</v>
      </c>
      <c r="K1428">
        <v>425.935</v>
      </c>
      <c r="L1428">
        <f t="shared" si="148"/>
        <v>423.70100000000002</v>
      </c>
      <c r="M1428">
        <v>423.726</v>
      </c>
      <c r="N1428">
        <v>1.6459999999999999</v>
      </c>
      <c r="O1428">
        <v>1.6220000000000001</v>
      </c>
      <c r="P1428">
        <f t="shared" si="147"/>
        <v>2.4999999999977263E-2</v>
      </c>
    </row>
    <row r="1429" spans="1:16" x14ac:dyDescent="0.2">
      <c r="A1429" s="1" t="s">
        <v>34</v>
      </c>
      <c r="B1429" s="10">
        <v>31123</v>
      </c>
      <c r="C1429" s="32" t="s">
        <v>206</v>
      </c>
      <c r="F1429" s="5">
        <f t="shared" si="149"/>
        <v>7.5495810000000008</v>
      </c>
      <c r="G1429">
        <v>2.3010000000000002</v>
      </c>
      <c r="H1429" s="5">
        <v>6.6</v>
      </c>
      <c r="I1429">
        <v>2.012</v>
      </c>
      <c r="K1429">
        <v>425.935</v>
      </c>
      <c r="L1429">
        <f t="shared" si="148"/>
        <v>423.63400000000001</v>
      </c>
      <c r="M1429">
        <v>423.92399999999998</v>
      </c>
      <c r="N1429">
        <v>1.7130000000000001</v>
      </c>
      <c r="O1429">
        <v>1.4239999999999999</v>
      </c>
      <c r="P1429">
        <f t="shared" si="147"/>
        <v>0.28999999999996362</v>
      </c>
    </row>
    <row r="1430" spans="1:16" x14ac:dyDescent="0.2">
      <c r="A1430" s="1" t="s">
        <v>34</v>
      </c>
      <c r="B1430" s="10">
        <v>31130</v>
      </c>
      <c r="C1430" s="32" t="s">
        <v>206</v>
      </c>
      <c r="F1430" s="5">
        <f t="shared" si="149"/>
        <v>6.5095040000000006</v>
      </c>
      <c r="G1430">
        <v>1.984</v>
      </c>
      <c r="J1430" t="s">
        <v>35</v>
      </c>
      <c r="K1430">
        <v>425.935</v>
      </c>
      <c r="L1430">
        <v>423.95100000000002</v>
      </c>
      <c r="N1430">
        <v>1.3959999999999999</v>
      </c>
      <c r="P1430">
        <v>0</v>
      </c>
    </row>
    <row r="1431" spans="1:16" x14ac:dyDescent="0.2">
      <c r="A1431" s="1" t="s">
        <v>34</v>
      </c>
      <c r="B1431" s="10">
        <v>31137</v>
      </c>
      <c r="C1431" s="32" t="s">
        <v>206</v>
      </c>
      <c r="F1431" s="5">
        <f t="shared" si="149"/>
        <v>6.4406030000000003</v>
      </c>
      <c r="G1431">
        <v>1.9630000000000001</v>
      </c>
      <c r="J1431" t="s">
        <v>35</v>
      </c>
      <c r="K1431">
        <v>425.935</v>
      </c>
      <c r="L1431">
        <v>423.97300000000001</v>
      </c>
      <c r="N1431">
        <v>1.375</v>
      </c>
      <c r="P1431">
        <v>0</v>
      </c>
    </row>
    <row r="1432" spans="1:16" x14ac:dyDescent="0.2">
      <c r="A1432" s="1" t="s">
        <v>34</v>
      </c>
      <c r="B1432" s="10">
        <v>31144</v>
      </c>
      <c r="C1432" s="32" t="s">
        <v>206</v>
      </c>
      <c r="F1432" s="5">
        <f t="shared" si="149"/>
        <v>6.2995200000000002</v>
      </c>
      <c r="G1432">
        <v>1.92</v>
      </c>
      <c r="J1432" t="s">
        <v>35</v>
      </c>
      <c r="K1432">
        <v>425.935</v>
      </c>
      <c r="L1432">
        <v>424.01499999999999</v>
      </c>
      <c r="N1432">
        <v>1.3320000000000001</v>
      </c>
      <c r="P1432">
        <v>0</v>
      </c>
    </row>
    <row r="1433" spans="1:16" x14ac:dyDescent="0.2">
      <c r="A1433" s="1" t="s">
        <v>34</v>
      </c>
      <c r="B1433" s="10">
        <v>31151</v>
      </c>
      <c r="C1433" s="32" t="s">
        <v>206</v>
      </c>
      <c r="F1433" s="5">
        <f t="shared" si="149"/>
        <v>6.1092220000000008</v>
      </c>
      <c r="G1433">
        <v>1.8620000000000001</v>
      </c>
      <c r="J1433" t="s">
        <v>35</v>
      </c>
      <c r="K1433">
        <v>425.935</v>
      </c>
      <c r="L1433">
        <v>424.07299999999998</v>
      </c>
      <c r="N1433">
        <v>1.274</v>
      </c>
      <c r="P1433">
        <v>0</v>
      </c>
    </row>
    <row r="1434" spans="1:16" x14ac:dyDescent="0.2">
      <c r="A1434" s="1" t="s">
        <v>34</v>
      </c>
      <c r="B1434" s="10">
        <v>31158</v>
      </c>
      <c r="C1434" s="32" t="s">
        <v>206</v>
      </c>
      <c r="F1434" s="5">
        <f t="shared" si="149"/>
        <v>5.9517340000000001</v>
      </c>
      <c r="G1434">
        <v>1.8140000000000001</v>
      </c>
      <c r="J1434" t="s">
        <v>35</v>
      </c>
      <c r="K1434">
        <v>425.935</v>
      </c>
      <c r="L1434">
        <v>424.12200000000001</v>
      </c>
      <c r="N1434">
        <v>1.226</v>
      </c>
      <c r="P1434">
        <v>0</v>
      </c>
    </row>
    <row r="1435" spans="1:16" x14ac:dyDescent="0.2">
      <c r="A1435" s="1" t="s">
        <v>34</v>
      </c>
      <c r="B1435" s="10">
        <v>31165</v>
      </c>
      <c r="C1435" s="32" t="s">
        <v>206</v>
      </c>
      <c r="F1435" s="5">
        <f t="shared" si="149"/>
        <v>5.4497410000000004</v>
      </c>
      <c r="G1435">
        <v>1.661</v>
      </c>
      <c r="J1435" t="s">
        <v>35</v>
      </c>
      <c r="K1435">
        <v>425.935</v>
      </c>
      <c r="L1435">
        <v>424.274</v>
      </c>
      <c r="N1435">
        <v>1.073</v>
      </c>
      <c r="P1435">
        <v>0</v>
      </c>
    </row>
    <row r="1436" spans="1:16" x14ac:dyDescent="0.2">
      <c r="A1436" s="1" t="s">
        <v>34</v>
      </c>
      <c r="B1436" s="10">
        <v>31172</v>
      </c>
      <c r="C1436" s="32" t="s">
        <v>206</v>
      </c>
      <c r="F1436" s="5">
        <f t="shared" si="149"/>
        <v>5.810651</v>
      </c>
      <c r="G1436">
        <v>1.7709999999999999</v>
      </c>
      <c r="J1436" t="s">
        <v>35</v>
      </c>
      <c r="K1436">
        <v>425.935</v>
      </c>
      <c r="L1436">
        <v>424.16500000000002</v>
      </c>
      <c r="N1436">
        <v>1.1830000000000001</v>
      </c>
      <c r="P1436">
        <v>0</v>
      </c>
    </row>
    <row r="1437" spans="1:16" x14ac:dyDescent="0.2">
      <c r="A1437" s="1" t="s">
        <v>34</v>
      </c>
      <c r="B1437" s="10">
        <v>31179</v>
      </c>
      <c r="C1437" s="32" t="s">
        <v>206</v>
      </c>
      <c r="F1437" s="5">
        <f t="shared" si="149"/>
        <v>5.689254</v>
      </c>
      <c r="G1437">
        <v>1.734</v>
      </c>
      <c r="J1437" t="s">
        <v>36</v>
      </c>
      <c r="K1437">
        <v>425.935</v>
      </c>
      <c r="L1437">
        <v>424.20100000000002</v>
      </c>
      <c r="N1437">
        <v>1.1459999999999999</v>
      </c>
      <c r="P1437">
        <v>0</v>
      </c>
    </row>
    <row r="1438" spans="1:16" x14ac:dyDescent="0.2">
      <c r="A1438" s="1" t="s">
        <v>34</v>
      </c>
      <c r="B1438" s="10">
        <v>31186</v>
      </c>
      <c r="C1438" s="32" t="s">
        <v>206</v>
      </c>
      <c r="F1438" s="5">
        <f t="shared" si="149"/>
        <v>5.7319070000000005</v>
      </c>
      <c r="G1438">
        <v>1.7470000000000001</v>
      </c>
      <c r="J1438" t="s">
        <v>36</v>
      </c>
      <c r="K1438">
        <v>425.935</v>
      </c>
      <c r="L1438">
        <v>424.18900000000002</v>
      </c>
      <c r="N1438">
        <v>1.159</v>
      </c>
      <c r="P1438">
        <v>0</v>
      </c>
    </row>
    <row r="1439" spans="1:16" x14ac:dyDescent="0.2">
      <c r="A1439" s="1" t="s">
        <v>34</v>
      </c>
      <c r="B1439" s="10">
        <v>31193</v>
      </c>
      <c r="C1439" s="32" t="s">
        <v>206</v>
      </c>
      <c r="F1439" s="5">
        <f t="shared" si="149"/>
        <v>5.8401800000000001</v>
      </c>
      <c r="G1439">
        <v>1.78</v>
      </c>
      <c r="J1439" t="s">
        <v>36</v>
      </c>
      <c r="K1439">
        <v>425.935</v>
      </c>
      <c r="L1439">
        <v>424.15499999999997</v>
      </c>
      <c r="N1439">
        <v>1.1919999999999999</v>
      </c>
      <c r="P1439">
        <v>0</v>
      </c>
    </row>
    <row r="1440" spans="1:16" x14ac:dyDescent="0.2">
      <c r="A1440" s="1" t="s">
        <v>34</v>
      </c>
      <c r="B1440" s="10">
        <v>31200</v>
      </c>
      <c r="C1440" s="32" t="s">
        <v>206</v>
      </c>
      <c r="F1440" s="5">
        <f t="shared" si="149"/>
        <v>5.9812630000000002</v>
      </c>
      <c r="G1440">
        <v>1.823</v>
      </c>
      <c r="H1440" s="5">
        <v>5.96</v>
      </c>
      <c r="I1440">
        <v>1.8169999999999999</v>
      </c>
      <c r="K1440">
        <v>425.935</v>
      </c>
      <c r="L1440">
        <f t="shared" ref="L1440:L1488" si="150">K1440-G1440</f>
        <v>424.11200000000002</v>
      </c>
      <c r="M1440">
        <v>424.11900000000003</v>
      </c>
      <c r="N1440">
        <v>1.2350000000000001</v>
      </c>
      <c r="O1440">
        <v>1.2290000000000001</v>
      </c>
      <c r="P1440">
        <f t="shared" si="147"/>
        <v>7.0000000000050022E-3</v>
      </c>
    </row>
    <row r="1441" spans="1:16" x14ac:dyDescent="0.2">
      <c r="A1441" s="1" t="s">
        <v>34</v>
      </c>
      <c r="B1441" s="10">
        <v>31207</v>
      </c>
      <c r="C1441" s="32" t="s">
        <v>206</v>
      </c>
      <c r="F1441" s="5">
        <f t="shared" si="149"/>
        <v>5.9714200000000002</v>
      </c>
      <c r="G1441">
        <v>1.82</v>
      </c>
      <c r="H1441" s="5">
        <v>5.95</v>
      </c>
      <c r="I1441">
        <v>1.8140000000000001</v>
      </c>
      <c r="K1441">
        <v>425.935</v>
      </c>
      <c r="L1441">
        <f t="shared" si="150"/>
        <v>424.11500000000001</v>
      </c>
      <c r="M1441">
        <v>424.12200000000001</v>
      </c>
      <c r="N1441">
        <v>1.232</v>
      </c>
      <c r="O1441">
        <v>1.226</v>
      </c>
      <c r="P1441">
        <f t="shared" si="147"/>
        <v>7.0000000000050022E-3</v>
      </c>
    </row>
    <row r="1442" spans="1:16" x14ac:dyDescent="0.2">
      <c r="A1442" s="1" t="s">
        <v>34</v>
      </c>
      <c r="B1442" s="10">
        <v>31214</v>
      </c>
      <c r="C1442" s="32" t="s">
        <v>206</v>
      </c>
      <c r="F1442" s="5">
        <f t="shared" si="149"/>
        <v>6.0304780000000004</v>
      </c>
      <c r="G1442">
        <v>1.8380000000000001</v>
      </c>
      <c r="H1442" s="5">
        <v>6.01</v>
      </c>
      <c r="I1442">
        <v>1.8320000000000001</v>
      </c>
      <c r="K1442">
        <v>425.935</v>
      </c>
      <c r="L1442">
        <f t="shared" si="150"/>
        <v>424.09699999999998</v>
      </c>
      <c r="M1442">
        <v>424.10399999999998</v>
      </c>
      <c r="N1442">
        <v>1.25</v>
      </c>
      <c r="O1442">
        <v>1.244</v>
      </c>
      <c r="P1442">
        <f t="shared" si="147"/>
        <v>7.0000000000050022E-3</v>
      </c>
    </row>
    <row r="1443" spans="1:16" x14ac:dyDescent="0.2">
      <c r="A1443" s="1" t="s">
        <v>34</v>
      </c>
      <c r="B1443" s="10">
        <v>31228</v>
      </c>
      <c r="C1443" s="32" t="s">
        <v>206</v>
      </c>
      <c r="F1443" s="5">
        <f t="shared" si="149"/>
        <v>6.0206350000000004</v>
      </c>
      <c r="G1443">
        <v>1.835</v>
      </c>
      <c r="H1443" s="5">
        <v>6</v>
      </c>
      <c r="I1443">
        <v>1.829</v>
      </c>
      <c r="K1443">
        <v>425.935</v>
      </c>
      <c r="L1443">
        <f t="shared" si="150"/>
        <v>424.1</v>
      </c>
      <c r="M1443">
        <v>424.10700000000003</v>
      </c>
      <c r="N1443">
        <v>1.2470000000000001</v>
      </c>
      <c r="O1443">
        <v>1.2410000000000001</v>
      </c>
      <c r="P1443">
        <f t="shared" si="147"/>
        <v>7.0000000000050022E-3</v>
      </c>
    </row>
    <row r="1444" spans="1:16" x14ac:dyDescent="0.2">
      <c r="A1444" s="1" t="s">
        <v>34</v>
      </c>
      <c r="B1444" s="10">
        <v>31235</v>
      </c>
      <c r="C1444" s="32" t="s">
        <v>206</v>
      </c>
      <c r="F1444" s="5">
        <f t="shared" si="149"/>
        <v>6.1387510000000001</v>
      </c>
      <c r="G1444">
        <v>1.871</v>
      </c>
      <c r="H1444" s="5">
        <v>6.09</v>
      </c>
      <c r="I1444">
        <v>1.8560000000000001</v>
      </c>
      <c r="K1444">
        <v>425.935</v>
      </c>
      <c r="L1444">
        <f t="shared" si="150"/>
        <v>424.06400000000002</v>
      </c>
      <c r="M1444">
        <v>424.07900000000001</v>
      </c>
      <c r="N1444">
        <v>1.2829999999999999</v>
      </c>
      <c r="O1444">
        <v>1.268</v>
      </c>
      <c r="P1444">
        <f t="shared" si="147"/>
        <v>1.4999999999986358E-2</v>
      </c>
    </row>
    <row r="1445" spans="1:16" x14ac:dyDescent="0.2">
      <c r="A1445" s="1" t="s">
        <v>34</v>
      </c>
      <c r="B1445" s="10">
        <v>31242</v>
      </c>
      <c r="C1445" s="32" t="s">
        <v>206</v>
      </c>
      <c r="F1445" s="5">
        <f t="shared" si="149"/>
        <v>6.260148</v>
      </c>
      <c r="G1445">
        <v>1.9079999999999999</v>
      </c>
      <c r="H1445" s="5">
        <v>6.18</v>
      </c>
      <c r="I1445">
        <v>1.8839999999999999</v>
      </c>
      <c r="K1445">
        <v>425.935</v>
      </c>
      <c r="L1445">
        <f t="shared" si="150"/>
        <v>424.02699999999999</v>
      </c>
      <c r="M1445">
        <v>424.05200000000002</v>
      </c>
      <c r="N1445">
        <v>1.32</v>
      </c>
      <c r="O1445">
        <v>1.296</v>
      </c>
      <c r="P1445">
        <f t="shared" si="147"/>
        <v>2.5000000000034106E-2</v>
      </c>
    </row>
    <row r="1446" spans="1:16" x14ac:dyDescent="0.2">
      <c r="A1446" s="1" t="s">
        <v>34</v>
      </c>
      <c r="B1446" s="10">
        <v>31249</v>
      </c>
      <c r="C1446" s="32" t="s">
        <v>206</v>
      </c>
      <c r="F1446" s="5">
        <f t="shared" ref="F1446:F1511" si="151">G1446*3.281</f>
        <v>6.1814039999999997</v>
      </c>
      <c r="G1446">
        <v>1.8839999999999999</v>
      </c>
      <c r="H1446" s="5">
        <v>6.1</v>
      </c>
      <c r="I1446">
        <v>1.859</v>
      </c>
      <c r="K1446">
        <v>425.935</v>
      </c>
      <c r="L1446">
        <f t="shared" si="150"/>
        <v>424.05099999999999</v>
      </c>
      <c r="M1446">
        <v>424.07600000000002</v>
      </c>
      <c r="N1446">
        <v>1.296</v>
      </c>
      <c r="O1446">
        <v>1.2709999999999999</v>
      </c>
      <c r="P1446">
        <f t="shared" si="147"/>
        <v>2.5000000000034106E-2</v>
      </c>
    </row>
    <row r="1447" spans="1:16" x14ac:dyDescent="0.2">
      <c r="A1447" s="1" t="s">
        <v>34</v>
      </c>
      <c r="B1447" s="10">
        <v>31256</v>
      </c>
      <c r="C1447" s="32" t="s">
        <v>206</v>
      </c>
      <c r="F1447" s="5">
        <f t="shared" si="151"/>
        <v>6.1387510000000001</v>
      </c>
      <c r="G1447">
        <v>1.871</v>
      </c>
      <c r="H1447" s="5">
        <v>6.04</v>
      </c>
      <c r="I1447">
        <v>1.841</v>
      </c>
      <c r="K1447">
        <v>425.935</v>
      </c>
      <c r="L1447">
        <f t="shared" si="150"/>
        <v>424.06400000000002</v>
      </c>
      <c r="M1447">
        <v>424.09399999999999</v>
      </c>
      <c r="N1447">
        <v>1.2829999999999999</v>
      </c>
      <c r="O1447">
        <v>1.2529999999999999</v>
      </c>
      <c r="P1447">
        <f t="shared" si="147"/>
        <v>2.9999999999972715E-2</v>
      </c>
    </row>
    <row r="1448" spans="1:16" x14ac:dyDescent="0.2">
      <c r="A1448" s="1" t="s">
        <v>34</v>
      </c>
      <c r="B1448" s="10">
        <v>31263</v>
      </c>
      <c r="C1448" s="32" t="s">
        <v>206</v>
      </c>
      <c r="F1448" s="5">
        <f t="shared" si="151"/>
        <v>6.1518750000000004</v>
      </c>
      <c r="G1448">
        <v>1.875</v>
      </c>
      <c r="H1448" s="5">
        <v>6.04</v>
      </c>
      <c r="I1448">
        <v>1.841</v>
      </c>
      <c r="K1448">
        <v>425.935</v>
      </c>
      <c r="L1448">
        <f t="shared" si="150"/>
        <v>424.06</v>
      </c>
      <c r="M1448">
        <v>424.09399999999999</v>
      </c>
      <c r="N1448">
        <v>1.2869999999999999</v>
      </c>
      <c r="O1448">
        <v>1.2529999999999999</v>
      </c>
      <c r="P1448">
        <f t="shared" si="147"/>
        <v>3.3999999999991815E-2</v>
      </c>
    </row>
    <row r="1449" spans="1:16" x14ac:dyDescent="0.2">
      <c r="A1449" s="1" t="s">
        <v>34</v>
      </c>
      <c r="B1449" s="10">
        <v>31270</v>
      </c>
      <c r="C1449" s="32" t="s">
        <v>206</v>
      </c>
      <c r="F1449" s="5">
        <f t="shared" si="151"/>
        <v>6.1387510000000001</v>
      </c>
      <c r="G1449">
        <v>1.871</v>
      </c>
      <c r="H1449" s="5">
        <v>6.03</v>
      </c>
      <c r="I1449">
        <v>1.8380000000000001</v>
      </c>
      <c r="K1449">
        <v>425.935</v>
      </c>
      <c r="L1449">
        <f t="shared" si="150"/>
        <v>424.06400000000002</v>
      </c>
      <c r="M1449">
        <v>424.09699999999998</v>
      </c>
      <c r="N1449">
        <v>1.2829999999999999</v>
      </c>
      <c r="O1449">
        <v>1.25</v>
      </c>
      <c r="P1449">
        <f t="shared" si="147"/>
        <v>3.2999999999958618E-2</v>
      </c>
    </row>
    <row r="1450" spans="1:16" x14ac:dyDescent="0.2">
      <c r="A1450" s="1" t="s">
        <v>34</v>
      </c>
      <c r="B1450" s="10">
        <v>31272</v>
      </c>
      <c r="C1450" s="32" t="s">
        <v>206</v>
      </c>
      <c r="F1450" s="5">
        <f t="shared" si="151"/>
        <v>5.8992380000000004</v>
      </c>
      <c r="G1450">
        <v>1.798</v>
      </c>
      <c r="H1450" s="5">
        <v>5.8</v>
      </c>
      <c r="I1450">
        <v>1.768</v>
      </c>
      <c r="K1450">
        <v>425.935</v>
      </c>
      <c r="L1450">
        <f t="shared" si="150"/>
        <v>424.137</v>
      </c>
      <c r="M1450">
        <v>424.16800000000001</v>
      </c>
      <c r="N1450">
        <v>1.21</v>
      </c>
      <c r="O1450">
        <v>1.18</v>
      </c>
      <c r="P1450">
        <f t="shared" si="147"/>
        <v>3.1000000000005912E-2</v>
      </c>
    </row>
    <row r="1451" spans="1:16" x14ac:dyDescent="0.2">
      <c r="A1451" s="1" t="s">
        <v>34</v>
      </c>
      <c r="B1451" s="10">
        <v>31277</v>
      </c>
      <c r="C1451" s="32" t="s">
        <v>206</v>
      </c>
      <c r="F1451" s="5">
        <f t="shared" si="151"/>
        <v>6.1912470000000006</v>
      </c>
      <c r="G1451">
        <v>1.887</v>
      </c>
      <c r="H1451" s="5">
        <v>6.08</v>
      </c>
      <c r="I1451">
        <v>1.853</v>
      </c>
      <c r="K1451">
        <v>425.935</v>
      </c>
      <c r="L1451">
        <f t="shared" si="150"/>
        <v>424.048</v>
      </c>
      <c r="M1451">
        <v>424.08199999999999</v>
      </c>
      <c r="N1451">
        <v>1.2989999999999999</v>
      </c>
      <c r="O1451">
        <v>1.2649999999999999</v>
      </c>
      <c r="P1451">
        <f t="shared" si="147"/>
        <v>3.3999999999991815E-2</v>
      </c>
    </row>
    <row r="1452" spans="1:16" x14ac:dyDescent="0.2">
      <c r="A1452" s="1" t="s">
        <v>34</v>
      </c>
      <c r="B1452" s="10">
        <v>31284</v>
      </c>
      <c r="C1452" s="32" t="s">
        <v>206</v>
      </c>
      <c r="F1452" s="5">
        <f t="shared" si="151"/>
        <v>6.2207759999999999</v>
      </c>
      <c r="G1452">
        <v>1.8959999999999999</v>
      </c>
      <c r="H1452" s="5">
        <v>6.11</v>
      </c>
      <c r="I1452">
        <v>1.8620000000000001</v>
      </c>
      <c r="K1452">
        <v>425.935</v>
      </c>
      <c r="L1452">
        <f t="shared" si="150"/>
        <v>424.03899999999999</v>
      </c>
      <c r="M1452">
        <v>424.07299999999998</v>
      </c>
      <c r="N1452">
        <v>1.3080000000000001</v>
      </c>
      <c r="O1452">
        <v>1.274</v>
      </c>
      <c r="P1452">
        <f t="shared" si="147"/>
        <v>3.3999999999991815E-2</v>
      </c>
    </row>
    <row r="1453" spans="1:16" x14ac:dyDescent="0.2">
      <c r="A1453" s="1" t="s">
        <v>34</v>
      </c>
      <c r="B1453" s="10">
        <v>31291</v>
      </c>
      <c r="C1453" s="32" t="s">
        <v>206</v>
      </c>
      <c r="F1453" s="5">
        <f t="shared" si="151"/>
        <v>6.2109330000000007</v>
      </c>
      <c r="G1453">
        <v>1.893</v>
      </c>
      <c r="H1453" s="5">
        <v>6.11</v>
      </c>
      <c r="I1453">
        <v>1.8620000000000001</v>
      </c>
      <c r="K1453">
        <v>425.935</v>
      </c>
      <c r="L1453">
        <f t="shared" si="150"/>
        <v>424.04200000000003</v>
      </c>
      <c r="M1453">
        <v>424.07299999999998</v>
      </c>
      <c r="N1453">
        <v>1.3049999999999999</v>
      </c>
      <c r="O1453">
        <v>1.274</v>
      </c>
      <c r="P1453">
        <f t="shared" si="147"/>
        <v>3.0999999999949068E-2</v>
      </c>
    </row>
    <row r="1454" spans="1:16" x14ac:dyDescent="0.2">
      <c r="A1454" s="1" t="s">
        <v>34</v>
      </c>
      <c r="B1454" s="10">
        <v>31298</v>
      </c>
      <c r="C1454" s="32" t="s">
        <v>206</v>
      </c>
      <c r="F1454" s="5">
        <f t="shared" si="151"/>
        <v>6.240462</v>
      </c>
      <c r="G1454">
        <v>1.9019999999999999</v>
      </c>
      <c r="H1454" s="5">
        <v>6.19</v>
      </c>
      <c r="I1454">
        <v>1.887</v>
      </c>
      <c r="K1454">
        <v>425.935</v>
      </c>
      <c r="L1454">
        <f t="shared" si="150"/>
        <v>424.03300000000002</v>
      </c>
      <c r="M1454">
        <v>424.04899999999998</v>
      </c>
      <c r="N1454">
        <v>1.3140000000000001</v>
      </c>
      <c r="O1454">
        <v>1.2989999999999999</v>
      </c>
      <c r="P1454">
        <f t="shared" ref="P1454:P1501" si="152">M1454-L1454</f>
        <v>1.5999999999962711E-2</v>
      </c>
    </row>
    <row r="1455" spans="1:16" x14ac:dyDescent="0.2">
      <c r="A1455" s="1" t="s">
        <v>34</v>
      </c>
      <c r="B1455" s="10">
        <v>31305</v>
      </c>
      <c r="C1455" s="32" t="s">
        <v>206</v>
      </c>
      <c r="F1455" s="5">
        <f t="shared" si="151"/>
        <v>6.3913880000000001</v>
      </c>
      <c r="G1455">
        <v>1.948</v>
      </c>
      <c r="H1455" s="5">
        <v>6.25</v>
      </c>
      <c r="I1455">
        <v>1.905</v>
      </c>
      <c r="K1455">
        <v>425.935</v>
      </c>
      <c r="L1455">
        <f t="shared" si="150"/>
        <v>423.98700000000002</v>
      </c>
      <c r="M1455">
        <v>424.03</v>
      </c>
      <c r="N1455">
        <v>1.36</v>
      </c>
      <c r="O1455">
        <v>1.3169999999999999</v>
      </c>
      <c r="P1455">
        <f t="shared" si="152"/>
        <v>4.2999999999949523E-2</v>
      </c>
    </row>
    <row r="1456" spans="1:16" x14ac:dyDescent="0.2">
      <c r="A1456" s="1" t="s">
        <v>34</v>
      </c>
      <c r="B1456" s="10">
        <v>31312</v>
      </c>
      <c r="C1456" s="32" t="s">
        <v>206</v>
      </c>
      <c r="F1456" s="5">
        <f t="shared" si="151"/>
        <v>6.4701320000000004</v>
      </c>
      <c r="G1456">
        <v>1.972</v>
      </c>
      <c r="H1456" s="5">
        <v>6.3</v>
      </c>
      <c r="I1456">
        <v>1.92</v>
      </c>
      <c r="K1456">
        <v>425.935</v>
      </c>
      <c r="L1456">
        <f t="shared" si="150"/>
        <v>423.96300000000002</v>
      </c>
      <c r="M1456">
        <v>424.01499999999999</v>
      </c>
      <c r="N1456">
        <v>1.3839999999999999</v>
      </c>
      <c r="O1456">
        <v>1.3320000000000001</v>
      </c>
      <c r="P1456">
        <f t="shared" si="152"/>
        <v>5.1999999999964075E-2</v>
      </c>
    </row>
    <row r="1457" spans="1:16" x14ac:dyDescent="0.2">
      <c r="A1457" s="1" t="s">
        <v>34</v>
      </c>
      <c r="B1457" s="10">
        <v>31319</v>
      </c>
      <c r="C1457" s="32" t="s">
        <v>206</v>
      </c>
      <c r="F1457" s="5">
        <f t="shared" si="151"/>
        <v>6.4799750000000005</v>
      </c>
      <c r="G1457">
        <v>1.9750000000000001</v>
      </c>
      <c r="H1457" s="5">
        <v>6.33</v>
      </c>
      <c r="I1457">
        <v>1.929</v>
      </c>
      <c r="K1457">
        <v>425.935</v>
      </c>
      <c r="L1457">
        <f t="shared" si="150"/>
        <v>423.96</v>
      </c>
      <c r="M1457">
        <v>424.00599999999997</v>
      </c>
      <c r="N1457">
        <v>1.387</v>
      </c>
      <c r="O1457">
        <v>1.341</v>
      </c>
      <c r="P1457">
        <f t="shared" si="152"/>
        <v>4.5999999999992269E-2</v>
      </c>
    </row>
    <row r="1458" spans="1:16" x14ac:dyDescent="0.2">
      <c r="A1458" s="1" t="s">
        <v>34</v>
      </c>
      <c r="B1458" s="10">
        <v>31326</v>
      </c>
      <c r="C1458" s="32" t="s">
        <v>206</v>
      </c>
      <c r="F1458" s="5">
        <f t="shared" si="151"/>
        <v>6.4504460000000003</v>
      </c>
      <c r="G1458">
        <v>1.966</v>
      </c>
      <c r="H1458" s="5">
        <v>6.38</v>
      </c>
      <c r="I1458">
        <v>1.9450000000000001</v>
      </c>
      <c r="K1458">
        <v>425.935</v>
      </c>
      <c r="L1458">
        <f t="shared" si="150"/>
        <v>423.96899999999999</v>
      </c>
      <c r="M1458">
        <v>423.99099999999999</v>
      </c>
      <c r="N1458">
        <v>1.3779999999999999</v>
      </c>
      <c r="O1458">
        <v>1.357</v>
      </c>
      <c r="P1458">
        <f t="shared" si="152"/>
        <v>2.199999999999136E-2</v>
      </c>
    </row>
    <row r="1459" spans="1:16" x14ac:dyDescent="0.2">
      <c r="A1459" s="1" t="s">
        <v>34</v>
      </c>
      <c r="B1459" s="10">
        <v>31333</v>
      </c>
      <c r="C1459" s="32" t="s">
        <v>206</v>
      </c>
      <c r="F1459" s="5">
        <f t="shared" si="151"/>
        <v>6.4406030000000003</v>
      </c>
      <c r="G1459">
        <v>1.9630000000000001</v>
      </c>
      <c r="H1459" s="5">
        <v>6.41</v>
      </c>
      <c r="I1459">
        <v>1.954</v>
      </c>
      <c r="K1459">
        <v>425.935</v>
      </c>
      <c r="L1459">
        <f t="shared" si="150"/>
        <v>423.97199999999998</v>
      </c>
      <c r="M1459">
        <v>423.98200000000003</v>
      </c>
      <c r="N1459">
        <v>1.375</v>
      </c>
      <c r="O1459">
        <v>1.3660000000000001</v>
      </c>
      <c r="P1459">
        <f t="shared" si="152"/>
        <v>1.0000000000047748E-2</v>
      </c>
    </row>
    <row r="1460" spans="1:16" x14ac:dyDescent="0.2">
      <c r="A1460" s="1" t="s">
        <v>34</v>
      </c>
      <c r="B1460" s="10">
        <v>31340</v>
      </c>
      <c r="C1460" s="32" t="s">
        <v>206</v>
      </c>
      <c r="F1460" s="5">
        <f t="shared" si="151"/>
        <v>6.4799750000000005</v>
      </c>
      <c r="G1460">
        <v>1.9750000000000001</v>
      </c>
      <c r="H1460" s="5">
        <v>6.45</v>
      </c>
      <c r="I1460">
        <v>1.966</v>
      </c>
      <c r="K1460">
        <v>425.935</v>
      </c>
      <c r="L1460">
        <f t="shared" si="150"/>
        <v>423.96</v>
      </c>
      <c r="M1460">
        <v>423.96899999999999</v>
      </c>
      <c r="N1460">
        <v>1.387</v>
      </c>
      <c r="O1460">
        <v>1.3779999999999999</v>
      </c>
      <c r="P1460">
        <f t="shared" si="152"/>
        <v>9.0000000000145519E-3</v>
      </c>
    </row>
    <row r="1461" spans="1:16" x14ac:dyDescent="0.2">
      <c r="A1461" s="1" t="s">
        <v>34</v>
      </c>
      <c r="B1461" s="10">
        <v>31347</v>
      </c>
      <c r="C1461" s="32" t="s">
        <v>206</v>
      </c>
      <c r="F1461" s="5">
        <f t="shared" si="151"/>
        <v>6.4996610000000006</v>
      </c>
      <c r="G1461">
        <v>1.9810000000000001</v>
      </c>
      <c r="H1461" s="5">
        <v>6.48</v>
      </c>
      <c r="I1461">
        <v>1.9750000000000001</v>
      </c>
      <c r="K1461">
        <v>425.935</v>
      </c>
      <c r="L1461">
        <f t="shared" si="150"/>
        <v>423.95400000000001</v>
      </c>
      <c r="M1461">
        <v>423.96</v>
      </c>
      <c r="N1461">
        <v>1.393</v>
      </c>
      <c r="O1461">
        <v>1.387</v>
      </c>
      <c r="P1461">
        <f t="shared" si="152"/>
        <v>5.9999999999718057E-3</v>
      </c>
    </row>
    <row r="1462" spans="1:16" x14ac:dyDescent="0.2">
      <c r="A1462" s="1" t="s">
        <v>34</v>
      </c>
      <c r="B1462" s="10">
        <v>31437</v>
      </c>
      <c r="C1462" s="32" t="s">
        <v>206</v>
      </c>
      <c r="F1462" s="5">
        <f t="shared" si="151"/>
        <v>6.7916699999999999</v>
      </c>
      <c r="G1462">
        <v>2.0699999999999998</v>
      </c>
      <c r="H1462" s="5">
        <v>6.78</v>
      </c>
      <c r="I1462">
        <v>2.0670000000000002</v>
      </c>
      <c r="K1462">
        <v>425.935</v>
      </c>
      <c r="L1462">
        <f t="shared" si="150"/>
        <v>423.86500000000001</v>
      </c>
      <c r="M1462">
        <v>423.86900000000003</v>
      </c>
      <c r="N1462">
        <v>1.482</v>
      </c>
      <c r="O1462">
        <v>1.4790000000000001</v>
      </c>
      <c r="P1462">
        <f t="shared" si="152"/>
        <v>4.0000000000190994E-3</v>
      </c>
    </row>
    <row r="1463" spans="1:16" x14ac:dyDescent="0.2">
      <c r="A1463" s="1" t="s">
        <v>34</v>
      </c>
      <c r="B1463" s="10">
        <v>31445</v>
      </c>
      <c r="C1463" s="32" t="s">
        <v>206</v>
      </c>
      <c r="F1463" s="5">
        <f t="shared" si="151"/>
        <v>6.8015129999999999</v>
      </c>
      <c r="G1463">
        <v>2.073</v>
      </c>
      <c r="H1463" s="5">
        <v>6.79</v>
      </c>
      <c r="I1463">
        <v>2.0699999999999998</v>
      </c>
      <c r="K1463">
        <v>425.935</v>
      </c>
      <c r="L1463">
        <f t="shared" si="150"/>
        <v>423.86200000000002</v>
      </c>
      <c r="M1463">
        <v>423.86599999999999</v>
      </c>
      <c r="N1463">
        <v>1.4850000000000001</v>
      </c>
      <c r="O1463">
        <v>1.482</v>
      </c>
      <c r="P1463">
        <f t="shared" si="152"/>
        <v>3.999999999962256E-3</v>
      </c>
    </row>
    <row r="1464" spans="1:16" x14ac:dyDescent="0.2">
      <c r="A1464" s="1" t="s">
        <v>34</v>
      </c>
      <c r="B1464" s="10">
        <v>31451</v>
      </c>
      <c r="C1464" s="32" t="s">
        <v>206</v>
      </c>
      <c r="F1464" s="5">
        <f t="shared" si="151"/>
        <v>6.8113560000000009</v>
      </c>
      <c r="G1464">
        <v>2.0760000000000001</v>
      </c>
      <c r="H1464" s="5">
        <v>6.8</v>
      </c>
      <c r="I1464">
        <v>2.073</v>
      </c>
      <c r="K1464">
        <v>425.935</v>
      </c>
      <c r="L1464">
        <f t="shared" si="150"/>
        <v>423.85899999999998</v>
      </c>
      <c r="M1464">
        <v>423.863</v>
      </c>
      <c r="N1464">
        <v>1.488</v>
      </c>
      <c r="O1464">
        <v>1.4850000000000001</v>
      </c>
      <c r="P1464">
        <f t="shared" si="152"/>
        <v>4.0000000000190994E-3</v>
      </c>
    </row>
    <row r="1465" spans="1:16" x14ac:dyDescent="0.2">
      <c r="A1465" s="1" t="s">
        <v>34</v>
      </c>
      <c r="B1465" s="10">
        <v>31458</v>
      </c>
      <c r="C1465" s="32" t="s">
        <v>206</v>
      </c>
      <c r="F1465" s="5">
        <f t="shared" si="151"/>
        <v>6.8507280000000002</v>
      </c>
      <c r="G1465">
        <v>2.0880000000000001</v>
      </c>
      <c r="H1465" s="5">
        <v>6.84</v>
      </c>
      <c r="I1465">
        <v>2.085</v>
      </c>
      <c r="K1465">
        <v>425.935</v>
      </c>
      <c r="L1465">
        <f t="shared" si="150"/>
        <v>423.84699999999998</v>
      </c>
      <c r="M1465">
        <v>423.851</v>
      </c>
      <c r="N1465">
        <v>1.5</v>
      </c>
      <c r="O1465">
        <v>1.4970000000000001</v>
      </c>
      <c r="P1465">
        <f t="shared" si="152"/>
        <v>4.0000000000190994E-3</v>
      </c>
    </row>
    <row r="1466" spans="1:16" x14ac:dyDescent="0.2">
      <c r="A1466" s="1" t="s">
        <v>34</v>
      </c>
      <c r="B1466" s="10">
        <v>31471</v>
      </c>
      <c r="C1466" s="32" t="s">
        <v>206</v>
      </c>
      <c r="F1466" s="5">
        <f t="shared" si="151"/>
        <v>6.8113560000000009</v>
      </c>
      <c r="G1466">
        <v>2.0760000000000001</v>
      </c>
      <c r="H1466" s="5">
        <v>6.8</v>
      </c>
      <c r="I1466">
        <v>2.073</v>
      </c>
      <c r="K1466">
        <v>425.935</v>
      </c>
      <c r="L1466">
        <f t="shared" si="150"/>
        <v>423.85899999999998</v>
      </c>
      <c r="M1466">
        <v>423.863</v>
      </c>
      <c r="N1466">
        <v>1.488</v>
      </c>
      <c r="O1466">
        <v>1.4850000000000001</v>
      </c>
      <c r="P1466">
        <f t="shared" si="152"/>
        <v>4.0000000000190994E-3</v>
      </c>
    </row>
    <row r="1467" spans="1:16" x14ac:dyDescent="0.2">
      <c r="A1467" s="1" t="s">
        <v>34</v>
      </c>
      <c r="B1467" s="10">
        <v>31471</v>
      </c>
      <c r="C1467" s="32" t="s">
        <v>206</v>
      </c>
      <c r="F1467" s="5">
        <f t="shared" si="151"/>
        <v>6.8999430000000013</v>
      </c>
      <c r="G1467">
        <v>2.1030000000000002</v>
      </c>
      <c r="H1467" s="5">
        <v>6.8</v>
      </c>
      <c r="I1467">
        <v>2.073</v>
      </c>
      <c r="K1467">
        <v>425.935</v>
      </c>
      <c r="L1467">
        <f t="shared" si="150"/>
        <v>423.83199999999999</v>
      </c>
      <c r="M1467">
        <v>423.863</v>
      </c>
      <c r="N1467">
        <v>1.5149999999999999</v>
      </c>
      <c r="O1467">
        <v>1.4850000000000001</v>
      </c>
      <c r="P1467">
        <f t="shared" si="152"/>
        <v>3.1000000000005912E-2</v>
      </c>
    </row>
    <row r="1468" spans="1:16" x14ac:dyDescent="0.2">
      <c r="A1468" s="1" t="s">
        <v>34</v>
      </c>
      <c r="B1468" s="10">
        <v>31473</v>
      </c>
      <c r="C1468" s="32" t="s">
        <v>206</v>
      </c>
      <c r="F1468" s="5">
        <f t="shared" si="151"/>
        <v>6.8802570000000003</v>
      </c>
      <c r="G1468">
        <v>2.097</v>
      </c>
      <c r="H1468" s="5">
        <v>6.87</v>
      </c>
      <c r="I1468">
        <v>2.0939999999999999</v>
      </c>
      <c r="K1468">
        <v>425.935</v>
      </c>
      <c r="L1468">
        <f t="shared" si="150"/>
        <v>423.83800000000002</v>
      </c>
      <c r="M1468">
        <v>423.84100000000001</v>
      </c>
      <c r="N1468">
        <v>1.5089999999999999</v>
      </c>
      <c r="O1468">
        <v>1.506</v>
      </c>
      <c r="P1468">
        <f t="shared" si="152"/>
        <v>2.9999999999859028E-3</v>
      </c>
    </row>
    <row r="1469" spans="1:16" x14ac:dyDescent="0.2">
      <c r="A1469" s="1" t="s">
        <v>34</v>
      </c>
      <c r="B1469" s="10">
        <v>31480</v>
      </c>
      <c r="C1469" s="32" t="s">
        <v>206</v>
      </c>
      <c r="F1469" s="5">
        <f t="shared" si="151"/>
        <v>6.8999430000000013</v>
      </c>
      <c r="G1469">
        <v>2.1030000000000002</v>
      </c>
      <c r="H1469" s="5">
        <v>6.89</v>
      </c>
      <c r="I1469">
        <v>2.1</v>
      </c>
      <c r="K1469">
        <v>425.935</v>
      </c>
      <c r="L1469">
        <f t="shared" si="150"/>
        <v>423.83199999999999</v>
      </c>
      <c r="M1469">
        <v>423.83499999999998</v>
      </c>
      <c r="N1469">
        <v>1.5149999999999999</v>
      </c>
      <c r="O1469">
        <v>1.512</v>
      </c>
      <c r="P1469">
        <f t="shared" si="152"/>
        <v>2.9999999999859028E-3</v>
      </c>
    </row>
    <row r="1470" spans="1:16" x14ac:dyDescent="0.2">
      <c r="A1470" s="1" t="s">
        <v>34</v>
      </c>
      <c r="B1470" s="10">
        <v>31487</v>
      </c>
      <c r="C1470" s="32" t="s">
        <v>206</v>
      </c>
      <c r="F1470" s="5">
        <f t="shared" si="151"/>
        <v>6.9097859999999995</v>
      </c>
      <c r="G1470">
        <v>2.1059999999999999</v>
      </c>
      <c r="H1470" s="5">
        <v>6.9</v>
      </c>
      <c r="I1470">
        <v>2.1030000000000002</v>
      </c>
      <c r="K1470">
        <v>425.935</v>
      </c>
      <c r="L1470">
        <f t="shared" si="150"/>
        <v>423.82900000000001</v>
      </c>
      <c r="M1470">
        <v>423.83199999999999</v>
      </c>
      <c r="N1470">
        <v>1.518</v>
      </c>
      <c r="O1470">
        <v>1.5149999999999999</v>
      </c>
      <c r="P1470">
        <f t="shared" si="152"/>
        <v>2.9999999999859028E-3</v>
      </c>
    </row>
    <row r="1471" spans="1:16" x14ac:dyDescent="0.2">
      <c r="A1471" s="1" t="s">
        <v>34</v>
      </c>
      <c r="B1471" s="10">
        <v>31493</v>
      </c>
      <c r="C1471" s="32" t="s">
        <v>206</v>
      </c>
      <c r="F1471" s="5">
        <f t="shared" si="151"/>
        <v>6.4504460000000003</v>
      </c>
      <c r="G1471">
        <v>1.966</v>
      </c>
      <c r="H1471" s="5">
        <v>6.44</v>
      </c>
      <c r="I1471">
        <v>1.9630000000000001</v>
      </c>
      <c r="K1471">
        <v>425.935</v>
      </c>
      <c r="L1471">
        <f t="shared" si="150"/>
        <v>423.96899999999999</v>
      </c>
      <c r="M1471">
        <v>423.97300000000001</v>
      </c>
      <c r="N1471">
        <v>1.3779999999999999</v>
      </c>
      <c r="O1471">
        <v>1.375</v>
      </c>
      <c r="P1471">
        <f t="shared" si="152"/>
        <v>4.0000000000190994E-3</v>
      </c>
    </row>
    <row r="1472" spans="1:16" x14ac:dyDescent="0.2">
      <c r="A1472" s="1" t="s">
        <v>34</v>
      </c>
      <c r="B1472" s="10">
        <v>31500</v>
      </c>
      <c r="C1472" s="32" t="s">
        <v>206</v>
      </c>
      <c r="F1472" s="5">
        <f t="shared" si="151"/>
        <v>6.8113560000000009</v>
      </c>
      <c r="G1472">
        <v>2.0760000000000001</v>
      </c>
      <c r="H1472" s="5">
        <v>6.8</v>
      </c>
      <c r="I1472">
        <v>2.073</v>
      </c>
      <c r="K1472">
        <v>425.935</v>
      </c>
      <c r="L1472">
        <f t="shared" si="150"/>
        <v>423.85899999999998</v>
      </c>
      <c r="M1472">
        <v>423.863</v>
      </c>
      <c r="N1472">
        <v>1.488</v>
      </c>
      <c r="O1472">
        <v>1.4850000000000001</v>
      </c>
      <c r="P1472">
        <f t="shared" si="152"/>
        <v>4.0000000000190994E-3</v>
      </c>
    </row>
    <row r="1473" spans="1:16" x14ac:dyDescent="0.2">
      <c r="A1473" s="1" t="s">
        <v>34</v>
      </c>
      <c r="B1473" s="10">
        <v>31507</v>
      </c>
      <c r="C1473" s="32" t="s">
        <v>206</v>
      </c>
      <c r="F1473" s="5">
        <f t="shared" si="151"/>
        <v>5.4989559999999997</v>
      </c>
      <c r="G1473">
        <v>1.6759999999999999</v>
      </c>
      <c r="H1473" s="5">
        <v>5.49</v>
      </c>
      <c r="I1473">
        <v>1.673</v>
      </c>
      <c r="K1473">
        <v>425.935</v>
      </c>
      <c r="L1473">
        <f t="shared" si="150"/>
        <v>424.25900000000001</v>
      </c>
      <c r="M1473">
        <v>424.262</v>
      </c>
      <c r="N1473">
        <v>1.0880000000000001</v>
      </c>
      <c r="O1473">
        <v>1.085</v>
      </c>
      <c r="P1473">
        <f t="shared" si="152"/>
        <v>2.9999999999859028E-3</v>
      </c>
    </row>
    <row r="1474" spans="1:16" x14ac:dyDescent="0.2">
      <c r="A1474" s="1" t="s">
        <v>34</v>
      </c>
      <c r="B1474" s="10">
        <v>31515</v>
      </c>
      <c r="C1474" s="32" t="s">
        <v>206</v>
      </c>
      <c r="F1474" s="5">
        <f t="shared" si="151"/>
        <v>6.8310420000000001</v>
      </c>
      <c r="G1474">
        <v>2.0819999999999999</v>
      </c>
      <c r="H1474" s="5">
        <v>6.82</v>
      </c>
      <c r="I1474">
        <v>2.0790000000000002</v>
      </c>
      <c r="K1474">
        <v>425.935</v>
      </c>
      <c r="L1474">
        <f t="shared" si="150"/>
        <v>423.85300000000001</v>
      </c>
      <c r="M1474">
        <v>423.85700000000003</v>
      </c>
      <c r="N1474">
        <v>1.494</v>
      </c>
      <c r="O1474">
        <v>1.4910000000000001</v>
      </c>
      <c r="P1474">
        <f t="shared" si="152"/>
        <v>4.0000000000190994E-3</v>
      </c>
    </row>
    <row r="1475" spans="1:16" x14ac:dyDescent="0.2">
      <c r="A1475" s="1" t="s">
        <v>34</v>
      </c>
      <c r="B1475" s="10">
        <v>31522</v>
      </c>
      <c r="C1475" s="32" t="s">
        <v>206</v>
      </c>
      <c r="F1475" s="5">
        <f t="shared" si="151"/>
        <v>5.8598660000000002</v>
      </c>
      <c r="G1475">
        <v>1.786</v>
      </c>
      <c r="K1475">
        <v>425.935</v>
      </c>
      <c r="L1475">
        <f t="shared" si="150"/>
        <v>424.149</v>
      </c>
      <c r="N1475">
        <v>1.198</v>
      </c>
    </row>
    <row r="1476" spans="1:16" x14ac:dyDescent="0.2">
      <c r="A1476" s="1" t="s">
        <v>34</v>
      </c>
      <c r="B1476" s="10">
        <v>31529</v>
      </c>
      <c r="C1476" s="32" t="s">
        <v>206</v>
      </c>
      <c r="F1476" s="5">
        <f t="shared" si="151"/>
        <v>5.9517340000000001</v>
      </c>
      <c r="G1476">
        <v>1.8140000000000001</v>
      </c>
      <c r="K1476">
        <v>425.935</v>
      </c>
      <c r="L1476">
        <f t="shared" si="150"/>
        <v>424.12099999999998</v>
      </c>
      <c r="N1476">
        <v>1.226</v>
      </c>
    </row>
    <row r="1477" spans="1:16" x14ac:dyDescent="0.2">
      <c r="A1477" s="1" t="s">
        <v>34</v>
      </c>
      <c r="B1477" s="10">
        <v>31537</v>
      </c>
      <c r="C1477" s="32" t="s">
        <v>206</v>
      </c>
      <c r="F1477" s="5">
        <f t="shared" si="151"/>
        <v>5.6301959999999998</v>
      </c>
      <c r="G1477">
        <v>1.716</v>
      </c>
      <c r="K1477">
        <v>425.935</v>
      </c>
      <c r="L1477">
        <f t="shared" si="150"/>
        <v>424.21899999999999</v>
      </c>
      <c r="N1477">
        <v>1.1279999999999999</v>
      </c>
    </row>
    <row r="1478" spans="1:16" x14ac:dyDescent="0.2">
      <c r="A1478" s="1" t="s">
        <v>34</v>
      </c>
      <c r="B1478" s="10">
        <v>31543</v>
      </c>
      <c r="C1478" s="32" t="s">
        <v>206</v>
      </c>
      <c r="F1478" s="5">
        <f t="shared" si="151"/>
        <v>5.5219230000000001</v>
      </c>
      <c r="G1478">
        <v>1.6830000000000001</v>
      </c>
      <c r="K1478">
        <v>425.935</v>
      </c>
      <c r="L1478">
        <f t="shared" si="150"/>
        <v>424.25200000000001</v>
      </c>
      <c r="N1478">
        <v>1.095</v>
      </c>
    </row>
    <row r="1479" spans="1:16" x14ac:dyDescent="0.2">
      <c r="A1479" s="1" t="s">
        <v>34</v>
      </c>
      <c r="B1479" s="10">
        <v>31551</v>
      </c>
      <c r="C1479" s="32" t="s">
        <v>206</v>
      </c>
      <c r="F1479" s="5">
        <f t="shared" si="151"/>
        <v>5.9090810000000005</v>
      </c>
      <c r="G1479">
        <v>1.8009999999999999</v>
      </c>
      <c r="K1479">
        <v>425.935</v>
      </c>
      <c r="L1479">
        <f t="shared" si="150"/>
        <v>424.13400000000001</v>
      </c>
      <c r="N1479">
        <v>1.2130000000000001</v>
      </c>
    </row>
    <row r="1480" spans="1:16" x14ac:dyDescent="0.2">
      <c r="A1480" s="1" t="s">
        <v>34</v>
      </c>
      <c r="B1480" s="10">
        <v>31578</v>
      </c>
      <c r="C1480" s="32" t="s">
        <v>206</v>
      </c>
      <c r="F1480" s="5">
        <f t="shared" si="151"/>
        <v>6.3520159999999999</v>
      </c>
      <c r="G1480">
        <v>1.9359999999999999</v>
      </c>
      <c r="H1480" s="5">
        <v>6.34</v>
      </c>
      <c r="I1480">
        <v>1.9319999999999999</v>
      </c>
      <c r="K1480">
        <v>425.935</v>
      </c>
      <c r="L1480">
        <f t="shared" si="150"/>
        <v>423.99900000000002</v>
      </c>
      <c r="M1480">
        <f t="shared" ref="M1480:M1500" si="153">K1480-I1480</f>
        <v>424.00299999999999</v>
      </c>
      <c r="N1480">
        <v>1.3480000000000001</v>
      </c>
      <c r="O1480">
        <v>1.3440000000000001</v>
      </c>
      <c r="P1480">
        <f t="shared" si="152"/>
        <v>3.999999999962256E-3</v>
      </c>
    </row>
    <row r="1481" spans="1:16" x14ac:dyDescent="0.2">
      <c r="A1481" s="1" t="s">
        <v>34</v>
      </c>
      <c r="B1481" s="10">
        <v>31592</v>
      </c>
      <c r="C1481" s="32" t="s">
        <v>206</v>
      </c>
      <c r="F1481" s="5">
        <f t="shared" si="151"/>
        <v>6.3388920000000004</v>
      </c>
      <c r="G1481">
        <v>1.9319999999999999</v>
      </c>
      <c r="H1481" s="5">
        <v>6.32</v>
      </c>
      <c r="I1481">
        <v>1.9259999999999999</v>
      </c>
      <c r="K1481">
        <v>425.935</v>
      </c>
      <c r="L1481">
        <f t="shared" si="150"/>
        <v>424.00299999999999</v>
      </c>
      <c r="M1481">
        <f t="shared" si="153"/>
        <v>424.00900000000001</v>
      </c>
      <c r="N1481">
        <v>1.3440000000000001</v>
      </c>
      <c r="O1481">
        <v>1.3380000000000001</v>
      </c>
      <c r="P1481">
        <f t="shared" si="152"/>
        <v>6.0000000000286491E-3</v>
      </c>
    </row>
    <row r="1482" spans="1:16" x14ac:dyDescent="0.2">
      <c r="A1482" s="1" t="s">
        <v>34</v>
      </c>
      <c r="B1482" s="10">
        <v>31602</v>
      </c>
      <c r="C1482" s="32" t="s">
        <v>206</v>
      </c>
      <c r="F1482" s="5">
        <f t="shared" si="151"/>
        <v>6.371702</v>
      </c>
      <c r="G1482">
        <v>1.9419999999999999</v>
      </c>
      <c r="H1482" s="5">
        <v>6.36</v>
      </c>
      <c r="I1482">
        <v>1.9390000000000001</v>
      </c>
      <c r="K1482">
        <v>425.935</v>
      </c>
      <c r="L1482">
        <f t="shared" si="150"/>
        <v>423.99299999999999</v>
      </c>
      <c r="M1482">
        <f t="shared" si="153"/>
        <v>423.99599999999998</v>
      </c>
      <c r="N1482">
        <v>1.3540000000000001</v>
      </c>
      <c r="O1482">
        <v>1.351</v>
      </c>
      <c r="P1482">
        <f t="shared" si="152"/>
        <v>2.9999999999859028E-3</v>
      </c>
    </row>
    <row r="1483" spans="1:16" x14ac:dyDescent="0.2">
      <c r="A1483" s="1" t="s">
        <v>34</v>
      </c>
      <c r="B1483" s="10">
        <v>31606</v>
      </c>
      <c r="C1483" s="32" t="s">
        <v>206</v>
      </c>
      <c r="F1483" s="5">
        <f t="shared" si="151"/>
        <v>6.2995200000000002</v>
      </c>
      <c r="G1483">
        <v>1.92</v>
      </c>
      <c r="H1483" s="5">
        <v>6.27</v>
      </c>
      <c r="I1483">
        <v>1.911</v>
      </c>
      <c r="K1483">
        <v>425.935</v>
      </c>
      <c r="L1483">
        <f t="shared" si="150"/>
        <v>424.01499999999999</v>
      </c>
      <c r="M1483">
        <f t="shared" si="153"/>
        <v>424.024</v>
      </c>
      <c r="N1483">
        <v>1.3320000000000001</v>
      </c>
      <c r="O1483">
        <v>1.323</v>
      </c>
      <c r="P1483">
        <f t="shared" si="152"/>
        <v>9.0000000000145519E-3</v>
      </c>
    </row>
    <row r="1484" spans="1:16" x14ac:dyDescent="0.2">
      <c r="A1484" s="1" t="s">
        <v>34</v>
      </c>
      <c r="B1484" s="10">
        <v>31614</v>
      </c>
      <c r="C1484" s="32" t="s">
        <v>206</v>
      </c>
      <c r="F1484" s="5">
        <f t="shared" si="151"/>
        <v>6.5488759999999999</v>
      </c>
      <c r="G1484">
        <v>1.996</v>
      </c>
      <c r="H1484" s="5">
        <v>6.37</v>
      </c>
      <c r="I1484">
        <v>1.9419999999999999</v>
      </c>
      <c r="K1484">
        <v>425.935</v>
      </c>
      <c r="L1484">
        <f t="shared" si="150"/>
        <v>423.93900000000002</v>
      </c>
      <c r="M1484">
        <f t="shared" si="153"/>
        <v>423.99299999999999</v>
      </c>
      <c r="N1484">
        <v>1.4079999999999999</v>
      </c>
      <c r="O1484">
        <v>1.3540000000000001</v>
      </c>
      <c r="P1484">
        <f t="shared" si="152"/>
        <v>5.3999999999973625E-2</v>
      </c>
    </row>
    <row r="1485" spans="1:16" x14ac:dyDescent="0.2">
      <c r="A1485" s="1" t="s">
        <v>34</v>
      </c>
      <c r="B1485" s="10">
        <v>31719</v>
      </c>
      <c r="C1485" s="32" t="s">
        <v>206</v>
      </c>
      <c r="F1485" s="5">
        <f t="shared" si="151"/>
        <v>7.9695489999999998</v>
      </c>
      <c r="G1485">
        <v>2.4289999999999998</v>
      </c>
      <c r="H1485" s="5">
        <v>6.65</v>
      </c>
      <c r="I1485">
        <v>2.0270000000000001</v>
      </c>
      <c r="K1485">
        <v>425.935</v>
      </c>
      <c r="L1485">
        <f t="shared" si="150"/>
        <v>423.50600000000003</v>
      </c>
      <c r="M1485">
        <f t="shared" si="153"/>
        <v>423.90800000000002</v>
      </c>
      <c r="N1485">
        <v>1.841</v>
      </c>
      <c r="O1485">
        <v>1.4390000000000001</v>
      </c>
      <c r="P1485">
        <f t="shared" si="152"/>
        <v>0.40199999999998681</v>
      </c>
    </row>
    <row r="1486" spans="1:16" x14ac:dyDescent="0.2">
      <c r="A1486" s="1" t="s">
        <v>34</v>
      </c>
      <c r="B1486" s="10">
        <v>31774</v>
      </c>
      <c r="C1486" s="32" t="s">
        <v>206</v>
      </c>
      <c r="F1486" s="5">
        <f t="shared" si="151"/>
        <v>7.7497220000000002</v>
      </c>
      <c r="G1486">
        <v>2.3620000000000001</v>
      </c>
      <c r="H1486" s="5">
        <v>6.93</v>
      </c>
      <c r="I1486">
        <v>2.1120000000000001</v>
      </c>
      <c r="K1486">
        <v>425.935</v>
      </c>
      <c r="L1486">
        <f t="shared" si="150"/>
        <v>423.57299999999998</v>
      </c>
      <c r="M1486">
        <f t="shared" si="153"/>
        <v>423.82299999999998</v>
      </c>
      <c r="N1486">
        <v>1.774</v>
      </c>
      <c r="O1486">
        <v>1.524</v>
      </c>
      <c r="P1486">
        <f t="shared" si="152"/>
        <v>0.25</v>
      </c>
    </row>
    <row r="1487" spans="1:16" x14ac:dyDescent="0.2">
      <c r="A1487" s="1" t="s">
        <v>34</v>
      </c>
      <c r="B1487" s="10">
        <v>31780</v>
      </c>
      <c r="C1487" s="32" t="s">
        <v>206</v>
      </c>
      <c r="F1487" s="5">
        <f t="shared" si="151"/>
        <v>7.4216220000000002</v>
      </c>
      <c r="G1487">
        <v>2.262</v>
      </c>
      <c r="H1487" s="5">
        <v>6.99</v>
      </c>
      <c r="I1487">
        <v>2.1309999999999998</v>
      </c>
      <c r="K1487">
        <v>425.935</v>
      </c>
      <c r="L1487">
        <f t="shared" si="150"/>
        <v>423.673</v>
      </c>
      <c r="M1487">
        <f t="shared" si="153"/>
        <v>423.80400000000003</v>
      </c>
      <c r="N1487">
        <v>1.6739999999999999</v>
      </c>
      <c r="O1487">
        <v>1.5429999999999999</v>
      </c>
      <c r="P1487">
        <f t="shared" si="152"/>
        <v>0.13100000000002865</v>
      </c>
    </row>
    <row r="1488" spans="1:16" x14ac:dyDescent="0.2">
      <c r="A1488" s="1" t="s">
        <v>34</v>
      </c>
      <c r="B1488" s="10">
        <v>31788</v>
      </c>
      <c r="C1488" s="32" t="s">
        <v>206</v>
      </c>
      <c r="F1488" s="5">
        <f t="shared" si="151"/>
        <v>7.7890940000000004</v>
      </c>
      <c r="G1488">
        <v>2.3740000000000001</v>
      </c>
      <c r="H1488" s="5">
        <v>7.01</v>
      </c>
      <c r="I1488">
        <v>2.137</v>
      </c>
      <c r="K1488">
        <v>425.935</v>
      </c>
      <c r="L1488">
        <f t="shared" si="150"/>
        <v>423.56099999999998</v>
      </c>
      <c r="M1488">
        <f t="shared" si="153"/>
        <v>423.798</v>
      </c>
      <c r="N1488">
        <v>1.786</v>
      </c>
      <c r="O1488">
        <v>1.5489999999999999</v>
      </c>
      <c r="P1488">
        <f t="shared" si="152"/>
        <v>0.23700000000002319</v>
      </c>
    </row>
    <row r="1489" spans="1:16" x14ac:dyDescent="0.2">
      <c r="A1489" s="1" t="s">
        <v>34</v>
      </c>
      <c r="B1489" s="10">
        <v>31905</v>
      </c>
      <c r="C1489" s="32" t="str">
        <f>IF(ISBLANK(D1489),"V","S")</f>
        <v>S</v>
      </c>
      <c r="D1489">
        <v>7</v>
      </c>
      <c r="E1489">
        <v>0.31</v>
      </c>
      <c r="H1489" s="5">
        <v>6.69</v>
      </c>
      <c r="I1489">
        <v>2.0390000000000001</v>
      </c>
      <c r="J1489" t="s">
        <v>37</v>
      </c>
      <c r="K1489">
        <v>425.935</v>
      </c>
      <c r="M1489">
        <f t="shared" si="153"/>
        <v>423.89600000000002</v>
      </c>
      <c r="O1489">
        <v>1.4510000000000001</v>
      </c>
    </row>
    <row r="1490" spans="1:16" x14ac:dyDescent="0.2">
      <c r="A1490" s="1" t="s">
        <v>34</v>
      </c>
      <c r="B1490" s="10">
        <v>32352</v>
      </c>
      <c r="C1490" s="32" t="s">
        <v>206</v>
      </c>
      <c r="F1490" s="5">
        <f t="shared" si="151"/>
        <v>7.5889530000000009</v>
      </c>
      <c r="G1490">
        <v>2.3130000000000002</v>
      </c>
      <c r="H1490" s="5">
        <v>7.09</v>
      </c>
      <c r="I1490">
        <v>2.161</v>
      </c>
      <c r="K1490">
        <v>425.935</v>
      </c>
      <c r="L1490">
        <f t="shared" ref="L1490:L1502" si="154">K1490-G1490</f>
        <v>423.62200000000001</v>
      </c>
      <c r="M1490">
        <f t="shared" si="153"/>
        <v>423.774</v>
      </c>
      <c r="N1490">
        <f t="shared" ref="N1490:N1500" si="155">425.347-L1490</f>
        <v>1.7249999999999659</v>
      </c>
      <c r="O1490">
        <f t="shared" ref="O1490:O1500" si="156">425.347-M1490</f>
        <v>1.5729999999999791</v>
      </c>
      <c r="P1490">
        <f t="shared" si="152"/>
        <v>0.15199999999998681</v>
      </c>
    </row>
    <row r="1491" spans="1:16" x14ac:dyDescent="0.2">
      <c r="A1491" s="1" t="s">
        <v>34</v>
      </c>
      <c r="B1491" s="10">
        <v>32381</v>
      </c>
      <c r="C1491" s="32" t="s">
        <v>206</v>
      </c>
      <c r="F1491" s="5">
        <f t="shared" si="151"/>
        <v>8.0614170000000005</v>
      </c>
      <c r="G1491">
        <v>2.4569999999999999</v>
      </c>
      <c r="H1491" s="5">
        <v>6.69</v>
      </c>
      <c r="I1491">
        <v>2.0390000000000001</v>
      </c>
      <c r="K1491">
        <v>425.935</v>
      </c>
      <c r="L1491">
        <f t="shared" si="154"/>
        <v>423.47800000000001</v>
      </c>
      <c r="M1491">
        <f t="shared" si="153"/>
        <v>423.89600000000002</v>
      </c>
      <c r="N1491">
        <f t="shared" si="155"/>
        <v>1.8689999999999714</v>
      </c>
      <c r="O1491">
        <f t="shared" si="156"/>
        <v>1.450999999999965</v>
      </c>
      <c r="P1491">
        <f t="shared" si="152"/>
        <v>0.41800000000000637</v>
      </c>
    </row>
    <row r="1492" spans="1:16" x14ac:dyDescent="0.2">
      <c r="A1492" s="1" t="s">
        <v>34</v>
      </c>
      <c r="B1492" s="10">
        <v>32723</v>
      </c>
      <c r="C1492" s="32" t="s">
        <v>206</v>
      </c>
      <c r="F1492" s="5">
        <f t="shared" si="151"/>
        <v>7.7792510000000004</v>
      </c>
      <c r="G1492">
        <v>2.371</v>
      </c>
      <c r="H1492" s="5">
        <v>6.38</v>
      </c>
      <c r="I1492">
        <v>1.9450000000000001</v>
      </c>
      <c r="K1492">
        <v>425.935</v>
      </c>
      <c r="L1492">
        <f t="shared" si="154"/>
        <v>423.56400000000002</v>
      </c>
      <c r="M1492">
        <f t="shared" si="153"/>
        <v>423.99</v>
      </c>
      <c r="N1492">
        <f t="shared" si="155"/>
        <v>1.7829999999999586</v>
      </c>
      <c r="O1492">
        <f t="shared" si="156"/>
        <v>1.3569999999999709</v>
      </c>
      <c r="P1492">
        <f t="shared" si="152"/>
        <v>0.42599999999998772</v>
      </c>
    </row>
    <row r="1493" spans="1:16" x14ac:dyDescent="0.2">
      <c r="A1493" s="1" t="s">
        <v>34</v>
      </c>
      <c r="B1493" s="10">
        <v>32800</v>
      </c>
      <c r="C1493" s="32" t="s">
        <v>206</v>
      </c>
      <c r="F1493" s="5">
        <f t="shared" si="151"/>
        <v>8.4420129999999993</v>
      </c>
      <c r="G1493">
        <v>2.573</v>
      </c>
      <c r="H1493" s="5">
        <v>6.56</v>
      </c>
      <c r="I1493">
        <v>2</v>
      </c>
      <c r="K1493">
        <v>425.935</v>
      </c>
      <c r="L1493">
        <f t="shared" si="154"/>
        <v>423.36200000000002</v>
      </c>
      <c r="M1493">
        <f t="shared" si="153"/>
        <v>423.935</v>
      </c>
      <c r="N1493">
        <f t="shared" si="155"/>
        <v>1.9849999999999568</v>
      </c>
      <c r="O1493">
        <f t="shared" si="156"/>
        <v>1.4119999999999777</v>
      </c>
      <c r="P1493">
        <f t="shared" si="152"/>
        <v>0.57299999999997908</v>
      </c>
    </row>
    <row r="1494" spans="1:16" x14ac:dyDescent="0.2">
      <c r="A1494" s="1" t="s">
        <v>34</v>
      </c>
      <c r="B1494" s="10">
        <v>32829</v>
      </c>
      <c r="C1494" s="32" t="s">
        <v>206</v>
      </c>
      <c r="F1494" s="5">
        <f t="shared" si="151"/>
        <v>8.0712600000000005</v>
      </c>
      <c r="G1494">
        <v>2.46</v>
      </c>
      <c r="H1494" s="5">
        <v>6.94</v>
      </c>
      <c r="I1494">
        <v>2.1150000000000002</v>
      </c>
      <c r="K1494">
        <v>425.935</v>
      </c>
      <c r="L1494">
        <f t="shared" si="154"/>
        <v>423.47500000000002</v>
      </c>
      <c r="M1494">
        <f t="shared" si="153"/>
        <v>423.82</v>
      </c>
      <c r="N1494">
        <f t="shared" si="155"/>
        <v>1.8719999999999573</v>
      </c>
      <c r="O1494">
        <f t="shared" si="156"/>
        <v>1.5269999999999868</v>
      </c>
      <c r="P1494">
        <f t="shared" si="152"/>
        <v>0.34499999999997044</v>
      </c>
    </row>
    <row r="1495" spans="1:16" x14ac:dyDescent="0.2">
      <c r="A1495" s="1" t="s">
        <v>34</v>
      </c>
      <c r="B1495" s="10">
        <v>32881</v>
      </c>
      <c r="C1495" s="32" t="s">
        <v>206</v>
      </c>
      <c r="F1495" s="5">
        <f t="shared" si="151"/>
        <v>8.4190459999999998</v>
      </c>
      <c r="G1495">
        <v>2.5659999999999998</v>
      </c>
      <c r="H1495" s="5">
        <v>7.31</v>
      </c>
      <c r="I1495">
        <v>2.2280000000000002</v>
      </c>
      <c r="K1495">
        <v>425.935</v>
      </c>
      <c r="L1495">
        <f t="shared" si="154"/>
        <v>423.36900000000003</v>
      </c>
      <c r="M1495">
        <f t="shared" si="153"/>
        <v>423.70699999999999</v>
      </c>
      <c r="N1495">
        <f t="shared" si="155"/>
        <v>1.9779999999999518</v>
      </c>
      <c r="O1495">
        <f t="shared" si="156"/>
        <v>1.6399999999999864</v>
      </c>
      <c r="P1495">
        <f t="shared" si="152"/>
        <v>0.33799999999996544</v>
      </c>
    </row>
    <row r="1496" spans="1:16" x14ac:dyDescent="0.2">
      <c r="A1496" s="1" t="s">
        <v>34</v>
      </c>
      <c r="B1496" s="10">
        <v>32930</v>
      </c>
      <c r="C1496" s="32" t="s">
        <v>206</v>
      </c>
      <c r="F1496" s="5">
        <f t="shared" si="151"/>
        <v>8.5109139999999996</v>
      </c>
      <c r="G1496">
        <v>2.5939999999999999</v>
      </c>
      <c r="H1496" s="5">
        <v>7.45</v>
      </c>
      <c r="I1496">
        <v>2.2709999999999999</v>
      </c>
      <c r="K1496">
        <v>425.935</v>
      </c>
      <c r="L1496">
        <f t="shared" si="154"/>
        <v>423.34100000000001</v>
      </c>
      <c r="M1496">
        <f t="shared" si="153"/>
        <v>423.66399999999999</v>
      </c>
      <c r="N1496">
        <f t="shared" si="155"/>
        <v>2.0059999999999718</v>
      </c>
      <c r="O1496">
        <f t="shared" si="156"/>
        <v>1.6829999999999927</v>
      </c>
      <c r="P1496">
        <f t="shared" si="152"/>
        <v>0.32299999999997908</v>
      </c>
    </row>
    <row r="1497" spans="1:16" x14ac:dyDescent="0.2">
      <c r="A1497" s="1" t="s">
        <v>34</v>
      </c>
      <c r="B1497" s="10">
        <v>33257</v>
      </c>
      <c r="C1497" s="32" t="s">
        <v>206</v>
      </c>
      <c r="F1497" s="5">
        <f t="shared" si="151"/>
        <v>9.3311639999999993</v>
      </c>
      <c r="G1497">
        <v>2.8439999999999999</v>
      </c>
      <c r="H1497" s="5">
        <v>7.6</v>
      </c>
      <c r="I1497">
        <v>2.3170000000000002</v>
      </c>
      <c r="K1497">
        <v>425.935</v>
      </c>
      <c r="L1497">
        <f t="shared" si="154"/>
        <v>423.09100000000001</v>
      </c>
      <c r="M1497">
        <f t="shared" si="153"/>
        <v>423.61799999999999</v>
      </c>
      <c r="N1497">
        <f t="shared" si="155"/>
        <v>2.2559999999999718</v>
      </c>
      <c r="O1497">
        <f t="shared" si="156"/>
        <v>1.728999999999985</v>
      </c>
      <c r="P1497">
        <f t="shared" si="152"/>
        <v>0.52699999999998681</v>
      </c>
    </row>
    <row r="1498" spans="1:16" x14ac:dyDescent="0.2">
      <c r="A1498" s="1" t="s">
        <v>34</v>
      </c>
      <c r="B1498" s="10">
        <v>33306</v>
      </c>
      <c r="C1498" s="32" t="s">
        <v>206</v>
      </c>
      <c r="F1498" s="5">
        <f t="shared" si="151"/>
        <v>9.301635000000001</v>
      </c>
      <c r="G1498">
        <v>2.835</v>
      </c>
      <c r="H1498" s="5">
        <v>7.7</v>
      </c>
      <c r="I1498">
        <v>2.347</v>
      </c>
      <c r="K1498">
        <v>425.935</v>
      </c>
      <c r="L1498">
        <f t="shared" si="154"/>
        <v>423.1</v>
      </c>
      <c r="M1498">
        <f t="shared" si="153"/>
        <v>423.58800000000002</v>
      </c>
      <c r="N1498">
        <f t="shared" si="155"/>
        <v>2.2469999999999573</v>
      </c>
      <c r="O1498">
        <f t="shared" si="156"/>
        <v>1.7589999999999577</v>
      </c>
      <c r="P1498">
        <f t="shared" si="152"/>
        <v>0.48799999999999955</v>
      </c>
    </row>
    <row r="1499" spans="1:16" x14ac:dyDescent="0.2">
      <c r="A1499" s="1" t="s">
        <v>34</v>
      </c>
      <c r="B1499" s="10">
        <v>33326</v>
      </c>
      <c r="C1499" s="32" t="s">
        <v>206</v>
      </c>
      <c r="F1499" s="5">
        <f t="shared" si="151"/>
        <v>8.0712600000000005</v>
      </c>
      <c r="G1499">
        <v>2.46</v>
      </c>
      <c r="H1499" s="5">
        <f>I1499*3.281</f>
        <v>6.8572899999999999</v>
      </c>
      <c r="I1499">
        <v>2.09</v>
      </c>
      <c r="K1499">
        <v>425.935</v>
      </c>
      <c r="L1499">
        <f t="shared" si="154"/>
        <v>423.47500000000002</v>
      </c>
      <c r="M1499">
        <f t="shared" si="153"/>
        <v>423.84500000000003</v>
      </c>
      <c r="N1499">
        <f t="shared" si="155"/>
        <v>1.8719999999999573</v>
      </c>
      <c r="O1499">
        <f t="shared" si="156"/>
        <v>1.5019999999999527</v>
      </c>
      <c r="P1499">
        <f t="shared" si="152"/>
        <v>0.37000000000000455</v>
      </c>
    </row>
    <row r="1500" spans="1:16" x14ac:dyDescent="0.2">
      <c r="A1500" s="1" t="s">
        <v>34</v>
      </c>
      <c r="B1500" s="10">
        <v>33342</v>
      </c>
      <c r="C1500" s="32" t="s">
        <v>206</v>
      </c>
      <c r="F1500" s="5">
        <f t="shared" si="151"/>
        <v>7.6447300000000009</v>
      </c>
      <c r="G1500">
        <v>2.33</v>
      </c>
      <c r="H1500" s="5">
        <f>I1500*3.281</f>
        <v>6.4471650000000009</v>
      </c>
      <c r="I1500">
        <v>1.9650000000000001</v>
      </c>
      <c r="K1500">
        <v>425.935</v>
      </c>
      <c r="L1500">
        <f t="shared" si="154"/>
        <v>423.60500000000002</v>
      </c>
      <c r="M1500">
        <f t="shared" si="153"/>
        <v>423.97</v>
      </c>
      <c r="N1500">
        <f t="shared" si="155"/>
        <v>1.7419999999999618</v>
      </c>
      <c r="O1500">
        <f t="shared" si="156"/>
        <v>1.3769999999999527</v>
      </c>
      <c r="P1500">
        <f t="shared" si="152"/>
        <v>0.36500000000000909</v>
      </c>
    </row>
    <row r="1501" spans="1:16" x14ac:dyDescent="0.2">
      <c r="A1501" s="1" t="s">
        <v>34</v>
      </c>
      <c r="B1501" s="10">
        <v>33679</v>
      </c>
      <c r="C1501" s="32" t="s">
        <v>206</v>
      </c>
      <c r="F1501" s="5">
        <f t="shared" si="151"/>
        <v>6.4832559999999999</v>
      </c>
      <c r="G1501">
        <v>1.976</v>
      </c>
      <c r="H1501" s="5">
        <f>I1501*3.281</f>
        <v>6.2995200000000002</v>
      </c>
      <c r="I1501">
        <v>1.92</v>
      </c>
      <c r="K1501">
        <v>425.935</v>
      </c>
      <c r="L1501">
        <f t="shared" si="154"/>
        <v>423.959</v>
      </c>
      <c r="M1501">
        <f>K1501-I1501</f>
        <v>424.01499999999999</v>
      </c>
      <c r="N1501">
        <f t="shared" ref="N1501:O1503" si="157">425.347-L1501</f>
        <v>1.3879999999999768</v>
      </c>
      <c r="O1501">
        <f t="shared" si="157"/>
        <v>1.3319999999999936</v>
      </c>
      <c r="P1501">
        <f t="shared" si="152"/>
        <v>5.5999999999983174E-2</v>
      </c>
    </row>
    <row r="1502" spans="1:16" x14ac:dyDescent="0.2">
      <c r="A1502" s="1" t="s">
        <v>34</v>
      </c>
      <c r="B1502" s="10">
        <v>33771</v>
      </c>
      <c r="C1502" s="32" t="s">
        <v>206</v>
      </c>
      <c r="F1502" s="5">
        <f t="shared" si="151"/>
        <v>7.1164890000000005</v>
      </c>
      <c r="G1502">
        <v>2.169</v>
      </c>
      <c r="H1502" s="3">
        <f>I1502*3.281</f>
        <v>6.765422</v>
      </c>
      <c r="I1502">
        <v>2.0619999999999998</v>
      </c>
      <c r="K1502">
        <v>425.935</v>
      </c>
      <c r="L1502">
        <f t="shared" si="154"/>
        <v>423.76600000000002</v>
      </c>
      <c r="M1502">
        <f>K1502-I1502</f>
        <v>423.87299999999999</v>
      </c>
      <c r="N1502">
        <f t="shared" si="157"/>
        <v>1.5809999999999604</v>
      </c>
      <c r="O1502">
        <f t="shared" si="157"/>
        <v>1.4739999999999895</v>
      </c>
      <c r="P1502">
        <f>M1502-L1502</f>
        <v>0.1069999999999709</v>
      </c>
    </row>
    <row r="1503" spans="1:16" x14ac:dyDescent="0.2">
      <c r="A1503" s="1" t="s">
        <v>34</v>
      </c>
      <c r="B1503" s="10">
        <v>35325</v>
      </c>
      <c r="C1503" s="32" t="s">
        <v>206</v>
      </c>
      <c r="F1503" s="5">
        <f t="shared" si="151"/>
        <v>6.9097859999999995</v>
      </c>
      <c r="G1503">
        <v>2.1059999999999999</v>
      </c>
      <c r="H1503" s="5">
        <f>I1503*3.281</f>
        <v>6.8999430000000013</v>
      </c>
      <c r="I1503">
        <v>2.1030000000000002</v>
      </c>
      <c r="K1503">
        <v>425.935</v>
      </c>
      <c r="L1503">
        <f>K1503-G1503</f>
        <v>423.82900000000001</v>
      </c>
      <c r="M1503">
        <f>K1503-I1503</f>
        <v>423.83199999999999</v>
      </c>
      <c r="N1503">
        <f t="shared" si="157"/>
        <v>1.5179999999999723</v>
      </c>
      <c r="O1503">
        <f t="shared" si="157"/>
        <v>1.5149999999999864</v>
      </c>
      <c r="P1503">
        <f>M1503-L1503</f>
        <v>2.9999999999859028E-3</v>
      </c>
    </row>
    <row r="1504" spans="1:16" x14ac:dyDescent="0.2">
      <c r="A1504" s="1" t="s">
        <v>34</v>
      </c>
      <c r="B1504" s="10">
        <v>40714</v>
      </c>
      <c r="C1504" s="32" t="s">
        <v>206</v>
      </c>
      <c r="F1504" s="5">
        <f t="shared" si="151"/>
        <v>5.7811219999999999</v>
      </c>
      <c r="G1504" s="3">
        <v>1.762</v>
      </c>
      <c r="J1504" t="s">
        <v>267</v>
      </c>
      <c r="K1504">
        <v>425.935</v>
      </c>
      <c r="L1504" s="3">
        <f>K1504-G1504</f>
        <v>424.173</v>
      </c>
      <c r="N1504" s="3">
        <f>425.347-L1504</f>
        <v>1.1739999999999782</v>
      </c>
      <c r="P1504" s="3">
        <v>0</v>
      </c>
    </row>
    <row r="1505" spans="1:14" x14ac:dyDescent="0.2">
      <c r="C1505" s="32"/>
    </row>
    <row r="1506" spans="1:14" s="8" customFormat="1" x14ac:dyDescent="0.2">
      <c r="A1506" s="7" t="s">
        <v>38</v>
      </c>
      <c r="B1506" s="13">
        <v>30461</v>
      </c>
      <c r="C1506" s="32" t="s">
        <v>207</v>
      </c>
      <c r="D1506" s="8">
        <v>0</v>
      </c>
      <c r="E1506" s="8">
        <v>0</v>
      </c>
      <c r="F1506" s="9">
        <f t="shared" si="151"/>
        <v>32.150519000000003</v>
      </c>
      <c r="G1506" s="8">
        <v>9.7989999999999995</v>
      </c>
      <c r="H1506" s="9"/>
      <c r="K1506" s="8">
        <v>433.815</v>
      </c>
      <c r="L1506" s="8">
        <v>424.01499999999999</v>
      </c>
      <c r="N1506" s="8">
        <v>8.9380000000000006</v>
      </c>
    </row>
    <row r="1507" spans="1:14" x14ac:dyDescent="0.2">
      <c r="A1507" s="1" t="s">
        <v>38</v>
      </c>
      <c r="B1507" s="10">
        <v>30475</v>
      </c>
      <c r="C1507" s="32" t="str">
        <f t="shared" ref="C1507:C1534" si="158">IF(ISBLANK(D1507),"V","S")</f>
        <v>S</v>
      </c>
      <c r="D1507">
        <v>33</v>
      </c>
      <c r="E1507">
        <v>0.84</v>
      </c>
      <c r="F1507" s="5">
        <f t="shared" si="151"/>
        <v>32.160361999999999</v>
      </c>
      <c r="G1507">
        <v>9.8019999999999996</v>
      </c>
      <c r="K1507">
        <v>433.815</v>
      </c>
      <c r="L1507">
        <v>424.012</v>
      </c>
      <c r="N1507">
        <v>8.9410000000000007</v>
      </c>
    </row>
    <row r="1508" spans="1:14" x14ac:dyDescent="0.2">
      <c r="A1508" s="1" t="s">
        <v>38</v>
      </c>
      <c r="B1508" s="10">
        <v>30483</v>
      </c>
      <c r="C1508" s="32" t="str">
        <f t="shared" si="158"/>
        <v>S</v>
      </c>
      <c r="D1508">
        <v>33</v>
      </c>
      <c r="E1508">
        <v>0.86499999999999999</v>
      </c>
      <c r="F1508" s="5">
        <f t="shared" si="151"/>
        <v>32.137394999999998</v>
      </c>
      <c r="G1508">
        <v>9.7949999999999999</v>
      </c>
      <c r="K1508">
        <v>433.815</v>
      </c>
      <c r="L1508">
        <v>424.02</v>
      </c>
      <c r="N1508">
        <v>8.9339999999999993</v>
      </c>
    </row>
    <row r="1509" spans="1:14" x14ac:dyDescent="0.2">
      <c r="A1509" s="1" t="s">
        <v>38</v>
      </c>
      <c r="B1509" s="10">
        <v>30488</v>
      </c>
      <c r="C1509" s="32" t="str">
        <f t="shared" si="158"/>
        <v>S</v>
      </c>
      <c r="D1509">
        <v>33</v>
      </c>
      <c r="E1509">
        <v>0.9</v>
      </c>
      <c r="F1509" s="5">
        <f t="shared" si="151"/>
        <v>32.101304000000006</v>
      </c>
      <c r="G1509">
        <v>9.7840000000000007</v>
      </c>
      <c r="K1509">
        <v>433.815</v>
      </c>
      <c r="L1509">
        <v>424.03</v>
      </c>
      <c r="N1509">
        <v>8.923</v>
      </c>
    </row>
    <row r="1510" spans="1:14" x14ac:dyDescent="0.2">
      <c r="A1510" s="1" t="s">
        <v>38</v>
      </c>
      <c r="B1510" s="10">
        <v>30566</v>
      </c>
      <c r="C1510" s="32" t="str">
        <f t="shared" si="158"/>
        <v>S</v>
      </c>
      <c r="D1510">
        <v>33</v>
      </c>
      <c r="E1510">
        <v>1.06</v>
      </c>
      <c r="F1510" s="5">
        <f t="shared" si="151"/>
        <v>31.940535000000001</v>
      </c>
      <c r="G1510">
        <v>9.7349999999999994</v>
      </c>
      <c r="K1510">
        <v>433.815</v>
      </c>
      <c r="L1510">
        <v>424.07900000000001</v>
      </c>
      <c r="N1510">
        <v>8.8740000000000006</v>
      </c>
    </row>
    <row r="1511" spans="1:14" x14ac:dyDescent="0.2">
      <c r="A1511" s="1" t="s">
        <v>38</v>
      </c>
      <c r="B1511" s="10">
        <v>30610</v>
      </c>
      <c r="C1511" s="32" t="str">
        <f t="shared" si="158"/>
        <v>S</v>
      </c>
      <c r="D1511">
        <v>33</v>
      </c>
      <c r="E1511">
        <v>1</v>
      </c>
      <c r="F1511" s="5">
        <f t="shared" si="151"/>
        <v>32.002873999999998</v>
      </c>
      <c r="G1511">
        <v>9.7539999999999996</v>
      </c>
      <c r="K1511">
        <v>433.815</v>
      </c>
      <c r="L1511">
        <v>424.06099999999998</v>
      </c>
      <c r="N1511">
        <v>8.8930000000000007</v>
      </c>
    </row>
    <row r="1512" spans="1:14" x14ac:dyDescent="0.2">
      <c r="A1512" s="1" t="s">
        <v>38</v>
      </c>
      <c r="B1512" s="10">
        <v>30715</v>
      </c>
      <c r="C1512" s="32" t="str">
        <f t="shared" si="158"/>
        <v>S</v>
      </c>
      <c r="D1512">
        <v>33</v>
      </c>
      <c r="E1512">
        <v>0.89</v>
      </c>
      <c r="F1512" s="5">
        <f t="shared" ref="F1512:F1575" si="159">G1512*3.281</f>
        <v>32.111147000000003</v>
      </c>
      <c r="G1512">
        <v>9.7870000000000008</v>
      </c>
      <c r="K1512">
        <v>433.815</v>
      </c>
      <c r="L1512">
        <v>424.02699999999999</v>
      </c>
      <c r="N1512">
        <v>8.9260000000000002</v>
      </c>
    </row>
    <row r="1513" spans="1:14" x14ac:dyDescent="0.2">
      <c r="A1513" s="1" t="s">
        <v>38</v>
      </c>
      <c r="B1513" s="10">
        <v>30739</v>
      </c>
      <c r="C1513" s="32" t="str">
        <f t="shared" si="158"/>
        <v>S</v>
      </c>
      <c r="D1513">
        <v>33</v>
      </c>
      <c r="E1513">
        <v>0.56999999999999995</v>
      </c>
      <c r="F1513" s="5">
        <f t="shared" si="159"/>
        <v>32.432684999999999</v>
      </c>
      <c r="G1513">
        <v>9.8849999999999998</v>
      </c>
      <c r="K1513">
        <v>433.815</v>
      </c>
      <c r="L1513">
        <v>423.93</v>
      </c>
      <c r="N1513">
        <v>9.0239999999999991</v>
      </c>
    </row>
    <row r="1514" spans="1:14" x14ac:dyDescent="0.2">
      <c r="A1514" s="1" t="s">
        <v>38</v>
      </c>
      <c r="B1514" s="10">
        <v>30778</v>
      </c>
      <c r="C1514" s="32" t="str">
        <f t="shared" si="158"/>
        <v>S</v>
      </c>
      <c r="D1514">
        <v>34</v>
      </c>
      <c r="E1514">
        <v>1.6</v>
      </c>
      <c r="F1514" s="5">
        <f t="shared" si="159"/>
        <v>32.403156000000003</v>
      </c>
      <c r="G1514">
        <v>9.8759999999999994</v>
      </c>
      <c r="K1514">
        <v>433.815</v>
      </c>
      <c r="L1514">
        <v>423.93900000000002</v>
      </c>
      <c r="N1514">
        <v>9.0150000000000006</v>
      </c>
    </row>
    <row r="1515" spans="1:14" x14ac:dyDescent="0.2">
      <c r="A1515" s="1" t="s">
        <v>38</v>
      </c>
      <c r="B1515" s="10">
        <v>30785</v>
      </c>
      <c r="C1515" s="32" t="str">
        <f t="shared" si="158"/>
        <v>S</v>
      </c>
      <c r="D1515">
        <v>34</v>
      </c>
      <c r="E1515">
        <v>1.63</v>
      </c>
      <c r="F1515" s="5">
        <f t="shared" si="159"/>
        <v>32.370345999999998</v>
      </c>
      <c r="G1515">
        <v>9.8659999999999997</v>
      </c>
      <c r="K1515">
        <v>433.815</v>
      </c>
      <c r="L1515">
        <v>423.94799999999998</v>
      </c>
      <c r="N1515">
        <v>9.0050000000000008</v>
      </c>
    </row>
    <row r="1516" spans="1:14" x14ac:dyDescent="0.2">
      <c r="A1516" s="1" t="s">
        <v>38</v>
      </c>
      <c r="B1516" s="10">
        <v>30799</v>
      </c>
      <c r="C1516" s="32" t="str">
        <f t="shared" si="158"/>
        <v>S</v>
      </c>
      <c r="D1516">
        <v>34</v>
      </c>
      <c r="E1516">
        <v>1.7</v>
      </c>
      <c r="F1516" s="5">
        <f t="shared" si="159"/>
        <v>32.301445000000001</v>
      </c>
      <c r="G1516">
        <v>9.8450000000000006</v>
      </c>
      <c r="K1516">
        <v>433.815</v>
      </c>
      <c r="L1516">
        <v>423.96899999999999</v>
      </c>
      <c r="N1516">
        <v>8.984</v>
      </c>
    </row>
    <row r="1517" spans="1:14" x14ac:dyDescent="0.2">
      <c r="A1517" s="1" t="s">
        <v>38</v>
      </c>
      <c r="B1517" s="10">
        <v>30806</v>
      </c>
      <c r="C1517" s="32" t="str">
        <f t="shared" si="158"/>
        <v>S</v>
      </c>
      <c r="D1517">
        <v>34</v>
      </c>
      <c r="E1517">
        <v>1.9</v>
      </c>
      <c r="F1517" s="5">
        <f t="shared" si="159"/>
        <v>32.101304000000006</v>
      </c>
      <c r="G1517">
        <v>9.7840000000000007</v>
      </c>
      <c r="K1517">
        <v>433.815</v>
      </c>
      <c r="L1517">
        <v>424.03</v>
      </c>
      <c r="N1517">
        <v>8.923</v>
      </c>
    </row>
    <row r="1518" spans="1:14" x14ac:dyDescent="0.2">
      <c r="A1518" s="1" t="s">
        <v>38</v>
      </c>
      <c r="B1518" s="10">
        <v>30830</v>
      </c>
      <c r="C1518" s="32" t="str">
        <f t="shared" si="158"/>
        <v>V</v>
      </c>
      <c r="F1518" s="5">
        <f t="shared" si="159"/>
        <v>32.052089000000002</v>
      </c>
      <c r="G1518">
        <v>9.7690000000000001</v>
      </c>
      <c r="K1518">
        <v>433.815</v>
      </c>
      <c r="L1518">
        <v>424.04599999999999</v>
      </c>
      <c r="N1518">
        <v>8.9079999999999995</v>
      </c>
    </row>
    <row r="1519" spans="1:14" x14ac:dyDescent="0.2">
      <c r="A1519" s="1" t="s">
        <v>38</v>
      </c>
      <c r="B1519" s="10">
        <v>30839</v>
      </c>
      <c r="C1519" s="32" t="str">
        <f t="shared" si="158"/>
        <v>S</v>
      </c>
      <c r="D1519">
        <v>34</v>
      </c>
      <c r="E1519">
        <v>1.97</v>
      </c>
      <c r="F1519" s="5">
        <f t="shared" si="159"/>
        <v>32.032403000000002</v>
      </c>
      <c r="G1519">
        <v>9.7629999999999999</v>
      </c>
      <c r="K1519">
        <v>433.815</v>
      </c>
      <c r="L1519">
        <v>424.05200000000002</v>
      </c>
      <c r="N1519">
        <v>8.9019999999999992</v>
      </c>
    </row>
    <row r="1520" spans="1:14" x14ac:dyDescent="0.2">
      <c r="A1520" s="1" t="s">
        <v>38</v>
      </c>
      <c r="B1520" s="10">
        <v>30848</v>
      </c>
      <c r="C1520" s="32" t="str">
        <f t="shared" si="158"/>
        <v>S</v>
      </c>
      <c r="D1520">
        <v>34</v>
      </c>
      <c r="E1520">
        <v>2.17</v>
      </c>
      <c r="F1520" s="5">
        <f t="shared" si="159"/>
        <v>31.832262</v>
      </c>
      <c r="G1520">
        <v>9.702</v>
      </c>
      <c r="K1520">
        <v>433.815</v>
      </c>
      <c r="L1520">
        <v>424.113</v>
      </c>
      <c r="N1520">
        <v>8.8409999999999993</v>
      </c>
    </row>
    <row r="1521" spans="1:14" x14ac:dyDescent="0.2">
      <c r="A1521" s="1" t="s">
        <v>38</v>
      </c>
      <c r="B1521" s="10">
        <v>30854</v>
      </c>
      <c r="C1521" s="32" t="str">
        <f t="shared" si="158"/>
        <v>S</v>
      </c>
      <c r="D1521">
        <v>34</v>
      </c>
      <c r="E1521">
        <v>2.4700000000000002</v>
      </c>
      <c r="F1521" s="5">
        <f t="shared" si="159"/>
        <v>31.53041</v>
      </c>
      <c r="G1521">
        <v>9.61</v>
      </c>
      <c r="K1521">
        <v>433.815</v>
      </c>
      <c r="L1521">
        <v>424.20400000000001</v>
      </c>
      <c r="N1521">
        <v>8.7490000000000006</v>
      </c>
    </row>
    <row r="1522" spans="1:14" x14ac:dyDescent="0.2">
      <c r="A1522" s="1" t="s">
        <v>38</v>
      </c>
      <c r="B1522" s="10">
        <v>30861</v>
      </c>
      <c r="C1522" s="32" t="str">
        <f t="shared" si="158"/>
        <v>S</v>
      </c>
      <c r="D1522">
        <v>34</v>
      </c>
      <c r="E1522">
        <v>2.54</v>
      </c>
      <c r="F1522" s="5">
        <f t="shared" si="159"/>
        <v>31.461509000000003</v>
      </c>
      <c r="G1522">
        <v>9.5890000000000004</v>
      </c>
      <c r="K1522">
        <v>433.815</v>
      </c>
      <c r="L1522">
        <v>424.22500000000002</v>
      </c>
      <c r="N1522">
        <v>8.7279999999999998</v>
      </c>
    </row>
    <row r="1523" spans="1:14" x14ac:dyDescent="0.2">
      <c r="A1523" s="1" t="s">
        <v>38</v>
      </c>
      <c r="B1523" s="10">
        <v>30869</v>
      </c>
      <c r="C1523" s="32" t="str">
        <f t="shared" si="158"/>
        <v>S</v>
      </c>
      <c r="D1523">
        <v>34</v>
      </c>
      <c r="E1523">
        <v>2.52</v>
      </c>
      <c r="F1523" s="5">
        <f t="shared" si="159"/>
        <v>31.481195000000003</v>
      </c>
      <c r="G1523">
        <v>9.5950000000000006</v>
      </c>
      <c r="K1523">
        <v>433.815</v>
      </c>
      <c r="L1523">
        <v>424.21899999999999</v>
      </c>
      <c r="N1523">
        <v>8.734</v>
      </c>
    </row>
    <row r="1524" spans="1:14" x14ac:dyDescent="0.2">
      <c r="A1524" s="1" t="s">
        <v>38</v>
      </c>
      <c r="B1524" s="10">
        <v>30881</v>
      </c>
      <c r="C1524" s="32" t="str">
        <f t="shared" si="158"/>
        <v>V</v>
      </c>
      <c r="F1524" s="5">
        <f t="shared" si="159"/>
        <v>31.520567</v>
      </c>
      <c r="G1524">
        <v>9.6069999999999993</v>
      </c>
      <c r="K1524">
        <v>433.815</v>
      </c>
      <c r="L1524">
        <v>424.20699999999999</v>
      </c>
      <c r="N1524">
        <v>8.7460000000000004</v>
      </c>
    </row>
    <row r="1525" spans="1:14" x14ac:dyDescent="0.2">
      <c r="A1525" s="1" t="s">
        <v>38</v>
      </c>
      <c r="B1525" s="10">
        <v>30888</v>
      </c>
      <c r="C1525" s="32" t="str">
        <f t="shared" si="158"/>
        <v>S</v>
      </c>
      <c r="D1525">
        <v>33</v>
      </c>
      <c r="E1525">
        <v>1.44</v>
      </c>
      <c r="F1525" s="5">
        <f t="shared" si="159"/>
        <v>31.563219999999998</v>
      </c>
      <c r="G1525">
        <v>9.6199999999999992</v>
      </c>
      <c r="K1525">
        <v>433.815</v>
      </c>
      <c r="L1525">
        <v>424.19499999999999</v>
      </c>
      <c r="N1525">
        <v>8.7590000000000003</v>
      </c>
    </row>
    <row r="1526" spans="1:14" x14ac:dyDescent="0.2">
      <c r="A1526" s="1" t="s">
        <v>38</v>
      </c>
      <c r="B1526" s="10">
        <v>30897</v>
      </c>
      <c r="C1526" s="32" t="str">
        <f t="shared" si="158"/>
        <v>S</v>
      </c>
      <c r="D1526">
        <v>33</v>
      </c>
      <c r="E1526">
        <v>1.25</v>
      </c>
      <c r="F1526" s="5">
        <f t="shared" si="159"/>
        <v>31.753518000000003</v>
      </c>
      <c r="G1526">
        <v>9.6780000000000008</v>
      </c>
      <c r="K1526">
        <v>433.815</v>
      </c>
      <c r="L1526">
        <v>424.137</v>
      </c>
      <c r="N1526">
        <v>8.8170000000000002</v>
      </c>
    </row>
    <row r="1527" spans="1:14" x14ac:dyDescent="0.2">
      <c r="A1527" s="1" t="s">
        <v>38</v>
      </c>
      <c r="B1527" s="10">
        <v>30904</v>
      </c>
      <c r="C1527" s="32" t="str">
        <f t="shared" si="158"/>
        <v>S</v>
      </c>
      <c r="D1527">
        <v>34</v>
      </c>
      <c r="E1527">
        <v>2.19</v>
      </c>
      <c r="F1527" s="5">
        <f t="shared" si="159"/>
        <v>31.812576</v>
      </c>
      <c r="G1527">
        <v>9.6959999999999997</v>
      </c>
      <c r="K1527">
        <v>433.815</v>
      </c>
      <c r="L1527">
        <v>424.11900000000003</v>
      </c>
      <c r="N1527">
        <v>8.8350000000000009</v>
      </c>
    </row>
    <row r="1528" spans="1:14" x14ac:dyDescent="0.2">
      <c r="A1528" s="1" t="s">
        <v>38</v>
      </c>
      <c r="B1528" s="10">
        <v>30911</v>
      </c>
      <c r="C1528" s="32" t="str">
        <f t="shared" si="158"/>
        <v>V</v>
      </c>
      <c r="F1528" s="5">
        <f t="shared" si="159"/>
        <v>31.911006000000004</v>
      </c>
      <c r="G1528">
        <v>9.7260000000000009</v>
      </c>
      <c r="K1528">
        <v>433.815</v>
      </c>
      <c r="L1528">
        <v>424.08800000000002</v>
      </c>
      <c r="N1528">
        <v>8.8650000000000002</v>
      </c>
    </row>
    <row r="1529" spans="1:14" x14ac:dyDescent="0.2">
      <c r="A1529" s="1" t="s">
        <v>38</v>
      </c>
      <c r="B1529" s="10">
        <v>30917</v>
      </c>
      <c r="C1529" s="32" t="str">
        <f t="shared" si="158"/>
        <v>S</v>
      </c>
      <c r="D1529">
        <v>34</v>
      </c>
      <c r="E1529">
        <v>2.13</v>
      </c>
      <c r="F1529" s="5">
        <f t="shared" si="159"/>
        <v>31.871634000000004</v>
      </c>
      <c r="G1529">
        <v>9.7140000000000004</v>
      </c>
      <c r="K1529">
        <v>433.815</v>
      </c>
      <c r="L1529">
        <v>424.101</v>
      </c>
      <c r="N1529">
        <v>8.8529999999999998</v>
      </c>
    </row>
    <row r="1530" spans="1:14" x14ac:dyDescent="0.2">
      <c r="A1530" s="1" t="s">
        <v>38</v>
      </c>
      <c r="B1530" s="10">
        <v>30925</v>
      </c>
      <c r="C1530" s="32" t="str">
        <f t="shared" si="158"/>
        <v>S</v>
      </c>
      <c r="D1530">
        <v>34</v>
      </c>
      <c r="E1530">
        <v>2.0299999999999998</v>
      </c>
      <c r="F1530" s="5">
        <f t="shared" si="159"/>
        <v>31.973344999999998</v>
      </c>
      <c r="G1530">
        <v>9.7449999999999992</v>
      </c>
      <c r="K1530">
        <v>433.815</v>
      </c>
      <c r="L1530">
        <v>424.07</v>
      </c>
      <c r="N1530">
        <v>8.8840000000000003</v>
      </c>
    </row>
    <row r="1531" spans="1:14" x14ac:dyDescent="0.2">
      <c r="A1531" s="1" t="s">
        <v>38</v>
      </c>
      <c r="B1531" s="10">
        <v>30934</v>
      </c>
      <c r="C1531" s="32" t="str">
        <f t="shared" si="158"/>
        <v>S</v>
      </c>
      <c r="D1531">
        <v>34</v>
      </c>
      <c r="E1531">
        <v>1.98</v>
      </c>
      <c r="F1531" s="5">
        <f t="shared" si="159"/>
        <v>32.022559999999999</v>
      </c>
      <c r="G1531">
        <v>9.76</v>
      </c>
      <c r="K1531">
        <v>433.815</v>
      </c>
      <c r="L1531">
        <v>424.05500000000001</v>
      </c>
      <c r="N1531">
        <v>8.8989999999999991</v>
      </c>
    </row>
    <row r="1532" spans="1:14" x14ac:dyDescent="0.2">
      <c r="A1532" s="1" t="s">
        <v>38</v>
      </c>
      <c r="B1532" s="10">
        <v>30945</v>
      </c>
      <c r="C1532" s="32" t="str">
        <f t="shared" si="158"/>
        <v>S</v>
      </c>
      <c r="D1532">
        <v>34</v>
      </c>
      <c r="E1532">
        <v>1.9</v>
      </c>
      <c r="F1532" s="5">
        <f t="shared" si="159"/>
        <v>32.101304000000006</v>
      </c>
      <c r="G1532">
        <v>9.7840000000000007</v>
      </c>
      <c r="K1532">
        <v>433.815</v>
      </c>
      <c r="L1532">
        <v>424.03</v>
      </c>
      <c r="N1532">
        <v>8.923</v>
      </c>
    </row>
    <row r="1533" spans="1:14" x14ac:dyDescent="0.2">
      <c r="A1533" s="1" t="s">
        <v>38</v>
      </c>
      <c r="B1533" s="10">
        <v>30979</v>
      </c>
      <c r="C1533" s="32" t="str">
        <f t="shared" si="158"/>
        <v>V</v>
      </c>
      <c r="F1533" s="5">
        <f t="shared" si="159"/>
        <v>31.983187999999998</v>
      </c>
      <c r="G1533">
        <v>9.7479999999999993</v>
      </c>
      <c r="K1533">
        <v>433.815</v>
      </c>
      <c r="L1533">
        <v>424.06700000000001</v>
      </c>
      <c r="N1533">
        <v>8.8870000000000005</v>
      </c>
    </row>
    <row r="1534" spans="1:14" x14ac:dyDescent="0.2">
      <c r="A1534" s="1" t="s">
        <v>38</v>
      </c>
      <c r="B1534" s="10">
        <v>30986</v>
      </c>
      <c r="C1534" s="32" t="str">
        <f t="shared" si="158"/>
        <v>V</v>
      </c>
      <c r="F1534" s="5">
        <f t="shared" si="159"/>
        <v>31.871634000000004</v>
      </c>
      <c r="G1534">
        <v>9.7140000000000004</v>
      </c>
      <c r="K1534">
        <v>433.815</v>
      </c>
      <c r="L1534">
        <v>424.101</v>
      </c>
      <c r="N1534">
        <v>8.8529999999999998</v>
      </c>
    </row>
    <row r="1535" spans="1:14" x14ac:dyDescent="0.2">
      <c r="A1535" s="1" t="s">
        <v>38</v>
      </c>
      <c r="B1535" s="10">
        <v>30993</v>
      </c>
      <c r="C1535" s="32" t="str">
        <f t="shared" ref="C1535:C1598" si="160">IF(ISBLANK(D1535),"V","S")</f>
        <v>V</v>
      </c>
      <c r="F1535" s="5">
        <f t="shared" si="159"/>
        <v>31.842105</v>
      </c>
      <c r="G1535">
        <v>9.7050000000000001</v>
      </c>
      <c r="K1535">
        <v>433.815</v>
      </c>
      <c r="L1535">
        <v>424.11</v>
      </c>
      <c r="N1535">
        <v>8.8439999999999994</v>
      </c>
    </row>
    <row r="1536" spans="1:14" x14ac:dyDescent="0.2">
      <c r="A1536" s="1" t="s">
        <v>38</v>
      </c>
      <c r="B1536" s="10">
        <v>31002</v>
      </c>
      <c r="C1536" s="32" t="str">
        <f t="shared" si="160"/>
        <v>V</v>
      </c>
      <c r="F1536" s="5">
        <f t="shared" si="159"/>
        <v>31.891320000000004</v>
      </c>
      <c r="G1536">
        <v>9.7200000000000006</v>
      </c>
      <c r="K1536">
        <v>433.815</v>
      </c>
      <c r="L1536">
        <v>424.09399999999999</v>
      </c>
      <c r="N1536">
        <v>8.859</v>
      </c>
    </row>
    <row r="1537" spans="1:14" x14ac:dyDescent="0.2">
      <c r="A1537" s="1" t="s">
        <v>38</v>
      </c>
      <c r="B1537" s="10">
        <v>31007</v>
      </c>
      <c r="C1537" s="32" t="str">
        <f t="shared" si="160"/>
        <v>V</v>
      </c>
      <c r="F1537" s="5">
        <f t="shared" si="159"/>
        <v>31.871634000000004</v>
      </c>
      <c r="G1537">
        <v>9.7140000000000004</v>
      </c>
      <c r="K1537">
        <v>433.815</v>
      </c>
      <c r="L1537">
        <v>424.101</v>
      </c>
      <c r="N1537">
        <v>8.8529999999999998</v>
      </c>
    </row>
    <row r="1538" spans="1:14" x14ac:dyDescent="0.2">
      <c r="A1538" s="1" t="s">
        <v>38</v>
      </c>
      <c r="B1538" s="10">
        <v>31016</v>
      </c>
      <c r="C1538" s="32" t="str">
        <f t="shared" si="160"/>
        <v>V</v>
      </c>
      <c r="F1538" s="5">
        <f t="shared" si="159"/>
        <v>31.891320000000004</v>
      </c>
      <c r="G1538">
        <v>9.7200000000000006</v>
      </c>
      <c r="K1538">
        <v>433.815</v>
      </c>
      <c r="L1538">
        <v>424.09399999999999</v>
      </c>
      <c r="N1538">
        <v>8.859</v>
      </c>
    </row>
    <row r="1539" spans="1:14" x14ac:dyDescent="0.2">
      <c r="A1539" s="1" t="s">
        <v>38</v>
      </c>
      <c r="B1539" s="10">
        <v>31021</v>
      </c>
      <c r="C1539" s="32" t="str">
        <f t="shared" si="160"/>
        <v>V</v>
      </c>
      <c r="F1539" s="5">
        <f t="shared" si="159"/>
        <v>31.963502000000005</v>
      </c>
      <c r="G1539">
        <v>9.7420000000000009</v>
      </c>
      <c r="K1539">
        <v>433.815</v>
      </c>
      <c r="L1539">
        <v>424.07299999999998</v>
      </c>
      <c r="N1539">
        <v>8.8810000000000002</v>
      </c>
    </row>
    <row r="1540" spans="1:14" x14ac:dyDescent="0.2">
      <c r="A1540" s="1" t="s">
        <v>38</v>
      </c>
      <c r="B1540" s="10">
        <v>31029</v>
      </c>
      <c r="C1540" s="32" t="str">
        <f t="shared" si="160"/>
        <v>V</v>
      </c>
      <c r="F1540" s="5">
        <f t="shared" si="159"/>
        <v>31.993030999999998</v>
      </c>
      <c r="G1540">
        <v>9.7509999999999994</v>
      </c>
      <c r="K1540">
        <v>433.815</v>
      </c>
      <c r="L1540">
        <v>424.06400000000002</v>
      </c>
      <c r="N1540">
        <v>8.89</v>
      </c>
    </row>
    <row r="1541" spans="1:14" x14ac:dyDescent="0.2">
      <c r="A1541" s="1" t="s">
        <v>38</v>
      </c>
      <c r="B1541" s="10">
        <v>31039</v>
      </c>
      <c r="C1541" s="32" t="str">
        <f t="shared" si="160"/>
        <v>S</v>
      </c>
      <c r="D1541">
        <v>33</v>
      </c>
      <c r="E1541">
        <v>0.91</v>
      </c>
      <c r="F1541" s="5">
        <f t="shared" si="159"/>
        <v>32.091461000000002</v>
      </c>
      <c r="G1541">
        <v>9.7810000000000006</v>
      </c>
      <c r="K1541">
        <v>433.815</v>
      </c>
      <c r="L1541">
        <v>424.03300000000002</v>
      </c>
      <c r="N1541">
        <v>8.92</v>
      </c>
    </row>
    <row r="1542" spans="1:14" x14ac:dyDescent="0.2">
      <c r="A1542" s="1" t="s">
        <v>38</v>
      </c>
      <c r="B1542" s="10">
        <v>31046</v>
      </c>
      <c r="C1542" s="32" t="str">
        <f t="shared" si="160"/>
        <v>S</v>
      </c>
      <c r="D1542">
        <v>33</v>
      </c>
      <c r="E1542">
        <v>0.88</v>
      </c>
      <c r="F1542" s="5">
        <f t="shared" si="159"/>
        <v>32.120989999999999</v>
      </c>
      <c r="G1542">
        <v>9.7899999999999991</v>
      </c>
      <c r="K1542">
        <v>433.815</v>
      </c>
      <c r="L1542">
        <v>424.024</v>
      </c>
      <c r="N1542">
        <v>8.9290000000000003</v>
      </c>
    </row>
    <row r="1543" spans="1:14" x14ac:dyDescent="0.2">
      <c r="A1543" s="1" t="s">
        <v>38</v>
      </c>
      <c r="B1543" s="10">
        <v>31053</v>
      </c>
      <c r="C1543" s="32" t="str">
        <f t="shared" si="160"/>
        <v>S</v>
      </c>
      <c r="D1543">
        <v>33</v>
      </c>
      <c r="E1543">
        <v>0.86</v>
      </c>
      <c r="F1543" s="5">
        <f t="shared" si="159"/>
        <v>32.140675999999999</v>
      </c>
      <c r="G1543">
        <v>9.7959999999999994</v>
      </c>
      <c r="K1543">
        <v>433.815</v>
      </c>
      <c r="L1543">
        <v>424.01799999999997</v>
      </c>
      <c r="N1543">
        <v>8.9350000000000005</v>
      </c>
    </row>
    <row r="1544" spans="1:14" x14ac:dyDescent="0.2">
      <c r="A1544" s="1" t="s">
        <v>38</v>
      </c>
      <c r="B1544" s="10">
        <v>31060</v>
      </c>
      <c r="C1544" s="32" t="str">
        <f t="shared" si="160"/>
        <v>S</v>
      </c>
      <c r="D1544">
        <v>33</v>
      </c>
      <c r="E1544">
        <v>0.81</v>
      </c>
      <c r="F1544" s="5">
        <f t="shared" si="159"/>
        <v>32.193171999999997</v>
      </c>
      <c r="G1544">
        <v>9.8119999999999994</v>
      </c>
      <c r="K1544">
        <v>433.815</v>
      </c>
      <c r="L1544">
        <v>424.00299999999999</v>
      </c>
      <c r="N1544">
        <v>8.9510000000000005</v>
      </c>
    </row>
    <row r="1545" spans="1:14" x14ac:dyDescent="0.2">
      <c r="A1545" s="1" t="s">
        <v>38</v>
      </c>
      <c r="B1545" s="10">
        <v>31076</v>
      </c>
      <c r="C1545" s="32" t="str">
        <f t="shared" si="160"/>
        <v>S</v>
      </c>
      <c r="D1545">
        <v>33</v>
      </c>
      <c r="E1545">
        <v>0.72</v>
      </c>
      <c r="F1545" s="5">
        <f t="shared" si="159"/>
        <v>32.281759000000001</v>
      </c>
      <c r="G1545">
        <v>9.8390000000000004</v>
      </c>
      <c r="K1545">
        <v>433.815</v>
      </c>
      <c r="L1545">
        <v>423.976</v>
      </c>
      <c r="N1545">
        <v>8.9779999999999998</v>
      </c>
    </row>
    <row r="1546" spans="1:14" x14ac:dyDescent="0.2">
      <c r="A1546" s="1" t="s">
        <v>38</v>
      </c>
      <c r="B1546" s="10">
        <v>31081</v>
      </c>
      <c r="C1546" s="32" t="str">
        <f t="shared" si="160"/>
        <v>S</v>
      </c>
      <c r="D1546">
        <v>33</v>
      </c>
      <c r="E1546">
        <v>0.7</v>
      </c>
      <c r="F1546" s="5">
        <f t="shared" si="159"/>
        <v>32.301445000000001</v>
      </c>
      <c r="G1546">
        <v>9.8450000000000006</v>
      </c>
      <c r="K1546">
        <v>433.815</v>
      </c>
      <c r="L1546">
        <v>423.96899999999999</v>
      </c>
      <c r="N1546">
        <v>8.984</v>
      </c>
    </row>
    <row r="1547" spans="1:14" x14ac:dyDescent="0.2">
      <c r="A1547" s="1" t="s">
        <v>38</v>
      </c>
      <c r="B1547" s="10">
        <v>31088</v>
      </c>
      <c r="C1547" s="32" t="str">
        <f t="shared" si="160"/>
        <v>S</v>
      </c>
      <c r="D1547">
        <v>33</v>
      </c>
      <c r="E1547">
        <v>0.65</v>
      </c>
      <c r="F1547" s="5">
        <f t="shared" si="159"/>
        <v>32.350659999999998</v>
      </c>
      <c r="G1547">
        <v>9.86</v>
      </c>
      <c r="K1547">
        <v>433.815</v>
      </c>
      <c r="L1547">
        <v>423.95400000000001</v>
      </c>
      <c r="N1547">
        <v>8.9990000000000006</v>
      </c>
    </row>
    <row r="1548" spans="1:14" x14ac:dyDescent="0.2">
      <c r="A1548" s="1" t="s">
        <v>38</v>
      </c>
      <c r="B1548" s="10">
        <v>31095</v>
      </c>
      <c r="C1548" s="32" t="str">
        <f t="shared" si="160"/>
        <v>S</v>
      </c>
      <c r="D1548">
        <v>33</v>
      </c>
      <c r="E1548">
        <v>0.61</v>
      </c>
      <c r="F1548" s="5">
        <f t="shared" si="159"/>
        <v>32.393312999999999</v>
      </c>
      <c r="G1548">
        <v>9.8729999999999993</v>
      </c>
      <c r="K1548">
        <v>433.815</v>
      </c>
      <c r="L1548">
        <v>423.94200000000001</v>
      </c>
      <c r="N1548">
        <v>9.0120000000000005</v>
      </c>
    </row>
    <row r="1549" spans="1:14" x14ac:dyDescent="0.2">
      <c r="A1549" s="1" t="s">
        <v>38</v>
      </c>
      <c r="B1549" s="10">
        <v>31102</v>
      </c>
      <c r="C1549" s="32" t="str">
        <f t="shared" si="160"/>
        <v>S</v>
      </c>
      <c r="D1549">
        <v>33</v>
      </c>
      <c r="E1549">
        <v>0.57999999999999996</v>
      </c>
      <c r="F1549" s="5">
        <f t="shared" si="159"/>
        <v>32.422842000000003</v>
      </c>
      <c r="G1549">
        <v>9.8819999999999997</v>
      </c>
      <c r="K1549">
        <v>433.815</v>
      </c>
      <c r="L1549">
        <v>423.93299999999999</v>
      </c>
      <c r="N1549">
        <v>9.0210000000000008</v>
      </c>
    </row>
    <row r="1550" spans="1:14" x14ac:dyDescent="0.2">
      <c r="A1550" s="1" t="s">
        <v>38</v>
      </c>
      <c r="B1550" s="10">
        <v>31109</v>
      </c>
      <c r="C1550" s="32" t="str">
        <f t="shared" si="160"/>
        <v>S</v>
      </c>
      <c r="D1550">
        <v>33</v>
      </c>
      <c r="E1550">
        <v>0.53</v>
      </c>
      <c r="F1550" s="5">
        <f t="shared" si="159"/>
        <v>32.472057</v>
      </c>
      <c r="G1550">
        <v>9.8970000000000002</v>
      </c>
      <c r="K1550">
        <v>433.815</v>
      </c>
      <c r="L1550">
        <v>423.91800000000001</v>
      </c>
      <c r="N1550">
        <v>9.0359999999999996</v>
      </c>
    </row>
    <row r="1551" spans="1:14" x14ac:dyDescent="0.2">
      <c r="A1551" s="1" t="s">
        <v>38</v>
      </c>
      <c r="B1551" s="10">
        <v>31116</v>
      </c>
      <c r="C1551" s="32" t="str">
        <f t="shared" si="160"/>
        <v>S</v>
      </c>
      <c r="D1551">
        <v>33</v>
      </c>
      <c r="E1551">
        <v>0.51</v>
      </c>
      <c r="F1551" s="5">
        <f t="shared" si="159"/>
        <v>32.491743</v>
      </c>
      <c r="G1551">
        <v>9.9030000000000005</v>
      </c>
      <c r="K1551">
        <v>433.815</v>
      </c>
      <c r="L1551">
        <v>423.91199999999998</v>
      </c>
      <c r="N1551">
        <v>9.0419999999999998</v>
      </c>
    </row>
    <row r="1552" spans="1:14" x14ac:dyDescent="0.2">
      <c r="A1552" s="1" t="s">
        <v>38</v>
      </c>
      <c r="B1552" s="10">
        <v>31123</v>
      </c>
      <c r="C1552" s="32" t="str">
        <f t="shared" si="160"/>
        <v>S</v>
      </c>
      <c r="D1552">
        <v>33</v>
      </c>
      <c r="E1552">
        <v>0.49</v>
      </c>
      <c r="F1552" s="5">
        <f t="shared" si="159"/>
        <v>32.511429000000007</v>
      </c>
      <c r="G1552">
        <v>9.9090000000000007</v>
      </c>
      <c r="K1552">
        <v>433.815</v>
      </c>
      <c r="L1552">
        <v>423.90499999999997</v>
      </c>
      <c r="N1552">
        <v>9.048</v>
      </c>
    </row>
    <row r="1553" spans="1:14" x14ac:dyDescent="0.2">
      <c r="A1553" s="1" t="s">
        <v>38</v>
      </c>
      <c r="B1553" s="10">
        <v>31130</v>
      </c>
      <c r="C1553" s="32" t="str">
        <f t="shared" si="160"/>
        <v>S</v>
      </c>
      <c r="D1553">
        <v>33</v>
      </c>
      <c r="E1553">
        <v>0.61</v>
      </c>
      <c r="F1553" s="5">
        <f t="shared" si="159"/>
        <v>32.393312999999999</v>
      </c>
      <c r="G1553">
        <v>9.8729999999999993</v>
      </c>
      <c r="K1553">
        <v>433.815</v>
      </c>
      <c r="L1553">
        <v>423.94200000000001</v>
      </c>
      <c r="N1553">
        <v>9.0120000000000005</v>
      </c>
    </row>
    <row r="1554" spans="1:14" x14ac:dyDescent="0.2">
      <c r="A1554" s="1" t="s">
        <v>38</v>
      </c>
      <c r="B1554" s="10">
        <v>31137</v>
      </c>
      <c r="C1554" s="32" t="str">
        <f t="shared" si="160"/>
        <v>S</v>
      </c>
      <c r="D1554">
        <v>33</v>
      </c>
      <c r="E1554">
        <v>0.61</v>
      </c>
      <c r="F1554" s="5">
        <f t="shared" si="159"/>
        <v>32.393312999999999</v>
      </c>
      <c r="G1554">
        <v>9.8729999999999993</v>
      </c>
      <c r="K1554">
        <v>433.815</v>
      </c>
      <c r="L1554">
        <v>423.94200000000001</v>
      </c>
      <c r="N1554">
        <v>9.0120000000000005</v>
      </c>
    </row>
    <row r="1555" spans="1:14" x14ac:dyDescent="0.2">
      <c r="A1555" s="1" t="s">
        <v>38</v>
      </c>
      <c r="B1555" s="10">
        <v>31144</v>
      </c>
      <c r="C1555" s="32" t="str">
        <f t="shared" si="160"/>
        <v>S</v>
      </c>
      <c r="D1555">
        <v>33</v>
      </c>
      <c r="E1555">
        <v>0.64</v>
      </c>
      <c r="F1555" s="5">
        <f t="shared" si="159"/>
        <v>32.360503000000001</v>
      </c>
      <c r="G1555">
        <v>9.8629999999999995</v>
      </c>
      <c r="K1555">
        <v>433.815</v>
      </c>
      <c r="L1555">
        <v>423.95100000000002</v>
      </c>
      <c r="N1555">
        <v>9.0020000000000007</v>
      </c>
    </row>
    <row r="1556" spans="1:14" x14ac:dyDescent="0.2">
      <c r="A1556" s="1" t="s">
        <v>38</v>
      </c>
      <c r="B1556" s="10">
        <v>31150</v>
      </c>
      <c r="C1556" s="32" t="str">
        <f t="shared" si="160"/>
        <v>V</v>
      </c>
      <c r="F1556" s="5">
        <f t="shared" si="159"/>
        <v>32.370345999999998</v>
      </c>
      <c r="G1556">
        <v>9.8659999999999997</v>
      </c>
      <c r="K1556">
        <v>433.815</v>
      </c>
      <c r="L1556">
        <v>423.94799999999998</v>
      </c>
      <c r="N1556">
        <v>9.0050000000000008</v>
      </c>
    </row>
    <row r="1557" spans="1:14" x14ac:dyDescent="0.2">
      <c r="A1557" s="1" t="s">
        <v>38</v>
      </c>
      <c r="B1557" s="10">
        <v>31151</v>
      </c>
      <c r="C1557" s="32" t="str">
        <f t="shared" si="160"/>
        <v>S</v>
      </c>
      <c r="D1557">
        <v>33</v>
      </c>
      <c r="E1557">
        <v>0.66</v>
      </c>
      <c r="F1557" s="5">
        <f t="shared" si="159"/>
        <v>32.340817000000001</v>
      </c>
      <c r="G1557">
        <v>9.8569999999999993</v>
      </c>
      <c r="K1557">
        <v>433.815</v>
      </c>
      <c r="L1557">
        <v>423.95699999999999</v>
      </c>
      <c r="N1557">
        <v>8.9960000000000004</v>
      </c>
    </row>
    <row r="1558" spans="1:14" x14ac:dyDescent="0.2">
      <c r="A1558" s="1" t="s">
        <v>38</v>
      </c>
      <c r="B1558" s="10">
        <v>31158</v>
      </c>
      <c r="C1558" s="32" t="str">
        <f t="shared" si="160"/>
        <v>S</v>
      </c>
      <c r="D1558">
        <v>33</v>
      </c>
      <c r="E1558">
        <v>0.69</v>
      </c>
      <c r="F1558" s="5">
        <f t="shared" si="159"/>
        <v>32.311288000000005</v>
      </c>
      <c r="G1558">
        <v>9.8480000000000008</v>
      </c>
      <c r="K1558">
        <v>433.815</v>
      </c>
      <c r="L1558">
        <v>423.96600000000001</v>
      </c>
      <c r="N1558">
        <v>8.9870000000000001</v>
      </c>
    </row>
    <row r="1559" spans="1:14" x14ac:dyDescent="0.2">
      <c r="A1559" s="1" t="s">
        <v>38</v>
      </c>
      <c r="B1559" s="10">
        <v>31165</v>
      </c>
      <c r="C1559" s="32" t="str">
        <f t="shared" si="160"/>
        <v>S</v>
      </c>
      <c r="D1559">
        <v>33</v>
      </c>
      <c r="E1559">
        <v>0.73</v>
      </c>
      <c r="F1559" s="5">
        <f t="shared" si="159"/>
        <v>32.271916000000004</v>
      </c>
      <c r="G1559">
        <v>9.8360000000000003</v>
      </c>
      <c r="K1559">
        <v>433.815</v>
      </c>
      <c r="L1559">
        <v>423.97899999999998</v>
      </c>
      <c r="N1559">
        <v>8.9749999999999996</v>
      </c>
    </row>
    <row r="1560" spans="1:14" x14ac:dyDescent="0.2">
      <c r="A1560" s="1" t="s">
        <v>38</v>
      </c>
      <c r="B1560" s="10">
        <v>31172</v>
      </c>
      <c r="C1560" s="32" t="str">
        <f t="shared" si="160"/>
        <v>S</v>
      </c>
      <c r="D1560">
        <v>33</v>
      </c>
      <c r="E1560">
        <v>0.95</v>
      </c>
      <c r="F1560" s="5">
        <f t="shared" si="159"/>
        <v>32.052089000000002</v>
      </c>
      <c r="G1560">
        <v>9.7690000000000001</v>
      </c>
      <c r="K1560">
        <v>433.815</v>
      </c>
      <c r="L1560">
        <v>424.04599999999999</v>
      </c>
      <c r="N1560">
        <v>8.9079999999999995</v>
      </c>
    </row>
    <row r="1561" spans="1:14" x14ac:dyDescent="0.2">
      <c r="A1561" s="1" t="s">
        <v>38</v>
      </c>
      <c r="B1561" s="10">
        <v>31179</v>
      </c>
      <c r="C1561" s="32" t="str">
        <f t="shared" si="160"/>
        <v>S</v>
      </c>
      <c r="D1561">
        <v>33</v>
      </c>
      <c r="E1561">
        <v>1.26</v>
      </c>
      <c r="F1561" s="5">
        <f t="shared" si="159"/>
        <v>31.740393999999998</v>
      </c>
      <c r="G1561">
        <v>9.6739999999999995</v>
      </c>
      <c r="K1561">
        <v>433.815</v>
      </c>
      <c r="L1561">
        <v>424.14</v>
      </c>
      <c r="N1561">
        <v>8.8130000000000006</v>
      </c>
    </row>
    <row r="1562" spans="1:14" x14ac:dyDescent="0.2">
      <c r="A1562" s="1" t="s">
        <v>38</v>
      </c>
      <c r="B1562" s="10">
        <v>31186</v>
      </c>
      <c r="C1562" s="32" t="str">
        <f t="shared" si="160"/>
        <v>S</v>
      </c>
      <c r="D1562">
        <v>33</v>
      </c>
      <c r="E1562">
        <v>1.38</v>
      </c>
      <c r="F1562" s="5">
        <f t="shared" si="159"/>
        <v>31.622278000000001</v>
      </c>
      <c r="G1562">
        <v>9.6379999999999999</v>
      </c>
      <c r="K1562">
        <v>433.815</v>
      </c>
      <c r="L1562">
        <v>424.17700000000002</v>
      </c>
      <c r="N1562">
        <v>8.7769999999999992</v>
      </c>
    </row>
    <row r="1563" spans="1:14" x14ac:dyDescent="0.2">
      <c r="A1563" s="1" t="s">
        <v>38</v>
      </c>
      <c r="B1563" s="10">
        <v>31193</v>
      </c>
      <c r="C1563" s="32" t="str">
        <f t="shared" si="160"/>
        <v>S</v>
      </c>
      <c r="D1563">
        <v>33</v>
      </c>
      <c r="E1563">
        <v>1.42</v>
      </c>
      <c r="F1563" s="5">
        <f t="shared" si="159"/>
        <v>31.582906000000001</v>
      </c>
      <c r="G1563">
        <v>9.6259999999999994</v>
      </c>
      <c r="K1563">
        <v>433.815</v>
      </c>
      <c r="L1563">
        <v>424.18900000000002</v>
      </c>
      <c r="N1563">
        <v>8.7650000000000006</v>
      </c>
    </row>
    <row r="1564" spans="1:14" x14ac:dyDescent="0.2">
      <c r="A1564" s="1" t="s">
        <v>38</v>
      </c>
      <c r="B1564" s="10">
        <v>31200</v>
      </c>
      <c r="C1564" s="32" t="str">
        <f t="shared" si="160"/>
        <v>S</v>
      </c>
      <c r="D1564">
        <v>33</v>
      </c>
      <c r="E1564">
        <v>1.52</v>
      </c>
      <c r="F1564" s="5">
        <f t="shared" si="159"/>
        <v>31.481195000000003</v>
      </c>
      <c r="G1564">
        <v>9.5950000000000006</v>
      </c>
      <c r="K1564">
        <v>433.815</v>
      </c>
      <c r="L1564">
        <v>424.21899999999999</v>
      </c>
      <c r="N1564">
        <v>8.734</v>
      </c>
    </row>
    <row r="1565" spans="1:14" x14ac:dyDescent="0.2">
      <c r="A1565" s="1" t="s">
        <v>38</v>
      </c>
      <c r="B1565" s="10">
        <v>31207</v>
      </c>
      <c r="C1565" s="32" t="str">
        <f t="shared" si="160"/>
        <v>S</v>
      </c>
      <c r="D1565">
        <v>33</v>
      </c>
      <c r="E1565">
        <v>1.55</v>
      </c>
      <c r="F1565" s="5">
        <f t="shared" si="159"/>
        <v>31.451666000000003</v>
      </c>
      <c r="G1565">
        <v>9.5860000000000003</v>
      </c>
      <c r="K1565">
        <v>433.815</v>
      </c>
      <c r="L1565">
        <v>424.22899999999998</v>
      </c>
      <c r="N1565">
        <v>8.7249999999999996</v>
      </c>
    </row>
    <row r="1566" spans="1:14" x14ac:dyDescent="0.2">
      <c r="A1566" s="1" t="s">
        <v>38</v>
      </c>
      <c r="B1566" s="10">
        <v>31214</v>
      </c>
      <c r="C1566" s="32" t="str">
        <f t="shared" si="160"/>
        <v>S</v>
      </c>
      <c r="D1566">
        <v>33</v>
      </c>
      <c r="E1566">
        <v>1.56</v>
      </c>
      <c r="F1566" s="5">
        <f t="shared" si="159"/>
        <v>31.441823000000003</v>
      </c>
      <c r="G1566">
        <v>9.5830000000000002</v>
      </c>
      <c r="K1566">
        <v>433.815</v>
      </c>
      <c r="L1566">
        <v>424.23200000000003</v>
      </c>
      <c r="N1566">
        <v>8.7219999999999995</v>
      </c>
    </row>
    <row r="1567" spans="1:14" x14ac:dyDescent="0.2">
      <c r="A1567" s="1" t="s">
        <v>38</v>
      </c>
      <c r="B1567" s="10">
        <v>31216</v>
      </c>
      <c r="C1567" s="32" t="str">
        <f t="shared" si="160"/>
        <v>S</v>
      </c>
      <c r="D1567">
        <v>33</v>
      </c>
      <c r="E1567">
        <v>1.53</v>
      </c>
      <c r="F1567" s="5">
        <f t="shared" si="159"/>
        <v>31.471352000000003</v>
      </c>
      <c r="G1567">
        <v>9.5920000000000005</v>
      </c>
      <c r="K1567">
        <v>433.815</v>
      </c>
      <c r="L1567">
        <v>424.22199999999998</v>
      </c>
      <c r="N1567">
        <v>8.7309999999999999</v>
      </c>
    </row>
    <row r="1568" spans="1:14" x14ac:dyDescent="0.2">
      <c r="A1568" s="1" t="s">
        <v>38</v>
      </c>
      <c r="B1568" s="10">
        <v>31228</v>
      </c>
      <c r="C1568" s="32" t="str">
        <f t="shared" si="160"/>
        <v>S</v>
      </c>
      <c r="D1568">
        <v>33</v>
      </c>
      <c r="E1568">
        <v>1.61</v>
      </c>
      <c r="F1568" s="5">
        <f t="shared" si="159"/>
        <v>31.392607999999999</v>
      </c>
      <c r="G1568">
        <v>9.5679999999999996</v>
      </c>
      <c r="K1568">
        <v>433.815</v>
      </c>
      <c r="L1568">
        <v>424.24700000000001</v>
      </c>
      <c r="N1568">
        <v>8.7070000000000007</v>
      </c>
    </row>
    <row r="1569" spans="1:14" x14ac:dyDescent="0.2">
      <c r="A1569" s="1" t="s">
        <v>38</v>
      </c>
      <c r="B1569" s="10">
        <v>31235</v>
      </c>
      <c r="C1569" s="32" t="str">
        <f t="shared" si="160"/>
        <v>S</v>
      </c>
      <c r="D1569">
        <v>33</v>
      </c>
      <c r="E1569">
        <v>1.56</v>
      </c>
      <c r="F1569" s="5">
        <f t="shared" si="159"/>
        <v>31.441823000000003</v>
      </c>
      <c r="G1569">
        <v>9.5830000000000002</v>
      </c>
      <c r="K1569">
        <v>433.815</v>
      </c>
      <c r="L1569">
        <v>424.23200000000003</v>
      </c>
      <c r="N1569">
        <v>8.7219999999999995</v>
      </c>
    </row>
    <row r="1570" spans="1:14" x14ac:dyDescent="0.2">
      <c r="A1570" s="1" t="s">
        <v>38</v>
      </c>
      <c r="B1570" s="10">
        <v>31242</v>
      </c>
      <c r="C1570" s="32" t="str">
        <f t="shared" si="160"/>
        <v>S</v>
      </c>
      <c r="D1570">
        <v>33</v>
      </c>
      <c r="E1570">
        <v>1.54</v>
      </c>
      <c r="F1570" s="5">
        <f t="shared" si="159"/>
        <v>31.461509000000003</v>
      </c>
      <c r="G1570">
        <v>9.5890000000000004</v>
      </c>
      <c r="K1570">
        <v>433.815</v>
      </c>
      <c r="L1570">
        <v>424.22500000000002</v>
      </c>
      <c r="N1570">
        <v>8.7279999999999998</v>
      </c>
    </row>
    <row r="1571" spans="1:14" x14ac:dyDescent="0.2">
      <c r="A1571" s="1" t="s">
        <v>38</v>
      </c>
      <c r="B1571" s="10">
        <v>31249</v>
      </c>
      <c r="C1571" s="32" t="str">
        <f t="shared" si="160"/>
        <v>S</v>
      </c>
      <c r="D1571">
        <v>33</v>
      </c>
      <c r="E1571">
        <v>1.56</v>
      </c>
      <c r="F1571" s="5">
        <f t="shared" si="159"/>
        <v>31.441823000000003</v>
      </c>
      <c r="G1571">
        <v>9.5830000000000002</v>
      </c>
      <c r="K1571">
        <v>433.815</v>
      </c>
      <c r="L1571">
        <v>424.23200000000003</v>
      </c>
      <c r="N1571">
        <v>8.7219999999999995</v>
      </c>
    </row>
    <row r="1572" spans="1:14" x14ac:dyDescent="0.2">
      <c r="A1572" s="1" t="s">
        <v>38</v>
      </c>
      <c r="B1572" s="10">
        <v>31256</v>
      </c>
      <c r="C1572" s="32" t="str">
        <f t="shared" si="160"/>
        <v>S</v>
      </c>
      <c r="D1572">
        <v>33</v>
      </c>
      <c r="E1572">
        <v>1.56</v>
      </c>
      <c r="F1572" s="5">
        <f t="shared" si="159"/>
        <v>31.441823000000003</v>
      </c>
      <c r="G1572">
        <v>9.5830000000000002</v>
      </c>
      <c r="K1572">
        <v>433.815</v>
      </c>
      <c r="L1572">
        <v>424.23200000000003</v>
      </c>
      <c r="N1572">
        <v>8.7219999999999995</v>
      </c>
    </row>
    <row r="1573" spans="1:14" x14ac:dyDescent="0.2">
      <c r="A1573" s="1" t="s">
        <v>38</v>
      </c>
      <c r="B1573" s="10">
        <v>31263</v>
      </c>
      <c r="C1573" s="32" t="str">
        <f t="shared" si="160"/>
        <v>S</v>
      </c>
      <c r="D1573">
        <v>33</v>
      </c>
      <c r="E1573">
        <v>1.57</v>
      </c>
      <c r="F1573" s="5">
        <f t="shared" si="159"/>
        <v>31.431980000000003</v>
      </c>
      <c r="G1573">
        <v>9.58</v>
      </c>
      <c r="K1573">
        <v>433.815</v>
      </c>
      <c r="L1573">
        <v>424.23500000000001</v>
      </c>
      <c r="N1573">
        <v>8.7189999999999994</v>
      </c>
    </row>
    <row r="1574" spans="1:14" x14ac:dyDescent="0.2">
      <c r="A1574" s="1" t="s">
        <v>38</v>
      </c>
      <c r="B1574" s="10">
        <v>31270</v>
      </c>
      <c r="C1574" s="32" t="str">
        <f t="shared" si="160"/>
        <v>S</v>
      </c>
      <c r="D1574">
        <v>33</v>
      </c>
      <c r="E1574">
        <v>1.59</v>
      </c>
      <c r="F1574" s="5">
        <f t="shared" si="159"/>
        <v>31.412293999999999</v>
      </c>
      <c r="G1574">
        <v>9.5739999999999998</v>
      </c>
      <c r="K1574">
        <v>433.815</v>
      </c>
      <c r="L1574">
        <v>424.24099999999999</v>
      </c>
      <c r="N1574">
        <v>8.7129999999999992</v>
      </c>
    </row>
    <row r="1575" spans="1:14" x14ac:dyDescent="0.2">
      <c r="A1575" s="1" t="s">
        <v>38</v>
      </c>
      <c r="B1575" s="10">
        <v>31272</v>
      </c>
      <c r="C1575" s="32" t="str">
        <f t="shared" si="160"/>
        <v>S</v>
      </c>
      <c r="D1575">
        <v>33</v>
      </c>
      <c r="E1575">
        <v>1.57</v>
      </c>
      <c r="F1575" s="5">
        <f t="shared" si="159"/>
        <v>31.431980000000003</v>
      </c>
      <c r="G1575">
        <v>9.58</v>
      </c>
      <c r="K1575">
        <v>433.815</v>
      </c>
      <c r="L1575">
        <v>424.23500000000001</v>
      </c>
      <c r="N1575">
        <v>8.7189999999999994</v>
      </c>
    </row>
    <row r="1576" spans="1:14" x14ac:dyDescent="0.2">
      <c r="A1576" s="1" t="s">
        <v>38</v>
      </c>
      <c r="B1576" s="10">
        <v>31277</v>
      </c>
      <c r="C1576" s="32" t="str">
        <f t="shared" si="160"/>
        <v>S</v>
      </c>
      <c r="D1576">
        <v>33</v>
      </c>
      <c r="E1576">
        <v>1.56</v>
      </c>
      <c r="F1576" s="5">
        <f t="shared" ref="F1576:F1639" si="161">G1576*3.281</f>
        <v>31.441823000000003</v>
      </c>
      <c r="G1576">
        <v>9.5830000000000002</v>
      </c>
      <c r="K1576">
        <v>433.815</v>
      </c>
      <c r="L1576">
        <v>424.23200000000003</v>
      </c>
      <c r="N1576">
        <v>8.7219999999999995</v>
      </c>
    </row>
    <row r="1577" spans="1:14" x14ac:dyDescent="0.2">
      <c r="A1577" s="1" t="s">
        <v>38</v>
      </c>
      <c r="B1577" s="10">
        <v>31284</v>
      </c>
      <c r="C1577" s="32" t="str">
        <f t="shared" si="160"/>
        <v>S</v>
      </c>
      <c r="D1577">
        <v>33</v>
      </c>
      <c r="E1577">
        <v>1.59</v>
      </c>
      <c r="F1577" s="5">
        <f t="shared" si="161"/>
        <v>31.412293999999999</v>
      </c>
      <c r="G1577">
        <v>9.5739999999999998</v>
      </c>
      <c r="K1577">
        <v>433.815</v>
      </c>
      <c r="L1577">
        <v>424.24099999999999</v>
      </c>
      <c r="N1577">
        <v>8.7129999999999992</v>
      </c>
    </row>
    <row r="1578" spans="1:14" x14ac:dyDescent="0.2">
      <c r="A1578" s="1" t="s">
        <v>38</v>
      </c>
      <c r="B1578" s="10">
        <v>31291</v>
      </c>
      <c r="C1578" s="32" t="str">
        <f t="shared" si="160"/>
        <v>S</v>
      </c>
      <c r="D1578">
        <v>33</v>
      </c>
      <c r="E1578">
        <v>1.58</v>
      </c>
      <c r="F1578" s="5">
        <f t="shared" si="161"/>
        <v>31.422137000000003</v>
      </c>
      <c r="G1578">
        <v>9.577</v>
      </c>
      <c r="K1578">
        <v>433.815</v>
      </c>
      <c r="L1578">
        <v>424.238</v>
      </c>
      <c r="N1578">
        <v>8.7159999999999993</v>
      </c>
    </row>
    <row r="1579" spans="1:14" x14ac:dyDescent="0.2">
      <c r="A1579" s="1" t="s">
        <v>38</v>
      </c>
      <c r="B1579" s="10">
        <v>31298</v>
      </c>
      <c r="C1579" s="32" t="str">
        <f t="shared" si="160"/>
        <v>S</v>
      </c>
      <c r="D1579">
        <v>33</v>
      </c>
      <c r="E1579">
        <v>1.58</v>
      </c>
      <c r="F1579" s="5">
        <f t="shared" si="161"/>
        <v>31.422137000000003</v>
      </c>
      <c r="G1579">
        <v>9.577</v>
      </c>
      <c r="K1579">
        <v>433.815</v>
      </c>
      <c r="L1579">
        <v>424.238</v>
      </c>
      <c r="N1579">
        <v>8.7159999999999993</v>
      </c>
    </row>
    <row r="1580" spans="1:14" x14ac:dyDescent="0.2">
      <c r="A1580" s="1" t="s">
        <v>38</v>
      </c>
      <c r="B1580" s="10">
        <v>31305</v>
      </c>
      <c r="C1580" s="32" t="str">
        <f t="shared" si="160"/>
        <v>S</v>
      </c>
      <c r="D1580">
        <v>33</v>
      </c>
      <c r="E1580">
        <v>1.6</v>
      </c>
      <c r="F1580" s="5">
        <f t="shared" si="161"/>
        <v>31.402450999999999</v>
      </c>
      <c r="G1580">
        <v>9.5709999999999997</v>
      </c>
      <c r="K1580">
        <v>433.815</v>
      </c>
      <c r="L1580">
        <v>424.24400000000003</v>
      </c>
      <c r="N1580">
        <v>8.7100000000000009</v>
      </c>
    </row>
    <row r="1581" spans="1:14" x14ac:dyDescent="0.2">
      <c r="A1581" s="1" t="s">
        <v>38</v>
      </c>
      <c r="B1581" s="10">
        <v>31312</v>
      </c>
      <c r="C1581" s="32" t="str">
        <f t="shared" si="160"/>
        <v>S</v>
      </c>
      <c r="D1581">
        <v>33</v>
      </c>
      <c r="E1581">
        <v>1.54</v>
      </c>
      <c r="F1581" s="5">
        <f t="shared" si="161"/>
        <v>31.461509000000003</v>
      </c>
      <c r="G1581">
        <v>9.5890000000000004</v>
      </c>
      <c r="K1581">
        <v>433.815</v>
      </c>
      <c r="L1581">
        <v>424.22500000000002</v>
      </c>
      <c r="N1581">
        <v>8.7279999999999998</v>
      </c>
    </row>
    <row r="1582" spans="1:14" x14ac:dyDescent="0.2">
      <c r="A1582" s="1" t="s">
        <v>38</v>
      </c>
      <c r="B1582" s="10">
        <v>31319</v>
      </c>
      <c r="C1582" s="32" t="str">
        <f t="shared" si="160"/>
        <v>S</v>
      </c>
      <c r="D1582">
        <v>33</v>
      </c>
      <c r="E1582">
        <v>1.51</v>
      </c>
      <c r="F1582" s="5">
        <f t="shared" si="161"/>
        <v>31.491038000000003</v>
      </c>
      <c r="G1582">
        <v>9.5980000000000008</v>
      </c>
      <c r="K1582">
        <v>433.815</v>
      </c>
      <c r="L1582">
        <v>424.21600000000001</v>
      </c>
      <c r="N1582">
        <v>8.7370000000000001</v>
      </c>
    </row>
    <row r="1583" spans="1:14" x14ac:dyDescent="0.2">
      <c r="A1583" s="1" t="s">
        <v>38</v>
      </c>
      <c r="B1583" s="10">
        <v>31326</v>
      </c>
      <c r="C1583" s="32" t="str">
        <f t="shared" si="160"/>
        <v>S</v>
      </c>
      <c r="D1583">
        <v>33</v>
      </c>
      <c r="E1583">
        <v>1.47</v>
      </c>
      <c r="F1583" s="5">
        <f t="shared" si="161"/>
        <v>31.53041</v>
      </c>
      <c r="G1583">
        <v>9.61</v>
      </c>
      <c r="K1583">
        <v>433.815</v>
      </c>
      <c r="L1583">
        <v>424.20400000000001</v>
      </c>
      <c r="N1583">
        <v>8.7490000000000006</v>
      </c>
    </row>
    <row r="1584" spans="1:14" x14ac:dyDescent="0.2">
      <c r="A1584" s="1" t="s">
        <v>38</v>
      </c>
      <c r="B1584" s="10">
        <v>31333</v>
      </c>
      <c r="C1584" s="32" t="str">
        <f t="shared" si="160"/>
        <v>S</v>
      </c>
      <c r="D1584">
        <v>33</v>
      </c>
      <c r="E1584">
        <v>1.43</v>
      </c>
      <c r="F1584" s="5">
        <f t="shared" si="161"/>
        <v>31.573062999999998</v>
      </c>
      <c r="G1584">
        <v>9.6229999999999993</v>
      </c>
      <c r="K1584">
        <v>433.815</v>
      </c>
      <c r="L1584">
        <v>424.19200000000001</v>
      </c>
      <c r="N1584">
        <v>8.7620000000000005</v>
      </c>
    </row>
    <row r="1585" spans="1:14" x14ac:dyDescent="0.2">
      <c r="A1585" s="1" t="s">
        <v>38</v>
      </c>
      <c r="B1585" s="10">
        <v>31340</v>
      </c>
      <c r="C1585" s="32" t="str">
        <f t="shared" si="160"/>
        <v>S</v>
      </c>
      <c r="D1585">
        <v>33</v>
      </c>
      <c r="E1585">
        <v>1.42</v>
      </c>
      <c r="F1585" s="5">
        <f t="shared" si="161"/>
        <v>31.582906000000001</v>
      </c>
      <c r="G1585">
        <v>9.6259999999999994</v>
      </c>
      <c r="K1585">
        <v>433.815</v>
      </c>
      <c r="L1585">
        <v>424.18900000000002</v>
      </c>
      <c r="N1585">
        <v>8.7650000000000006</v>
      </c>
    </row>
    <row r="1586" spans="1:14" x14ac:dyDescent="0.2">
      <c r="A1586" s="1" t="s">
        <v>38</v>
      </c>
      <c r="B1586" s="10">
        <v>31347</v>
      </c>
      <c r="C1586" s="32" t="str">
        <f t="shared" si="160"/>
        <v>S</v>
      </c>
      <c r="D1586">
        <v>33</v>
      </c>
      <c r="E1586">
        <v>1.39</v>
      </c>
      <c r="F1586" s="5">
        <f t="shared" si="161"/>
        <v>31.612435000000001</v>
      </c>
      <c r="G1586">
        <v>9.6349999999999998</v>
      </c>
      <c r="K1586">
        <v>433.815</v>
      </c>
      <c r="L1586">
        <v>424.18</v>
      </c>
      <c r="N1586">
        <v>8.7739999999999991</v>
      </c>
    </row>
    <row r="1587" spans="1:14" x14ac:dyDescent="0.2">
      <c r="A1587" s="1" t="s">
        <v>38</v>
      </c>
      <c r="B1587" s="10">
        <v>31431</v>
      </c>
      <c r="C1587" s="32" t="str">
        <f t="shared" si="160"/>
        <v>S</v>
      </c>
      <c r="D1587">
        <v>32.5</v>
      </c>
      <c r="E1587">
        <v>0.62</v>
      </c>
      <c r="F1587" s="5">
        <f t="shared" si="161"/>
        <v>31.881477000000004</v>
      </c>
      <c r="G1587">
        <v>9.7170000000000005</v>
      </c>
      <c r="K1587">
        <v>433.815</v>
      </c>
      <c r="L1587">
        <v>424.09699999999998</v>
      </c>
      <c r="N1587">
        <v>8.8559999999999999</v>
      </c>
    </row>
    <row r="1588" spans="1:14" x14ac:dyDescent="0.2">
      <c r="A1588" s="1" t="s">
        <v>38</v>
      </c>
      <c r="B1588" s="10">
        <v>31437</v>
      </c>
      <c r="C1588" s="32" t="str">
        <f t="shared" si="160"/>
        <v>S</v>
      </c>
      <c r="D1588">
        <v>33</v>
      </c>
      <c r="E1588">
        <v>1.06</v>
      </c>
      <c r="F1588" s="5">
        <f t="shared" si="161"/>
        <v>31.940535000000001</v>
      </c>
      <c r="G1588">
        <v>9.7349999999999994</v>
      </c>
      <c r="K1588">
        <v>433.815</v>
      </c>
      <c r="L1588">
        <v>424.07900000000001</v>
      </c>
      <c r="N1588">
        <v>8.8740000000000006</v>
      </c>
    </row>
    <row r="1589" spans="1:14" x14ac:dyDescent="0.2">
      <c r="A1589" s="1" t="s">
        <v>38</v>
      </c>
      <c r="B1589" s="10">
        <v>31445</v>
      </c>
      <c r="C1589" s="32" t="str">
        <f t="shared" si="160"/>
        <v>S</v>
      </c>
      <c r="D1589">
        <v>33</v>
      </c>
      <c r="E1589">
        <v>1</v>
      </c>
      <c r="F1589" s="5">
        <f t="shared" si="161"/>
        <v>32.002873999999998</v>
      </c>
      <c r="G1589">
        <v>9.7539999999999996</v>
      </c>
      <c r="K1589">
        <v>433.815</v>
      </c>
      <c r="L1589">
        <v>424.06099999999998</v>
      </c>
      <c r="N1589">
        <v>8.8930000000000007</v>
      </c>
    </row>
    <row r="1590" spans="1:14" x14ac:dyDescent="0.2">
      <c r="A1590" s="1" t="s">
        <v>38</v>
      </c>
      <c r="B1590" s="10">
        <v>31451</v>
      </c>
      <c r="C1590" s="32" t="str">
        <f t="shared" si="160"/>
        <v>S</v>
      </c>
      <c r="D1590">
        <v>33</v>
      </c>
      <c r="E1590">
        <v>0.96</v>
      </c>
      <c r="F1590" s="5">
        <f t="shared" si="161"/>
        <v>32.042245999999999</v>
      </c>
      <c r="G1590">
        <v>9.766</v>
      </c>
      <c r="K1590">
        <v>433.815</v>
      </c>
      <c r="L1590">
        <v>424.04899999999998</v>
      </c>
      <c r="N1590">
        <v>8.9049999999999994</v>
      </c>
    </row>
    <row r="1591" spans="1:14" x14ac:dyDescent="0.2">
      <c r="A1591" s="1" t="s">
        <v>38</v>
      </c>
      <c r="B1591" s="10">
        <v>31458</v>
      </c>
      <c r="C1591" s="32" t="str">
        <f t="shared" si="160"/>
        <v>S</v>
      </c>
      <c r="D1591">
        <v>33</v>
      </c>
      <c r="E1591">
        <v>0.96</v>
      </c>
      <c r="F1591" s="5">
        <f t="shared" si="161"/>
        <v>32.042245999999999</v>
      </c>
      <c r="G1591">
        <v>9.766</v>
      </c>
      <c r="K1591">
        <v>433.815</v>
      </c>
      <c r="L1591">
        <v>424.04899999999998</v>
      </c>
      <c r="N1591">
        <v>8.9049999999999994</v>
      </c>
    </row>
    <row r="1592" spans="1:14" x14ac:dyDescent="0.2">
      <c r="A1592" s="1" t="s">
        <v>38</v>
      </c>
      <c r="B1592" s="10">
        <v>31465</v>
      </c>
      <c r="C1592" s="32" t="str">
        <f t="shared" si="160"/>
        <v>S</v>
      </c>
      <c r="D1592">
        <v>33</v>
      </c>
      <c r="E1592">
        <v>0.91</v>
      </c>
      <c r="F1592" s="5">
        <f t="shared" si="161"/>
        <v>32.091461000000002</v>
      </c>
      <c r="G1592">
        <v>9.7810000000000006</v>
      </c>
      <c r="K1592">
        <v>433.815</v>
      </c>
      <c r="L1592">
        <v>424.03300000000002</v>
      </c>
      <c r="N1592">
        <v>8.92</v>
      </c>
    </row>
    <row r="1593" spans="1:14" x14ac:dyDescent="0.2">
      <c r="A1593" s="1" t="s">
        <v>38</v>
      </c>
      <c r="B1593" s="10">
        <v>31473</v>
      </c>
      <c r="C1593" s="32" t="str">
        <f t="shared" si="160"/>
        <v>S</v>
      </c>
      <c r="D1593">
        <v>33</v>
      </c>
      <c r="E1593">
        <v>0.9</v>
      </c>
      <c r="F1593" s="5">
        <f t="shared" si="161"/>
        <v>32.101304000000006</v>
      </c>
      <c r="G1593">
        <v>9.7840000000000007</v>
      </c>
      <c r="K1593">
        <v>433.815</v>
      </c>
      <c r="L1593">
        <v>424.03</v>
      </c>
      <c r="N1593">
        <v>8.923</v>
      </c>
    </row>
    <row r="1594" spans="1:14" x14ac:dyDescent="0.2">
      <c r="A1594" s="1" t="s">
        <v>38</v>
      </c>
      <c r="B1594" s="10">
        <v>31480</v>
      </c>
      <c r="C1594" s="32" t="str">
        <f t="shared" si="160"/>
        <v>S</v>
      </c>
      <c r="D1594">
        <v>33</v>
      </c>
      <c r="E1594">
        <v>0.89</v>
      </c>
      <c r="F1594" s="5">
        <f t="shared" si="161"/>
        <v>32.111147000000003</v>
      </c>
      <c r="G1594">
        <v>9.7870000000000008</v>
      </c>
      <c r="K1594">
        <v>433.815</v>
      </c>
      <c r="L1594">
        <v>424.02699999999999</v>
      </c>
      <c r="N1594">
        <v>8.9260000000000002</v>
      </c>
    </row>
    <row r="1595" spans="1:14" x14ac:dyDescent="0.2">
      <c r="A1595" s="1" t="s">
        <v>38</v>
      </c>
      <c r="B1595" s="10">
        <v>31487</v>
      </c>
      <c r="C1595" s="32" t="str">
        <f t="shared" si="160"/>
        <v>S</v>
      </c>
      <c r="D1595">
        <v>33</v>
      </c>
      <c r="E1595">
        <v>0.84</v>
      </c>
      <c r="F1595" s="5">
        <f t="shared" si="161"/>
        <v>32.160361999999999</v>
      </c>
      <c r="G1595">
        <v>9.8019999999999996</v>
      </c>
      <c r="K1595">
        <v>433.815</v>
      </c>
      <c r="L1595">
        <v>424.012</v>
      </c>
      <c r="N1595">
        <v>8.9410000000000007</v>
      </c>
    </row>
    <row r="1596" spans="1:14" x14ac:dyDescent="0.2">
      <c r="A1596" s="1" t="s">
        <v>38</v>
      </c>
      <c r="B1596" s="10">
        <v>31493</v>
      </c>
      <c r="C1596" s="32" t="str">
        <f t="shared" si="160"/>
        <v>S</v>
      </c>
      <c r="D1596">
        <v>33</v>
      </c>
      <c r="E1596">
        <v>0.82</v>
      </c>
      <c r="F1596" s="5">
        <f t="shared" si="161"/>
        <v>32.183329000000001</v>
      </c>
      <c r="G1596">
        <v>9.8089999999999993</v>
      </c>
      <c r="K1596">
        <v>433.815</v>
      </c>
      <c r="L1596">
        <v>424.00599999999997</v>
      </c>
      <c r="N1596">
        <v>8.9480000000000004</v>
      </c>
    </row>
    <row r="1597" spans="1:14" x14ac:dyDescent="0.2">
      <c r="A1597" s="1" t="s">
        <v>38</v>
      </c>
      <c r="B1597" s="10">
        <v>31500</v>
      </c>
      <c r="C1597" s="32" t="str">
        <f t="shared" si="160"/>
        <v>S</v>
      </c>
      <c r="D1597">
        <v>33</v>
      </c>
      <c r="E1597">
        <v>0.98</v>
      </c>
      <c r="F1597" s="5">
        <f t="shared" si="161"/>
        <v>32.022559999999999</v>
      </c>
      <c r="G1597">
        <v>9.76</v>
      </c>
      <c r="K1597">
        <v>433.815</v>
      </c>
      <c r="L1597">
        <v>424.05500000000001</v>
      </c>
      <c r="N1597">
        <v>8.8989999999999991</v>
      </c>
    </row>
    <row r="1598" spans="1:14" x14ac:dyDescent="0.2">
      <c r="A1598" s="1" t="s">
        <v>38</v>
      </c>
      <c r="B1598" s="10">
        <v>31507</v>
      </c>
      <c r="C1598" s="32" t="str">
        <f t="shared" si="160"/>
        <v>S</v>
      </c>
      <c r="D1598">
        <v>33</v>
      </c>
      <c r="E1598">
        <v>1.01</v>
      </c>
      <c r="F1598" s="5">
        <f t="shared" si="161"/>
        <v>31.993030999999998</v>
      </c>
      <c r="G1598">
        <v>9.7509999999999994</v>
      </c>
      <c r="K1598">
        <v>433.815</v>
      </c>
      <c r="L1598">
        <v>424.06400000000002</v>
      </c>
      <c r="N1598">
        <v>8.89</v>
      </c>
    </row>
    <row r="1599" spans="1:14" x14ac:dyDescent="0.2">
      <c r="A1599" s="1" t="s">
        <v>38</v>
      </c>
      <c r="B1599" s="10">
        <v>31515</v>
      </c>
      <c r="C1599" s="32" t="str">
        <f t="shared" ref="C1599:C1662" si="162">IF(ISBLANK(D1599),"V","S")</f>
        <v>S</v>
      </c>
      <c r="D1599">
        <v>33</v>
      </c>
      <c r="E1599">
        <v>1.1100000000000001</v>
      </c>
      <c r="F1599" s="5">
        <f t="shared" si="161"/>
        <v>31.891320000000004</v>
      </c>
      <c r="G1599">
        <v>9.7200000000000006</v>
      </c>
      <c r="K1599">
        <v>433.815</v>
      </c>
      <c r="L1599">
        <v>424.09399999999999</v>
      </c>
      <c r="N1599">
        <v>8.859</v>
      </c>
    </row>
    <row r="1600" spans="1:14" x14ac:dyDescent="0.2">
      <c r="A1600" s="1" t="s">
        <v>38</v>
      </c>
      <c r="B1600" s="10">
        <v>31522</v>
      </c>
      <c r="C1600" s="32" t="str">
        <f t="shared" si="162"/>
        <v>S</v>
      </c>
      <c r="D1600">
        <v>33</v>
      </c>
      <c r="E1600">
        <v>1.05</v>
      </c>
      <c r="F1600" s="5">
        <f t="shared" si="161"/>
        <v>31.950378000000001</v>
      </c>
      <c r="G1600">
        <v>9.7379999999999995</v>
      </c>
      <c r="K1600">
        <v>433.815</v>
      </c>
      <c r="L1600">
        <v>424.07600000000002</v>
      </c>
      <c r="N1600">
        <v>8.8770000000000007</v>
      </c>
    </row>
    <row r="1601" spans="1:14" x14ac:dyDescent="0.2">
      <c r="A1601" s="1" t="s">
        <v>38</v>
      </c>
      <c r="B1601" s="10">
        <v>31529</v>
      </c>
      <c r="C1601" s="32" t="str">
        <f t="shared" si="162"/>
        <v>S</v>
      </c>
      <c r="D1601">
        <v>33</v>
      </c>
      <c r="E1601">
        <v>1.25</v>
      </c>
      <c r="F1601" s="5">
        <f t="shared" si="161"/>
        <v>31.753518000000003</v>
      </c>
      <c r="G1601">
        <v>9.6780000000000008</v>
      </c>
      <c r="K1601">
        <v>433.815</v>
      </c>
      <c r="L1601">
        <v>424.137</v>
      </c>
      <c r="N1601">
        <v>8.8170000000000002</v>
      </c>
    </row>
    <row r="1602" spans="1:14" x14ac:dyDescent="0.2">
      <c r="A1602" s="1" t="s">
        <v>38</v>
      </c>
      <c r="B1602" s="10">
        <v>31537</v>
      </c>
      <c r="C1602" s="32" t="str">
        <f t="shared" si="162"/>
        <v>S</v>
      </c>
      <c r="D1602">
        <v>33</v>
      </c>
      <c r="E1602">
        <v>1.34</v>
      </c>
      <c r="F1602" s="5">
        <f t="shared" si="161"/>
        <v>31.661650000000002</v>
      </c>
      <c r="G1602">
        <v>9.65</v>
      </c>
      <c r="K1602">
        <v>433.815</v>
      </c>
      <c r="L1602">
        <v>424.16500000000002</v>
      </c>
      <c r="N1602">
        <v>8.7889999999999997</v>
      </c>
    </row>
    <row r="1603" spans="1:14" x14ac:dyDescent="0.2">
      <c r="A1603" s="1" t="s">
        <v>38</v>
      </c>
      <c r="B1603" s="10">
        <v>31551</v>
      </c>
      <c r="C1603" s="32" t="str">
        <f t="shared" si="162"/>
        <v>S</v>
      </c>
      <c r="D1603">
        <v>33</v>
      </c>
      <c r="E1603">
        <v>1.51</v>
      </c>
      <c r="F1603" s="5">
        <f t="shared" si="161"/>
        <v>31.491038000000003</v>
      </c>
      <c r="G1603">
        <v>9.5980000000000008</v>
      </c>
      <c r="K1603">
        <v>433.815</v>
      </c>
      <c r="L1603">
        <v>424.21600000000001</v>
      </c>
      <c r="N1603">
        <v>8.7370000000000001</v>
      </c>
    </row>
    <row r="1604" spans="1:14" x14ac:dyDescent="0.2">
      <c r="A1604" s="1" t="s">
        <v>38</v>
      </c>
      <c r="B1604" s="10">
        <v>31578</v>
      </c>
      <c r="C1604" s="32" t="str">
        <f t="shared" si="162"/>
        <v>S</v>
      </c>
      <c r="D1604">
        <v>33</v>
      </c>
      <c r="E1604">
        <v>1.43</v>
      </c>
      <c r="F1604" s="5">
        <f t="shared" si="161"/>
        <v>31.573062999999998</v>
      </c>
      <c r="G1604">
        <v>9.6229999999999993</v>
      </c>
      <c r="K1604">
        <v>433.815</v>
      </c>
      <c r="L1604">
        <v>424.19200000000001</v>
      </c>
      <c r="N1604">
        <v>8.7620000000000005</v>
      </c>
    </row>
    <row r="1605" spans="1:14" x14ac:dyDescent="0.2">
      <c r="A1605" s="1" t="s">
        <v>38</v>
      </c>
      <c r="B1605" s="10">
        <v>31592</v>
      </c>
      <c r="C1605" s="32" t="str">
        <f t="shared" si="162"/>
        <v>S</v>
      </c>
      <c r="D1605">
        <v>33</v>
      </c>
      <c r="E1605">
        <v>1.45</v>
      </c>
      <c r="F1605" s="5">
        <f t="shared" si="161"/>
        <v>31.553377000000005</v>
      </c>
      <c r="G1605">
        <v>9.6170000000000009</v>
      </c>
      <c r="K1605">
        <v>433.815</v>
      </c>
      <c r="L1605">
        <v>424.19799999999998</v>
      </c>
      <c r="N1605">
        <v>8.7560000000000002</v>
      </c>
    </row>
    <row r="1606" spans="1:14" x14ac:dyDescent="0.2">
      <c r="A1606" s="1" t="s">
        <v>38</v>
      </c>
      <c r="B1606" s="10">
        <v>31602</v>
      </c>
      <c r="C1606" s="32" t="str">
        <f t="shared" si="162"/>
        <v>S</v>
      </c>
      <c r="D1606">
        <v>33</v>
      </c>
      <c r="E1606">
        <v>1.34</v>
      </c>
      <c r="F1606" s="5">
        <f t="shared" si="161"/>
        <v>31.661650000000002</v>
      </c>
      <c r="G1606">
        <v>9.65</v>
      </c>
      <c r="K1606">
        <v>433.815</v>
      </c>
      <c r="L1606">
        <v>424.16500000000002</v>
      </c>
      <c r="N1606">
        <v>8.7889999999999997</v>
      </c>
    </row>
    <row r="1607" spans="1:14" x14ac:dyDescent="0.2">
      <c r="A1607" s="1" t="s">
        <v>38</v>
      </c>
      <c r="B1607" s="10">
        <v>31606</v>
      </c>
      <c r="C1607" s="32" t="str">
        <f t="shared" si="162"/>
        <v>S</v>
      </c>
      <c r="D1607">
        <v>33</v>
      </c>
      <c r="E1607">
        <v>1.32</v>
      </c>
      <c r="F1607" s="5">
        <f t="shared" si="161"/>
        <v>31.681336000000002</v>
      </c>
      <c r="G1607">
        <v>9.6560000000000006</v>
      </c>
      <c r="K1607">
        <v>433.815</v>
      </c>
      <c r="L1607">
        <v>424.15800000000002</v>
      </c>
      <c r="N1607">
        <v>8.7949999999999999</v>
      </c>
    </row>
    <row r="1608" spans="1:14" x14ac:dyDescent="0.2">
      <c r="A1608" s="1" t="s">
        <v>38</v>
      </c>
      <c r="B1608" s="10">
        <v>31614</v>
      </c>
      <c r="C1608" s="32" t="str">
        <f t="shared" si="162"/>
        <v>S</v>
      </c>
      <c r="D1608">
        <v>33</v>
      </c>
      <c r="E1608">
        <v>1.29</v>
      </c>
      <c r="F1608" s="5">
        <f t="shared" si="161"/>
        <v>31.710864999999998</v>
      </c>
      <c r="G1608">
        <v>9.6649999999999991</v>
      </c>
      <c r="K1608">
        <v>433.815</v>
      </c>
      <c r="L1608">
        <v>424.149</v>
      </c>
      <c r="N1608">
        <v>8.8040000000000003</v>
      </c>
    </row>
    <row r="1609" spans="1:14" x14ac:dyDescent="0.2">
      <c r="A1609" s="1" t="s">
        <v>38</v>
      </c>
      <c r="B1609" s="10">
        <v>31719</v>
      </c>
      <c r="C1609" s="32" t="str">
        <f t="shared" si="162"/>
        <v>S</v>
      </c>
      <c r="D1609">
        <v>33</v>
      </c>
      <c r="E1609">
        <v>0.95</v>
      </c>
      <c r="F1609" s="5">
        <f t="shared" si="161"/>
        <v>32.052089000000002</v>
      </c>
      <c r="G1609">
        <v>9.7690000000000001</v>
      </c>
      <c r="K1609">
        <v>433.815</v>
      </c>
      <c r="L1609">
        <v>424.04599999999999</v>
      </c>
      <c r="N1609">
        <v>8.9079999999999995</v>
      </c>
    </row>
    <row r="1610" spans="1:14" x14ac:dyDescent="0.2">
      <c r="A1610" s="1" t="s">
        <v>38</v>
      </c>
      <c r="B1610" s="10">
        <v>31760</v>
      </c>
      <c r="C1610" s="32" t="str">
        <f t="shared" si="162"/>
        <v>S</v>
      </c>
      <c r="D1610">
        <v>33</v>
      </c>
      <c r="E1610">
        <v>0.94</v>
      </c>
      <c r="F1610" s="5">
        <f t="shared" si="161"/>
        <v>32.061931999999999</v>
      </c>
      <c r="G1610">
        <v>9.7720000000000002</v>
      </c>
      <c r="K1610">
        <v>433.815</v>
      </c>
      <c r="L1610">
        <v>424.04300000000001</v>
      </c>
      <c r="N1610">
        <v>8.9109999999999996</v>
      </c>
    </row>
    <row r="1611" spans="1:14" x14ac:dyDescent="0.2">
      <c r="A1611" s="1" t="s">
        <v>38</v>
      </c>
      <c r="B1611" s="10">
        <v>31774</v>
      </c>
      <c r="C1611" s="32" t="str">
        <f t="shared" si="162"/>
        <v>S</v>
      </c>
      <c r="D1611">
        <v>33</v>
      </c>
      <c r="E1611">
        <v>0.78</v>
      </c>
      <c r="F1611" s="5">
        <f t="shared" si="161"/>
        <v>32.222701000000001</v>
      </c>
      <c r="G1611">
        <v>9.8209999999999997</v>
      </c>
      <c r="K1611">
        <v>433.815</v>
      </c>
      <c r="L1611">
        <v>423.99400000000003</v>
      </c>
      <c r="N1611">
        <v>8.9600000000000009</v>
      </c>
    </row>
    <row r="1612" spans="1:14" x14ac:dyDescent="0.2">
      <c r="A1612" s="1" t="s">
        <v>38</v>
      </c>
      <c r="B1612" s="10">
        <v>31780</v>
      </c>
      <c r="C1612" s="32" t="str">
        <f t="shared" si="162"/>
        <v>S</v>
      </c>
      <c r="D1612">
        <v>33</v>
      </c>
      <c r="E1612">
        <v>0.75</v>
      </c>
      <c r="F1612" s="5">
        <f t="shared" si="161"/>
        <v>32.252230000000004</v>
      </c>
      <c r="G1612">
        <v>9.83</v>
      </c>
      <c r="K1612">
        <v>433.815</v>
      </c>
      <c r="L1612">
        <v>423.98500000000001</v>
      </c>
      <c r="N1612">
        <v>8.9689999999999994</v>
      </c>
    </row>
    <row r="1613" spans="1:14" x14ac:dyDescent="0.2">
      <c r="A1613" s="1" t="s">
        <v>38</v>
      </c>
      <c r="B1613" s="10">
        <v>31788</v>
      </c>
      <c r="C1613" s="32" t="str">
        <f t="shared" si="162"/>
        <v>S</v>
      </c>
      <c r="D1613">
        <v>33</v>
      </c>
      <c r="E1613">
        <v>0.73</v>
      </c>
      <c r="F1613" s="5">
        <f t="shared" si="161"/>
        <v>32.271916000000004</v>
      </c>
      <c r="G1613">
        <v>9.8360000000000003</v>
      </c>
      <c r="K1613">
        <v>433.815</v>
      </c>
      <c r="L1613">
        <v>423.97899999999998</v>
      </c>
      <c r="N1613">
        <v>8.9749999999999996</v>
      </c>
    </row>
    <row r="1614" spans="1:14" x14ac:dyDescent="0.2">
      <c r="A1614" s="1" t="s">
        <v>38</v>
      </c>
      <c r="B1614" s="10">
        <v>31903</v>
      </c>
      <c r="C1614" s="32" t="str">
        <f t="shared" si="162"/>
        <v>S</v>
      </c>
      <c r="D1614">
        <v>33</v>
      </c>
      <c r="E1614">
        <v>0.6</v>
      </c>
      <c r="F1614" s="5">
        <f t="shared" si="161"/>
        <v>32.403156000000003</v>
      </c>
      <c r="G1614">
        <v>9.8759999999999994</v>
      </c>
      <c r="K1614">
        <v>433.815</v>
      </c>
      <c r="L1614">
        <v>423.93900000000002</v>
      </c>
      <c r="N1614">
        <v>9.0150000000000006</v>
      </c>
    </row>
    <row r="1615" spans="1:14" x14ac:dyDescent="0.2">
      <c r="A1615" s="1" t="s">
        <v>38</v>
      </c>
      <c r="B1615" s="10">
        <v>32047</v>
      </c>
      <c r="C1615" s="32" t="str">
        <f t="shared" si="162"/>
        <v>S</v>
      </c>
      <c r="D1615">
        <v>33</v>
      </c>
      <c r="E1615">
        <v>1.42</v>
      </c>
      <c r="F1615" s="5">
        <f t="shared" si="161"/>
        <v>31.582906000000001</v>
      </c>
      <c r="G1615">
        <v>9.6259999999999994</v>
      </c>
      <c r="K1615">
        <v>433.815</v>
      </c>
      <c r="L1615">
        <v>424.18900000000002</v>
      </c>
      <c r="N1615">
        <v>8.7650000000000006</v>
      </c>
    </row>
    <row r="1616" spans="1:14" x14ac:dyDescent="0.2">
      <c r="A1616" s="1" t="s">
        <v>38</v>
      </c>
      <c r="B1616" s="10">
        <v>32231</v>
      </c>
      <c r="C1616" s="32" t="str">
        <f t="shared" si="162"/>
        <v>S</v>
      </c>
      <c r="D1616">
        <v>34</v>
      </c>
      <c r="E1616">
        <v>1.7</v>
      </c>
      <c r="F1616" s="5">
        <f t="shared" si="161"/>
        <v>32.301445000000001</v>
      </c>
      <c r="G1616">
        <v>9.8450000000000006</v>
      </c>
      <c r="K1616">
        <v>433.815</v>
      </c>
      <c r="L1616">
        <v>423.96899999999999</v>
      </c>
      <c r="N1616">
        <v>8.984</v>
      </c>
    </row>
    <row r="1617" spans="1:14" x14ac:dyDescent="0.2">
      <c r="A1617" s="1" t="s">
        <v>38</v>
      </c>
      <c r="B1617" s="10">
        <v>32235</v>
      </c>
      <c r="C1617" s="32" t="str">
        <f t="shared" si="162"/>
        <v>S</v>
      </c>
      <c r="D1617">
        <v>34</v>
      </c>
      <c r="E1617">
        <v>1.76</v>
      </c>
      <c r="F1617" s="5">
        <f t="shared" si="161"/>
        <v>32.242387000000001</v>
      </c>
      <c r="G1617">
        <v>9.827</v>
      </c>
      <c r="K1617">
        <v>433.815</v>
      </c>
      <c r="L1617">
        <v>423.988</v>
      </c>
      <c r="N1617">
        <v>8.9659999999999993</v>
      </c>
    </row>
    <row r="1618" spans="1:14" x14ac:dyDescent="0.2">
      <c r="A1618" s="1" t="s">
        <v>38</v>
      </c>
      <c r="B1618" s="10">
        <v>32242</v>
      </c>
      <c r="C1618" s="32" t="str">
        <f t="shared" si="162"/>
        <v>S</v>
      </c>
      <c r="D1618">
        <v>34</v>
      </c>
      <c r="E1618">
        <v>1.85</v>
      </c>
      <c r="F1618" s="5">
        <f t="shared" si="161"/>
        <v>32.150519000000003</v>
      </c>
      <c r="G1618">
        <v>9.7989999999999995</v>
      </c>
      <c r="K1618">
        <v>433.815</v>
      </c>
      <c r="L1618">
        <v>424.01499999999999</v>
      </c>
      <c r="N1618">
        <v>8.9380000000000006</v>
      </c>
    </row>
    <row r="1619" spans="1:14" x14ac:dyDescent="0.2">
      <c r="A1619" s="1" t="s">
        <v>38</v>
      </c>
      <c r="B1619" s="10">
        <v>32245</v>
      </c>
      <c r="C1619" s="32" t="str">
        <f t="shared" si="162"/>
        <v>S</v>
      </c>
      <c r="D1619">
        <v>34</v>
      </c>
      <c r="E1619">
        <v>1.9</v>
      </c>
      <c r="F1619" s="5">
        <f t="shared" si="161"/>
        <v>32.101304000000006</v>
      </c>
      <c r="G1619">
        <v>9.7840000000000007</v>
      </c>
      <c r="K1619">
        <v>433.815</v>
      </c>
      <c r="L1619">
        <v>424.03</v>
      </c>
      <c r="N1619">
        <v>8.923</v>
      </c>
    </row>
    <row r="1620" spans="1:14" x14ac:dyDescent="0.2">
      <c r="A1620" s="1" t="s">
        <v>38</v>
      </c>
      <c r="B1620" s="10">
        <v>32263</v>
      </c>
      <c r="C1620" s="32" t="str">
        <f t="shared" si="162"/>
        <v>S</v>
      </c>
      <c r="D1620">
        <v>34</v>
      </c>
      <c r="E1620">
        <v>1.98</v>
      </c>
      <c r="F1620" s="5">
        <f t="shared" si="161"/>
        <v>32.022559999999999</v>
      </c>
      <c r="G1620">
        <v>9.76</v>
      </c>
      <c r="K1620">
        <v>433.815</v>
      </c>
      <c r="L1620">
        <v>424.05500000000001</v>
      </c>
      <c r="N1620">
        <v>8.8989999999999991</v>
      </c>
    </row>
    <row r="1621" spans="1:14" x14ac:dyDescent="0.2">
      <c r="A1621" s="1" t="s">
        <v>38</v>
      </c>
      <c r="B1621" s="10">
        <v>32297</v>
      </c>
      <c r="C1621" s="32" t="str">
        <f t="shared" si="162"/>
        <v>S</v>
      </c>
      <c r="D1621">
        <v>34</v>
      </c>
      <c r="E1621">
        <v>2.17</v>
      </c>
      <c r="F1621" s="5">
        <f t="shared" si="161"/>
        <v>31.832262</v>
      </c>
      <c r="G1621">
        <v>9.702</v>
      </c>
      <c r="K1621">
        <v>433.815</v>
      </c>
      <c r="L1621">
        <v>424.113</v>
      </c>
      <c r="N1621">
        <v>8.8409999999999993</v>
      </c>
    </row>
    <row r="1622" spans="1:14" x14ac:dyDescent="0.2">
      <c r="A1622" s="1" t="s">
        <v>38</v>
      </c>
      <c r="B1622" s="10">
        <v>32313</v>
      </c>
      <c r="C1622" s="32" t="str">
        <f t="shared" si="162"/>
        <v>S</v>
      </c>
      <c r="D1622">
        <v>34</v>
      </c>
      <c r="E1622">
        <v>1.84</v>
      </c>
      <c r="F1622" s="5">
        <f t="shared" si="161"/>
        <v>32.160361999999999</v>
      </c>
      <c r="G1622">
        <v>9.8019999999999996</v>
      </c>
      <c r="K1622">
        <v>433.815</v>
      </c>
      <c r="L1622">
        <v>424.012</v>
      </c>
      <c r="N1622">
        <v>8.9410000000000007</v>
      </c>
    </row>
    <row r="1623" spans="1:14" x14ac:dyDescent="0.2">
      <c r="A1623" s="1" t="s">
        <v>38</v>
      </c>
      <c r="B1623" s="10">
        <v>32320</v>
      </c>
      <c r="C1623" s="32" t="s">
        <v>207</v>
      </c>
      <c r="D1623">
        <v>0</v>
      </c>
      <c r="F1623" s="5">
        <f t="shared" si="161"/>
        <v>32.340817000000001</v>
      </c>
      <c r="G1623">
        <v>9.8569999999999993</v>
      </c>
      <c r="K1623">
        <v>433.815</v>
      </c>
      <c r="L1623">
        <v>423.95699999999999</v>
      </c>
      <c r="N1623">
        <v>8.9960000000000004</v>
      </c>
    </row>
    <row r="1624" spans="1:14" x14ac:dyDescent="0.2">
      <c r="A1624" s="1" t="s">
        <v>38</v>
      </c>
      <c r="B1624" s="10">
        <v>32321</v>
      </c>
      <c r="C1624" s="32" t="str">
        <f t="shared" si="162"/>
        <v>S</v>
      </c>
      <c r="D1624">
        <v>34</v>
      </c>
      <c r="E1624">
        <v>1.86</v>
      </c>
      <c r="F1624" s="5">
        <f t="shared" si="161"/>
        <v>32.140675999999999</v>
      </c>
      <c r="G1624">
        <v>9.7959999999999994</v>
      </c>
      <c r="K1624">
        <v>433.815</v>
      </c>
      <c r="L1624">
        <v>424.01799999999997</v>
      </c>
      <c r="N1624">
        <v>8.9350000000000005</v>
      </c>
    </row>
    <row r="1625" spans="1:14" x14ac:dyDescent="0.2">
      <c r="A1625" s="1" t="s">
        <v>38</v>
      </c>
      <c r="B1625" s="10">
        <v>32351</v>
      </c>
      <c r="C1625" s="32" t="str">
        <f t="shared" si="162"/>
        <v>S</v>
      </c>
      <c r="D1625">
        <v>34</v>
      </c>
      <c r="E1625">
        <v>1.71</v>
      </c>
      <c r="F1625" s="5">
        <f t="shared" si="161"/>
        <v>32.291602000000005</v>
      </c>
      <c r="G1625">
        <v>9.8420000000000005</v>
      </c>
      <c r="K1625">
        <v>433.815</v>
      </c>
      <c r="L1625">
        <v>423.97300000000001</v>
      </c>
      <c r="N1625">
        <v>8.9809999999999999</v>
      </c>
    </row>
    <row r="1626" spans="1:14" x14ac:dyDescent="0.2">
      <c r="A1626" s="1" t="s">
        <v>38</v>
      </c>
      <c r="B1626" s="10">
        <v>32410</v>
      </c>
      <c r="C1626" s="32" t="s">
        <v>207</v>
      </c>
      <c r="D1626">
        <v>0</v>
      </c>
      <c r="F1626" s="5">
        <f t="shared" si="161"/>
        <v>32.511429000000007</v>
      </c>
      <c r="G1626">
        <v>9.9090000000000007</v>
      </c>
      <c r="K1626">
        <v>433.815</v>
      </c>
      <c r="L1626">
        <v>423.90499999999997</v>
      </c>
      <c r="N1626">
        <v>9.048</v>
      </c>
    </row>
    <row r="1627" spans="1:14" x14ac:dyDescent="0.2">
      <c r="A1627" s="1" t="s">
        <v>38</v>
      </c>
      <c r="B1627" s="10">
        <v>32411</v>
      </c>
      <c r="C1627" s="32" t="s">
        <v>207</v>
      </c>
      <c r="D1627">
        <v>0</v>
      </c>
      <c r="F1627" s="5">
        <f t="shared" si="161"/>
        <v>32.550801</v>
      </c>
      <c r="G1627">
        <v>9.9209999999999994</v>
      </c>
      <c r="K1627">
        <v>433.815</v>
      </c>
      <c r="L1627">
        <v>423.89299999999997</v>
      </c>
      <c r="N1627">
        <v>9.06</v>
      </c>
    </row>
    <row r="1628" spans="1:14" x14ac:dyDescent="0.2">
      <c r="A1628" s="1" t="s">
        <v>38</v>
      </c>
      <c r="B1628" s="10">
        <v>32476</v>
      </c>
      <c r="C1628" s="32" t="str">
        <f t="shared" si="162"/>
        <v>S</v>
      </c>
      <c r="D1628">
        <v>34</v>
      </c>
      <c r="E1628">
        <v>1.39</v>
      </c>
      <c r="F1628" s="5">
        <f t="shared" si="161"/>
        <v>32.613140000000001</v>
      </c>
      <c r="G1628">
        <v>9.94</v>
      </c>
      <c r="K1628">
        <v>433.815</v>
      </c>
      <c r="L1628">
        <v>423.875</v>
      </c>
      <c r="N1628">
        <v>9.0790000000000006</v>
      </c>
    </row>
    <row r="1629" spans="1:14" x14ac:dyDescent="0.2">
      <c r="A1629" s="1" t="s">
        <v>38</v>
      </c>
      <c r="B1629" s="10">
        <v>32605</v>
      </c>
      <c r="C1629" s="32" t="s">
        <v>207</v>
      </c>
      <c r="D1629">
        <v>0</v>
      </c>
      <c r="F1629" s="5">
        <f t="shared" si="161"/>
        <v>32.678760000000004</v>
      </c>
      <c r="G1629">
        <v>9.9600000000000009</v>
      </c>
      <c r="K1629">
        <v>433.815</v>
      </c>
      <c r="L1629">
        <v>423.85500000000002</v>
      </c>
      <c r="N1629">
        <v>9.0990000000000002</v>
      </c>
    </row>
    <row r="1630" spans="1:14" x14ac:dyDescent="0.2">
      <c r="A1630" s="1" t="s">
        <v>38</v>
      </c>
      <c r="B1630" s="10">
        <v>32613</v>
      </c>
      <c r="C1630" s="32" t="s">
        <v>207</v>
      </c>
      <c r="D1630">
        <v>0</v>
      </c>
      <c r="F1630" s="5">
        <f t="shared" si="161"/>
        <v>32.544239000000005</v>
      </c>
      <c r="G1630">
        <v>9.9190000000000005</v>
      </c>
      <c r="K1630">
        <v>433.815</v>
      </c>
      <c r="L1630">
        <v>423.89600000000002</v>
      </c>
      <c r="N1630">
        <v>9.0579999999999998</v>
      </c>
    </row>
    <row r="1631" spans="1:14" x14ac:dyDescent="0.2">
      <c r="A1631" s="1" t="s">
        <v>38</v>
      </c>
      <c r="B1631" s="10">
        <v>32641</v>
      </c>
      <c r="C1631" s="32" t="str">
        <f t="shared" si="162"/>
        <v>V</v>
      </c>
      <c r="F1631" s="5">
        <f t="shared" si="161"/>
        <v>32.117708999999998</v>
      </c>
      <c r="G1631">
        <v>9.7889999999999997</v>
      </c>
      <c r="K1631">
        <v>433.815</v>
      </c>
      <c r="L1631">
        <v>424.02600000000001</v>
      </c>
      <c r="N1631">
        <v>8.9280000000000008</v>
      </c>
    </row>
    <row r="1632" spans="1:14" x14ac:dyDescent="0.2">
      <c r="A1632" s="1" t="s">
        <v>38</v>
      </c>
      <c r="B1632" s="10">
        <v>32660</v>
      </c>
      <c r="C1632" s="32" t="str">
        <f t="shared" si="162"/>
        <v>V</v>
      </c>
      <c r="F1632" s="5">
        <f t="shared" si="161"/>
        <v>32.153800000000004</v>
      </c>
      <c r="G1632">
        <v>9.8000000000000007</v>
      </c>
      <c r="K1632">
        <v>433.815</v>
      </c>
      <c r="L1632">
        <v>424.01499999999999</v>
      </c>
      <c r="N1632">
        <v>8.9390000000000001</v>
      </c>
    </row>
    <row r="1633" spans="1:14" x14ac:dyDescent="0.2">
      <c r="A1633" s="1" t="s">
        <v>38</v>
      </c>
      <c r="B1633" s="10">
        <v>32743</v>
      </c>
      <c r="C1633" s="32" t="str">
        <f t="shared" si="162"/>
        <v>S</v>
      </c>
      <c r="D1633">
        <v>33</v>
      </c>
      <c r="E1633">
        <v>0.56999999999999995</v>
      </c>
      <c r="F1633" s="5">
        <f t="shared" si="161"/>
        <v>32.432684999999999</v>
      </c>
      <c r="G1633">
        <v>9.8849999999999998</v>
      </c>
      <c r="K1633">
        <v>433.815</v>
      </c>
      <c r="L1633">
        <v>423.93</v>
      </c>
      <c r="N1633">
        <v>9.0239999999999991</v>
      </c>
    </row>
    <row r="1634" spans="1:14" x14ac:dyDescent="0.2">
      <c r="A1634" s="1" t="s">
        <v>38</v>
      </c>
      <c r="B1634" s="10">
        <v>32759</v>
      </c>
      <c r="C1634" s="32" t="str">
        <f t="shared" si="162"/>
        <v>S</v>
      </c>
      <c r="D1634">
        <v>34</v>
      </c>
      <c r="E1634">
        <v>1.56</v>
      </c>
      <c r="F1634" s="5">
        <f t="shared" si="161"/>
        <v>32.442528000000003</v>
      </c>
      <c r="G1634">
        <v>9.8879999999999999</v>
      </c>
      <c r="K1634">
        <v>433.815</v>
      </c>
      <c r="L1634">
        <v>423.92700000000002</v>
      </c>
      <c r="N1634">
        <v>9.0269999999999992</v>
      </c>
    </row>
    <row r="1635" spans="1:14" x14ac:dyDescent="0.2">
      <c r="A1635" s="1" t="s">
        <v>38</v>
      </c>
      <c r="B1635" s="10">
        <v>32800</v>
      </c>
      <c r="C1635" s="32" t="str">
        <f t="shared" si="162"/>
        <v>V</v>
      </c>
      <c r="F1635" s="5">
        <f t="shared" si="161"/>
        <v>32.501586000000003</v>
      </c>
      <c r="G1635">
        <v>9.9060000000000006</v>
      </c>
      <c r="K1635">
        <v>433.815</v>
      </c>
      <c r="L1635">
        <v>423.90899999999999</v>
      </c>
      <c r="N1635">
        <v>9.0449999999999999</v>
      </c>
    </row>
    <row r="1636" spans="1:14" x14ac:dyDescent="0.2">
      <c r="A1636" s="1" t="s">
        <v>38</v>
      </c>
      <c r="B1636" s="10">
        <v>32808</v>
      </c>
      <c r="C1636" s="32" t="str">
        <f t="shared" si="162"/>
        <v>V</v>
      </c>
      <c r="F1636" s="5">
        <f t="shared" si="161"/>
        <v>32.481900000000003</v>
      </c>
      <c r="G1636">
        <v>9.9</v>
      </c>
      <c r="K1636">
        <v>433.815</v>
      </c>
      <c r="L1636">
        <v>423.91500000000002</v>
      </c>
      <c r="N1636">
        <v>9.0389999999999997</v>
      </c>
    </row>
    <row r="1637" spans="1:14" x14ac:dyDescent="0.2">
      <c r="A1637" s="1" t="s">
        <v>38</v>
      </c>
      <c r="B1637" s="10">
        <v>33257</v>
      </c>
      <c r="C1637" s="32" t="str">
        <f t="shared" si="162"/>
        <v>V</v>
      </c>
      <c r="F1637" s="5">
        <f t="shared" si="161"/>
        <v>33.177472000000002</v>
      </c>
      <c r="G1637">
        <v>10.112</v>
      </c>
      <c r="K1637">
        <v>433.815</v>
      </c>
      <c r="L1637">
        <v>423.70299999999997</v>
      </c>
      <c r="N1637">
        <v>9.2509999999999994</v>
      </c>
    </row>
    <row r="1638" spans="1:14" x14ac:dyDescent="0.2">
      <c r="A1638" s="1" t="s">
        <v>38</v>
      </c>
      <c r="B1638" s="10">
        <v>33312</v>
      </c>
      <c r="C1638" s="32" t="str">
        <f t="shared" si="162"/>
        <v>V</v>
      </c>
      <c r="F1638" s="5">
        <f t="shared" si="161"/>
        <v>33.321836000000005</v>
      </c>
      <c r="G1638">
        <v>10.156000000000001</v>
      </c>
      <c r="K1638">
        <v>433.815</v>
      </c>
      <c r="L1638">
        <v>423.65899999999999</v>
      </c>
      <c r="N1638">
        <v>9.2949999999999999</v>
      </c>
    </row>
    <row r="1639" spans="1:14" x14ac:dyDescent="0.2">
      <c r="A1639" s="1" t="s">
        <v>38</v>
      </c>
      <c r="B1639" s="10">
        <v>33679</v>
      </c>
      <c r="C1639" s="32" t="str">
        <f t="shared" si="162"/>
        <v>V</v>
      </c>
      <c r="F1639" s="5">
        <f t="shared" si="161"/>
        <v>33.062637000000002</v>
      </c>
      <c r="G1639">
        <v>10.077</v>
      </c>
      <c r="K1639">
        <v>433.815</v>
      </c>
      <c r="L1639">
        <v>423.74</v>
      </c>
      <c r="N1639">
        <v>9.2200000000000006</v>
      </c>
    </row>
    <row r="1640" spans="1:14" x14ac:dyDescent="0.2">
      <c r="A1640" s="1" t="s">
        <v>38</v>
      </c>
      <c r="B1640" s="10">
        <v>33686</v>
      </c>
      <c r="C1640" s="32" t="str">
        <f t="shared" si="162"/>
        <v>V</v>
      </c>
      <c r="F1640" s="5">
        <f t="shared" ref="F1640:F1704" si="163">G1640*3.281</f>
        <v>32.980612000000001</v>
      </c>
      <c r="G1640">
        <v>10.052</v>
      </c>
      <c r="K1640">
        <v>433.815</v>
      </c>
      <c r="L1640">
        <v>423.76</v>
      </c>
      <c r="N1640">
        <v>9.19</v>
      </c>
    </row>
    <row r="1641" spans="1:14" x14ac:dyDescent="0.2">
      <c r="A1641" s="1" t="s">
        <v>38</v>
      </c>
      <c r="B1641" s="10">
        <v>33695</v>
      </c>
      <c r="C1641" s="32" t="str">
        <f t="shared" si="162"/>
        <v>V</v>
      </c>
      <c r="F1641" s="5">
        <f t="shared" si="163"/>
        <v>33.082323000000002</v>
      </c>
      <c r="G1641">
        <v>10.083</v>
      </c>
      <c r="K1641">
        <v>433.815</v>
      </c>
      <c r="L1641">
        <v>423.73</v>
      </c>
      <c r="N1641">
        <v>9.2200000000000006</v>
      </c>
    </row>
    <row r="1642" spans="1:14" x14ac:dyDescent="0.2">
      <c r="A1642" s="1" t="s">
        <v>38</v>
      </c>
      <c r="B1642" s="10">
        <v>33699</v>
      </c>
      <c r="C1642" s="32" t="str">
        <f t="shared" si="162"/>
        <v>V</v>
      </c>
      <c r="F1642" s="5">
        <f t="shared" si="163"/>
        <v>32.901868</v>
      </c>
      <c r="G1642">
        <v>10.028</v>
      </c>
      <c r="K1642">
        <v>433.815</v>
      </c>
      <c r="L1642">
        <v>423.79</v>
      </c>
      <c r="N1642">
        <v>9.17</v>
      </c>
    </row>
    <row r="1643" spans="1:14" x14ac:dyDescent="0.2">
      <c r="A1643" s="1" t="s">
        <v>38</v>
      </c>
      <c r="B1643" s="10">
        <v>33700</v>
      </c>
      <c r="C1643" s="32" t="str">
        <f t="shared" si="162"/>
        <v>V</v>
      </c>
      <c r="F1643" s="5">
        <f t="shared" si="163"/>
        <v>32.882182</v>
      </c>
      <c r="G1643">
        <v>10.022</v>
      </c>
      <c r="K1643">
        <v>433.815</v>
      </c>
      <c r="L1643">
        <v>423.79</v>
      </c>
      <c r="N1643">
        <v>9.16</v>
      </c>
    </row>
    <row r="1644" spans="1:14" x14ac:dyDescent="0.2">
      <c r="A1644" s="1" t="s">
        <v>38</v>
      </c>
      <c r="B1644" s="10">
        <v>33702</v>
      </c>
      <c r="C1644" s="32" t="str">
        <f t="shared" si="162"/>
        <v>V</v>
      </c>
      <c r="F1644" s="5">
        <f t="shared" si="163"/>
        <v>32.872339000000004</v>
      </c>
      <c r="G1644">
        <v>10.019</v>
      </c>
      <c r="K1644">
        <v>433.815</v>
      </c>
      <c r="L1644">
        <f t="shared" ref="L1644:L1663" si="164">K1644-G1644</f>
        <v>423.79599999999999</v>
      </c>
      <c r="N1644">
        <v>9.16</v>
      </c>
    </row>
    <row r="1645" spans="1:14" x14ac:dyDescent="0.2">
      <c r="A1645" s="1" t="s">
        <v>38</v>
      </c>
      <c r="B1645" s="10">
        <v>33709</v>
      </c>
      <c r="C1645" s="32" t="str">
        <f t="shared" si="162"/>
        <v>V</v>
      </c>
      <c r="F1645" s="5">
        <f t="shared" si="163"/>
        <v>33.019984000000001</v>
      </c>
      <c r="G1645">
        <v>10.064</v>
      </c>
      <c r="K1645">
        <v>433.815</v>
      </c>
      <c r="L1645">
        <f t="shared" si="164"/>
        <v>423.75099999999998</v>
      </c>
      <c r="N1645">
        <v>9.1999999999999993</v>
      </c>
    </row>
    <row r="1646" spans="1:14" x14ac:dyDescent="0.2">
      <c r="A1646" s="1" t="s">
        <v>38</v>
      </c>
      <c r="B1646" s="10">
        <v>33771</v>
      </c>
      <c r="C1646" s="32" t="str">
        <f t="shared" si="162"/>
        <v>V</v>
      </c>
      <c r="F1646" s="5">
        <f t="shared" si="163"/>
        <v>32.777190000000004</v>
      </c>
      <c r="G1646">
        <v>9.99</v>
      </c>
      <c r="K1646">
        <v>433.815</v>
      </c>
      <c r="L1646">
        <f t="shared" si="164"/>
        <v>423.82499999999999</v>
      </c>
      <c r="N1646">
        <v>9.1300000000000008</v>
      </c>
    </row>
    <row r="1647" spans="1:14" x14ac:dyDescent="0.2">
      <c r="A1647" s="1" t="s">
        <v>38</v>
      </c>
      <c r="B1647" s="10">
        <v>34010</v>
      </c>
      <c r="C1647" s="32" t="str">
        <f t="shared" si="162"/>
        <v>V</v>
      </c>
      <c r="F1647" s="5">
        <f t="shared" si="163"/>
        <v>32.659074000000004</v>
      </c>
      <c r="G1647">
        <v>9.9540000000000006</v>
      </c>
      <c r="K1647">
        <v>433.815</v>
      </c>
      <c r="L1647">
        <f t="shared" si="164"/>
        <v>423.86099999999999</v>
      </c>
      <c r="N1647">
        <v>9.093</v>
      </c>
    </row>
    <row r="1648" spans="1:14" x14ac:dyDescent="0.2">
      <c r="A1648" s="1" t="s">
        <v>38</v>
      </c>
      <c r="B1648" s="10">
        <v>34033</v>
      </c>
      <c r="C1648" s="32" t="str">
        <f t="shared" si="162"/>
        <v>V</v>
      </c>
      <c r="F1648" s="5">
        <f t="shared" si="163"/>
        <v>32.727975000000001</v>
      </c>
      <c r="G1648">
        <v>9.9749999999999996</v>
      </c>
      <c r="K1648">
        <v>433.815</v>
      </c>
      <c r="L1648">
        <f t="shared" si="164"/>
        <v>423.84</v>
      </c>
      <c r="N1648">
        <v>9.1140000000000008</v>
      </c>
    </row>
    <row r="1649" spans="1:14" x14ac:dyDescent="0.2">
      <c r="A1649" s="1" t="s">
        <v>38</v>
      </c>
      <c r="B1649" s="10">
        <v>34044</v>
      </c>
      <c r="C1649" s="32" t="str">
        <f t="shared" si="162"/>
        <v>V</v>
      </c>
      <c r="F1649" s="5">
        <f t="shared" si="163"/>
        <v>32.773909000000003</v>
      </c>
      <c r="G1649">
        <v>9.9890000000000008</v>
      </c>
      <c r="K1649">
        <v>433.815</v>
      </c>
      <c r="L1649">
        <f t="shared" si="164"/>
        <v>423.82600000000002</v>
      </c>
      <c r="N1649">
        <v>9.1280000000000001</v>
      </c>
    </row>
    <row r="1650" spans="1:14" x14ac:dyDescent="0.2">
      <c r="A1650" s="1" t="s">
        <v>38</v>
      </c>
      <c r="B1650" s="10">
        <v>34058</v>
      </c>
      <c r="C1650" s="32" t="str">
        <f t="shared" si="162"/>
        <v>V</v>
      </c>
      <c r="F1650" s="5">
        <f t="shared" si="163"/>
        <v>32.724694</v>
      </c>
      <c r="G1650">
        <v>9.9740000000000002</v>
      </c>
      <c r="K1650">
        <v>433.815</v>
      </c>
      <c r="L1650">
        <f t="shared" si="164"/>
        <v>423.84100000000001</v>
      </c>
      <c r="N1650">
        <v>9.1129999999999995</v>
      </c>
    </row>
    <row r="1651" spans="1:14" x14ac:dyDescent="0.2">
      <c r="A1651" s="1" t="s">
        <v>38</v>
      </c>
      <c r="B1651" s="10">
        <v>34065</v>
      </c>
      <c r="C1651" s="32" t="str">
        <f t="shared" si="162"/>
        <v>V</v>
      </c>
      <c r="F1651" s="5">
        <f t="shared" si="163"/>
        <v>32.038965000000005</v>
      </c>
      <c r="G1651">
        <v>9.7650000000000006</v>
      </c>
      <c r="K1651">
        <v>433.815</v>
      </c>
      <c r="L1651">
        <f t="shared" si="164"/>
        <v>424.05</v>
      </c>
      <c r="N1651">
        <v>8.9039999999999999</v>
      </c>
    </row>
    <row r="1652" spans="1:14" x14ac:dyDescent="0.2">
      <c r="A1652" s="1" t="s">
        <v>38</v>
      </c>
      <c r="B1652" s="10">
        <v>34075</v>
      </c>
      <c r="C1652" s="32" t="str">
        <f t="shared" si="162"/>
        <v>V</v>
      </c>
      <c r="F1652" s="5">
        <f t="shared" si="163"/>
        <v>32.593454000000001</v>
      </c>
      <c r="G1652">
        <v>9.9339999999999993</v>
      </c>
      <c r="K1652">
        <v>433.815</v>
      </c>
      <c r="L1652">
        <f t="shared" si="164"/>
        <v>423.88099999999997</v>
      </c>
      <c r="N1652">
        <v>9.0730000000000004</v>
      </c>
    </row>
    <row r="1653" spans="1:14" x14ac:dyDescent="0.2">
      <c r="A1653" s="1" t="s">
        <v>38</v>
      </c>
      <c r="B1653" s="10">
        <v>34086</v>
      </c>
      <c r="C1653" s="32" t="str">
        <f t="shared" si="162"/>
        <v>V</v>
      </c>
      <c r="F1653" s="5">
        <f t="shared" si="163"/>
        <v>32.491743</v>
      </c>
      <c r="G1653">
        <v>9.9030000000000005</v>
      </c>
      <c r="K1653">
        <v>433.815</v>
      </c>
      <c r="L1653">
        <f t="shared" si="164"/>
        <v>423.91199999999998</v>
      </c>
      <c r="N1653">
        <v>9.0419999999999998</v>
      </c>
    </row>
    <row r="1654" spans="1:14" x14ac:dyDescent="0.2">
      <c r="A1654" s="1" t="s">
        <v>38</v>
      </c>
      <c r="B1654" s="10">
        <v>34100</v>
      </c>
      <c r="C1654" s="32" t="str">
        <f t="shared" si="162"/>
        <v>V</v>
      </c>
      <c r="F1654" s="5">
        <f t="shared" si="163"/>
        <v>32.360503000000001</v>
      </c>
      <c r="G1654">
        <v>9.8629999999999995</v>
      </c>
      <c r="K1654">
        <v>433.815</v>
      </c>
      <c r="L1654">
        <f t="shared" si="164"/>
        <v>423.952</v>
      </c>
      <c r="N1654">
        <v>9.0020000000000007</v>
      </c>
    </row>
    <row r="1655" spans="1:14" x14ac:dyDescent="0.2">
      <c r="A1655" s="1" t="s">
        <v>38</v>
      </c>
      <c r="B1655" s="10">
        <v>34110</v>
      </c>
      <c r="C1655" s="32" t="str">
        <f t="shared" si="162"/>
        <v>V</v>
      </c>
      <c r="F1655" s="5">
        <f t="shared" si="163"/>
        <v>32.311288000000005</v>
      </c>
      <c r="G1655">
        <v>9.8480000000000008</v>
      </c>
      <c r="K1655">
        <v>433.815</v>
      </c>
      <c r="L1655">
        <f t="shared" si="164"/>
        <v>423.96699999999998</v>
      </c>
      <c r="N1655">
        <v>8.9870000000000001</v>
      </c>
    </row>
    <row r="1656" spans="1:14" x14ac:dyDescent="0.2">
      <c r="A1656" s="1" t="s">
        <v>38</v>
      </c>
      <c r="B1656" s="10">
        <v>34267</v>
      </c>
      <c r="C1656" s="32" t="str">
        <f t="shared" si="162"/>
        <v>V</v>
      </c>
      <c r="F1656" s="5">
        <f t="shared" si="163"/>
        <v>32.409718000000005</v>
      </c>
      <c r="G1656">
        <v>9.8780000000000001</v>
      </c>
      <c r="K1656">
        <v>433.815</v>
      </c>
      <c r="L1656">
        <f t="shared" si="164"/>
        <v>423.93700000000001</v>
      </c>
      <c r="N1656">
        <v>9.0169999999999995</v>
      </c>
    </row>
    <row r="1657" spans="1:14" x14ac:dyDescent="0.2">
      <c r="A1657" s="1" t="s">
        <v>38</v>
      </c>
      <c r="B1657" s="10">
        <v>34310</v>
      </c>
      <c r="C1657" s="32" t="str">
        <f t="shared" si="162"/>
        <v>V</v>
      </c>
      <c r="F1657" s="5">
        <f t="shared" si="163"/>
        <v>32.557363000000002</v>
      </c>
      <c r="G1657">
        <v>9.923</v>
      </c>
      <c r="K1657">
        <v>433.815</v>
      </c>
      <c r="L1657">
        <f t="shared" si="164"/>
        <v>423.892</v>
      </c>
      <c r="N1657">
        <v>9.0619999999999994</v>
      </c>
    </row>
    <row r="1658" spans="1:14" x14ac:dyDescent="0.2">
      <c r="A1658" s="1" t="s">
        <v>38</v>
      </c>
      <c r="B1658" s="10">
        <v>34341</v>
      </c>
      <c r="C1658" s="32" t="str">
        <f t="shared" si="162"/>
        <v>V</v>
      </c>
      <c r="F1658" s="5">
        <f t="shared" si="163"/>
        <v>32.672198000000002</v>
      </c>
      <c r="G1658">
        <v>9.9580000000000002</v>
      </c>
      <c r="K1658">
        <v>433.815</v>
      </c>
      <c r="L1658">
        <f t="shared" si="164"/>
        <v>423.85699999999997</v>
      </c>
      <c r="N1658">
        <v>9.0969999999999995</v>
      </c>
    </row>
    <row r="1659" spans="1:14" x14ac:dyDescent="0.2">
      <c r="A1659" s="1" t="s">
        <v>38</v>
      </c>
      <c r="B1659" s="10">
        <v>34438</v>
      </c>
      <c r="C1659" s="32" t="str">
        <f t="shared" si="162"/>
        <v>V</v>
      </c>
      <c r="F1659" s="5">
        <f t="shared" si="163"/>
        <v>31.878195999999999</v>
      </c>
      <c r="G1659">
        <v>9.7159999999999993</v>
      </c>
      <c r="K1659">
        <v>433.815</v>
      </c>
      <c r="L1659">
        <f t="shared" si="164"/>
        <v>424.09899999999999</v>
      </c>
      <c r="N1659">
        <v>8.8550000000000004</v>
      </c>
    </row>
    <row r="1660" spans="1:14" x14ac:dyDescent="0.2">
      <c r="A1660" s="1" t="s">
        <v>38</v>
      </c>
      <c r="B1660" s="10">
        <v>34488</v>
      </c>
      <c r="C1660" s="32" t="str">
        <f t="shared" si="162"/>
        <v>V</v>
      </c>
      <c r="F1660" s="5">
        <f t="shared" si="163"/>
        <v>32.508147999999998</v>
      </c>
      <c r="G1660">
        <v>9.9079999999999995</v>
      </c>
      <c r="K1660">
        <v>433.815</v>
      </c>
      <c r="L1660">
        <f t="shared" si="164"/>
        <v>423.90699999999998</v>
      </c>
      <c r="N1660">
        <v>9.0470000000000006</v>
      </c>
    </row>
    <row r="1661" spans="1:14" x14ac:dyDescent="0.2">
      <c r="A1661" s="1" t="s">
        <v>38</v>
      </c>
      <c r="B1661" s="10">
        <v>34522</v>
      </c>
      <c r="C1661" s="32" t="str">
        <f t="shared" si="162"/>
        <v>V</v>
      </c>
      <c r="F1661" s="5">
        <f t="shared" si="163"/>
        <v>32.429404000000005</v>
      </c>
      <c r="G1661">
        <v>9.8840000000000003</v>
      </c>
      <c r="K1661">
        <v>433.815</v>
      </c>
      <c r="L1661">
        <f t="shared" si="164"/>
        <v>423.93099999999998</v>
      </c>
      <c r="N1661">
        <v>9.0229999999999997</v>
      </c>
    </row>
    <row r="1662" spans="1:14" x14ac:dyDescent="0.2">
      <c r="A1662" s="1" t="s">
        <v>38</v>
      </c>
      <c r="B1662" s="10">
        <v>34561</v>
      </c>
      <c r="C1662" s="32" t="str">
        <f t="shared" si="162"/>
        <v>V</v>
      </c>
      <c r="F1662" s="5">
        <f t="shared" si="163"/>
        <v>32.232544000000004</v>
      </c>
      <c r="G1662">
        <v>9.8239999999999998</v>
      </c>
      <c r="K1662">
        <v>433.815</v>
      </c>
      <c r="L1662">
        <f t="shared" si="164"/>
        <v>423.99099999999999</v>
      </c>
      <c r="N1662">
        <v>8.9629999999999992</v>
      </c>
    </row>
    <row r="1663" spans="1:14" x14ac:dyDescent="0.2">
      <c r="A1663" s="1" t="s">
        <v>38</v>
      </c>
      <c r="B1663" s="10">
        <v>34589</v>
      </c>
      <c r="C1663" s="32" t="str">
        <f t="shared" ref="C1663:C1726" si="165">IF(ISBLANK(D1663),"V","S")</f>
        <v>V</v>
      </c>
      <c r="F1663" s="5">
        <f t="shared" si="163"/>
        <v>32.298164</v>
      </c>
      <c r="G1663">
        <v>9.8439999999999994</v>
      </c>
      <c r="K1663">
        <v>433.815</v>
      </c>
      <c r="L1663">
        <f t="shared" si="164"/>
        <v>423.971</v>
      </c>
      <c r="N1663">
        <v>8.9830000000000005</v>
      </c>
    </row>
    <row r="1664" spans="1:14" x14ac:dyDescent="0.2">
      <c r="A1664" s="1" t="s">
        <v>38</v>
      </c>
      <c r="B1664" s="10">
        <v>34611</v>
      </c>
      <c r="C1664" s="32" t="str">
        <f t="shared" si="165"/>
        <v>V</v>
      </c>
      <c r="F1664" s="5">
        <f t="shared" si="163"/>
        <v>33.147942999999998</v>
      </c>
      <c r="G1664">
        <v>10.103</v>
      </c>
      <c r="K1664">
        <v>433.815</v>
      </c>
      <c r="L1664">
        <f>K1664-G1664</f>
        <v>423.71199999999999</v>
      </c>
      <c r="N1664">
        <v>9.2420000000000009</v>
      </c>
    </row>
    <row r="1665" spans="1:14" x14ac:dyDescent="0.2">
      <c r="C1665" s="32"/>
      <c r="G1665" s="3"/>
      <c r="N1665" s="3"/>
    </row>
    <row r="1666" spans="1:14" s="8" customFormat="1" x14ac:dyDescent="0.2">
      <c r="A1666" s="7" t="s">
        <v>39</v>
      </c>
      <c r="B1666" s="13">
        <v>30715</v>
      </c>
      <c r="C1666" s="32" t="str">
        <f t="shared" si="165"/>
        <v>S</v>
      </c>
      <c r="D1666" s="8">
        <v>33</v>
      </c>
      <c r="E1666" s="8">
        <v>0.28999999999999998</v>
      </c>
      <c r="F1666" s="9">
        <f t="shared" si="163"/>
        <v>32.711570000000002</v>
      </c>
      <c r="G1666" s="8">
        <v>9.9700000000000006</v>
      </c>
      <c r="H1666" s="9"/>
      <c r="J1666" s="8" t="s">
        <v>40</v>
      </c>
      <c r="K1666" s="8">
        <v>433.74900000000002</v>
      </c>
      <c r="L1666" s="8">
        <v>423.779</v>
      </c>
      <c r="N1666" s="8">
        <v>9.2189999999999994</v>
      </c>
    </row>
    <row r="1667" spans="1:14" x14ac:dyDescent="0.2">
      <c r="A1667" s="1" t="s">
        <v>39</v>
      </c>
      <c r="B1667" s="10">
        <v>30739</v>
      </c>
      <c r="C1667" s="32" t="str">
        <f t="shared" si="165"/>
        <v>S</v>
      </c>
      <c r="D1667">
        <v>33</v>
      </c>
      <c r="E1667">
        <v>0.81</v>
      </c>
      <c r="F1667" s="5">
        <f t="shared" si="163"/>
        <v>32.193171999999997</v>
      </c>
      <c r="G1667">
        <v>9.8119999999999994</v>
      </c>
      <c r="K1667">
        <v>433.74900000000002</v>
      </c>
      <c r="L1667">
        <v>423.93700000000001</v>
      </c>
      <c r="N1667">
        <v>9.0609999999999999</v>
      </c>
    </row>
    <row r="1668" spans="1:14" x14ac:dyDescent="0.2">
      <c r="A1668" s="1" t="s">
        <v>39</v>
      </c>
      <c r="B1668" s="10">
        <v>30778</v>
      </c>
      <c r="C1668" s="32" t="str">
        <f t="shared" si="165"/>
        <v>S</v>
      </c>
      <c r="D1668">
        <v>33</v>
      </c>
      <c r="E1668">
        <v>0.83</v>
      </c>
      <c r="F1668" s="5">
        <f t="shared" si="163"/>
        <v>32.173485999999997</v>
      </c>
      <c r="G1668">
        <v>9.8059999999999992</v>
      </c>
      <c r="K1668">
        <v>433.74900000000002</v>
      </c>
      <c r="L1668">
        <v>423.94299999999998</v>
      </c>
      <c r="N1668">
        <v>9.0549999999999997</v>
      </c>
    </row>
    <row r="1669" spans="1:14" x14ac:dyDescent="0.2">
      <c r="A1669" s="1" t="s">
        <v>39</v>
      </c>
      <c r="B1669" s="10">
        <v>30785</v>
      </c>
      <c r="C1669" s="32" t="str">
        <f t="shared" si="165"/>
        <v>S</v>
      </c>
      <c r="D1669">
        <v>33</v>
      </c>
      <c r="E1669">
        <v>0.87</v>
      </c>
      <c r="F1669" s="5">
        <f t="shared" si="163"/>
        <v>32.130832999999996</v>
      </c>
      <c r="G1669">
        <v>9.7929999999999993</v>
      </c>
      <c r="K1669">
        <v>433.74900000000002</v>
      </c>
      <c r="L1669">
        <v>423.95499999999998</v>
      </c>
      <c r="N1669">
        <v>9.0419999999999998</v>
      </c>
    </row>
    <row r="1670" spans="1:14" x14ac:dyDescent="0.2">
      <c r="A1670" s="1" t="s">
        <v>39</v>
      </c>
      <c r="B1670" s="10">
        <v>30799</v>
      </c>
      <c r="C1670" s="32" t="str">
        <f t="shared" si="165"/>
        <v>S</v>
      </c>
      <c r="D1670">
        <v>33</v>
      </c>
      <c r="E1670">
        <v>0.92</v>
      </c>
      <c r="F1670" s="5">
        <f t="shared" si="163"/>
        <v>32.081618000000006</v>
      </c>
      <c r="G1670">
        <v>9.7780000000000005</v>
      </c>
      <c r="K1670">
        <v>433.74900000000002</v>
      </c>
      <c r="L1670">
        <v>423.971</v>
      </c>
      <c r="N1670">
        <v>9.0269999999999992</v>
      </c>
    </row>
    <row r="1671" spans="1:14" x14ac:dyDescent="0.2">
      <c r="A1671" s="1" t="s">
        <v>39</v>
      </c>
      <c r="B1671" s="10">
        <v>30806</v>
      </c>
      <c r="C1671" s="32" t="str">
        <f t="shared" si="165"/>
        <v>S</v>
      </c>
      <c r="D1671">
        <v>33</v>
      </c>
      <c r="E1671">
        <v>1.1200000000000001</v>
      </c>
      <c r="F1671" s="5">
        <f t="shared" si="163"/>
        <v>31.881477000000004</v>
      </c>
      <c r="G1671">
        <v>9.7170000000000005</v>
      </c>
      <c r="K1671">
        <v>433.74900000000002</v>
      </c>
      <c r="L1671">
        <v>424.03199999999998</v>
      </c>
      <c r="N1671">
        <v>8.9659999999999993</v>
      </c>
    </row>
    <row r="1672" spans="1:14" x14ac:dyDescent="0.2">
      <c r="A1672" s="1" t="s">
        <v>39</v>
      </c>
      <c r="B1672" s="10">
        <v>30830</v>
      </c>
      <c r="C1672" s="32" t="str">
        <f t="shared" si="165"/>
        <v>S</v>
      </c>
      <c r="D1672">
        <v>33</v>
      </c>
      <c r="E1672">
        <v>1.1399999999999999</v>
      </c>
      <c r="F1672" s="5">
        <f t="shared" si="163"/>
        <v>31.861791000000004</v>
      </c>
      <c r="G1672">
        <v>9.7110000000000003</v>
      </c>
      <c r="K1672">
        <v>433.74900000000002</v>
      </c>
      <c r="L1672">
        <v>424.03800000000001</v>
      </c>
      <c r="N1672">
        <v>8.9600000000000009</v>
      </c>
    </row>
    <row r="1673" spans="1:14" x14ac:dyDescent="0.2">
      <c r="A1673" s="1" t="s">
        <v>39</v>
      </c>
      <c r="B1673" s="10">
        <v>30839</v>
      </c>
      <c r="C1673" s="32" t="str">
        <f t="shared" si="165"/>
        <v>S</v>
      </c>
      <c r="D1673">
        <v>33</v>
      </c>
      <c r="E1673">
        <v>1.2</v>
      </c>
      <c r="F1673" s="5">
        <f t="shared" si="163"/>
        <v>31.802733</v>
      </c>
      <c r="G1673">
        <v>9.6929999999999996</v>
      </c>
      <c r="K1673">
        <v>433.74900000000002</v>
      </c>
      <c r="L1673">
        <v>424.05599999999998</v>
      </c>
      <c r="N1673">
        <v>8.9420000000000002</v>
      </c>
    </row>
    <row r="1674" spans="1:14" x14ac:dyDescent="0.2">
      <c r="A1674" s="1" t="s">
        <v>39</v>
      </c>
      <c r="B1674" s="10">
        <v>30848</v>
      </c>
      <c r="C1674" s="32" t="str">
        <f t="shared" si="165"/>
        <v>S</v>
      </c>
      <c r="D1674">
        <v>33</v>
      </c>
      <c r="E1674">
        <v>1.45</v>
      </c>
      <c r="F1674" s="5">
        <f t="shared" si="163"/>
        <v>31.553377000000005</v>
      </c>
      <c r="G1674">
        <v>9.6170000000000009</v>
      </c>
      <c r="K1674">
        <v>433.74900000000002</v>
      </c>
      <c r="L1674">
        <v>424.13200000000001</v>
      </c>
      <c r="N1674">
        <v>8.8659999999999997</v>
      </c>
    </row>
    <row r="1675" spans="1:14" x14ac:dyDescent="0.2">
      <c r="A1675" s="1" t="s">
        <v>39</v>
      </c>
      <c r="B1675" s="10">
        <v>30854</v>
      </c>
      <c r="C1675" s="32" t="str">
        <f t="shared" si="165"/>
        <v>S</v>
      </c>
      <c r="D1675">
        <v>33</v>
      </c>
      <c r="E1675">
        <v>1.72</v>
      </c>
      <c r="F1675" s="5">
        <f t="shared" si="163"/>
        <v>31.281054000000005</v>
      </c>
      <c r="G1675">
        <v>9.5340000000000007</v>
      </c>
      <c r="K1675">
        <v>433.74900000000002</v>
      </c>
      <c r="L1675">
        <v>424.21499999999997</v>
      </c>
      <c r="N1675">
        <v>8.7829999999999995</v>
      </c>
    </row>
    <row r="1676" spans="1:14" x14ac:dyDescent="0.2">
      <c r="A1676" s="1" t="s">
        <v>39</v>
      </c>
      <c r="B1676" s="10">
        <v>30861</v>
      </c>
      <c r="C1676" s="32" t="str">
        <f t="shared" si="165"/>
        <v>S</v>
      </c>
      <c r="D1676">
        <v>33</v>
      </c>
      <c r="E1676">
        <v>1.77</v>
      </c>
      <c r="F1676" s="5">
        <f t="shared" si="163"/>
        <v>31.231839000000001</v>
      </c>
      <c r="G1676">
        <v>9.5190000000000001</v>
      </c>
      <c r="K1676">
        <v>433.74900000000002</v>
      </c>
      <c r="L1676">
        <v>424.23</v>
      </c>
      <c r="N1676">
        <v>8.7680000000000007</v>
      </c>
    </row>
    <row r="1677" spans="1:14" x14ac:dyDescent="0.2">
      <c r="A1677" s="1" t="s">
        <v>39</v>
      </c>
      <c r="B1677" s="10">
        <v>30869</v>
      </c>
      <c r="C1677" s="32" t="str">
        <f t="shared" si="165"/>
        <v>S</v>
      </c>
      <c r="D1677">
        <v>32</v>
      </c>
      <c r="E1677">
        <v>0.75</v>
      </c>
      <c r="F1677" s="5">
        <f t="shared" si="163"/>
        <v>31.251525000000001</v>
      </c>
      <c r="G1677">
        <v>9.5250000000000004</v>
      </c>
      <c r="K1677">
        <v>433.74900000000002</v>
      </c>
      <c r="L1677">
        <v>424.22399999999999</v>
      </c>
      <c r="N1677">
        <v>8.7739999999999991</v>
      </c>
    </row>
    <row r="1678" spans="1:14" x14ac:dyDescent="0.2">
      <c r="A1678" s="1" t="s">
        <v>39</v>
      </c>
      <c r="B1678" s="10">
        <v>30881</v>
      </c>
      <c r="C1678" s="32" t="str">
        <f t="shared" si="165"/>
        <v>S</v>
      </c>
      <c r="D1678">
        <v>32</v>
      </c>
      <c r="E1678">
        <v>0.65</v>
      </c>
      <c r="F1678" s="5">
        <f t="shared" si="163"/>
        <v>31.353235999999999</v>
      </c>
      <c r="G1678">
        <v>9.5559999999999992</v>
      </c>
      <c r="K1678">
        <v>433.74900000000002</v>
      </c>
      <c r="L1678">
        <v>424.19299999999998</v>
      </c>
      <c r="N1678">
        <v>8.8049999999999997</v>
      </c>
    </row>
    <row r="1679" spans="1:14" x14ac:dyDescent="0.2">
      <c r="A1679" s="1" t="s">
        <v>39</v>
      </c>
      <c r="B1679" s="10">
        <v>30888</v>
      </c>
      <c r="C1679" s="32" t="str">
        <f t="shared" si="165"/>
        <v>S</v>
      </c>
      <c r="D1679">
        <v>32</v>
      </c>
      <c r="E1679">
        <v>0.55000000000000004</v>
      </c>
      <c r="F1679" s="5">
        <f t="shared" si="163"/>
        <v>31.451666000000003</v>
      </c>
      <c r="G1679">
        <v>9.5860000000000003</v>
      </c>
      <c r="K1679">
        <v>433.74900000000002</v>
      </c>
      <c r="L1679">
        <v>424.16300000000001</v>
      </c>
      <c r="N1679">
        <v>8.8350000000000009</v>
      </c>
    </row>
    <row r="1680" spans="1:14" x14ac:dyDescent="0.2">
      <c r="A1680" s="1" t="s">
        <v>39</v>
      </c>
      <c r="B1680" s="10">
        <v>30897</v>
      </c>
      <c r="C1680" s="32" t="str">
        <f t="shared" si="165"/>
        <v>S</v>
      </c>
      <c r="D1680">
        <v>32</v>
      </c>
      <c r="E1680">
        <v>0.47</v>
      </c>
      <c r="F1680" s="5">
        <f t="shared" si="163"/>
        <v>31.53041</v>
      </c>
      <c r="G1680">
        <v>9.61</v>
      </c>
      <c r="K1680">
        <v>433.74900000000002</v>
      </c>
      <c r="L1680">
        <v>424.13799999999998</v>
      </c>
      <c r="N1680">
        <v>8.859</v>
      </c>
    </row>
    <row r="1681" spans="1:14" x14ac:dyDescent="0.2">
      <c r="A1681" s="1" t="s">
        <v>39</v>
      </c>
      <c r="B1681" s="10">
        <v>30904</v>
      </c>
      <c r="C1681" s="32" t="str">
        <f t="shared" si="165"/>
        <v>S</v>
      </c>
      <c r="D1681">
        <v>33</v>
      </c>
      <c r="E1681">
        <v>1.45</v>
      </c>
      <c r="F1681" s="5">
        <f t="shared" si="163"/>
        <v>31.553377000000005</v>
      </c>
      <c r="G1681">
        <v>9.6170000000000009</v>
      </c>
      <c r="K1681">
        <v>433.74900000000002</v>
      </c>
      <c r="L1681">
        <v>424.13200000000001</v>
      </c>
      <c r="N1681">
        <v>8.8659999999999997</v>
      </c>
    </row>
    <row r="1682" spans="1:14" x14ac:dyDescent="0.2">
      <c r="A1682" s="1" t="s">
        <v>39</v>
      </c>
      <c r="B1682" s="10">
        <v>30911</v>
      </c>
      <c r="C1682" s="32" t="str">
        <f t="shared" si="165"/>
        <v>S</v>
      </c>
      <c r="D1682">
        <v>33</v>
      </c>
      <c r="E1682">
        <v>1.37</v>
      </c>
      <c r="F1682" s="5">
        <f t="shared" si="163"/>
        <v>31.632121000000001</v>
      </c>
      <c r="G1682">
        <v>9.641</v>
      </c>
      <c r="K1682">
        <v>433.74900000000002</v>
      </c>
      <c r="L1682">
        <v>424.108</v>
      </c>
      <c r="N1682">
        <v>8.89</v>
      </c>
    </row>
    <row r="1683" spans="1:14" x14ac:dyDescent="0.2">
      <c r="A1683" s="1" t="s">
        <v>39</v>
      </c>
      <c r="B1683" s="10">
        <v>30917</v>
      </c>
      <c r="C1683" s="32" t="str">
        <f t="shared" si="165"/>
        <v>S</v>
      </c>
      <c r="D1683">
        <v>33</v>
      </c>
      <c r="E1683">
        <v>1.37</v>
      </c>
      <c r="F1683" s="5">
        <f t="shared" si="163"/>
        <v>31.632121000000001</v>
      </c>
      <c r="G1683">
        <v>9.641</v>
      </c>
      <c r="K1683">
        <v>433.74900000000002</v>
      </c>
      <c r="L1683">
        <v>424.108</v>
      </c>
      <c r="N1683">
        <v>8.89</v>
      </c>
    </row>
    <row r="1684" spans="1:14" x14ac:dyDescent="0.2">
      <c r="A1684" s="1" t="s">
        <v>39</v>
      </c>
      <c r="B1684" s="10">
        <v>30925</v>
      </c>
      <c r="C1684" s="32" t="str">
        <f t="shared" si="165"/>
        <v>S</v>
      </c>
      <c r="D1684">
        <v>34</v>
      </c>
      <c r="E1684">
        <v>2.2599999999999998</v>
      </c>
      <c r="F1684" s="5">
        <f t="shared" si="163"/>
        <v>31.740393999999998</v>
      </c>
      <c r="G1684">
        <v>9.6739999999999995</v>
      </c>
      <c r="K1684">
        <v>433.74900000000002</v>
      </c>
      <c r="L1684">
        <v>424.07400000000001</v>
      </c>
      <c r="N1684">
        <v>8.923</v>
      </c>
    </row>
    <row r="1685" spans="1:14" x14ac:dyDescent="0.2">
      <c r="A1685" s="1" t="s">
        <v>39</v>
      </c>
      <c r="B1685" s="10">
        <v>30934</v>
      </c>
      <c r="C1685" s="32" t="str">
        <f t="shared" si="165"/>
        <v>S</v>
      </c>
      <c r="D1685">
        <v>33</v>
      </c>
      <c r="E1685">
        <v>1.2</v>
      </c>
      <c r="F1685" s="5">
        <f t="shared" si="163"/>
        <v>31.802733</v>
      </c>
      <c r="G1685">
        <v>9.6929999999999996</v>
      </c>
      <c r="K1685">
        <v>433.74900000000002</v>
      </c>
      <c r="L1685">
        <v>424.05599999999998</v>
      </c>
      <c r="N1685">
        <v>8.9420000000000002</v>
      </c>
    </row>
    <row r="1686" spans="1:14" x14ac:dyDescent="0.2">
      <c r="A1686" s="1" t="s">
        <v>39</v>
      </c>
      <c r="B1686" s="10">
        <v>30945</v>
      </c>
      <c r="C1686" s="32" t="str">
        <f t="shared" si="165"/>
        <v>S</v>
      </c>
      <c r="D1686">
        <v>33</v>
      </c>
      <c r="E1686">
        <v>1.03</v>
      </c>
      <c r="F1686" s="5">
        <f t="shared" si="163"/>
        <v>31.973344999999998</v>
      </c>
      <c r="G1686">
        <v>9.7449999999999992</v>
      </c>
      <c r="K1686">
        <v>433.74900000000002</v>
      </c>
      <c r="L1686">
        <v>424.00400000000002</v>
      </c>
      <c r="N1686">
        <v>8.9939999999999998</v>
      </c>
    </row>
    <row r="1687" spans="1:14" x14ac:dyDescent="0.2">
      <c r="A1687" s="1" t="s">
        <v>39</v>
      </c>
      <c r="B1687" s="10">
        <v>30979</v>
      </c>
      <c r="C1687" s="32" t="str">
        <f t="shared" si="165"/>
        <v>S</v>
      </c>
      <c r="D1687">
        <v>33</v>
      </c>
      <c r="E1687">
        <v>1.26</v>
      </c>
      <c r="F1687" s="5">
        <f t="shared" si="163"/>
        <v>31.740393999999998</v>
      </c>
      <c r="G1687">
        <v>9.6739999999999995</v>
      </c>
      <c r="K1687">
        <v>433.74900000000002</v>
      </c>
      <c r="L1687">
        <v>424.07400000000001</v>
      </c>
      <c r="N1687">
        <v>8.923</v>
      </c>
    </row>
    <row r="1688" spans="1:14" x14ac:dyDescent="0.2">
      <c r="A1688" s="1" t="s">
        <v>39</v>
      </c>
      <c r="B1688" s="10">
        <v>30986</v>
      </c>
      <c r="C1688" s="32" t="str">
        <f t="shared" si="165"/>
        <v>S</v>
      </c>
      <c r="D1688">
        <v>33</v>
      </c>
      <c r="E1688">
        <v>1.38</v>
      </c>
      <c r="F1688" s="5">
        <f t="shared" si="163"/>
        <v>31.622278000000001</v>
      </c>
      <c r="G1688">
        <v>9.6379999999999999</v>
      </c>
      <c r="K1688">
        <v>433.74900000000002</v>
      </c>
      <c r="L1688">
        <v>424.11099999999999</v>
      </c>
      <c r="N1688">
        <v>8.8870000000000005</v>
      </c>
    </row>
    <row r="1689" spans="1:14" x14ac:dyDescent="0.2">
      <c r="A1689" s="1" t="s">
        <v>39</v>
      </c>
      <c r="B1689" s="10">
        <v>30993</v>
      </c>
      <c r="C1689" s="32" t="str">
        <f t="shared" si="165"/>
        <v>S</v>
      </c>
      <c r="D1689">
        <v>33</v>
      </c>
      <c r="E1689">
        <v>1.45</v>
      </c>
      <c r="F1689" s="5">
        <f t="shared" si="163"/>
        <v>31.553377000000005</v>
      </c>
      <c r="G1689">
        <v>9.6170000000000009</v>
      </c>
      <c r="K1689">
        <v>433.74900000000002</v>
      </c>
      <c r="L1689">
        <v>424.13200000000001</v>
      </c>
      <c r="N1689">
        <v>8.8659999999999997</v>
      </c>
    </row>
    <row r="1690" spans="1:14" x14ac:dyDescent="0.2">
      <c r="A1690" s="1" t="s">
        <v>39</v>
      </c>
      <c r="B1690" s="10">
        <v>31002</v>
      </c>
      <c r="C1690" s="32" t="str">
        <f t="shared" si="165"/>
        <v>S</v>
      </c>
      <c r="D1690">
        <v>33</v>
      </c>
      <c r="E1690">
        <v>1.48</v>
      </c>
      <c r="F1690" s="5">
        <f t="shared" si="163"/>
        <v>31.520567</v>
      </c>
      <c r="G1690">
        <v>9.6069999999999993</v>
      </c>
      <c r="K1690">
        <v>433.74900000000002</v>
      </c>
      <c r="L1690">
        <v>424.14100000000002</v>
      </c>
      <c r="N1690">
        <v>8.8559999999999999</v>
      </c>
    </row>
    <row r="1691" spans="1:14" x14ac:dyDescent="0.2">
      <c r="A1691" s="1" t="s">
        <v>39</v>
      </c>
      <c r="B1691" s="10">
        <v>31007</v>
      </c>
      <c r="C1691" s="32" t="str">
        <f t="shared" si="165"/>
        <v>S</v>
      </c>
      <c r="D1691">
        <v>33</v>
      </c>
      <c r="E1691">
        <v>1.36</v>
      </c>
      <c r="F1691" s="5">
        <f t="shared" si="163"/>
        <v>31.641964000000002</v>
      </c>
      <c r="G1691">
        <v>9.6440000000000001</v>
      </c>
      <c r="K1691">
        <v>433.74900000000002</v>
      </c>
      <c r="L1691">
        <v>424.10500000000002</v>
      </c>
      <c r="N1691">
        <v>8.8930000000000007</v>
      </c>
    </row>
    <row r="1692" spans="1:14" x14ac:dyDescent="0.2">
      <c r="A1692" s="1" t="s">
        <v>39</v>
      </c>
      <c r="B1692" s="10">
        <v>31016</v>
      </c>
      <c r="C1692" s="32" t="str">
        <f t="shared" si="165"/>
        <v>S</v>
      </c>
      <c r="D1692">
        <v>33</v>
      </c>
      <c r="E1692">
        <v>1.34</v>
      </c>
      <c r="F1692" s="5">
        <f t="shared" si="163"/>
        <v>31.661650000000002</v>
      </c>
      <c r="G1692">
        <v>9.65</v>
      </c>
      <c r="K1692">
        <v>433.74900000000002</v>
      </c>
      <c r="L1692">
        <v>424.09899999999999</v>
      </c>
      <c r="N1692">
        <v>8.8989999999999991</v>
      </c>
    </row>
    <row r="1693" spans="1:14" x14ac:dyDescent="0.2">
      <c r="A1693" s="1" t="s">
        <v>39</v>
      </c>
      <c r="B1693" s="10">
        <v>31021</v>
      </c>
      <c r="C1693" s="32" t="str">
        <f t="shared" si="165"/>
        <v>S</v>
      </c>
      <c r="D1693">
        <v>33</v>
      </c>
      <c r="E1693">
        <v>1.28</v>
      </c>
      <c r="F1693" s="5">
        <f t="shared" si="163"/>
        <v>31.720707999999998</v>
      </c>
      <c r="G1693">
        <v>9.6679999999999993</v>
      </c>
      <c r="K1693">
        <v>433.74900000000002</v>
      </c>
      <c r="L1693">
        <v>424.08</v>
      </c>
      <c r="N1693">
        <v>8.9169999999999998</v>
      </c>
    </row>
    <row r="1694" spans="1:14" x14ac:dyDescent="0.2">
      <c r="A1694" s="1" t="s">
        <v>39</v>
      </c>
      <c r="B1694" s="10">
        <v>31029</v>
      </c>
      <c r="C1694" s="32" t="str">
        <f t="shared" si="165"/>
        <v>S</v>
      </c>
      <c r="D1694">
        <v>33</v>
      </c>
      <c r="E1694">
        <v>1.23</v>
      </c>
      <c r="F1694" s="5">
        <f t="shared" si="163"/>
        <v>31.773204</v>
      </c>
      <c r="G1694">
        <v>9.6839999999999993</v>
      </c>
      <c r="K1694">
        <v>433.74900000000002</v>
      </c>
      <c r="L1694">
        <v>424.065</v>
      </c>
      <c r="N1694">
        <v>8.9329999999999998</v>
      </c>
    </row>
    <row r="1695" spans="1:14" x14ac:dyDescent="0.2">
      <c r="A1695" s="1" t="s">
        <v>39</v>
      </c>
      <c r="B1695" s="10">
        <v>31039</v>
      </c>
      <c r="C1695" s="32" t="str">
        <f t="shared" si="165"/>
        <v>S</v>
      </c>
      <c r="D1695">
        <v>33</v>
      </c>
      <c r="E1695">
        <v>1.17</v>
      </c>
      <c r="F1695" s="5">
        <f t="shared" si="163"/>
        <v>31.832262</v>
      </c>
      <c r="G1695">
        <v>9.702</v>
      </c>
      <c r="K1695">
        <v>433.74900000000002</v>
      </c>
      <c r="L1695">
        <v>424.04700000000003</v>
      </c>
      <c r="N1695">
        <v>8.9510000000000005</v>
      </c>
    </row>
    <row r="1696" spans="1:14" x14ac:dyDescent="0.2">
      <c r="A1696" s="1" t="s">
        <v>39</v>
      </c>
      <c r="B1696" s="10">
        <v>31046</v>
      </c>
      <c r="C1696" s="32" t="str">
        <f t="shared" si="165"/>
        <v>S</v>
      </c>
      <c r="D1696">
        <v>33</v>
      </c>
      <c r="E1696">
        <v>1.1200000000000001</v>
      </c>
      <c r="F1696" s="5">
        <f t="shared" si="163"/>
        <v>31.881477000000004</v>
      </c>
      <c r="G1696">
        <v>9.7170000000000005</v>
      </c>
      <c r="K1696">
        <v>433.74900000000002</v>
      </c>
      <c r="L1696">
        <v>424.03199999999998</v>
      </c>
      <c r="N1696">
        <v>8.9659999999999993</v>
      </c>
    </row>
    <row r="1697" spans="1:14" x14ac:dyDescent="0.2">
      <c r="A1697" s="1" t="s">
        <v>39</v>
      </c>
      <c r="B1697" s="10">
        <v>31053</v>
      </c>
      <c r="C1697" s="32" t="str">
        <f t="shared" si="165"/>
        <v>S</v>
      </c>
      <c r="D1697">
        <v>33</v>
      </c>
      <c r="E1697">
        <v>1.08</v>
      </c>
      <c r="F1697" s="5">
        <f t="shared" si="163"/>
        <v>31.920849</v>
      </c>
      <c r="G1697">
        <v>9.7289999999999992</v>
      </c>
      <c r="K1697">
        <v>433.74900000000002</v>
      </c>
      <c r="L1697">
        <v>424.01900000000001</v>
      </c>
      <c r="N1697">
        <v>8.9779999999999998</v>
      </c>
    </row>
    <row r="1698" spans="1:14" x14ac:dyDescent="0.2">
      <c r="A1698" s="1" t="s">
        <v>39</v>
      </c>
      <c r="B1698" s="10">
        <v>31060</v>
      </c>
      <c r="C1698" s="32" t="str">
        <f t="shared" si="165"/>
        <v>S</v>
      </c>
      <c r="D1698">
        <v>33</v>
      </c>
      <c r="E1698">
        <v>1.05</v>
      </c>
      <c r="F1698" s="5">
        <f t="shared" si="163"/>
        <v>31.950378000000001</v>
      </c>
      <c r="G1698">
        <v>9.7379999999999995</v>
      </c>
      <c r="K1698">
        <v>433.74900000000002</v>
      </c>
      <c r="L1698">
        <v>424.01</v>
      </c>
      <c r="N1698">
        <v>8.9870000000000001</v>
      </c>
    </row>
    <row r="1699" spans="1:14" x14ac:dyDescent="0.2">
      <c r="A1699" s="1" t="s">
        <v>39</v>
      </c>
      <c r="B1699" s="10">
        <v>31076</v>
      </c>
      <c r="C1699" s="32" t="str">
        <f t="shared" si="165"/>
        <v>S</v>
      </c>
      <c r="D1699">
        <v>33</v>
      </c>
      <c r="E1699">
        <v>0.94</v>
      </c>
      <c r="F1699" s="5">
        <f t="shared" si="163"/>
        <v>32.061931999999999</v>
      </c>
      <c r="G1699">
        <v>9.7720000000000002</v>
      </c>
      <c r="K1699">
        <v>433.74900000000002</v>
      </c>
      <c r="L1699">
        <v>423.97699999999998</v>
      </c>
      <c r="N1699">
        <v>9.0210000000000008</v>
      </c>
    </row>
    <row r="1700" spans="1:14" x14ac:dyDescent="0.2">
      <c r="A1700" s="1" t="s">
        <v>39</v>
      </c>
      <c r="B1700" s="10">
        <v>31081</v>
      </c>
      <c r="C1700" s="32" t="str">
        <f t="shared" si="165"/>
        <v>S</v>
      </c>
      <c r="D1700">
        <v>33</v>
      </c>
      <c r="E1700">
        <v>0.9</v>
      </c>
      <c r="F1700" s="5">
        <f t="shared" si="163"/>
        <v>32.101304000000006</v>
      </c>
      <c r="G1700">
        <v>9.7840000000000007</v>
      </c>
      <c r="K1700">
        <v>433.74900000000002</v>
      </c>
      <c r="L1700">
        <v>423.96499999999997</v>
      </c>
      <c r="N1700">
        <v>9.0329999999999995</v>
      </c>
    </row>
    <row r="1701" spans="1:14" x14ac:dyDescent="0.2">
      <c r="A1701" s="1" t="s">
        <v>39</v>
      </c>
      <c r="B1701" s="10">
        <v>31088</v>
      </c>
      <c r="C1701" s="32" t="str">
        <f t="shared" si="165"/>
        <v>S</v>
      </c>
      <c r="D1701">
        <v>33</v>
      </c>
      <c r="E1701">
        <v>0.89</v>
      </c>
      <c r="F1701" s="5">
        <f t="shared" si="163"/>
        <v>32.111147000000003</v>
      </c>
      <c r="G1701">
        <v>9.7870000000000008</v>
      </c>
      <c r="K1701">
        <v>433.74900000000002</v>
      </c>
      <c r="L1701">
        <v>423.96199999999999</v>
      </c>
      <c r="N1701">
        <v>9.0359999999999996</v>
      </c>
    </row>
    <row r="1702" spans="1:14" x14ac:dyDescent="0.2">
      <c r="A1702" s="1" t="s">
        <v>39</v>
      </c>
      <c r="B1702" s="10">
        <v>31095</v>
      </c>
      <c r="C1702" s="32" t="str">
        <f t="shared" si="165"/>
        <v>S</v>
      </c>
      <c r="D1702">
        <v>33</v>
      </c>
      <c r="E1702">
        <v>0.84</v>
      </c>
      <c r="F1702" s="5">
        <f t="shared" si="163"/>
        <v>32.160361999999999</v>
      </c>
      <c r="G1702">
        <v>9.8019999999999996</v>
      </c>
      <c r="K1702">
        <v>433.74900000000002</v>
      </c>
      <c r="L1702">
        <v>423.94600000000003</v>
      </c>
      <c r="N1702">
        <v>9.0510000000000002</v>
      </c>
    </row>
    <row r="1703" spans="1:14" x14ac:dyDescent="0.2">
      <c r="A1703" s="1" t="s">
        <v>39</v>
      </c>
      <c r="B1703" s="10">
        <v>31102</v>
      </c>
      <c r="C1703" s="32" t="str">
        <f t="shared" si="165"/>
        <v>S</v>
      </c>
      <c r="D1703">
        <v>33</v>
      </c>
      <c r="E1703">
        <v>0.81</v>
      </c>
      <c r="F1703" s="5">
        <f t="shared" si="163"/>
        <v>32.193171999999997</v>
      </c>
      <c r="G1703">
        <v>9.8119999999999994</v>
      </c>
      <c r="K1703">
        <v>433.74900000000002</v>
      </c>
      <c r="L1703">
        <v>423.93700000000001</v>
      </c>
      <c r="N1703">
        <v>9.0609999999999999</v>
      </c>
    </row>
    <row r="1704" spans="1:14" x14ac:dyDescent="0.2">
      <c r="A1704" s="1" t="s">
        <v>39</v>
      </c>
      <c r="B1704" s="10">
        <v>31109</v>
      </c>
      <c r="C1704" s="32" t="str">
        <f t="shared" si="165"/>
        <v>S</v>
      </c>
      <c r="D1704">
        <v>33</v>
      </c>
      <c r="E1704">
        <v>0.78</v>
      </c>
      <c r="F1704" s="5">
        <f t="shared" si="163"/>
        <v>32.222701000000001</v>
      </c>
      <c r="G1704">
        <v>9.8209999999999997</v>
      </c>
      <c r="K1704">
        <v>433.74900000000002</v>
      </c>
      <c r="L1704">
        <v>423.928</v>
      </c>
      <c r="N1704">
        <v>9.07</v>
      </c>
    </row>
    <row r="1705" spans="1:14" x14ac:dyDescent="0.2">
      <c r="A1705" s="1" t="s">
        <v>39</v>
      </c>
      <c r="B1705" s="10">
        <v>31116</v>
      </c>
      <c r="C1705" s="32" t="str">
        <f t="shared" si="165"/>
        <v>S</v>
      </c>
      <c r="D1705">
        <v>33</v>
      </c>
      <c r="E1705">
        <v>0.75</v>
      </c>
      <c r="F1705" s="5">
        <f t="shared" ref="F1705:F1768" si="166">G1705*3.281</f>
        <v>32.252230000000004</v>
      </c>
      <c r="G1705">
        <v>9.83</v>
      </c>
      <c r="K1705">
        <v>433.74900000000002</v>
      </c>
      <c r="L1705">
        <v>423.91899999999998</v>
      </c>
      <c r="N1705">
        <v>9.0790000000000006</v>
      </c>
    </row>
    <row r="1706" spans="1:14" x14ac:dyDescent="0.2">
      <c r="A1706" s="1" t="s">
        <v>39</v>
      </c>
      <c r="B1706" s="10">
        <v>31123</v>
      </c>
      <c r="C1706" s="32" t="str">
        <f t="shared" si="165"/>
        <v>S</v>
      </c>
      <c r="D1706">
        <v>33</v>
      </c>
      <c r="E1706">
        <v>0.7</v>
      </c>
      <c r="F1706" s="5">
        <f t="shared" si="166"/>
        <v>32.301445000000001</v>
      </c>
      <c r="G1706">
        <v>9.8450000000000006</v>
      </c>
      <c r="K1706">
        <v>433.74900000000002</v>
      </c>
      <c r="L1706">
        <v>423.904</v>
      </c>
      <c r="N1706">
        <v>9.0939999999999994</v>
      </c>
    </row>
    <row r="1707" spans="1:14" x14ac:dyDescent="0.2">
      <c r="A1707" s="1" t="s">
        <v>39</v>
      </c>
      <c r="B1707" s="10">
        <v>31130</v>
      </c>
      <c r="C1707" s="32" t="str">
        <f t="shared" si="165"/>
        <v>S</v>
      </c>
      <c r="D1707">
        <v>33</v>
      </c>
      <c r="E1707">
        <v>0.84</v>
      </c>
      <c r="F1707" s="5">
        <f t="shared" si="166"/>
        <v>32.160361999999999</v>
      </c>
      <c r="G1707">
        <v>9.8019999999999996</v>
      </c>
      <c r="K1707">
        <v>433.74900000000002</v>
      </c>
      <c r="L1707">
        <v>423.94600000000003</v>
      </c>
      <c r="N1707">
        <v>9.0510000000000002</v>
      </c>
    </row>
    <row r="1708" spans="1:14" x14ac:dyDescent="0.2">
      <c r="A1708" s="1" t="s">
        <v>39</v>
      </c>
      <c r="B1708" s="10">
        <v>31137</v>
      </c>
      <c r="C1708" s="32" t="str">
        <f t="shared" si="165"/>
        <v>S</v>
      </c>
      <c r="D1708">
        <v>33</v>
      </c>
      <c r="E1708">
        <v>0.85</v>
      </c>
      <c r="F1708" s="5">
        <f t="shared" si="166"/>
        <v>32.150519000000003</v>
      </c>
      <c r="G1708">
        <v>9.7989999999999995</v>
      </c>
      <c r="K1708">
        <v>433.74900000000002</v>
      </c>
      <c r="L1708">
        <v>423.94900000000001</v>
      </c>
      <c r="N1708">
        <v>9.048</v>
      </c>
    </row>
    <row r="1709" spans="1:14" x14ac:dyDescent="0.2">
      <c r="A1709" s="1" t="s">
        <v>39</v>
      </c>
      <c r="B1709" s="10">
        <v>31144</v>
      </c>
      <c r="C1709" s="32" t="str">
        <f t="shared" si="165"/>
        <v>S</v>
      </c>
      <c r="D1709">
        <v>33</v>
      </c>
      <c r="E1709">
        <v>0.88</v>
      </c>
      <c r="F1709" s="5">
        <f t="shared" si="166"/>
        <v>32.120989999999999</v>
      </c>
      <c r="G1709">
        <v>9.7899999999999991</v>
      </c>
      <c r="K1709">
        <v>433.74900000000002</v>
      </c>
      <c r="L1709">
        <v>423.95800000000003</v>
      </c>
      <c r="N1709">
        <v>9.0389999999999997</v>
      </c>
    </row>
    <row r="1710" spans="1:14" x14ac:dyDescent="0.2">
      <c r="A1710" s="1" t="s">
        <v>39</v>
      </c>
      <c r="B1710" s="10">
        <v>31151</v>
      </c>
      <c r="C1710" s="32" t="str">
        <f t="shared" si="165"/>
        <v>S</v>
      </c>
      <c r="D1710">
        <v>33</v>
      </c>
      <c r="E1710">
        <v>0.89</v>
      </c>
      <c r="F1710" s="5">
        <f t="shared" si="166"/>
        <v>32.111147000000003</v>
      </c>
      <c r="G1710">
        <v>9.7870000000000008</v>
      </c>
      <c r="K1710">
        <v>433.74900000000002</v>
      </c>
      <c r="L1710">
        <v>423.96199999999999</v>
      </c>
      <c r="N1710">
        <v>9.0359999999999996</v>
      </c>
    </row>
    <row r="1711" spans="1:14" x14ac:dyDescent="0.2">
      <c r="A1711" s="1" t="s">
        <v>39</v>
      </c>
      <c r="B1711" s="10">
        <v>31158</v>
      </c>
      <c r="C1711" s="32" t="str">
        <f t="shared" si="165"/>
        <v>S</v>
      </c>
      <c r="D1711">
        <v>33</v>
      </c>
      <c r="E1711">
        <v>0.9</v>
      </c>
      <c r="F1711" s="5">
        <f t="shared" si="166"/>
        <v>32.101304000000006</v>
      </c>
      <c r="G1711">
        <v>9.7840000000000007</v>
      </c>
      <c r="K1711">
        <v>433.74900000000002</v>
      </c>
      <c r="L1711">
        <v>423.96499999999997</v>
      </c>
      <c r="N1711">
        <v>9.0329999999999995</v>
      </c>
    </row>
    <row r="1712" spans="1:14" x14ac:dyDescent="0.2">
      <c r="A1712" s="1" t="s">
        <v>39</v>
      </c>
      <c r="B1712" s="10">
        <v>31165</v>
      </c>
      <c r="C1712" s="32" t="str">
        <f t="shared" si="165"/>
        <v>S</v>
      </c>
      <c r="D1712">
        <v>33</v>
      </c>
      <c r="E1712">
        <v>1.1000000000000001</v>
      </c>
      <c r="F1712" s="5">
        <f t="shared" si="166"/>
        <v>31.901163000000004</v>
      </c>
      <c r="G1712">
        <v>9.7230000000000008</v>
      </c>
      <c r="K1712">
        <v>433.74900000000002</v>
      </c>
      <c r="L1712">
        <v>424.02600000000001</v>
      </c>
      <c r="N1712">
        <v>8.9719999999999995</v>
      </c>
    </row>
    <row r="1713" spans="1:14" x14ac:dyDescent="0.2">
      <c r="A1713" s="1" t="s">
        <v>39</v>
      </c>
      <c r="B1713" s="10">
        <v>31172</v>
      </c>
      <c r="C1713" s="32" t="str">
        <f t="shared" si="165"/>
        <v>S</v>
      </c>
      <c r="D1713">
        <v>33</v>
      </c>
      <c r="E1713">
        <v>1.21</v>
      </c>
      <c r="F1713" s="5">
        <f t="shared" si="166"/>
        <v>31.79289</v>
      </c>
      <c r="G1713">
        <v>9.69</v>
      </c>
      <c r="K1713">
        <v>433.74900000000002</v>
      </c>
      <c r="L1713">
        <v>424.05900000000003</v>
      </c>
      <c r="N1713">
        <v>8.9390000000000001</v>
      </c>
    </row>
    <row r="1714" spans="1:14" x14ac:dyDescent="0.2">
      <c r="A1714" s="1" t="s">
        <v>39</v>
      </c>
      <c r="B1714" s="10">
        <v>31179</v>
      </c>
      <c r="C1714" s="32" t="str">
        <f t="shared" si="165"/>
        <v>S</v>
      </c>
      <c r="D1714">
        <v>33</v>
      </c>
      <c r="E1714">
        <v>1.7</v>
      </c>
      <c r="F1714" s="5">
        <f t="shared" si="166"/>
        <v>31.300739999999998</v>
      </c>
      <c r="G1714">
        <v>9.5399999999999991</v>
      </c>
      <c r="K1714">
        <v>433.74900000000002</v>
      </c>
      <c r="L1714">
        <v>424.20800000000003</v>
      </c>
      <c r="N1714">
        <v>8.7889999999999997</v>
      </c>
    </row>
    <row r="1715" spans="1:14" x14ac:dyDescent="0.2">
      <c r="A1715" s="1" t="s">
        <v>39</v>
      </c>
      <c r="B1715" s="10">
        <v>31186</v>
      </c>
      <c r="C1715" s="32" t="str">
        <f t="shared" si="165"/>
        <v>S</v>
      </c>
      <c r="D1715">
        <v>33</v>
      </c>
      <c r="E1715">
        <v>1.81</v>
      </c>
      <c r="F1715" s="5">
        <f t="shared" si="166"/>
        <v>31.192467000000001</v>
      </c>
      <c r="G1715">
        <v>9.5069999999999997</v>
      </c>
      <c r="K1715">
        <v>433.74900000000002</v>
      </c>
      <c r="L1715">
        <v>424.24200000000002</v>
      </c>
      <c r="N1715">
        <v>8.7560000000000002</v>
      </c>
    </row>
    <row r="1716" spans="1:14" x14ac:dyDescent="0.2">
      <c r="A1716" s="1" t="s">
        <v>39</v>
      </c>
      <c r="B1716" s="10">
        <v>31193</v>
      </c>
      <c r="C1716" s="32" t="str">
        <f t="shared" si="165"/>
        <v>S</v>
      </c>
      <c r="D1716">
        <v>33</v>
      </c>
      <c r="E1716">
        <v>1.85</v>
      </c>
      <c r="F1716" s="5">
        <f t="shared" si="166"/>
        <v>31.153095</v>
      </c>
      <c r="G1716">
        <v>9.4949999999999992</v>
      </c>
      <c r="K1716">
        <v>433.74900000000002</v>
      </c>
      <c r="L1716">
        <v>424.25400000000002</v>
      </c>
      <c r="N1716">
        <v>8.7439999999999998</v>
      </c>
    </row>
    <row r="1717" spans="1:14" x14ac:dyDescent="0.2">
      <c r="A1717" s="1" t="s">
        <v>39</v>
      </c>
      <c r="B1717" s="10">
        <v>31200</v>
      </c>
      <c r="C1717" s="32" t="str">
        <f t="shared" si="165"/>
        <v>S</v>
      </c>
      <c r="D1717">
        <v>33</v>
      </c>
      <c r="E1717">
        <v>1.88</v>
      </c>
      <c r="F1717" s="5">
        <f t="shared" si="166"/>
        <v>31.120284999999999</v>
      </c>
      <c r="G1717">
        <v>9.4849999999999994</v>
      </c>
      <c r="K1717">
        <v>433.74900000000002</v>
      </c>
      <c r="L1717">
        <v>424.26299999999998</v>
      </c>
      <c r="N1717">
        <v>8.734</v>
      </c>
    </row>
    <row r="1718" spans="1:14" x14ac:dyDescent="0.2">
      <c r="A1718" s="1" t="s">
        <v>39</v>
      </c>
      <c r="B1718" s="10">
        <v>31207</v>
      </c>
      <c r="C1718" s="32" t="str">
        <f t="shared" si="165"/>
        <v>S</v>
      </c>
      <c r="D1718">
        <v>33</v>
      </c>
      <c r="E1718">
        <v>1.89</v>
      </c>
      <c r="F1718" s="5">
        <f t="shared" si="166"/>
        <v>31.110441999999999</v>
      </c>
      <c r="G1718">
        <v>9.4819999999999993</v>
      </c>
      <c r="K1718">
        <v>433.74900000000002</v>
      </c>
      <c r="L1718">
        <v>424.26600000000002</v>
      </c>
      <c r="N1718">
        <v>8.7309999999999999</v>
      </c>
    </row>
    <row r="1719" spans="1:14" x14ac:dyDescent="0.2">
      <c r="A1719" s="1" t="s">
        <v>39</v>
      </c>
      <c r="B1719" s="10">
        <v>31214</v>
      </c>
      <c r="C1719" s="32" t="str">
        <f t="shared" si="165"/>
        <v>S</v>
      </c>
      <c r="D1719">
        <v>33</v>
      </c>
      <c r="E1719">
        <v>1.9</v>
      </c>
      <c r="F1719" s="5">
        <f t="shared" si="166"/>
        <v>31.100598999999999</v>
      </c>
      <c r="G1719">
        <v>9.4789999999999992</v>
      </c>
      <c r="K1719">
        <v>433.74900000000002</v>
      </c>
      <c r="L1719">
        <v>424.26900000000001</v>
      </c>
      <c r="N1719">
        <v>8.7279999999999998</v>
      </c>
    </row>
    <row r="1720" spans="1:14" x14ac:dyDescent="0.2">
      <c r="A1720" s="1" t="s">
        <v>39</v>
      </c>
      <c r="B1720" s="10">
        <v>31228</v>
      </c>
      <c r="C1720" s="32" t="str">
        <f t="shared" si="165"/>
        <v>S</v>
      </c>
      <c r="D1720">
        <v>33</v>
      </c>
      <c r="E1720">
        <v>1.92</v>
      </c>
      <c r="F1720" s="5">
        <f t="shared" si="166"/>
        <v>31.080913000000002</v>
      </c>
      <c r="G1720">
        <v>9.4730000000000008</v>
      </c>
      <c r="K1720">
        <v>433.74900000000002</v>
      </c>
      <c r="L1720">
        <v>424.27499999999998</v>
      </c>
      <c r="N1720">
        <v>8.7219999999999995</v>
      </c>
    </row>
    <row r="1721" spans="1:14" x14ac:dyDescent="0.2">
      <c r="A1721" s="1" t="s">
        <v>39</v>
      </c>
      <c r="B1721" s="10">
        <v>31235</v>
      </c>
      <c r="C1721" s="32" t="str">
        <f t="shared" si="165"/>
        <v>S</v>
      </c>
      <c r="D1721">
        <v>33</v>
      </c>
      <c r="E1721">
        <v>1.91</v>
      </c>
      <c r="F1721" s="5">
        <f t="shared" si="166"/>
        <v>31.090756000000003</v>
      </c>
      <c r="G1721">
        <v>9.4760000000000009</v>
      </c>
      <c r="K1721">
        <v>433.74900000000002</v>
      </c>
      <c r="L1721">
        <v>424.27199999999999</v>
      </c>
      <c r="N1721">
        <v>8.7249999999999996</v>
      </c>
    </row>
    <row r="1722" spans="1:14" x14ac:dyDescent="0.2">
      <c r="A1722" s="1" t="s">
        <v>39</v>
      </c>
      <c r="B1722" s="10">
        <v>31242</v>
      </c>
      <c r="C1722" s="32" t="str">
        <f t="shared" si="165"/>
        <v>S</v>
      </c>
      <c r="D1722">
        <v>33</v>
      </c>
      <c r="E1722">
        <v>1.91</v>
      </c>
      <c r="F1722" s="5">
        <f t="shared" si="166"/>
        <v>31.090756000000003</v>
      </c>
      <c r="G1722">
        <v>9.4760000000000009</v>
      </c>
      <c r="K1722">
        <v>433.74900000000002</v>
      </c>
      <c r="L1722">
        <v>424.27199999999999</v>
      </c>
      <c r="N1722">
        <v>8.7249999999999996</v>
      </c>
    </row>
    <row r="1723" spans="1:14" x14ac:dyDescent="0.2">
      <c r="A1723" s="1" t="s">
        <v>39</v>
      </c>
      <c r="B1723" s="10">
        <v>31249</v>
      </c>
      <c r="C1723" s="32" t="str">
        <f t="shared" si="165"/>
        <v>S</v>
      </c>
      <c r="D1723">
        <v>33</v>
      </c>
      <c r="E1723">
        <v>1.92</v>
      </c>
      <c r="F1723" s="5">
        <f t="shared" si="166"/>
        <v>31.080913000000002</v>
      </c>
      <c r="G1723">
        <v>9.4730000000000008</v>
      </c>
      <c r="K1723">
        <v>433.74900000000002</v>
      </c>
      <c r="L1723">
        <v>424.27499999999998</v>
      </c>
      <c r="N1723">
        <v>8.7219999999999995</v>
      </c>
    </row>
    <row r="1724" spans="1:14" x14ac:dyDescent="0.2">
      <c r="A1724" s="1" t="s">
        <v>39</v>
      </c>
      <c r="B1724" s="10">
        <v>31256</v>
      </c>
      <c r="C1724" s="32" t="str">
        <f t="shared" si="165"/>
        <v>S</v>
      </c>
      <c r="D1724">
        <v>33</v>
      </c>
      <c r="E1724">
        <v>1.92</v>
      </c>
      <c r="F1724" s="5">
        <f t="shared" si="166"/>
        <v>31.080913000000002</v>
      </c>
      <c r="G1724">
        <v>9.4730000000000008</v>
      </c>
      <c r="K1724">
        <v>433.74900000000002</v>
      </c>
      <c r="L1724">
        <v>424.27499999999998</v>
      </c>
      <c r="N1724">
        <v>8.7219999999999995</v>
      </c>
    </row>
    <row r="1725" spans="1:14" x14ac:dyDescent="0.2">
      <c r="A1725" s="1" t="s">
        <v>39</v>
      </c>
      <c r="B1725" s="10">
        <v>31263</v>
      </c>
      <c r="C1725" s="32" t="str">
        <f t="shared" si="165"/>
        <v>S</v>
      </c>
      <c r="D1725">
        <v>33</v>
      </c>
      <c r="E1725">
        <v>1.91</v>
      </c>
      <c r="F1725" s="5">
        <f t="shared" si="166"/>
        <v>31.090756000000003</v>
      </c>
      <c r="G1725">
        <v>9.4760000000000009</v>
      </c>
      <c r="K1725">
        <v>433.74900000000002</v>
      </c>
      <c r="L1725">
        <v>424.27199999999999</v>
      </c>
      <c r="N1725">
        <v>8.7249999999999996</v>
      </c>
    </row>
    <row r="1726" spans="1:14" x14ac:dyDescent="0.2">
      <c r="A1726" s="1" t="s">
        <v>39</v>
      </c>
      <c r="B1726" s="10">
        <v>31270</v>
      </c>
      <c r="C1726" s="32" t="str">
        <f t="shared" si="165"/>
        <v>S</v>
      </c>
      <c r="D1726">
        <v>33</v>
      </c>
      <c r="E1726">
        <v>1.89</v>
      </c>
      <c r="F1726" s="5">
        <f t="shared" si="166"/>
        <v>31.110441999999999</v>
      </c>
      <c r="G1726">
        <v>9.4819999999999993</v>
      </c>
      <c r="K1726">
        <v>433.74900000000002</v>
      </c>
      <c r="L1726">
        <v>424.26600000000002</v>
      </c>
      <c r="N1726">
        <v>8.7309999999999999</v>
      </c>
    </row>
    <row r="1727" spans="1:14" x14ac:dyDescent="0.2">
      <c r="A1727" s="1" t="s">
        <v>39</v>
      </c>
      <c r="B1727" s="10">
        <v>31272</v>
      </c>
      <c r="C1727" s="32" t="str">
        <f t="shared" ref="C1727:C1790" si="167">IF(ISBLANK(D1727),"V","S")</f>
        <v>S</v>
      </c>
      <c r="D1727">
        <v>33</v>
      </c>
      <c r="E1727">
        <v>1.8</v>
      </c>
      <c r="F1727" s="5">
        <f t="shared" si="166"/>
        <v>31.202310000000001</v>
      </c>
      <c r="G1727">
        <v>9.51</v>
      </c>
      <c r="K1727">
        <v>433.74900000000002</v>
      </c>
      <c r="L1727">
        <v>424.23899999999998</v>
      </c>
      <c r="N1727">
        <v>8.7590000000000003</v>
      </c>
    </row>
    <row r="1728" spans="1:14" x14ac:dyDescent="0.2">
      <c r="A1728" s="1" t="s">
        <v>39</v>
      </c>
      <c r="B1728" s="10">
        <v>31277</v>
      </c>
      <c r="C1728" s="32" t="str">
        <f t="shared" si="167"/>
        <v>S</v>
      </c>
      <c r="D1728">
        <v>33</v>
      </c>
      <c r="E1728">
        <v>1.88</v>
      </c>
      <c r="F1728" s="5">
        <f t="shared" si="166"/>
        <v>31.120284999999999</v>
      </c>
      <c r="G1728">
        <v>9.4849999999999994</v>
      </c>
      <c r="K1728">
        <v>433.74900000000002</v>
      </c>
      <c r="L1728">
        <v>424.26299999999998</v>
      </c>
      <c r="N1728">
        <v>8.734</v>
      </c>
    </row>
    <row r="1729" spans="1:14" x14ac:dyDescent="0.2">
      <c r="A1729" s="1" t="s">
        <v>39</v>
      </c>
      <c r="B1729" s="10">
        <v>31284</v>
      </c>
      <c r="C1729" s="32" t="str">
        <f t="shared" si="167"/>
        <v>S</v>
      </c>
      <c r="D1729">
        <v>33</v>
      </c>
      <c r="E1729">
        <v>1.83</v>
      </c>
      <c r="F1729" s="5">
        <f t="shared" si="166"/>
        <v>31.172781000000001</v>
      </c>
      <c r="G1729">
        <v>9.5009999999999994</v>
      </c>
      <c r="K1729">
        <v>433.74900000000002</v>
      </c>
      <c r="L1729">
        <v>424.24799999999999</v>
      </c>
      <c r="N1729">
        <v>8.75</v>
      </c>
    </row>
    <row r="1730" spans="1:14" x14ac:dyDescent="0.2">
      <c r="A1730" s="1" t="s">
        <v>39</v>
      </c>
      <c r="B1730" s="10">
        <v>31291</v>
      </c>
      <c r="C1730" s="32" t="str">
        <f t="shared" si="167"/>
        <v>S</v>
      </c>
      <c r="D1730">
        <v>33</v>
      </c>
      <c r="E1730">
        <v>1.81</v>
      </c>
      <c r="F1730" s="5">
        <f t="shared" si="166"/>
        <v>31.192467000000001</v>
      </c>
      <c r="G1730">
        <v>9.5069999999999997</v>
      </c>
      <c r="K1730">
        <v>433.74900000000002</v>
      </c>
      <c r="L1730">
        <v>424.24200000000002</v>
      </c>
      <c r="N1730">
        <v>8.7560000000000002</v>
      </c>
    </row>
    <row r="1731" spans="1:14" x14ac:dyDescent="0.2">
      <c r="A1731" s="1" t="s">
        <v>39</v>
      </c>
      <c r="B1731" s="10">
        <v>31298</v>
      </c>
      <c r="C1731" s="32" t="str">
        <f t="shared" si="167"/>
        <v>S</v>
      </c>
      <c r="D1731">
        <v>33</v>
      </c>
      <c r="E1731">
        <v>1.77</v>
      </c>
      <c r="F1731" s="5">
        <f t="shared" si="166"/>
        <v>31.231839000000001</v>
      </c>
      <c r="G1731">
        <v>9.5190000000000001</v>
      </c>
      <c r="K1731">
        <v>433.74900000000002</v>
      </c>
      <c r="L1731">
        <v>424.23</v>
      </c>
      <c r="N1731">
        <v>8.7680000000000007</v>
      </c>
    </row>
    <row r="1732" spans="1:14" x14ac:dyDescent="0.2">
      <c r="A1732" s="1" t="s">
        <v>39</v>
      </c>
      <c r="B1732" s="10">
        <v>31305</v>
      </c>
      <c r="C1732" s="32" t="str">
        <f t="shared" si="167"/>
        <v>S</v>
      </c>
      <c r="D1732">
        <v>33</v>
      </c>
      <c r="E1732">
        <v>1.79</v>
      </c>
      <c r="F1732" s="5">
        <f t="shared" si="166"/>
        <v>31.212153000000001</v>
      </c>
      <c r="G1732">
        <v>9.5129999999999999</v>
      </c>
      <c r="K1732">
        <v>433.74900000000002</v>
      </c>
      <c r="L1732">
        <v>424.23599999999999</v>
      </c>
      <c r="N1732">
        <v>8.7620000000000005</v>
      </c>
    </row>
    <row r="1733" spans="1:14" x14ac:dyDescent="0.2">
      <c r="A1733" s="1" t="s">
        <v>39</v>
      </c>
      <c r="B1733" s="10">
        <v>31312</v>
      </c>
      <c r="C1733" s="32" t="str">
        <f t="shared" si="167"/>
        <v>S</v>
      </c>
      <c r="D1733">
        <v>33</v>
      </c>
      <c r="E1733">
        <v>1.76</v>
      </c>
      <c r="F1733" s="5">
        <f t="shared" si="166"/>
        <v>31.241682000000001</v>
      </c>
      <c r="G1733">
        <v>9.5220000000000002</v>
      </c>
      <c r="K1733">
        <v>433.74900000000002</v>
      </c>
      <c r="L1733">
        <v>424.22699999999998</v>
      </c>
      <c r="N1733">
        <v>8.7710000000000008</v>
      </c>
    </row>
    <row r="1734" spans="1:14" x14ac:dyDescent="0.2">
      <c r="A1734" s="1" t="s">
        <v>39</v>
      </c>
      <c r="B1734" s="10">
        <v>31319</v>
      </c>
      <c r="C1734" s="32" t="str">
        <f t="shared" si="167"/>
        <v>S</v>
      </c>
      <c r="D1734">
        <v>33</v>
      </c>
      <c r="E1734">
        <v>1.75</v>
      </c>
      <c r="F1734" s="5">
        <f t="shared" si="166"/>
        <v>31.251525000000001</v>
      </c>
      <c r="G1734">
        <v>9.5250000000000004</v>
      </c>
      <c r="K1734">
        <v>433.74900000000002</v>
      </c>
      <c r="L1734">
        <v>424.22399999999999</v>
      </c>
      <c r="N1734">
        <v>8.7739999999999991</v>
      </c>
    </row>
    <row r="1735" spans="1:14" x14ac:dyDescent="0.2">
      <c r="A1735" s="1" t="s">
        <v>39</v>
      </c>
      <c r="B1735" s="10">
        <v>31326</v>
      </c>
      <c r="C1735" s="32" t="str">
        <f t="shared" si="167"/>
        <v>S</v>
      </c>
      <c r="D1735">
        <v>33</v>
      </c>
      <c r="E1735">
        <v>1.73</v>
      </c>
      <c r="F1735" s="5">
        <f t="shared" si="166"/>
        <v>31.271211000000005</v>
      </c>
      <c r="G1735">
        <v>9.5310000000000006</v>
      </c>
      <c r="K1735">
        <v>433.74900000000002</v>
      </c>
      <c r="L1735">
        <v>424.21800000000002</v>
      </c>
      <c r="N1735">
        <v>8.7799999999999994</v>
      </c>
    </row>
    <row r="1736" spans="1:14" x14ac:dyDescent="0.2">
      <c r="A1736" s="1" t="s">
        <v>39</v>
      </c>
      <c r="B1736" s="10">
        <v>31333</v>
      </c>
      <c r="C1736" s="32" t="str">
        <f t="shared" si="167"/>
        <v>S</v>
      </c>
      <c r="D1736">
        <v>33</v>
      </c>
      <c r="E1736">
        <v>1.7</v>
      </c>
      <c r="F1736" s="5">
        <f t="shared" si="166"/>
        <v>31.300739999999998</v>
      </c>
      <c r="G1736">
        <v>9.5399999999999991</v>
      </c>
      <c r="K1736">
        <v>433.74900000000002</v>
      </c>
      <c r="L1736">
        <v>424.20800000000003</v>
      </c>
      <c r="N1736">
        <v>8.7889999999999997</v>
      </c>
    </row>
    <row r="1737" spans="1:14" x14ac:dyDescent="0.2">
      <c r="A1737" s="1" t="s">
        <v>39</v>
      </c>
      <c r="B1737" s="10">
        <v>31340</v>
      </c>
      <c r="C1737" s="32" t="str">
        <f t="shared" si="167"/>
        <v>S</v>
      </c>
      <c r="D1737">
        <v>33</v>
      </c>
      <c r="E1737">
        <v>1.67</v>
      </c>
      <c r="F1737" s="5">
        <f t="shared" si="166"/>
        <v>31.333550000000002</v>
      </c>
      <c r="G1737">
        <v>9.5500000000000007</v>
      </c>
      <c r="K1737">
        <v>433.74900000000002</v>
      </c>
      <c r="L1737">
        <v>424.19900000000001</v>
      </c>
      <c r="N1737">
        <v>8.7989999999999995</v>
      </c>
    </row>
    <row r="1738" spans="1:14" x14ac:dyDescent="0.2">
      <c r="A1738" s="1" t="s">
        <v>39</v>
      </c>
      <c r="B1738" s="10">
        <v>31347</v>
      </c>
      <c r="C1738" s="32" t="str">
        <f t="shared" si="167"/>
        <v>S</v>
      </c>
      <c r="D1738">
        <v>33</v>
      </c>
      <c r="E1738">
        <v>1.62</v>
      </c>
      <c r="F1738" s="5">
        <f t="shared" si="166"/>
        <v>31.382764999999999</v>
      </c>
      <c r="G1738">
        <v>9.5649999999999995</v>
      </c>
      <c r="K1738">
        <v>433.74900000000002</v>
      </c>
      <c r="L1738">
        <v>424.18400000000003</v>
      </c>
      <c r="N1738">
        <v>8.8140000000000001</v>
      </c>
    </row>
    <row r="1739" spans="1:14" x14ac:dyDescent="0.2">
      <c r="A1739" s="1" t="s">
        <v>39</v>
      </c>
      <c r="B1739" s="10">
        <v>31431</v>
      </c>
      <c r="C1739" s="32" t="str">
        <f t="shared" si="167"/>
        <v>S</v>
      </c>
      <c r="D1739">
        <v>32</v>
      </c>
      <c r="E1739">
        <v>0.26</v>
      </c>
      <c r="F1739" s="5">
        <f t="shared" si="166"/>
        <v>31.740393999999998</v>
      </c>
      <c r="G1739">
        <v>9.6739999999999995</v>
      </c>
      <c r="K1739">
        <v>433.74900000000002</v>
      </c>
      <c r="L1739">
        <v>424.07400000000001</v>
      </c>
      <c r="N1739">
        <v>8.923</v>
      </c>
    </row>
    <row r="1740" spans="1:14" x14ac:dyDescent="0.2">
      <c r="A1740" s="1" t="s">
        <v>39</v>
      </c>
      <c r="B1740" s="10">
        <v>31437</v>
      </c>
      <c r="C1740" s="32" t="str">
        <f t="shared" si="167"/>
        <v>S</v>
      </c>
      <c r="D1740">
        <v>33</v>
      </c>
      <c r="E1740">
        <v>1.29</v>
      </c>
      <c r="F1740" s="5">
        <f t="shared" si="166"/>
        <v>31.710864999999998</v>
      </c>
      <c r="G1740">
        <v>9.6649999999999991</v>
      </c>
      <c r="K1740">
        <v>433.74900000000002</v>
      </c>
      <c r="L1740">
        <v>424.08300000000003</v>
      </c>
      <c r="N1740">
        <v>8.9139999999999997</v>
      </c>
    </row>
    <row r="1741" spans="1:14" x14ac:dyDescent="0.2">
      <c r="A1741" s="1" t="s">
        <v>39</v>
      </c>
      <c r="B1741" s="10">
        <v>31445</v>
      </c>
      <c r="C1741" s="32" t="str">
        <f t="shared" si="167"/>
        <v>S</v>
      </c>
      <c r="D1741">
        <v>33</v>
      </c>
      <c r="E1741">
        <v>1.26</v>
      </c>
      <c r="F1741" s="5">
        <f t="shared" si="166"/>
        <v>31.740393999999998</v>
      </c>
      <c r="G1741">
        <v>9.6739999999999995</v>
      </c>
      <c r="K1741">
        <v>433.74900000000002</v>
      </c>
      <c r="L1741">
        <v>424.07400000000001</v>
      </c>
      <c r="N1741">
        <v>8.923</v>
      </c>
    </row>
    <row r="1742" spans="1:14" x14ac:dyDescent="0.2">
      <c r="A1742" s="1" t="s">
        <v>39</v>
      </c>
      <c r="B1742" s="10">
        <v>31451</v>
      </c>
      <c r="C1742" s="32" t="str">
        <f t="shared" si="167"/>
        <v>S</v>
      </c>
      <c r="D1742">
        <v>33</v>
      </c>
      <c r="E1742">
        <v>1.24</v>
      </c>
      <c r="F1742" s="5">
        <f t="shared" si="166"/>
        <v>31.763361</v>
      </c>
      <c r="G1742">
        <v>9.6809999999999992</v>
      </c>
      <c r="K1742">
        <v>433.74900000000002</v>
      </c>
      <c r="L1742">
        <v>424.06799999999998</v>
      </c>
      <c r="N1742">
        <v>8.93</v>
      </c>
    </row>
    <row r="1743" spans="1:14" x14ac:dyDescent="0.2">
      <c r="A1743" s="1" t="s">
        <v>39</v>
      </c>
      <c r="B1743" s="10">
        <v>31458</v>
      </c>
      <c r="C1743" s="32" t="str">
        <f t="shared" si="167"/>
        <v>S</v>
      </c>
      <c r="D1743">
        <v>33</v>
      </c>
      <c r="E1743">
        <v>1.2</v>
      </c>
      <c r="F1743" s="5">
        <f t="shared" si="166"/>
        <v>31.802733</v>
      </c>
      <c r="G1743">
        <v>9.6929999999999996</v>
      </c>
      <c r="K1743">
        <v>433.74900000000002</v>
      </c>
      <c r="L1743">
        <v>424.05599999999998</v>
      </c>
      <c r="N1743">
        <v>8.9420000000000002</v>
      </c>
    </row>
    <row r="1744" spans="1:14" x14ac:dyDescent="0.2">
      <c r="A1744" s="1" t="s">
        <v>39</v>
      </c>
      <c r="B1744" s="10">
        <v>31465</v>
      </c>
      <c r="C1744" s="32" t="str">
        <f t="shared" si="167"/>
        <v>S</v>
      </c>
      <c r="D1744">
        <v>33</v>
      </c>
      <c r="E1744">
        <v>1.18</v>
      </c>
      <c r="F1744" s="5">
        <f t="shared" si="166"/>
        <v>31.822419</v>
      </c>
      <c r="G1744">
        <v>9.6989999999999998</v>
      </c>
      <c r="K1744">
        <v>433.74900000000002</v>
      </c>
      <c r="L1744">
        <v>424.05</v>
      </c>
      <c r="N1744">
        <v>8.9480000000000004</v>
      </c>
    </row>
    <row r="1745" spans="1:14" x14ac:dyDescent="0.2">
      <c r="A1745" s="1" t="s">
        <v>39</v>
      </c>
      <c r="B1745" s="10">
        <v>31473</v>
      </c>
      <c r="C1745" s="32" t="str">
        <f t="shared" si="167"/>
        <v>S</v>
      </c>
      <c r="D1745">
        <v>33</v>
      </c>
      <c r="E1745">
        <v>1.1499999999999999</v>
      </c>
      <c r="F1745" s="5">
        <f t="shared" si="166"/>
        <v>31.851948000000004</v>
      </c>
      <c r="G1745">
        <v>9.7080000000000002</v>
      </c>
      <c r="K1745">
        <v>433.74900000000002</v>
      </c>
      <c r="L1745">
        <v>424.041</v>
      </c>
      <c r="N1745">
        <v>8.9570000000000007</v>
      </c>
    </row>
    <row r="1746" spans="1:14" x14ac:dyDescent="0.2">
      <c r="A1746" s="1" t="s">
        <v>39</v>
      </c>
      <c r="B1746" s="10">
        <v>31473</v>
      </c>
      <c r="C1746" s="32" t="str">
        <f t="shared" si="167"/>
        <v>S</v>
      </c>
      <c r="D1746">
        <v>33</v>
      </c>
      <c r="E1746">
        <v>1.07</v>
      </c>
      <c r="F1746" s="5">
        <f t="shared" si="166"/>
        <v>31.930692000000001</v>
      </c>
      <c r="G1746">
        <v>9.7319999999999993</v>
      </c>
      <c r="K1746">
        <v>433.74900000000002</v>
      </c>
      <c r="L1746">
        <v>424.01600000000002</v>
      </c>
      <c r="N1746">
        <v>8.9809999999999999</v>
      </c>
    </row>
    <row r="1747" spans="1:14" x14ac:dyDescent="0.2">
      <c r="A1747" s="1" t="s">
        <v>39</v>
      </c>
      <c r="B1747" s="10">
        <v>31480</v>
      </c>
      <c r="C1747" s="32" t="str">
        <f t="shared" si="167"/>
        <v>S</v>
      </c>
      <c r="D1747">
        <v>33</v>
      </c>
      <c r="E1747">
        <v>1.1299999999999999</v>
      </c>
      <c r="F1747" s="5">
        <f t="shared" si="166"/>
        <v>31.871634000000004</v>
      </c>
      <c r="G1747">
        <v>9.7140000000000004</v>
      </c>
      <c r="K1747">
        <v>433.74900000000002</v>
      </c>
      <c r="L1747">
        <v>424.03500000000003</v>
      </c>
      <c r="N1747">
        <v>8.9629999999999992</v>
      </c>
    </row>
    <row r="1748" spans="1:14" x14ac:dyDescent="0.2">
      <c r="A1748" s="1" t="s">
        <v>39</v>
      </c>
      <c r="B1748" s="10">
        <v>31487</v>
      </c>
      <c r="C1748" s="32" t="str">
        <f t="shared" si="167"/>
        <v>S</v>
      </c>
      <c r="D1748">
        <v>33</v>
      </c>
      <c r="E1748">
        <v>1.0900000000000001</v>
      </c>
      <c r="F1748" s="5">
        <f t="shared" si="166"/>
        <v>31.911006000000004</v>
      </c>
      <c r="G1748">
        <v>9.7260000000000009</v>
      </c>
      <c r="K1748">
        <v>433.74900000000002</v>
      </c>
      <c r="L1748">
        <v>424.02199999999999</v>
      </c>
      <c r="N1748">
        <v>8.9749999999999996</v>
      </c>
    </row>
    <row r="1749" spans="1:14" x14ac:dyDescent="0.2">
      <c r="A1749" s="1" t="s">
        <v>39</v>
      </c>
      <c r="B1749" s="10">
        <v>31500</v>
      </c>
      <c r="C1749" s="32" t="str">
        <f t="shared" si="167"/>
        <v>S</v>
      </c>
      <c r="D1749">
        <v>33</v>
      </c>
      <c r="E1749">
        <v>1.23</v>
      </c>
      <c r="F1749" s="5">
        <f t="shared" si="166"/>
        <v>31.773204</v>
      </c>
      <c r="G1749">
        <v>9.6839999999999993</v>
      </c>
      <c r="K1749">
        <v>433.74900000000002</v>
      </c>
      <c r="L1749">
        <v>424.065</v>
      </c>
      <c r="N1749">
        <v>8.9329999999999998</v>
      </c>
    </row>
    <row r="1750" spans="1:14" x14ac:dyDescent="0.2">
      <c r="A1750" s="1" t="s">
        <v>39</v>
      </c>
      <c r="B1750" s="10">
        <v>31507</v>
      </c>
      <c r="C1750" s="32" t="str">
        <f t="shared" si="167"/>
        <v>S</v>
      </c>
      <c r="D1750">
        <v>33</v>
      </c>
      <c r="E1750">
        <v>1.26</v>
      </c>
      <c r="F1750" s="5">
        <f t="shared" si="166"/>
        <v>31.740393999999998</v>
      </c>
      <c r="G1750">
        <v>9.6739999999999995</v>
      </c>
      <c r="K1750">
        <v>433.74900000000002</v>
      </c>
      <c r="L1750">
        <v>424.07400000000001</v>
      </c>
      <c r="N1750">
        <v>8.923</v>
      </c>
    </row>
    <row r="1751" spans="1:14" x14ac:dyDescent="0.2">
      <c r="A1751" s="1" t="s">
        <v>39</v>
      </c>
      <c r="B1751" s="10">
        <v>31515</v>
      </c>
      <c r="C1751" s="32" t="str">
        <f t="shared" si="167"/>
        <v>S</v>
      </c>
      <c r="D1751">
        <v>33</v>
      </c>
      <c r="E1751">
        <v>1.35</v>
      </c>
      <c r="F1751" s="5">
        <f t="shared" si="166"/>
        <v>31.651807000000002</v>
      </c>
      <c r="G1751">
        <v>9.6470000000000002</v>
      </c>
      <c r="K1751">
        <v>433.74900000000002</v>
      </c>
      <c r="L1751">
        <v>424.10199999999998</v>
      </c>
      <c r="N1751">
        <v>8.8960000000000008</v>
      </c>
    </row>
    <row r="1752" spans="1:14" x14ac:dyDescent="0.2">
      <c r="A1752" s="1" t="s">
        <v>39</v>
      </c>
      <c r="B1752" s="10">
        <v>31522</v>
      </c>
      <c r="C1752" s="32" t="str">
        <f t="shared" si="167"/>
        <v>S</v>
      </c>
      <c r="D1752">
        <v>33</v>
      </c>
      <c r="E1752">
        <v>1.42</v>
      </c>
      <c r="F1752" s="5">
        <f t="shared" si="166"/>
        <v>31.582906000000001</v>
      </c>
      <c r="G1752">
        <v>9.6259999999999994</v>
      </c>
      <c r="K1752">
        <v>433.74900000000002</v>
      </c>
      <c r="L1752">
        <v>424.12299999999999</v>
      </c>
      <c r="N1752">
        <v>8.875</v>
      </c>
    </row>
    <row r="1753" spans="1:14" x14ac:dyDescent="0.2">
      <c r="A1753" s="1" t="s">
        <v>39</v>
      </c>
      <c r="B1753" s="10">
        <v>31529</v>
      </c>
      <c r="C1753" s="32" t="str">
        <f t="shared" si="167"/>
        <v>S</v>
      </c>
      <c r="D1753">
        <v>33</v>
      </c>
      <c r="E1753">
        <v>1.48</v>
      </c>
      <c r="F1753" s="5">
        <f t="shared" si="166"/>
        <v>31.520567</v>
      </c>
      <c r="G1753">
        <v>9.6069999999999993</v>
      </c>
      <c r="K1753">
        <v>433.74900000000002</v>
      </c>
      <c r="L1753">
        <v>424.14100000000002</v>
      </c>
      <c r="N1753">
        <v>8.8559999999999999</v>
      </c>
    </row>
    <row r="1754" spans="1:14" x14ac:dyDescent="0.2">
      <c r="A1754" s="1" t="s">
        <v>39</v>
      </c>
      <c r="B1754" s="10">
        <v>31537</v>
      </c>
      <c r="C1754" s="32" t="str">
        <f t="shared" si="167"/>
        <v>S</v>
      </c>
      <c r="D1754">
        <v>33</v>
      </c>
      <c r="E1754">
        <v>1.6</v>
      </c>
      <c r="F1754" s="5">
        <f t="shared" si="166"/>
        <v>31.402450999999999</v>
      </c>
      <c r="G1754">
        <v>9.5709999999999997</v>
      </c>
      <c r="K1754">
        <v>433.74900000000002</v>
      </c>
      <c r="L1754">
        <v>424.178</v>
      </c>
      <c r="N1754">
        <v>8.82</v>
      </c>
    </row>
    <row r="1755" spans="1:14" x14ac:dyDescent="0.2">
      <c r="A1755" s="1" t="s">
        <v>39</v>
      </c>
      <c r="B1755" s="10">
        <v>31543</v>
      </c>
      <c r="C1755" s="32" t="str">
        <f t="shared" si="167"/>
        <v>S</v>
      </c>
      <c r="D1755">
        <v>33</v>
      </c>
      <c r="E1755">
        <v>1.67</v>
      </c>
      <c r="F1755" s="5">
        <f t="shared" si="166"/>
        <v>31.333550000000002</v>
      </c>
      <c r="G1755">
        <v>9.5500000000000007</v>
      </c>
      <c r="K1755">
        <v>433.74900000000002</v>
      </c>
      <c r="L1755">
        <v>424.19900000000001</v>
      </c>
      <c r="N1755">
        <v>8.7989999999999995</v>
      </c>
    </row>
    <row r="1756" spans="1:14" x14ac:dyDescent="0.2">
      <c r="A1756" s="1" t="s">
        <v>39</v>
      </c>
      <c r="B1756" s="10">
        <v>31551</v>
      </c>
      <c r="C1756" s="32" t="str">
        <f t="shared" si="167"/>
        <v>S</v>
      </c>
      <c r="D1756">
        <v>33</v>
      </c>
      <c r="E1756">
        <v>1.76</v>
      </c>
      <c r="F1756" s="5">
        <f t="shared" si="166"/>
        <v>31.241682000000001</v>
      </c>
      <c r="G1756">
        <v>9.5220000000000002</v>
      </c>
      <c r="K1756">
        <v>433.74900000000002</v>
      </c>
      <c r="L1756">
        <v>424.22699999999998</v>
      </c>
      <c r="N1756">
        <v>8.7710000000000008</v>
      </c>
    </row>
    <row r="1757" spans="1:14" x14ac:dyDescent="0.2">
      <c r="A1757" s="1" t="s">
        <v>39</v>
      </c>
      <c r="B1757" s="10">
        <v>31578</v>
      </c>
      <c r="C1757" s="32" t="str">
        <f t="shared" si="167"/>
        <v>S</v>
      </c>
      <c r="D1757">
        <v>33</v>
      </c>
      <c r="E1757">
        <v>1.68</v>
      </c>
      <c r="F1757" s="5">
        <f t="shared" si="166"/>
        <v>31.320425999999998</v>
      </c>
      <c r="G1757">
        <v>9.5459999999999994</v>
      </c>
      <c r="K1757">
        <v>433.74900000000002</v>
      </c>
      <c r="L1757">
        <v>424.202</v>
      </c>
      <c r="N1757">
        <v>8.7949999999999999</v>
      </c>
    </row>
    <row r="1758" spans="1:14" x14ac:dyDescent="0.2">
      <c r="A1758" s="1" t="s">
        <v>39</v>
      </c>
      <c r="B1758" s="10">
        <v>31592</v>
      </c>
      <c r="C1758" s="32" t="str">
        <f t="shared" si="167"/>
        <v>S</v>
      </c>
      <c r="D1758">
        <v>33</v>
      </c>
      <c r="E1758">
        <v>1.69</v>
      </c>
      <c r="F1758" s="5">
        <f t="shared" si="166"/>
        <v>31.310582999999998</v>
      </c>
      <c r="G1758">
        <v>9.5429999999999993</v>
      </c>
      <c r="K1758">
        <v>433.74900000000002</v>
      </c>
      <c r="L1758">
        <v>424.20499999999998</v>
      </c>
      <c r="N1758">
        <v>8.7919999999999998</v>
      </c>
    </row>
    <row r="1759" spans="1:14" x14ac:dyDescent="0.2">
      <c r="A1759" s="1" t="s">
        <v>39</v>
      </c>
      <c r="B1759" s="10">
        <v>31602</v>
      </c>
      <c r="C1759" s="32" t="str">
        <f t="shared" si="167"/>
        <v>S</v>
      </c>
      <c r="D1759">
        <v>33</v>
      </c>
      <c r="E1759">
        <v>1.57</v>
      </c>
      <c r="F1759" s="5">
        <f t="shared" si="166"/>
        <v>31.431980000000003</v>
      </c>
      <c r="G1759">
        <v>9.58</v>
      </c>
      <c r="K1759">
        <v>433.74900000000002</v>
      </c>
      <c r="L1759">
        <v>424.16899999999998</v>
      </c>
      <c r="N1759">
        <v>8.8290000000000006</v>
      </c>
    </row>
    <row r="1760" spans="1:14" x14ac:dyDescent="0.2">
      <c r="A1760" s="1" t="s">
        <v>39</v>
      </c>
      <c r="B1760" s="10">
        <v>31606</v>
      </c>
      <c r="C1760" s="32" t="str">
        <f t="shared" si="167"/>
        <v>S</v>
      </c>
      <c r="D1760">
        <v>33</v>
      </c>
      <c r="E1760">
        <v>1.57</v>
      </c>
      <c r="F1760" s="5">
        <f t="shared" si="166"/>
        <v>31.431980000000003</v>
      </c>
      <c r="G1760">
        <v>9.58</v>
      </c>
      <c r="K1760">
        <v>433.74900000000002</v>
      </c>
      <c r="L1760">
        <v>424.16899999999998</v>
      </c>
      <c r="N1760">
        <v>8.8290000000000006</v>
      </c>
    </row>
    <row r="1761" spans="1:14" x14ac:dyDescent="0.2">
      <c r="A1761" s="1" t="s">
        <v>39</v>
      </c>
      <c r="B1761" s="10">
        <v>31614</v>
      </c>
      <c r="C1761" s="32" t="str">
        <f t="shared" si="167"/>
        <v>S</v>
      </c>
      <c r="D1761">
        <v>33</v>
      </c>
      <c r="E1761">
        <v>1.54</v>
      </c>
      <c r="F1761" s="5">
        <f t="shared" si="166"/>
        <v>31.461509000000003</v>
      </c>
      <c r="G1761">
        <v>9.5890000000000004</v>
      </c>
      <c r="K1761">
        <v>433.74900000000002</v>
      </c>
      <c r="L1761">
        <v>424.16</v>
      </c>
      <c r="N1761">
        <v>8.8379999999999992</v>
      </c>
    </row>
    <row r="1762" spans="1:14" x14ac:dyDescent="0.2">
      <c r="A1762" s="1" t="s">
        <v>39</v>
      </c>
      <c r="B1762" s="10">
        <v>31719</v>
      </c>
      <c r="C1762" s="32" t="str">
        <f t="shared" si="167"/>
        <v>S</v>
      </c>
      <c r="D1762">
        <v>33</v>
      </c>
      <c r="E1762">
        <v>1.02</v>
      </c>
      <c r="F1762" s="5">
        <f t="shared" si="166"/>
        <v>31.983187999999998</v>
      </c>
      <c r="G1762">
        <v>9.7479999999999993</v>
      </c>
      <c r="K1762">
        <v>433.74900000000002</v>
      </c>
      <c r="L1762">
        <v>424.00099999999998</v>
      </c>
      <c r="N1762">
        <v>8.9969999999999999</v>
      </c>
    </row>
    <row r="1763" spans="1:14" x14ac:dyDescent="0.2">
      <c r="A1763" s="1" t="s">
        <v>39</v>
      </c>
      <c r="B1763" s="10">
        <v>31760</v>
      </c>
      <c r="C1763" s="32" t="str">
        <f t="shared" si="167"/>
        <v>S</v>
      </c>
      <c r="D1763">
        <v>33</v>
      </c>
      <c r="E1763">
        <v>1.01</v>
      </c>
      <c r="F1763" s="5">
        <f t="shared" si="166"/>
        <v>31.993030999999998</v>
      </c>
      <c r="G1763">
        <v>9.7509999999999994</v>
      </c>
      <c r="K1763">
        <v>433.74900000000002</v>
      </c>
      <c r="L1763">
        <v>423.99799999999999</v>
      </c>
      <c r="N1763">
        <v>9</v>
      </c>
    </row>
    <row r="1764" spans="1:14" x14ac:dyDescent="0.2">
      <c r="A1764" s="1" t="s">
        <v>39</v>
      </c>
      <c r="B1764" s="10">
        <v>31774</v>
      </c>
      <c r="C1764" s="32" t="str">
        <f t="shared" si="167"/>
        <v>S</v>
      </c>
      <c r="D1764">
        <v>33</v>
      </c>
      <c r="E1764">
        <v>1.02</v>
      </c>
      <c r="F1764" s="5">
        <f t="shared" si="166"/>
        <v>31.983187999999998</v>
      </c>
      <c r="G1764">
        <v>9.7479999999999993</v>
      </c>
      <c r="K1764">
        <v>433.74900000000002</v>
      </c>
      <c r="L1764">
        <v>424.00099999999998</v>
      </c>
      <c r="N1764">
        <v>8.9969999999999999</v>
      </c>
    </row>
    <row r="1765" spans="1:14" x14ac:dyDescent="0.2">
      <c r="A1765" s="1" t="s">
        <v>39</v>
      </c>
      <c r="B1765" s="10">
        <v>31780</v>
      </c>
      <c r="C1765" s="32" t="str">
        <f t="shared" si="167"/>
        <v>S</v>
      </c>
      <c r="D1765">
        <v>33</v>
      </c>
      <c r="E1765">
        <v>1</v>
      </c>
      <c r="F1765" s="5">
        <f t="shared" si="166"/>
        <v>32.002873999999998</v>
      </c>
      <c r="G1765">
        <v>9.7539999999999996</v>
      </c>
      <c r="K1765">
        <v>433.74900000000002</v>
      </c>
      <c r="L1765">
        <v>423.995</v>
      </c>
      <c r="N1765">
        <v>9.0030000000000001</v>
      </c>
    </row>
    <row r="1766" spans="1:14" x14ac:dyDescent="0.2">
      <c r="A1766" s="1" t="s">
        <v>39</v>
      </c>
      <c r="B1766" s="10">
        <v>31788</v>
      </c>
      <c r="C1766" s="32" t="str">
        <f t="shared" si="167"/>
        <v>S</v>
      </c>
      <c r="D1766">
        <v>33</v>
      </c>
      <c r="E1766">
        <v>0.95</v>
      </c>
      <c r="F1766" s="5">
        <f t="shared" si="166"/>
        <v>32.052089000000002</v>
      </c>
      <c r="G1766">
        <v>9.7690000000000001</v>
      </c>
      <c r="K1766">
        <v>433.74900000000002</v>
      </c>
      <c r="L1766">
        <v>423.98</v>
      </c>
      <c r="N1766">
        <v>9.0180000000000007</v>
      </c>
    </row>
    <row r="1767" spans="1:14" x14ac:dyDescent="0.2">
      <c r="A1767" s="1" t="s">
        <v>39</v>
      </c>
      <c r="B1767" s="10">
        <v>31903</v>
      </c>
      <c r="C1767" s="32" t="str">
        <f t="shared" si="167"/>
        <v>S</v>
      </c>
      <c r="D1767">
        <v>33</v>
      </c>
      <c r="E1767">
        <v>0.85</v>
      </c>
      <c r="F1767" s="5">
        <f t="shared" si="166"/>
        <v>32.150519000000003</v>
      </c>
      <c r="G1767">
        <v>9.7989999999999995</v>
      </c>
      <c r="K1767">
        <v>433.74900000000002</v>
      </c>
      <c r="L1767">
        <v>423.94900000000001</v>
      </c>
      <c r="N1767">
        <v>9.048</v>
      </c>
    </row>
    <row r="1768" spans="1:14" x14ac:dyDescent="0.2">
      <c r="A1768" s="1" t="s">
        <v>39</v>
      </c>
      <c r="B1768" s="10">
        <v>31986</v>
      </c>
      <c r="C1768" s="32" t="str">
        <f t="shared" si="167"/>
        <v>S</v>
      </c>
      <c r="D1768">
        <v>33</v>
      </c>
      <c r="E1768">
        <v>1.48</v>
      </c>
      <c r="F1768" s="5">
        <f t="shared" si="166"/>
        <v>31.520567</v>
      </c>
      <c r="G1768">
        <v>9.6069999999999993</v>
      </c>
      <c r="K1768">
        <v>433.74900000000002</v>
      </c>
      <c r="L1768">
        <v>424.14100000000002</v>
      </c>
      <c r="N1768">
        <v>8.8559999999999999</v>
      </c>
    </row>
    <row r="1769" spans="1:14" x14ac:dyDescent="0.2">
      <c r="A1769" s="1" t="s">
        <v>39</v>
      </c>
      <c r="B1769" s="10">
        <v>31999</v>
      </c>
      <c r="C1769" s="32" t="str">
        <f t="shared" si="167"/>
        <v>S</v>
      </c>
      <c r="D1769">
        <v>33</v>
      </c>
      <c r="E1769">
        <v>1.52</v>
      </c>
      <c r="F1769" s="5">
        <f t="shared" ref="F1769:F1833" si="168">G1769*3.281</f>
        <v>31.481195000000003</v>
      </c>
      <c r="G1769">
        <v>9.5950000000000006</v>
      </c>
      <c r="K1769">
        <v>433.74900000000002</v>
      </c>
      <c r="L1769">
        <v>424.154</v>
      </c>
      <c r="N1769">
        <v>8.8439999999999994</v>
      </c>
    </row>
    <row r="1770" spans="1:14" x14ac:dyDescent="0.2">
      <c r="A1770" s="1" t="s">
        <v>39</v>
      </c>
      <c r="B1770" s="10">
        <v>32047</v>
      </c>
      <c r="C1770" s="32" t="str">
        <f t="shared" si="167"/>
        <v>S</v>
      </c>
      <c r="D1770">
        <v>33</v>
      </c>
      <c r="E1770">
        <v>1.5</v>
      </c>
      <c r="F1770" s="5">
        <f t="shared" si="168"/>
        <v>31.500881000000003</v>
      </c>
      <c r="G1770">
        <v>9.6010000000000009</v>
      </c>
      <c r="K1770">
        <v>433.74900000000002</v>
      </c>
      <c r="L1770">
        <v>424.14699999999999</v>
      </c>
      <c r="N1770">
        <v>8.85</v>
      </c>
    </row>
    <row r="1771" spans="1:14" x14ac:dyDescent="0.2">
      <c r="A1771" s="1" t="s">
        <v>39</v>
      </c>
      <c r="B1771" s="10">
        <v>32200</v>
      </c>
      <c r="C1771" s="32" t="str">
        <f t="shared" si="167"/>
        <v>S</v>
      </c>
      <c r="D1771">
        <v>33</v>
      </c>
      <c r="E1771">
        <v>0.98</v>
      </c>
      <c r="F1771" s="5">
        <f t="shared" si="168"/>
        <v>32.022559999999999</v>
      </c>
      <c r="G1771">
        <v>9.76</v>
      </c>
      <c r="K1771">
        <v>433.74900000000002</v>
      </c>
      <c r="L1771">
        <v>423.98899999999998</v>
      </c>
      <c r="N1771">
        <v>9.0090000000000003</v>
      </c>
    </row>
    <row r="1772" spans="1:14" x14ac:dyDescent="0.2">
      <c r="A1772" s="1" t="s">
        <v>39</v>
      </c>
      <c r="B1772" s="10">
        <v>32201</v>
      </c>
      <c r="C1772" s="32" t="str">
        <f t="shared" si="167"/>
        <v>S</v>
      </c>
      <c r="D1772">
        <v>33</v>
      </c>
      <c r="E1772">
        <v>0.98</v>
      </c>
      <c r="F1772" s="5">
        <f t="shared" si="168"/>
        <v>32.022559999999999</v>
      </c>
      <c r="G1772">
        <v>9.76</v>
      </c>
      <c r="K1772">
        <v>433.74900000000002</v>
      </c>
      <c r="L1772">
        <v>423.98899999999998</v>
      </c>
      <c r="N1772">
        <v>9.0090000000000003</v>
      </c>
    </row>
    <row r="1773" spans="1:14" x14ac:dyDescent="0.2">
      <c r="A1773" s="1" t="s">
        <v>39</v>
      </c>
      <c r="B1773" s="10">
        <v>32231</v>
      </c>
      <c r="C1773" s="32" t="str">
        <f t="shared" si="167"/>
        <v>S</v>
      </c>
      <c r="D1773">
        <v>33</v>
      </c>
      <c r="E1773">
        <v>0.98</v>
      </c>
      <c r="F1773" s="5">
        <f t="shared" si="168"/>
        <v>32.022559999999999</v>
      </c>
      <c r="G1773">
        <v>9.76</v>
      </c>
      <c r="K1773">
        <v>433.74900000000002</v>
      </c>
      <c r="L1773">
        <v>423.98899999999998</v>
      </c>
      <c r="N1773">
        <v>9.0090000000000003</v>
      </c>
    </row>
    <row r="1774" spans="1:14" x14ac:dyDescent="0.2">
      <c r="A1774" s="1" t="s">
        <v>39</v>
      </c>
      <c r="B1774" s="10">
        <v>32235</v>
      </c>
      <c r="C1774" s="32" t="str">
        <f t="shared" si="167"/>
        <v>S</v>
      </c>
      <c r="D1774">
        <v>33</v>
      </c>
      <c r="E1774">
        <v>1.02</v>
      </c>
      <c r="F1774" s="5">
        <f t="shared" si="168"/>
        <v>31.983187999999998</v>
      </c>
      <c r="G1774">
        <v>9.7479999999999993</v>
      </c>
      <c r="K1774">
        <v>433.74900000000002</v>
      </c>
      <c r="L1774">
        <v>424.00099999999998</v>
      </c>
      <c r="N1774">
        <v>8.9969999999999999</v>
      </c>
    </row>
    <row r="1775" spans="1:14" x14ac:dyDescent="0.2">
      <c r="A1775" s="1" t="s">
        <v>39</v>
      </c>
      <c r="B1775" s="10">
        <v>32238</v>
      </c>
      <c r="C1775" s="32" t="str">
        <f t="shared" si="167"/>
        <v>S</v>
      </c>
      <c r="D1775">
        <v>33</v>
      </c>
      <c r="E1775">
        <v>1.08</v>
      </c>
      <c r="F1775" s="5">
        <f t="shared" si="168"/>
        <v>31.920849</v>
      </c>
      <c r="G1775">
        <v>9.7289999999999992</v>
      </c>
      <c r="K1775">
        <v>433.74900000000002</v>
      </c>
      <c r="L1775">
        <v>424.01900000000001</v>
      </c>
      <c r="N1775">
        <v>8.9779999999999998</v>
      </c>
    </row>
    <row r="1776" spans="1:14" x14ac:dyDescent="0.2">
      <c r="A1776" s="1" t="s">
        <v>39</v>
      </c>
      <c r="B1776" s="10">
        <v>32242</v>
      </c>
      <c r="C1776" s="32" t="str">
        <f t="shared" si="167"/>
        <v>S</v>
      </c>
      <c r="D1776">
        <v>33</v>
      </c>
      <c r="E1776">
        <v>1.1100000000000001</v>
      </c>
      <c r="F1776" s="5">
        <f t="shared" si="168"/>
        <v>31.891320000000004</v>
      </c>
      <c r="G1776">
        <v>9.7200000000000006</v>
      </c>
      <c r="K1776">
        <v>433.74900000000002</v>
      </c>
      <c r="L1776">
        <v>424.029</v>
      </c>
      <c r="N1776">
        <v>8.9689999999999994</v>
      </c>
    </row>
    <row r="1777" spans="1:14" x14ac:dyDescent="0.2">
      <c r="A1777" s="1" t="s">
        <v>39</v>
      </c>
      <c r="B1777" s="10">
        <v>32245</v>
      </c>
      <c r="C1777" s="32" t="str">
        <f t="shared" si="167"/>
        <v>S</v>
      </c>
      <c r="D1777">
        <v>33</v>
      </c>
      <c r="E1777">
        <v>1.1399999999999999</v>
      </c>
      <c r="F1777" s="5">
        <f t="shared" si="168"/>
        <v>31.861791000000004</v>
      </c>
      <c r="G1777">
        <v>9.7110000000000003</v>
      </c>
      <c r="K1777">
        <v>433.74900000000002</v>
      </c>
      <c r="L1777">
        <v>424.03800000000001</v>
      </c>
      <c r="N1777">
        <v>8.9600000000000009</v>
      </c>
    </row>
    <row r="1778" spans="1:14" x14ac:dyDescent="0.2">
      <c r="A1778" s="1" t="s">
        <v>39</v>
      </c>
      <c r="B1778" s="10">
        <v>32263</v>
      </c>
      <c r="C1778" s="32" t="str">
        <f t="shared" si="167"/>
        <v>S</v>
      </c>
      <c r="D1778">
        <v>33</v>
      </c>
      <c r="E1778">
        <v>1.26</v>
      </c>
      <c r="F1778" s="5">
        <f t="shared" si="168"/>
        <v>31.740393999999998</v>
      </c>
      <c r="G1778">
        <v>9.6739999999999995</v>
      </c>
      <c r="K1778">
        <v>433.74900000000002</v>
      </c>
      <c r="L1778">
        <v>424.07400000000001</v>
      </c>
      <c r="N1778">
        <v>8.923</v>
      </c>
    </row>
    <row r="1779" spans="1:14" x14ac:dyDescent="0.2">
      <c r="A1779" s="1" t="s">
        <v>39</v>
      </c>
      <c r="B1779" s="10">
        <v>32297</v>
      </c>
      <c r="C1779" s="32" t="str">
        <f t="shared" si="167"/>
        <v>S</v>
      </c>
      <c r="D1779">
        <v>33</v>
      </c>
      <c r="E1779">
        <v>1.1599999999999999</v>
      </c>
      <c r="F1779" s="5">
        <f t="shared" si="168"/>
        <v>31.842105</v>
      </c>
      <c r="G1779">
        <v>9.7050000000000001</v>
      </c>
      <c r="K1779">
        <v>433.74900000000002</v>
      </c>
      <c r="L1779">
        <v>424.04399999999998</v>
      </c>
      <c r="N1779">
        <v>8.9540000000000006</v>
      </c>
    </row>
    <row r="1780" spans="1:14" x14ac:dyDescent="0.2">
      <c r="A1780" s="1" t="s">
        <v>39</v>
      </c>
      <c r="B1780" s="10">
        <v>32313</v>
      </c>
      <c r="C1780" s="32" t="str">
        <f t="shared" si="167"/>
        <v>S</v>
      </c>
      <c r="D1780">
        <v>33</v>
      </c>
      <c r="E1780">
        <v>1.1200000000000001</v>
      </c>
      <c r="F1780" s="5">
        <f t="shared" si="168"/>
        <v>31.881477000000004</v>
      </c>
      <c r="G1780">
        <v>9.7170000000000005</v>
      </c>
      <c r="K1780">
        <v>433.74900000000002</v>
      </c>
      <c r="L1780">
        <v>424.03199999999998</v>
      </c>
      <c r="N1780">
        <v>8.9659999999999993</v>
      </c>
    </row>
    <row r="1781" spans="1:14" x14ac:dyDescent="0.2">
      <c r="A1781" s="1" t="s">
        <v>39</v>
      </c>
      <c r="B1781" s="10">
        <v>32381</v>
      </c>
      <c r="C1781" s="32" t="str">
        <f t="shared" si="167"/>
        <v>S</v>
      </c>
      <c r="D1781">
        <v>33</v>
      </c>
      <c r="E1781">
        <v>0.93</v>
      </c>
      <c r="F1781" s="5">
        <f t="shared" si="168"/>
        <v>32.071775000000002</v>
      </c>
      <c r="G1781">
        <v>9.7750000000000004</v>
      </c>
      <c r="K1781">
        <v>433.74900000000002</v>
      </c>
      <c r="L1781">
        <v>423.97399999999999</v>
      </c>
      <c r="N1781">
        <v>9.0239999999999991</v>
      </c>
    </row>
    <row r="1782" spans="1:14" x14ac:dyDescent="0.2">
      <c r="A1782" s="1" t="s">
        <v>39</v>
      </c>
      <c r="B1782" s="10">
        <v>32410</v>
      </c>
      <c r="C1782" s="32" t="str">
        <f t="shared" si="167"/>
        <v>S</v>
      </c>
      <c r="D1782">
        <v>33</v>
      </c>
      <c r="E1782">
        <v>0.76</v>
      </c>
      <c r="F1782" s="5">
        <f t="shared" si="168"/>
        <v>32.242387000000001</v>
      </c>
      <c r="G1782">
        <v>9.827</v>
      </c>
      <c r="K1782">
        <v>433.74900000000002</v>
      </c>
      <c r="L1782">
        <v>423.92200000000003</v>
      </c>
      <c r="N1782">
        <v>9.0760000000000005</v>
      </c>
    </row>
    <row r="1783" spans="1:14" x14ac:dyDescent="0.2">
      <c r="A1783" s="1" t="s">
        <v>39</v>
      </c>
      <c r="B1783" s="10">
        <v>32411</v>
      </c>
      <c r="C1783" s="32" t="str">
        <f t="shared" si="167"/>
        <v>S</v>
      </c>
      <c r="D1783">
        <v>33</v>
      </c>
      <c r="E1783">
        <v>0.73</v>
      </c>
      <c r="F1783" s="5">
        <f t="shared" si="168"/>
        <v>32.271916000000004</v>
      </c>
      <c r="G1783">
        <v>9.8360000000000003</v>
      </c>
      <c r="K1783">
        <v>433.74900000000002</v>
      </c>
      <c r="L1783">
        <v>423.91300000000001</v>
      </c>
      <c r="N1783">
        <f t="shared" ref="N1783:N1801" si="169">432.998-L1783</f>
        <v>9.0849999999999795</v>
      </c>
    </row>
    <row r="1784" spans="1:14" x14ac:dyDescent="0.2">
      <c r="A1784" s="1" t="s">
        <v>39</v>
      </c>
      <c r="B1784" s="10">
        <v>32605</v>
      </c>
      <c r="C1784" s="32" t="s">
        <v>207</v>
      </c>
      <c r="D1784">
        <v>0</v>
      </c>
      <c r="F1784" s="5">
        <f t="shared" si="168"/>
        <v>32.409718000000005</v>
      </c>
      <c r="G1784">
        <v>9.8780000000000001</v>
      </c>
      <c r="K1784">
        <v>433.74900000000002</v>
      </c>
      <c r="L1784">
        <f t="shared" ref="L1784:L1801" si="170">K1784-G1784</f>
        <v>423.87100000000004</v>
      </c>
      <c r="N1784">
        <f t="shared" si="169"/>
        <v>9.1269999999999527</v>
      </c>
    </row>
    <row r="1785" spans="1:14" x14ac:dyDescent="0.2">
      <c r="A1785" s="1" t="s">
        <v>39</v>
      </c>
      <c r="B1785" s="10">
        <v>32613</v>
      </c>
      <c r="C1785" s="32" t="s">
        <v>207</v>
      </c>
      <c r="D1785">
        <v>0</v>
      </c>
      <c r="F1785" s="5">
        <f t="shared" si="168"/>
        <v>32.285040000000002</v>
      </c>
      <c r="G1785">
        <v>9.84</v>
      </c>
      <c r="K1785">
        <v>433.74900000000002</v>
      </c>
      <c r="L1785">
        <f t="shared" si="170"/>
        <v>423.90900000000005</v>
      </c>
      <c r="N1785">
        <f t="shared" si="169"/>
        <v>9.0889999999999418</v>
      </c>
    </row>
    <row r="1786" spans="1:14" x14ac:dyDescent="0.2">
      <c r="A1786" s="1" t="s">
        <v>39</v>
      </c>
      <c r="B1786" s="10">
        <v>32641</v>
      </c>
      <c r="C1786" s="32" t="str">
        <f t="shared" si="167"/>
        <v>V</v>
      </c>
      <c r="F1786" s="5">
        <f t="shared" si="168"/>
        <v>31.878195999999999</v>
      </c>
      <c r="G1786">
        <v>9.7159999999999993</v>
      </c>
      <c r="K1786">
        <v>433.74900000000002</v>
      </c>
      <c r="L1786">
        <f t="shared" si="170"/>
        <v>424.03300000000002</v>
      </c>
      <c r="N1786">
        <f t="shared" si="169"/>
        <v>8.964999999999975</v>
      </c>
    </row>
    <row r="1787" spans="1:14" x14ac:dyDescent="0.2">
      <c r="A1787" s="1" t="s">
        <v>39</v>
      </c>
      <c r="B1787" s="10">
        <v>32660</v>
      </c>
      <c r="C1787" s="32" t="str">
        <f t="shared" si="167"/>
        <v>V</v>
      </c>
      <c r="F1787" s="5">
        <f t="shared" si="168"/>
        <v>31.881477000000004</v>
      </c>
      <c r="G1787">
        <v>9.7170000000000005</v>
      </c>
      <c r="K1787">
        <v>433.74900000000002</v>
      </c>
      <c r="L1787">
        <f t="shared" si="170"/>
        <v>424.03200000000004</v>
      </c>
      <c r="N1787">
        <f t="shared" si="169"/>
        <v>8.9659999999999513</v>
      </c>
    </row>
    <row r="1788" spans="1:14" x14ac:dyDescent="0.2">
      <c r="A1788" s="1" t="s">
        <v>39</v>
      </c>
      <c r="B1788" s="10">
        <v>32723</v>
      </c>
      <c r="C1788" s="32" t="str">
        <f t="shared" si="167"/>
        <v>V</v>
      </c>
      <c r="F1788" s="5">
        <f t="shared" si="168"/>
        <v>32.022559999999999</v>
      </c>
      <c r="G1788">
        <v>9.76</v>
      </c>
      <c r="K1788">
        <v>433.74900000000002</v>
      </c>
      <c r="L1788">
        <f t="shared" si="170"/>
        <v>423.98900000000003</v>
      </c>
      <c r="N1788">
        <f t="shared" si="169"/>
        <v>9.0089999999999577</v>
      </c>
    </row>
    <row r="1789" spans="1:14" x14ac:dyDescent="0.2">
      <c r="A1789" s="1" t="s">
        <v>39</v>
      </c>
      <c r="B1789" s="10">
        <v>32743</v>
      </c>
      <c r="C1789" s="32" t="str">
        <f t="shared" si="167"/>
        <v>S</v>
      </c>
      <c r="D1789">
        <v>33</v>
      </c>
      <c r="E1789">
        <v>0.81</v>
      </c>
      <c r="F1789" s="5">
        <f t="shared" si="168"/>
        <v>32.193171999999997</v>
      </c>
      <c r="G1789">
        <v>9.8119999999999994</v>
      </c>
      <c r="K1789">
        <v>433.74900000000002</v>
      </c>
      <c r="L1789">
        <f t="shared" si="170"/>
        <v>423.93700000000001</v>
      </c>
      <c r="N1789">
        <f t="shared" si="169"/>
        <v>9.0609999999999786</v>
      </c>
    </row>
    <row r="1790" spans="1:14" x14ac:dyDescent="0.2">
      <c r="A1790" s="1" t="s">
        <v>39</v>
      </c>
      <c r="B1790" s="10">
        <v>32759</v>
      </c>
      <c r="C1790" s="32" t="str">
        <f t="shared" si="167"/>
        <v>S</v>
      </c>
      <c r="D1790">
        <v>33</v>
      </c>
      <c r="E1790">
        <v>0.81</v>
      </c>
      <c r="F1790" s="5">
        <f t="shared" si="168"/>
        <v>32.193171999999997</v>
      </c>
      <c r="G1790">
        <v>9.8119999999999994</v>
      </c>
      <c r="K1790">
        <v>433.74900000000002</v>
      </c>
      <c r="L1790">
        <f t="shared" si="170"/>
        <v>423.93700000000001</v>
      </c>
      <c r="N1790">
        <f t="shared" si="169"/>
        <v>9.0609999999999786</v>
      </c>
    </row>
    <row r="1791" spans="1:14" x14ac:dyDescent="0.2">
      <c r="A1791" s="1" t="s">
        <v>39</v>
      </c>
      <c r="B1791" s="10">
        <v>32800</v>
      </c>
      <c r="C1791" s="32" t="str">
        <f t="shared" ref="C1791:C1854" si="171">IF(ISBLANK(D1791),"V","S")</f>
        <v>V</v>
      </c>
      <c r="F1791" s="5">
        <f t="shared" si="168"/>
        <v>32.235824999999998</v>
      </c>
      <c r="G1791">
        <v>9.8249999999999993</v>
      </c>
      <c r="K1791">
        <v>433.74900000000002</v>
      </c>
      <c r="L1791">
        <f t="shared" si="170"/>
        <v>423.92400000000004</v>
      </c>
      <c r="N1791">
        <f t="shared" si="169"/>
        <v>9.0739999999999554</v>
      </c>
    </row>
    <row r="1792" spans="1:14" x14ac:dyDescent="0.2">
      <c r="A1792" s="1" t="s">
        <v>39</v>
      </c>
      <c r="B1792" s="10">
        <v>32808</v>
      </c>
      <c r="C1792" s="32" t="str">
        <f t="shared" si="171"/>
        <v>V</v>
      </c>
      <c r="F1792" s="5">
        <f t="shared" si="168"/>
        <v>32.245668000000002</v>
      </c>
      <c r="G1792">
        <v>9.8279999999999994</v>
      </c>
      <c r="K1792">
        <v>433.74900000000002</v>
      </c>
      <c r="L1792">
        <f t="shared" si="170"/>
        <v>423.92100000000005</v>
      </c>
      <c r="N1792">
        <f t="shared" si="169"/>
        <v>9.0769999999999413</v>
      </c>
    </row>
    <row r="1793" spans="1:14" x14ac:dyDescent="0.2">
      <c r="A1793" s="1" t="s">
        <v>39</v>
      </c>
      <c r="B1793" s="10">
        <v>33257</v>
      </c>
      <c r="C1793" s="32" t="str">
        <f t="shared" si="171"/>
        <v>V</v>
      </c>
      <c r="F1793" s="5">
        <f t="shared" si="168"/>
        <v>32.924835000000002</v>
      </c>
      <c r="G1793">
        <v>10.035</v>
      </c>
      <c r="K1793">
        <v>433.74900000000002</v>
      </c>
      <c r="L1793">
        <f t="shared" si="170"/>
        <v>423.714</v>
      </c>
      <c r="N1793">
        <f t="shared" si="169"/>
        <v>9.2839999999999918</v>
      </c>
    </row>
    <row r="1794" spans="1:14" x14ac:dyDescent="0.2">
      <c r="A1794" s="1" t="s">
        <v>39</v>
      </c>
      <c r="B1794" s="10">
        <v>33312</v>
      </c>
      <c r="C1794" s="32" t="str">
        <f t="shared" si="171"/>
        <v>V</v>
      </c>
      <c r="F1794" s="5">
        <f t="shared" si="168"/>
        <v>33.118414000000001</v>
      </c>
      <c r="G1794">
        <v>10.093999999999999</v>
      </c>
      <c r="K1794">
        <v>433.74900000000002</v>
      </c>
      <c r="L1794">
        <f t="shared" si="170"/>
        <v>423.65500000000003</v>
      </c>
      <c r="N1794">
        <f t="shared" si="169"/>
        <v>9.3429999999999609</v>
      </c>
    </row>
    <row r="1795" spans="1:14" x14ac:dyDescent="0.2">
      <c r="A1795" s="1" t="s">
        <v>39</v>
      </c>
      <c r="B1795" s="10">
        <v>33679</v>
      </c>
      <c r="C1795" s="32" t="str">
        <f t="shared" si="171"/>
        <v>V</v>
      </c>
      <c r="F1795" s="5">
        <f t="shared" si="168"/>
        <v>32.829686000000002</v>
      </c>
      <c r="G1795">
        <v>10.006</v>
      </c>
      <c r="K1795">
        <v>433.74900000000002</v>
      </c>
      <c r="L1795">
        <f t="shared" si="170"/>
        <v>423.74300000000005</v>
      </c>
      <c r="N1795">
        <f t="shared" si="169"/>
        <v>9.2549999999999386</v>
      </c>
    </row>
    <row r="1796" spans="1:14" x14ac:dyDescent="0.2">
      <c r="A1796" s="1" t="s">
        <v>39</v>
      </c>
      <c r="B1796" s="10">
        <v>33686</v>
      </c>
      <c r="C1796" s="32" t="str">
        <f t="shared" si="171"/>
        <v>V</v>
      </c>
      <c r="F1796" s="5">
        <f t="shared" si="168"/>
        <v>32.829686000000002</v>
      </c>
      <c r="G1796">
        <v>10.006</v>
      </c>
      <c r="K1796">
        <v>433.74900000000002</v>
      </c>
      <c r="L1796">
        <f t="shared" si="170"/>
        <v>423.74300000000005</v>
      </c>
      <c r="N1796">
        <f t="shared" si="169"/>
        <v>9.2549999999999386</v>
      </c>
    </row>
    <row r="1797" spans="1:14" x14ac:dyDescent="0.2">
      <c r="A1797" s="1" t="s">
        <v>39</v>
      </c>
      <c r="B1797" s="10">
        <v>33688</v>
      </c>
      <c r="C1797" s="32" t="str">
        <f t="shared" si="171"/>
        <v>V</v>
      </c>
      <c r="F1797" s="5">
        <f t="shared" si="168"/>
        <v>32.813280999999996</v>
      </c>
      <c r="G1797">
        <v>10.000999999999999</v>
      </c>
      <c r="K1797">
        <v>433.74900000000002</v>
      </c>
      <c r="L1797">
        <f t="shared" si="170"/>
        <v>423.74800000000005</v>
      </c>
      <c r="N1797">
        <f t="shared" si="169"/>
        <v>9.2499999999999432</v>
      </c>
    </row>
    <row r="1798" spans="1:14" x14ac:dyDescent="0.2">
      <c r="A1798" s="1" t="s">
        <v>39</v>
      </c>
      <c r="B1798" s="10">
        <v>33695</v>
      </c>
      <c r="C1798" s="32" t="str">
        <f t="shared" si="171"/>
        <v>V</v>
      </c>
      <c r="F1798" s="5">
        <f t="shared" si="168"/>
        <v>32.832967000000004</v>
      </c>
      <c r="G1798">
        <v>10.007</v>
      </c>
      <c r="K1798">
        <v>433.74900000000002</v>
      </c>
      <c r="L1798">
        <f t="shared" si="170"/>
        <v>423.74200000000002</v>
      </c>
      <c r="N1798">
        <f t="shared" si="169"/>
        <v>9.2559999999999718</v>
      </c>
    </row>
    <row r="1799" spans="1:14" x14ac:dyDescent="0.2">
      <c r="A1799" s="1" t="s">
        <v>39</v>
      </c>
      <c r="B1799" s="10">
        <v>33699</v>
      </c>
      <c r="C1799" s="32" t="str">
        <f t="shared" si="171"/>
        <v>V</v>
      </c>
      <c r="F1799" s="5">
        <f t="shared" si="168"/>
        <v>32.823124</v>
      </c>
      <c r="G1799">
        <v>10.004</v>
      </c>
      <c r="K1799">
        <v>433.74900000000002</v>
      </c>
      <c r="L1799">
        <f t="shared" si="170"/>
        <v>423.745</v>
      </c>
      <c r="N1799">
        <f t="shared" si="169"/>
        <v>9.2529999999999859</v>
      </c>
    </row>
    <row r="1800" spans="1:14" x14ac:dyDescent="0.2">
      <c r="A1800" s="1" t="s">
        <v>39</v>
      </c>
      <c r="B1800" s="10">
        <v>33700</v>
      </c>
      <c r="C1800" s="32" t="str">
        <f t="shared" si="171"/>
        <v>V</v>
      </c>
      <c r="F1800" s="5">
        <f t="shared" si="168"/>
        <v>32.823124</v>
      </c>
      <c r="G1800">
        <v>10.004</v>
      </c>
      <c r="K1800">
        <v>433.74900000000002</v>
      </c>
      <c r="L1800">
        <f t="shared" si="170"/>
        <v>423.745</v>
      </c>
      <c r="N1800">
        <f t="shared" si="169"/>
        <v>9.2529999999999859</v>
      </c>
    </row>
    <row r="1801" spans="1:14" x14ac:dyDescent="0.2">
      <c r="A1801" s="1" t="s">
        <v>39</v>
      </c>
      <c r="B1801" s="10">
        <v>33702</v>
      </c>
      <c r="C1801" s="32" t="str">
        <f t="shared" si="171"/>
        <v>V</v>
      </c>
      <c r="F1801" s="5">
        <f t="shared" si="168"/>
        <v>32.803438</v>
      </c>
      <c r="G1801">
        <v>9.9979999999999993</v>
      </c>
      <c r="K1801">
        <v>433.74900000000002</v>
      </c>
      <c r="L1801">
        <f t="shared" si="170"/>
        <v>423.75100000000003</v>
      </c>
      <c r="N1801">
        <f t="shared" si="169"/>
        <v>9.2469999999999573</v>
      </c>
    </row>
    <row r="1802" spans="1:14" x14ac:dyDescent="0.2">
      <c r="A1802" s="1" t="s">
        <v>39</v>
      </c>
      <c r="B1802" s="10">
        <v>33771</v>
      </c>
      <c r="C1802" s="32" t="str">
        <f t="shared" si="171"/>
        <v>V</v>
      </c>
      <c r="F1802" s="5">
        <f t="shared" si="168"/>
        <v>32.508147999999998</v>
      </c>
      <c r="G1802">
        <v>9.9079999999999995</v>
      </c>
      <c r="K1802">
        <v>433.74900000000002</v>
      </c>
      <c r="L1802">
        <f>K1802-G1802</f>
        <v>423.84100000000001</v>
      </c>
      <c r="N1802">
        <f>432.998-L1802</f>
        <v>9.1569999999999823</v>
      </c>
    </row>
    <row r="1803" spans="1:14" x14ac:dyDescent="0.2">
      <c r="C1803" s="32"/>
    </row>
    <row r="1804" spans="1:14" s="8" customFormat="1" x14ac:dyDescent="0.2">
      <c r="A1804" s="7" t="s">
        <v>41</v>
      </c>
      <c r="B1804" s="13">
        <v>30715</v>
      </c>
      <c r="C1804" s="32" t="str">
        <f t="shared" si="171"/>
        <v>S</v>
      </c>
      <c r="D1804" s="8">
        <v>33</v>
      </c>
      <c r="E1804" s="8">
        <v>0.65</v>
      </c>
      <c r="F1804" s="9">
        <f t="shared" si="168"/>
        <v>32.350659999999998</v>
      </c>
      <c r="G1804" s="8">
        <v>9.86</v>
      </c>
      <c r="H1804" s="9"/>
      <c r="K1804" s="8">
        <v>433.91800000000001</v>
      </c>
      <c r="L1804" s="8">
        <v>424.05700000000002</v>
      </c>
      <c r="N1804" s="8">
        <v>8.8249999999999993</v>
      </c>
    </row>
    <row r="1805" spans="1:14" x14ac:dyDescent="0.2">
      <c r="A1805" s="1" t="s">
        <v>41</v>
      </c>
      <c r="B1805" s="10">
        <v>30739</v>
      </c>
      <c r="C1805" s="32" t="str">
        <f t="shared" si="171"/>
        <v>S</v>
      </c>
      <c r="D1805">
        <v>33</v>
      </c>
      <c r="E1805">
        <v>0.23</v>
      </c>
      <c r="F1805" s="5">
        <f t="shared" si="168"/>
        <v>32.770628000000002</v>
      </c>
      <c r="G1805">
        <v>9.9879999999999995</v>
      </c>
      <c r="J1805" t="s">
        <v>42</v>
      </c>
      <c r="K1805">
        <v>433.91800000000001</v>
      </c>
      <c r="L1805">
        <v>423.92899999999997</v>
      </c>
      <c r="N1805">
        <v>8.9529999999999994</v>
      </c>
    </row>
    <row r="1806" spans="1:14" x14ac:dyDescent="0.2">
      <c r="A1806" s="1" t="s">
        <v>41</v>
      </c>
      <c r="B1806" s="10">
        <v>30778</v>
      </c>
      <c r="C1806" s="32" t="str">
        <f t="shared" si="171"/>
        <v>S</v>
      </c>
      <c r="D1806">
        <v>33</v>
      </c>
      <c r="E1806">
        <v>0.21</v>
      </c>
      <c r="F1806" s="5">
        <f t="shared" si="168"/>
        <v>32.793594999999996</v>
      </c>
      <c r="G1806">
        <v>9.9949999999999992</v>
      </c>
      <c r="K1806">
        <v>433.91800000000001</v>
      </c>
      <c r="L1806">
        <v>423.923</v>
      </c>
      <c r="N1806">
        <v>8.9600000000000009</v>
      </c>
    </row>
    <row r="1807" spans="1:14" x14ac:dyDescent="0.2">
      <c r="A1807" s="1" t="s">
        <v>41</v>
      </c>
      <c r="B1807" s="10">
        <v>30785</v>
      </c>
      <c r="C1807" s="32" t="str">
        <f t="shared" si="171"/>
        <v>S</v>
      </c>
      <c r="D1807">
        <v>33</v>
      </c>
      <c r="E1807">
        <v>0.3</v>
      </c>
      <c r="F1807" s="5">
        <f t="shared" si="168"/>
        <v>32.701727000000005</v>
      </c>
      <c r="G1807">
        <v>9.9670000000000005</v>
      </c>
      <c r="K1807">
        <v>433.91800000000001</v>
      </c>
      <c r="L1807">
        <v>423.95100000000002</v>
      </c>
      <c r="N1807">
        <v>8.9320000000000004</v>
      </c>
    </row>
    <row r="1808" spans="1:14" x14ac:dyDescent="0.2">
      <c r="A1808" s="1" t="s">
        <v>41</v>
      </c>
      <c r="B1808" s="10">
        <v>30799</v>
      </c>
      <c r="C1808" s="32" t="str">
        <f t="shared" si="171"/>
        <v>S</v>
      </c>
      <c r="D1808">
        <v>33</v>
      </c>
      <c r="E1808">
        <v>0.38</v>
      </c>
      <c r="F1808" s="5">
        <f t="shared" si="168"/>
        <v>32.622982999999998</v>
      </c>
      <c r="G1808">
        <v>9.9429999999999996</v>
      </c>
      <c r="K1808">
        <v>433.91800000000001</v>
      </c>
      <c r="L1808">
        <v>423.97500000000002</v>
      </c>
      <c r="N1808">
        <v>8.9079999999999995</v>
      </c>
    </row>
    <row r="1809" spans="1:14" x14ac:dyDescent="0.2">
      <c r="A1809" s="1" t="s">
        <v>41</v>
      </c>
      <c r="B1809" s="10">
        <v>30806</v>
      </c>
      <c r="C1809" s="32" t="str">
        <f t="shared" si="171"/>
        <v>S</v>
      </c>
      <c r="D1809">
        <v>33</v>
      </c>
      <c r="E1809">
        <v>0.56999999999999995</v>
      </c>
      <c r="F1809" s="5">
        <f t="shared" si="168"/>
        <v>32.432684999999999</v>
      </c>
      <c r="G1809">
        <v>9.8849999999999998</v>
      </c>
      <c r="K1809">
        <v>433.91800000000001</v>
      </c>
      <c r="L1809">
        <v>424.03300000000002</v>
      </c>
      <c r="N1809">
        <v>8.85</v>
      </c>
    </row>
    <row r="1810" spans="1:14" x14ac:dyDescent="0.2">
      <c r="A1810" s="1" t="s">
        <v>41</v>
      </c>
      <c r="B1810" s="10">
        <v>30830</v>
      </c>
      <c r="C1810" s="32" t="str">
        <f t="shared" si="171"/>
        <v>S</v>
      </c>
      <c r="D1810">
        <v>33</v>
      </c>
      <c r="E1810">
        <v>0.6</v>
      </c>
      <c r="F1810" s="5">
        <f t="shared" si="168"/>
        <v>32.403156000000003</v>
      </c>
      <c r="G1810">
        <v>9.8759999999999994</v>
      </c>
      <c r="K1810">
        <v>433.91800000000001</v>
      </c>
      <c r="L1810">
        <v>424.04199999999997</v>
      </c>
      <c r="N1810">
        <v>8.8409999999999993</v>
      </c>
    </row>
    <row r="1811" spans="1:14" x14ac:dyDescent="0.2">
      <c r="A1811" s="1" t="s">
        <v>41</v>
      </c>
      <c r="B1811" s="10">
        <v>30839</v>
      </c>
      <c r="C1811" s="32" t="str">
        <f t="shared" si="171"/>
        <v>S</v>
      </c>
      <c r="D1811">
        <v>33</v>
      </c>
      <c r="E1811">
        <v>0.64</v>
      </c>
      <c r="F1811" s="5">
        <f t="shared" si="168"/>
        <v>32.360503000000001</v>
      </c>
      <c r="G1811">
        <v>9.8629999999999995</v>
      </c>
      <c r="K1811">
        <v>433.91800000000001</v>
      </c>
      <c r="L1811">
        <v>424.05399999999997</v>
      </c>
      <c r="N1811">
        <v>8.8279999999999994</v>
      </c>
    </row>
    <row r="1812" spans="1:14" x14ac:dyDescent="0.2">
      <c r="A1812" s="1" t="s">
        <v>41</v>
      </c>
      <c r="B1812" s="10">
        <v>30848</v>
      </c>
      <c r="C1812" s="32" t="str">
        <f t="shared" si="171"/>
        <v>S</v>
      </c>
      <c r="D1812">
        <v>33</v>
      </c>
      <c r="E1812">
        <v>0.85</v>
      </c>
      <c r="F1812" s="5">
        <f t="shared" si="168"/>
        <v>32.150519000000003</v>
      </c>
      <c r="G1812">
        <v>9.7989999999999995</v>
      </c>
      <c r="K1812">
        <v>433.91800000000001</v>
      </c>
      <c r="L1812">
        <v>424.11799999999999</v>
      </c>
      <c r="N1812">
        <v>8.7639999999999993</v>
      </c>
    </row>
    <row r="1813" spans="1:14" x14ac:dyDescent="0.2">
      <c r="A1813" s="1" t="s">
        <v>41</v>
      </c>
      <c r="B1813" s="10">
        <v>30854</v>
      </c>
      <c r="C1813" s="32" t="str">
        <f t="shared" si="171"/>
        <v>S</v>
      </c>
      <c r="D1813">
        <v>33</v>
      </c>
      <c r="E1813">
        <v>1.1499999999999999</v>
      </c>
      <c r="F1813" s="5">
        <f t="shared" si="168"/>
        <v>31.851948000000004</v>
      </c>
      <c r="G1813">
        <v>9.7080000000000002</v>
      </c>
      <c r="K1813">
        <v>433.91800000000001</v>
      </c>
      <c r="L1813">
        <v>424.21</v>
      </c>
      <c r="N1813">
        <v>8.673</v>
      </c>
    </row>
    <row r="1814" spans="1:14" x14ac:dyDescent="0.2">
      <c r="A1814" s="1" t="s">
        <v>41</v>
      </c>
      <c r="B1814" s="10">
        <v>30861</v>
      </c>
      <c r="C1814" s="32" t="str">
        <f t="shared" si="171"/>
        <v>S</v>
      </c>
      <c r="D1814">
        <v>33</v>
      </c>
      <c r="E1814">
        <v>1.17</v>
      </c>
      <c r="F1814" s="5">
        <f t="shared" si="168"/>
        <v>31.832262</v>
      </c>
      <c r="G1814">
        <v>9.702</v>
      </c>
      <c r="K1814">
        <v>433.91800000000001</v>
      </c>
      <c r="L1814">
        <v>424.21600000000001</v>
      </c>
      <c r="N1814">
        <v>8.6669999999999998</v>
      </c>
    </row>
    <row r="1815" spans="1:14" x14ac:dyDescent="0.2">
      <c r="A1815" s="1" t="s">
        <v>41</v>
      </c>
      <c r="B1815" s="10">
        <v>30869</v>
      </c>
      <c r="C1815" s="32" t="str">
        <f t="shared" si="171"/>
        <v>S</v>
      </c>
      <c r="D1815">
        <v>33</v>
      </c>
      <c r="E1815">
        <v>1.1599999999999999</v>
      </c>
      <c r="F1815" s="5">
        <f t="shared" si="168"/>
        <v>31.842105</v>
      </c>
      <c r="G1815">
        <v>9.7050000000000001</v>
      </c>
      <c r="K1815">
        <v>433.91800000000001</v>
      </c>
      <c r="L1815">
        <v>424.21300000000002</v>
      </c>
      <c r="N1815">
        <v>8.67</v>
      </c>
    </row>
    <row r="1816" spans="1:14" x14ac:dyDescent="0.2">
      <c r="A1816" s="1" t="s">
        <v>41</v>
      </c>
      <c r="B1816" s="10">
        <v>30881</v>
      </c>
      <c r="C1816" s="32" t="str">
        <f t="shared" si="171"/>
        <v>S</v>
      </c>
      <c r="D1816">
        <v>34</v>
      </c>
      <c r="E1816">
        <v>2.0699999999999998</v>
      </c>
      <c r="F1816" s="5">
        <f t="shared" si="168"/>
        <v>31.930692000000001</v>
      </c>
      <c r="G1816">
        <v>9.7319999999999993</v>
      </c>
      <c r="K1816">
        <v>433.91800000000001</v>
      </c>
      <c r="L1816">
        <v>424.185</v>
      </c>
      <c r="N1816">
        <v>8.6969999999999992</v>
      </c>
    </row>
    <row r="1817" spans="1:14" x14ac:dyDescent="0.2">
      <c r="A1817" s="1" t="s">
        <v>41</v>
      </c>
      <c r="B1817" s="10">
        <v>30888</v>
      </c>
      <c r="C1817" s="32" t="str">
        <f t="shared" si="171"/>
        <v>S</v>
      </c>
      <c r="D1817">
        <v>33</v>
      </c>
      <c r="E1817">
        <v>1</v>
      </c>
      <c r="F1817" s="5">
        <f t="shared" si="168"/>
        <v>32.002873999999998</v>
      </c>
      <c r="G1817">
        <v>9.7539999999999996</v>
      </c>
      <c r="K1817">
        <v>433.91800000000001</v>
      </c>
      <c r="L1817">
        <v>424.16399999999999</v>
      </c>
      <c r="N1817">
        <v>8.7189999999999994</v>
      </c>
    </row>
    <row r="1818" spans="1:14" x14ac:dyDescent="0.2">
      <c r="A1818" s="1" t="s">
        <v>41</v>
      </c>
      <c r="B1818" s="10">
        <v>30897</v>
      </c>
      <c r="C1818" s="32" t="str">
        <f t="shared" si="171"/>
        <v>S</v>
      </c>
      <c r="D1818">
        <v>33</v>
      </c>
      <c r="E1818">
        <v>0.9</v>
      </c>
      <c r="F1818" s="5">
        <f t="shared" si="168"/>
        <v>32.101304000000006</v>
      </c>
      <c r="G1818">
        <v>9.7840000000000007</v>
      </c>
      <c r="K1818">
        <v>433.91800000000001</v>
      </c>
      <c r="L1818">
        <v>424.13299999999998</v>
      </c>
      <c r="N1818">
        <v>8.7490000000000006</v>
      </c>
    </row>
    <row r="1819" spans="1:14" x14ac:dyDescent="0.2">
      <c r="A1819" s="1" t="s">
        <v>41</v>
      </c>
      <c r="B1819" s="10">
        <v>30904</v>
      </c>
      <c r="C1819" s="32" t="str">
        <f t="shared" si="171"/>
        <v>S</v>
      </c>
      <c r="D1819">
        <v>33</v>
      </c>
      <c r="E1819">
        <v>0.82</v>
      </c>
      <c r="F1819" s="5">
        <f t="shared" si="168"/>
        <v>32.183329000000001</v>
      </c>
      <c r="G1819">
        <v>9.8089999999999993</v>
      </c>
      <c r="K1819">
        <v>433.91800000000001</v>
      </c>
      <c r="L1819">
        <v>424.10899999999998</v>
      </c>
      <c r="N1819">
        <v>8.7739999999999991</v>
      </c>
    </row>
    <row r="1820" spans="1:14" x14ac:dyDescent="0.2">
      <c r="A1820" s="1" t="s">
        <v>41</v>
      </c>
      <c r="B1820" s="10">
        <v>30911</v>
      </c>
      <c r="C1820" s="32" t="str">
        <f t="shared" si="171"/>
        <v>S</v>
      </c>
      <c r="D1820">
        <v>33</v>
      </c>
      <c r="E1820">
        <v>0.73</v>
      </c>
      <c r="F1820" s="5">
        <f t="shared" si="168"/>
        <v>32.271916000000004</v>
      </c>
      <c r="G1820">
        <v>9.8360000000000003</v>
      </c>
      <c r="K1820">
        <v>433.91800000000001</v>
      </c>
      <c r="L1820">
        <v>424.08199999999999</v>
      </c>
      <c r="N1820">
        <v>8.8010000000000002</v>
      </c>
    </row>
    <row r="1821" spans="1:14" x14ac:dyDescent="0.2">
      <c r="A1821" s="1" t="s">
        <v>41</v>
      </c>
      <c r="B1821" s="10">
        <v>30917</v>
      </c>
      <c r="C1821" s="32" t="str">
        <f t="shared" si="171"/>
        <v>S</v>
      </c>
      <c r="D1821">
        <v>34</v>
      </c>
      <c r="E1821">
        <v>1.74</v>
      </c>
      <c r="F1821" s="5">
        <f t="shared" si="168"/>
        <v>32.262073000000001</v>
      </c>
      <c r="G1821">
        <v>9.8330000000000002</v>
      </c>
      <c r="K1821">
        <v>433.91800000000001</v>
      </c>
      <c r="L1821">
        <v>424.08499999999998</v>
      </c>
      <c r="N1821">
        <v>8.798</v>
      </c>
    </row>
    <row r="1822" spans="1:14" x14ac:dyDescent="0.2">
      <c r="A1822" s="1" t="s">
        <v>41</v>
      </c>
      <c r="B1822" s="10">
        <v>30925</v>
      </c>
      <c r="C1822" s="32" t="str">
        <f t="shared" si="171"/>
        <v>S</v>
      </c>
      <c r="D1822">
        <v>33</v>
      </c>
      <c r="E1822">
        <v>0.74</v>
      </c>
      <c r="F1822" s="5">
        <f t="shared" si="168"/>
        <v>32.262073000000001</v>
      </c>
      <c r="G1822">
        <v>9.8330000000000002</v>
      </c>
      <c r="K1822">
        <v>433.91800000000001</v>
      </c>
      <c r="L1822">
        <v>424.08499999999998</v>
      </c>
      <c r="N1822">
        <v>8.798</v>
      </c>
    </row>
    <row r="1823" spans="1:14" x14ac:dyDescent="0.2">
      <c r="A1823" s="1" t="s">
        <v>41</v>
      </c>
      <c r="B1823" s="10">
        <v>30934</v>
      </c>
      <c r="C1823" s="32" t="str">
        <f t="shared" si="171"/>
        <v>S</v>
      </c>
      <c r="D1823">
        <v>34</v>
      </c>
      <c r="E1823">
        <v>1.64</v>
      </c>
      <c r="F1823" s="5">
        <f t="shared" si="168"/>
        <v>32.360503000000001</v>
      </c>
      <c r="G1823">
        <v>9.8629999999999995</v>
      </c>
      <c r="K1823">
        <v>433.91800000000001</v>
      </c>
      <c r="L1823">
        <v>424.05399999999997</v>
      </c>
      <c r="N1823">
        <v>8.8279999999999994</v>
      </c>
    </row>
    <row r="1824" spans="1:14" x14ac:dyDescent="0.2">
      <c r="A1824" s="1" t="s">
        <v>41</v>
      </c>
      <c r="B1824" s="10">
        <v>30945</v>
      </c>
      <c r="C1824" s="32" t="str">
        <f t="shared" si="171"/>
        <v>S</v>
      </c>
      <c r="D1824">
        <v>33</v>
      </c>
      <c r="E1824">
        <v>0.55000000000000004</v>
      </c>
      <c r="F1824" s="5">
        <f t="shared" si="168"/>
        <v>32.452370999999999</v>
      </c>
      <c r="G1824">
        <v>9.891</v>
      </c>
      <c r="K1824">
        <v>433.91800000000001</v>
      </c>
      <c r="L1824">
        <v>424.02699999999999</v>
      </c>
      <c r="N1824">
        <v>8.8559999999999999</v>
      </c>
    </row>
    <row r="1825" spans="1:14" x14ac:dyDescent="0.2">
      <c r="A1825" s="1" t="s">
        <v>41</v>
      </c>
      <c r="B1825" s="10">
        <v>30979</v>
      </c>
      <c r="C1825" s="32" t="str">
        <f t="shared" si="171"/>
        <v>V</v>
      </c>
      <c r="F1825" s="5">
        <f t="shared" si="168"/>
        <v>32.291602000000005</v>
      </c>
      <c r="G1825">
        <v>9.8420000000000005</v>
      </c>
      <c r="K1825">
        <v>433.91800000000001</v>
      </c>
      <c r="L1825">
        <v>424.07600000000002</v>
      </c>
      <c r="N1825">
        <v>8.8070000000000004</v>
      </c>
    </row>
    <row r="1826" spans="1:14" x14ac:dyDescent="0.2">
      <c r="A1826" s="1" t="s">
        <v>41</v>
      </c>
      <c r="B1826" s="10">
        <v>30986</v>
      </c>
      <c r="C1826" s="32" t="str">
        <f t="shared" si="171"/>
        <v>V</v>
      </c>
      <c r="F1826" s="5">
        <f t="shared" si="168"/>
        <v>32.222701000000001</v>
      </c>
      <c r="G1826">
        <v>9.8209999999999997</v>
      </c>
      <c r="K1826">
        <v>433.91800000000001</v>
      </c>
      <c r="L1826">
        <v>424.09699999999998</v>
      </c>
      <c r="N1826">
        <v>8.7859999999999996</v>
      </c>
    </row>
    <row r="1827" spans="1:14" x14ac:dyDescent="0.2">
      <c r="A1827" s="1" t="s">
        <v>41</v>
      </c>
      <c r="B1827" s="10">
        <v>30993</v>
      </c>
      <c r="C1827" s="32" t="str">
        <f t="shared" si="171"/>
        <v>V</v>
      </c>
      <c r="F1827" s="5">
        <f t="shared" si="168"/>
        <v>32.173485999999997</v>
      </c>
      <c r="G1827">
        <v>9.8059999999999992</v>
      </c>
      <c r="K1827">
        <v>433.91800000000001</v>
      </c>
      <c r="L1827">
        <v>424.11200000000002</v>
      </c>
      <c r="N1827">
        <v>8.7710000000000008</v>
      </c>
    </row>
    <row r="1828" spans="1:14" x14ac:dyDescent="0.2">
      <c r="A1828" s="1" t="s">
        <v>41</v>
      </c>
      <c r="B1828" s="10">
        <v>31002</v>
      </c>
      <c r="C1828" s="32" t="str">
        <f t="shared" si="171"/>
        <v>V</v>
      </c>
      <c r="F1828" s="5">
        <f t="shared" si="168"/>
        <v>32.183329000000001</v>
      </c>
      <c r="G1828">
        <v>9.8089999999999993</v>
      </c>
      <c r="K1828">
        <v>433.91800000000001</v>
      </c>
      <c r="L1828">
        <v>424.10899999999998</v>
      </c>
      <c r="N1828">
        <v>8.7739999999999991</v>
      </c>
    </row>
    <row r="1829" spans="1:14" x14ac:dyDescent="0.2">
      <c r="A1829" s="1" t="s">
        <v>41</v>
      </c>
      <c r="B1829" s="10">
        <v>31007</v>
      </c>
      <c r="C1829" s="32" t="str">
        <f t="shared" si="171"/>
        <v>V</v>
      </c>
      <c r="F1829" s="5">
        <f t="shared" si="168"/>
        <v>32.203015000000001</v>
      </c>
      <c r="G1829">
        <v>9.8149999999999995</v>
      </c>
      <c r="K1829">
        <v>433.91800000000001</v>
      </c>
      <c r="L1829">
        <v>424.10300000000001</v>
      </c>
      <c r="N1829">
        <v>8.7799999999999994</v>
      </c>
    </row>
    <row r="1830" spans="1:14" x14ac:dyDescent="0.2">
      <c r="A1830" s="1" t="s">
        <v>41</v>
      </c>
      <c r="B1830" s="10">
        <v>31016</v>
      </c>
      <c r="C1830" s="32" t="str">
        <f t="shared" si="171"/>
        <v>S</v>
      </c>
      <c r="D1830">
        <v>33</v>
      </c>
      <c r="E1830">
        <v>0.76</v>
      </c>
      <c r="F1830" s="5">
        <f t="shared" si="168"/>
        <v>32.242387000000001</v>
      </c>
      <c r="G1830">
        <v>9.827</v>
      </c>
      <c r="K1830">
        <v>433.91800000000001</v>
      </c>
      <c r="L1830">
        <v>424.09100000000001</v>
      </c>
      <c r="N1830">
        <v>8.7919999999999998</v>
      </c>
    </row>
    <row r="1831" spans="1:14" x14ac:dyDescent="0.2">
      <c r="A1831" s="1" t="s">
        <v>41</v>
      </c>
      <c r="B1831" s="10">
        <v>31021</v>
      </c>
      <c r="C1831" s="32" t="str">
        <f t="shared" si="171"/>
        <v>S</v>
      </c>
      <c r="D1831">
        <v>33</v>
      </c>
      <c r="E1831">
        <v>0.72</v>
      </c>
      <c r="F1831" s="5">
        <f t="shared" si="168"/>
        <v>32.281759000000001</v>
      </c>
      <c r="G1831">
        <v>9.8390000000000004</v>
      </c>
      <c r="K1831">
        <v>433.91800000000001</v>
      </c>
      <c r="L1831">
        <v>424.07900000000001</v>
      </c>
      <c r="N1831">
        <v>8.8040000000000003</v>
      </c>
    </row>
    <row r="1832" spans="1:14" x14ac:dyDescent="0.2">
      <c r="A1832" s="1" t="s">
        <v>41</v>
      </c>
      <c r="B1832" s="10">
        <v>31029</v>
      </c>
      <c r="C1832" s="32" t="str">
        <f t="shared" si="171"/>
        <v>S</v>
      </c>
      <c r="D1832">
        <v>33</v>
      </c>
      <c r="E1832">
        <v>0.65</v>
      </c>
      <c r="F1832" s="5">
        <f t="shared" si="168"/>
        <v>32.350659999999998</v>
      </c>
      <c r="G1832">
        <v>9.86</v>
      </c>
      <c r="K1832">
        <v>433.91800000000001</v>
      </c>
      <c r="L1832">
        <v>424.05700000000002</v>
      </c>
      <c r="N1832">
        <v>8.8249999999999993</v>
      </c>
    </row>
    <row r="1833" spans="1:14" x14ac:dyDescent="0.2">
      <c r="A1833" s="1" t="s">
        <v>41</v>
      </c>
      <c r="B1833" s="10">
        <v>31039</v>
      </c>
      <c r="C1833" s="32" t="str">
        <f t="shared" si="171"/>
        <v>S</v>
      </c>
      <c r="D1833">
        <v>33</v>
      </c>
      <c r="E1833">
        <v>0.59</v>
      </c>
      <c r="F1833" s="5">
        <f t="shared" si="168"/>
        <v>32.412998999999999</v>
      </c>
      <c r="G1833">
        <v>9.8789999999999996</v>
      </c>
      <c r="K1833">
        <v>433.91800000000001</v>
      </c>
      <c r="L1833">
        <v>424.03899999999999</v>
      </c>
      <c r="N1833">
        <v>8.8439999999999994</v>
      </c>
    </row>
    <row r="1834" spans="1:14" x14ac:dyDescent="0.2">
      <c r="A1834" s="1" t="s">
        <v>41</v>
      </c>
      <c r="B1834" s="10">
        <v>31046</v>
      </c>
      <c r="C1834" s="32" t="str">
        <f t="shared" si="171"/>
        <v>S</v>
      </c>
      <c r="D1834">
        <v>33</v>
      </c>
      <c r="E1834">
        <v>0.54</v>
      </c>
      <c r="F1834" s="5">
        <f t="shared" ref="F1834:F1897" si="172">G1834*3.281</f>
        <v>32.462214000000003</v>
      </c>
      <c r="G1834">
        <v>9.8940000000000001</v>
      </c>
      <c r="K1834">
        <v>433.91800000000001</v>
      </c>
      <c r="L1834">
        <v>424.024</v>
      </c>
      <c r="N1834">
        <v>8.859</v>
      </c>
    </row>
    <row r="1835" spans="1:14" x14ac:dyDescent="0.2">
      <c r="A1835" s="1" t="s">
        <v>41</v>
      </c>
      <c r="B1835" s="10">
        <v>31053</v>
      </c>
      <c r="C1835" s="32" t="str">
        <f t="shared" si="171"/>
        <v>S</v>
      </c>
      <c r="D1835">
        <v>33</v>
      </c>
      <c r="E1835">
        <v>0.57999999999999996</v>
      </c>
      <c r="F1835" s="5">
        <f t="shared" si="172"/>
        <v>32.422842000000003</v>
      </c>
      <c r="G1835">
        <v>9.8819999999999997</v>
      </c>
      <c r="K1835">
        <v>433.91800000000001</v>
      </c>
      <c r="L1835">
        <v>424.036</v>
      </c>
      <c r="N1835">
        <v>8.8469999999999995</v>
      </c>
    </row>
    <row r="1836" spans="1:14" x14ac:dyDescent="0.2">
      <c r="A1836" s="1" t="s">
        <v>41</v>
      </c>
      <c r="B1836" s="10">
        <v>31060</v>
      </c>
      <c r="C1836" s="32" t="str">
        <f t="shared" si="171"/>
        <v>S</v>
      </c>
      <c r="D1836">
        <v>33</v>
      </c>
      <c r="E1836">
        <v>0.48</v>
      </c>
      <c r="F1836" s="5">
        <f t="shared" si="172"/>
        <v>32.521272000000003</v>
      </c>
      <c r="G1836">
        <v>9.9120000000000008</v>
      </c>
      <c r="K1836">
        <v>433.91800000000001</v>
      </c>
      <c r="L1836">
        <v>424.005</v>
      </c>
      <c r="N1836">
        <v>8.8770000000000007</v>
      </c>
    </row>
    <row r="1837" spans="1:14" x14ac:dyDescent="0.2">
      <c r="A1837" s="1" t="s">
        <v>41</v>
      </c>
      <c r="B1837" s="10">
        <v>31076</v>
      </c>
      <c r="C1837" s="32" t="str">
        <f t="shared" si="171"/>
        <v>S</v>
      </c>
      <c r="D1837">
        <v>33</v>
      </c>
      <c r="E1837">
        <v>0.38</v>
      </c>
      <c r="F1837" s="5">
        <f t="shared" si="172"/>
        <v>32.622982999999998</v>
      </c>
      <c r="G1837">
        <v>9.9429999999999996</v>
      </c>
      <c r="K1837">
        <v>433.91800000000001</v>
      </c>
      <c r="L1837">
        <v>423.97500000000002</v>
      </c>
      <c r="N1837">
        <v>8.9079999999999995</v>
      </c>
    </row>
    <row r="1838" spans="1:14" x14ac:dyDescent="0.2">
      <c r="A1838" s="1" t="s">
        <v>41</v>
      </c>
      <c r="B1838" s="10">
        <v>31081</v>
      </c>
      <c r="C1838" s="32" t="str">
        <f t="shared" si="171"/>
        <v>S</v>
      </c>
      <c r="D1838">
        <v>33</v>
      </c>
      <c r="E1838">
        <v>0.4</v>
      </c>
      <c r="F1838" s="5">
        <f t="shared" si="172"/>
        <v>32.603296999999998</v>
      </c>
      <c r="G1838">
        <v>9.9369999999999994</v>
      </c>
      <c r="K1838">
        <v>433.91800000000001</v>
      </c>
      <c r="L1838">
        <v>423.98099999999999</v>
      </c>
      <c r="N1838">
        <v>8.9019999999999992</v>
      </c>
    </row>
    <row r="1839" spans="1:14" x14ac:dyDescent="0.2">
      <c r="A1839" s="1" t="s">
        <v>41</v>
      </c>
      <c r="B1839" s="10">
        <v>31088</v>
      </c>
      <c r="C1839" s="32" t="str">
        <f t="shared" si="171"/>
        <v>S</v>
      </c>
      <c r="D1839">
        <v>33</v>
      </c>
      <c r="E1839">
        <v>0.43</v>
      </c>
      <c r="F1839" s="5">
        <f t="shared" si="172"/>
        <v>32.570487</v>
      </c>
      <c r="G1839">
        <v>9.9269999999999996</v>
      </c>
      <c r="K1839">
        <v>433.91800000000001</v>
      </c>
      <c r="L1839">
        <v>423.99</v>
      </c>
      <c r="N1839">
        <v>8.8919999999999995</v>
      </c>
    </row>
    <row r="1840" spans="1:14" x14ac:dyDescent="0.2">
      <c r="A1840" s="1" t="s">
        <v>41</v>
      </c>
      <c r="B1840" s="10">
        <v>31095</v>
      </c>
      <c r="C1840" s="32" t="str">
        <f t="shared" si="171"/>
        <v>S</v>
      </c>
      <c r="D1840">
        <v>33</v>
      </c>
      <c r="E1840">
        <v>0.3</v>
      </c>
      <c r="F1840" s="5">
        <f t="shared" si="172"/>
        <v>32.701727000000005</v>
      </c>
      <c r="G1840">
        <v>9.9670000000000005</v>
      </c>
      <c r="K1840">
        <v>433.91800000000001</v>
      </c>
      <c r="L1840">
        <v>423.95100000000002</v>
      </c>
      <c r="N1840">
        <v>8.9320000000000004</v>
      </c>
    </row>
    <row r="1841" spans="1:14" x14ac:dyDescent="0.2">
      <c r="A1841" s="1" t="s">
        <v>41</v>
      </c>
      <c r="B1841" s="10">
        <v>31102</v>
      </c>
      <c r="C1841" s="32" t="str">
        <f t="shared" si="171"/>
        <v>S</v>
      </c>
      <c r="D1841">
        <v>33</v>
      </c>
      <c r="E1841">
        <v>0.25</v>
      </c>
      <c r="F1841" s="5">
        <f t="shared" si="172"/>
        <v>32.750942000000002</v>
      </c>
      <c r="G1841">
        <v>9.9819999999999993</v>
      </c>
      <c r="K1841">
        <v>433.91800000000001</v>
      </c>
      <c r="L1841">
        <v>423.935</v>
      </c>
      <c r="N1841">
        <v>8.9469999999999992</v>
      </c>
    </row>
    <row r="1842" spans="1:14" x14ac:dyDescent="0.2">
      <c r="A1842" s="1" t="s">
        <v>41</v>
      </c>
      <c r="B1842" s="10">
        <v>31109</v>
      </c>
      <c r="C1842" s="32" t="str">
        <f t="shared" si="171"/>
        <v>S</v>
      </c>
      <c r="D1842">
        <v>33</v>
      </c>
      <c r="E1842">
        <v>0.21</v>
      </c>
      <c r="F1842" s="5">
        <f t="shared" si="172"/>
        <v>32.793594999999996</v>
      </c>
      <c r="G1842">
        <v>9.9949999999999992</v>
      </c>
      <c r="K1842">
        <v>433.91800000000001</v>
      </c>
      <c r="L1842">
        <v>423.923</v>
      </c>
      <c r="N1842">
        <v>8.9600000000000009</v>
      </c>
    </row>
    <row r="1843" spans="1:14" x14ac:dyDescent="0.2">
      <c r="A1843" s="1" t="s">
        <v>41</v>
      </c>
      <c r="B1843" s="10">
        <v>31116</v>
      </c>
      <c r="C1843" s="32" t="str">
        <f t="shared" si="171"/>
        <v>S</v>
      </c>
      <c r="D1843">
        <v>33</v>
      </c>
      <c r="E1843">
        <v>0.17</v>
      </c>
      <c r="F1843" s="5">
        <f t="shared" si="172"/>
        <v>32.832967000000004</v>
      </c>
      <c r="G1843">
        <v>10.007</v>
      </c>
      <c r="K1843">
        <v>433.91800000000001</v>
      </c>
      <c r="L1843">
        <v>423.911</v>
      </c>
      <c r="N1843">
        <v>8.9719999999999995</v>
      </c>
    </row>
    <row r="1844" spans="1:14" x14ac:dyDescent="0.2">
      <c r="A1844" s="1" t="s">
        <v>41</v>
      </c>
      <c r="B1844" s="10">
        <v>31123</v>
      </c>
      <c r="C1844" s="32" t="str">
        <f t="shared" si="171"/>
        <v>S</v>
      </c>
      <c r="D1844">
        <v>33</v>
      </c>
      <c r="E1844">
        <v>0.14000000000000001</v>
      </c>
      <c r="F1844" s="5">
        <f t="shared" si="172"/>
        <v>32.862496</v>
      </c>
      <c r="G1844">
        <v>10.016</v>
      </c>
      <c r="K1844">
        <v>433.91800000000001</v>
      </c>
      <c r="L1844">
        <v>423.90199999999999</v>
      </c>
      <c r="N1844">
        <v>8.9809999999999999</v>
      </c>
    </row>
    <row r="1845" spans="1:14" x14ac:dyDescent="0.2">
      <c r="A1845" s="1" t="s">
        <v>41</v>
      </c>
      <c r="B1845" s="10">
        <v>31130</v>
      </c>
      <c r="C1845" s="32" t="str">
        <f t="shared" si="171"/>
        <v>S</v>
      </c>
      <c r="D1845">
        <v>33</v>
      </c>
      <c r="E1845">
        <v>0.28999999999999998</v>
      </c>
      <c r="F1845" s="5">
        <f t="shared" si="172"/>
        <v>32.711570000000002</v>
      </c>
      <c r="G1845">
        <v>9.9700000000000006</v>
      </c>
      <c r="K1845">
        <v>433.91800000000001</v>
      </c>
      <c r="L1845">
        <v>423.94799999999998</v>
      </c>
      <c r="N1845">
        <v>8.9350000000000005</v>
      </c>
    </row>
    <row r="1846" spans="1:14" x14ac:dyDescent="0.2">
      <c r="A1846" s="1" t="s">
        <v>41</v>
      </c>
      <c r="B1846" s="10">
        <v>31137</v>
      </c>
      <c r="C1846" s="32" t="str">
        <f t="shared" si="171"/>
        <v>S</v>
      </c>
      <c r="D1846">
        <v>33</v>
      </c>
      <c r="E1846">
        <v>0.28999999999999998</v>
      </c>
      <c r="F1846" s="5">
        <f t="shared" si="172"/>
        <v>32.711570000000002</v>
      </c>
      <c r="G1846">
        <v>9.9700000000000006</v>
      </c>
      <c r="K1846">
        <v>433.91800000000001</v>
      </c>
      <c r="L1846">
        <v>423.94799999999998</v>
      </c>
      <c r="N1846">
        <v>8.9350000000000005</v>
      </c>
    </row>
    <row r="1847" spans="1:14" x14ac:dyDescent="0.2">
      <c r="A1847" s="1" t="s">
        <v>41</v>
      </c>
      <c r="B1847" s="10">
        <v>31144</v>
      </c>
      <c r="C1847" s="32" t="str">
        <f t="shared" si="171"/>
        <v>S</v>
      </c>
      <c r="D1847">
        <v>33</v>
      </c>
      <c r="E1847">
        <v>0.3</v>
      </c>
      <c r="F1847" s="5">
        <f t="shared" si="172"/>
        <v>32.701727000000005</v>
      </c>
      <c r="G1847">
        <v>9.9670000000000005</v>
      </c>
      <c r="K1847">
        <v>433.91800000000001</v>
      </c>
      <c r="L1847">
        <v>423.95100000000002</v>
      </c>
      <c r="N1847">
        <v>8.9320000000000004</v>
      </c>
    </row>
    <row r="1848" spans="1:14" x14ac:dyDescent="0.2">
      <c r="A1848" s="1" t="s">
        <v>41</v>
      </c>
      <c r="B1848" s="10">
        <v>31151</v>
      </c>
      <c r="C1848" s="32" t="str">
        <f t="shared" si="171"/>
        <v>S</v>
      </c>
      <c r="D1848">
        <v>33</v>
      </c>
      <c r="E1848">
        <v>0.3</v>
      </c>
      <c r="F1848" s="5">
        <f t="shared" si="172"/>
        <v>32.701727000000005</v>
      </c>
      <c r="G1848">
        <v>9.9670000000000005</v>
      </c>
      <c r="K1848">
        <v>433.91800000000001</v>
      </c>
      <c r="L1848">
        <v>423.95100000000002</v>
      </c>
      <c r="N1848">
        <v>8.9320000000000004</v>
      </c>
    </row>
    <row r="1849" spans="1:14" x14ac:dyDescent="0.2">
      <c r="A1849" s="1" t="s">
        <v>41</v>
      </c>
      <c r="B1849" s="10">
        <v>31158</v>
      </c>
      <c r="C1849" s="32" t="str">
        <f t="shared" si="171"/>
        <v>S</v>
      </c>
      <c r="D1849">
        <v>33</v>
      </c>
      <c r="E1849">
        <v>0.32</v>
      </c>
      <c r="F1849" s="5">
        <f t="shared" si="172"/>
        <v>32.682041000000005</v>
      </c>
      <c r="G1849">
        <v>9.9610000000000003</v>
      </c>
      <c r="K1849">
        <v>433.91800000000001</v>
      </c>
      <c r="L1849">
        <v>423.95699999999999</v>
      </c>
      <c r="N1849">
        <v>8.9260000000000002</v>
      </c>
    </row>
    <row r="1850" spans="1:14" x14ac:dyDescent="0.2">
      <c r="A1850" s="1" t="s">
        <v>41</v>
      </c>
      <c r="B1850" s="10">
        <v>31165</v>
      </c>
      <c r="C1850" s="32" t="str">
        <f t="shared" si="171"/>
        <v>S</v>
      </c>
      <c r="D1850">
        <v>33</v>
      </c>
      <c r="E1850">
        <v>0.41</v>
      </c>
      <c r="F1850" s="5">
        <f t="shared" si="172"/>
        <v>32.593454000000001</v>
      </c>
      <c r="G1850">
        <v>9.9339999999999993</v>
      </c>
      <c r="K1850">
        <v>433.91800000000001</v>
      </c>
      <c r="L1850">
        <v>423.98399999999998</v>
      </c>
      <c r="N1850">
        <v>8.8989999999999991</v>
      </c>
    </row>
    <row r="1851" spans="1:14" x14ac:dyDescent="0.2">
      <c r="A1851" s="1" t="s">
        <v>41</v>
      </c>
      <c r="B1851" s="10">
        <v>31172</v>
      </c>
      <c r="C1851" s="32" t="str">
        <f t="shared" si="171"/>
        <v>S</v>
      </c>
      <c r="D1851">
        <v>33</v>
      </c>
      <c r="E1851">
        <v>0.61</v>
      </c>
      <c r="F1851" s="5">
        <f t="shared" si="172"/>
        <v>32.393312999999999</v>
      </c>
      <c r="G1851">
        <v>9.8729999999999993</v>
      </c>
      <c r="K1851">
        <v>433.91800000000001</v>
      </c>
      <c r="L1851">
        <v>424.04500000000002</v>
      </c>
      <c r="N1851">
        <v>8.8379999999999992</v>
      </c>
    </row>
    <row r="1852" spans="1:14" x14ac:dyDescent="0.2">
      <c r="A1852" s="1" t="s">
        <v>41</v>
      </c>
      <c r="B1852" s="10">
        <v>31179</v>
      </c>
      <c r="C1852" s="32" t="str">
        <f t="shared" si="171"/>
        <v>S</v>
      </c>
      <c r="D1852">
        <v>33</v>
      </c>
      <c r="E1852">
        <v>0.92</v>
      </c>
      <c r="F1852" s="5">
        <f t="shared" si="172"/>
        <v>32.081618000000006</v>
      </c>
      <c r="G1852">
        <v>9.7780000000000005</v>
      </c>
      <c r="K1852">
        <v>433.91800000000001</v>
      </c>
      <c r="L1852">
        <v>424.14</v>
      </c>
      <c r="N1852">
        <v>8.7430000000000003</v>
      </c>
    </row>
    <row r="1853" spans="1:14" x14ac:dyDescent="0.2">
      <c r="A1853" s="1" t="s">
        <v>41</v>
      </c>
      <c r="B1853" s="10">
        <v>31186</v>
      </c>
      <c r="C1853" s="32" t="str">
        <f t="shared" si="171"/>
        <v>S</v>
      </c>
      <c r="D1853">
        <v>33</v>
      </c>
      <c r="E1853">
        <v>0.99</v>
      </c>
      <c r="F1853" s="5">
        <f t="shared" si="172"/>
        <v>32.012717000000002</v>
      </c>
      <c r="G1853">
        <v>9.7569999999999997</v>
      </c>
      <c r="K1853">
        <v>433.91800000000001</v>
      </c>
      <c r="L1853">
        <v>424.161</v>
      </c>
      <c r="N1853">
        <v>8.7219999999999995</v>
      </c>
    </row>
    <row r="1854" spans="1:14" x14ac:dyDescent="0.2">
      <c r="A1854" s="1" t="s">
        <v>41</v>
      </c>
      <c r="B1854" s="10">
        <v>31193</v>
      </c>
      <c r="C1854" s="32" t="str">
        <f t="shared" si="171"/>
        <v>S</v>
      </c>
      <c r="D1854">
        <v>33</v>
      </c>
      <c r="E1854">
        <v>1.0900000000000001</v>
      </c>
      <c r="F1854" s="5">
        <f t="shared" si="172"/>
        <v>31.911006000000004</v>
      </c>
      <c r="G1854">
        <v>9.7260000000000009</v>
      </c>
      <c r="K1854">
        <v>433.91800000000001</v>
      </c>
      <c r="L1854">
        <v>424.19099999999997</v>
      </c>
      <c r="N1854">
        <v>8.6910000000000007</v>
      </c>
    </row>
    <row r="1855" spans="1:14" x14ac:dyDescent="0.2">
      <c r="A1855" s="1" t="s">
        <v>41</v>
      </c>
      <c r="B1855" s="10">
        <v>31200</v>
      </c>
      <c r="C1855" s="32" t="str">
        <f t="shared" ref="C1855:C1918" si="173">IF(ISBLANK(D1855),"V","S")</f>
        <v>S</v>
      </c>
      <c r="D1855">
        <v>33</v>
      </c>
      <c r="E1855">
        <v>1.1599999999999999</v>
      </c>
      <c r="F1855" s="5">
        <f t="shared" si="172"/>
        <v>31.842105</v>
      </c>
      <c r="G1855">
        <v>9.7050000000000001</v>
      </c>
      <c r="K1855">
        <v>433.91800000000001</v>
      </c>
      <c r="L1855">
        <v>424.21300000000002</v>
      </c>
      <c r="N1855">
        <v>8.67</v>
      </c>
    </row>
    <row r="1856" spans="1:14" x14ac:dyDescent="0.2">
      <c r="A1856" s="1" t="s">
        <v>41</v>
      </c>
      <c r="B1856" s="10">
        <v>31207</v>
      </c>
      <c r="C1856" s="32" t="str">
        <f t="shared" si="173"/>
        <v>S</v>
      </c>
      <c r="D1856">
        <v>33</v>
      </c>
      <c r="E1856">
        <v>1.21</v>
      </c>
      <c r="F1856" s="5">
        <f t="shared" si="172"/>
        <v>31.79289</v>
      </c>
      <c r="G1856">
        <v>9.69</v>
      </c>
      <c r="K1856">
        <v>433.91800000000001</v>
      </c>
      <c r="L1856">
        <v>424.22800000000001</v>
      </c>
      <c r="N1856">
        <v>8.6549999999999994</v>
      </c>
    </row>
    <row r="1857" spans="1:14" x14ac:dyDescent="0.2">
      <c r="A1857" s="1" t="s">
        <v>41</v>
      </c>
      <c r="B1857" s="10">
        <v>31214</v>
      </c>
      <c r="C1857" s="32" t="str">
        <f t="shared" si="173"/>
        <v>S</v>
      </c>
      <c r="D1857">
        <v>33</v>
      </c>
      <c r="E1857">
        <v>1.22</v>
      </c>
      <c r="F1857" s="5">
        <f t="shared" si="172"/>
        <v>31.783047</v>
      </c>
      <c r="G1857">
        <v>9.6869999999999994</v>
      </c>
      <c r="K1857">
        <v>433.91800000000001</v>
      </c>
      <c r="L1857">
        <v>424.23099999999999</v>
      </c>
      <c r="N1857">
        <v>8.6519999999999992</v>
      </c>
    </row>
    <row r="1858" spans="1:14" x14ac:dyDescent="0.2">
      <c r="A1858" s="1" t="s">
        <v>41</v>
      </c>
      <c r="B1858" s="10">
        <v>31228</v>
      </c>
      <c r="C1858" s="32" t="str">
        <f t="shared" si="173"/>
        <v>S</v>
      </c>
      <c r="D1858">
        <v>33</v>
      </c>
      <c r="E1858">
        <v>1.26</v>
      </c>
      <c r="F1858" s="5">
        <f t="shared" si="172"/>
        <v>31.740393999999998</v>
      </c>
      <c r="G1858">
        <v>9.6739999999999995</v>
      </c>
      <c r="K1858">
        <v>433.91800000000001</v>
      </c>
      <c r="L1858">
        <v>424.24299999999999</v>
      </c>
      <c r="N1858">
        <v>8.6389999999999993</v>
      </c>
    </row>
    <row r="1859" spans="1:14" x14ac:dyDescent="0.2">
      <c r="A1859" s="1" t="s">
        <v>41</v>
      </c>
      <c r="B1859" s="10">
        <v>31235</v>
      </c>
      <c r="C1859" s="32" t="str">
        <f t="shared" si="173"/>
        <v>S</v>
      </c>
      <c r="D1859">
        <v>33</v>
      </c>
      <c r="E1859">
        <v>1.25</v>
      </c>
      <c r="F1859" s="5">
        <f t="shared" si="172"/>
        <v>31.753518000000003</v>
      </c>
      <c r="G1859">
        <v>9.6780000000000008</v>
      </c>
      <c r="K1859">
        <v>433.91800000000001</v>
      </c>
      <c r="L1859">
        <v>424.24</v>
      </c>
      <c r="N1859">
        <v>8.6430000000000007</v>
      </c>
    </row>
    <row r="1860" spans="1:14" x14ac:dyDescent="0.2">
      <c r="A1860" s="1" t="s">
        <v>41</v>
      </c>
      <c r="B1860" s="10">
        <v>31242</v>
      </c>
      <c r="C1860" s="32" t="str">
        <f t="shared" si="173"/>
        <v>S</v>
      </c>
      <c r="D1860">
        <v>33</v>
      </c>
      <c r="E1860">
        <v>1.2</v>
      </c>
      <c r="F1860" s="5">
        <f t="shared" si="172"/>
        <v>31.802733</v>
      </c>
      <c r="G1860">
        <v>9.6929999999999996</v>
      </c>
      <c r="K1860">
        <v>433.91800000000001</v>
      </c>
      <c r="L1860">
        <v>424.22500000000002</v>
      </c>
      <c r="N1860">
        <v>8.6579999999999995</v>
      </c>
    </row>
    <row r="1861" spans="1:14" x14ac:dyDescent="0.2">
      <c r="A1861" s="1" t="s">
        <v>41</v>
      </c>
      <c r="B1861" s="10">
        <v>31249</v>
      </c>
      <c r="C1861" s="32" t="str">
        <f t="shared" si="173"/>
        <v>S</v>
      </c>
      <c r="D1861">
        <v>33</v>
      </c>
      <c r="E1861">
        <v>1.25</v>
      </c>
      <c r="F1861" s="5">
        <f t="shared" si="172"/>
        <v>31.753518000000003</v>
      </c>
      <c r="G1861">
        <v>9.6780000000000008</v>
      </c>
      <c r="K1861">
        <v>433.91800000000001</v>
      </c>
      <c r="L1861">
        <v>424.24</v>
      </c>
      <c r="N1861">
        <v>8.6430000000000007</v>
      </c>
    </row>
    <row r="1862" spans="1:14" x14ac:dyDescent="0.2">
      <c r="A1862" s="1" t="s">
        <v>41</v>
      </c>
      <c r="B1862" s="10">
        <v>31256</v>
      </c>
      <c r="C1862" s="32" t="str">
        <f t="shared" si="173"/>
        <v>S</v>
      </c>
      <c r="D1862">
        <v>33</v>
      </c>
      <c r="E1862">
        <v>1.27</v>
      </c>
      <c r="F1862" s="5">
        <f t="shared" si="172"/>
        <v>31.730550999999998</v>
      </c>
      <c r="G1862">
        <v>9.6709999999999994</v>
      </c>
      <c r="K1862">
        <v>433.91800000000001</v>
      </c>
      <c r="L1862">
        <v>424.24599999999998</v>
      </c>
      <c r="N1862">
        <v>8.6359999999999992</v>
      </c>
    </row>
    <row r="1863" spans="1:14" x14ac:dyDescent="0.2">
      <c r="A1863" s="1" t="s">
        <v>41</v>
      </c>
      <c r="B1863" s="10">
        <v>31263</v>
      </c>
      <c r="C1863" s="32" t="str">
        <f t="shared" si="173"/>
        <v>S</v>
      </c>
      <c r="D1863">
        <v>33</v>
      </c>
      <c r="E1863">
        <v>1.23</v>
      </c>
      <c r="F1863" s="5">
        <f t="shared" si="172"/>
        <v>31.773204</v>
      </c>
      <c r="G1863">
        <v>9.6839999999999993</v>
      </c>
      <c r="K1863">
        <v>433.91800000000001</v>
      </c>
      <c r="L1863">
        <v>424.23399999999998</v>
      </c>
      <c r="N1863">
        <v>8.6489999999999991</v>
      </c>
    </row>
    <row r="1864" spans="1:14" x14ac:dyDescent="0.2">
      <c r="A1864" s="1" t="s">
        <v>41</v>
      </c>
      <c r="B1864" s="10">
        <v>31270</v>
      </c>
      <c r="C1864" s="32" t="str">
        <f t="shared" si="173"/>
        <v>S</v>
      </c>
      <c r="D1864">
        <v>33</v>
      </c>
      <c r="E1864">
        <v>1.26</v>
      </c>
      <c r="F1864" s="5">
        <f t="shared" si="172"/>
        <v>31.740393999999998</v>
      </c>
      <c r="G1864">
        <v>9.6739999999999995</v>
      </c>
      <c r="K1864">
        <v>433.91800000000001</v>
      </c>
      <c r="L1864">
        <v>424.24299999999999</v>
      </c>
      <c r="N1864">
        <v>8.6389999999999993</v>
      </c>
    </row>
    <row r="1865" spans="1:14" x14ac:dyDescent="0.2">
      <c r="A1865" s="1" t="s">
        <v>41</v>
      </c>
      <c r="B1865" s="10">
        <v>31272</v>
      </c>
      <c r="C1865" s="32" t="str">
        <f t="shared" si="173"/>
        <v>S</v>
      </c>
      <c r="D1865">
        <v>33</v>
      </c>
      <c r="E1865">
        <v>1.53</v>
      </c>
      <c r="F1865" s="5">
        <f t="shared" si="172"/>
        <v>31.471352000000003</v>
      </c>
      <c r="G1865">
        <v>9.5920000000000005</v>
      </c>
      <c r="K1865">
        <v>433.91800000000001</v>
      </c>
      <c r="L1865">
        <v>424.32499999999999</v>
      </c>
      <c r="N1865">
        <v>8.5570000000000004</v>
      </c>
    </row>
    <row r="1866" spans="1:14" x14ac:dyDescent="0.2">
      <c r="A1866" s="1" t="s">
        <v>41</v>
      </c>
      <c r="B1866" s="10">
        <v>31277</v>
      </c>
      <c r="C1866" s="32" t="str">
        <f t="shared" si="173"/>
        <v>S</v>
      </c>
      <c r="D1866">
        <v>33</v>
      </c>
      <c r="E1866">
        <v>1.19</v>
      </c>
      <c r="F1866" s="5">
        <f t="shared" si="172"/>
        <v>31.812576</v>
      </c>
      <c r="G1866">
        <v>9.6959999999999997</v>
      </c>
      <c r="K1866">
        <v>433.91800000000001</v>
      </c>
      <c r="L1866">
        <v>424.22199999999998</v>
      </c>
      <c r="N1866">
        <v>8.6609999999999996</v>
      </c>
    </row>
    <row r="1867" spans="1:14" x14ac:dyDescent="0.2">
      <c r="A1867" s="1" t="s">
        <v>41</v>
      </c>
      <c r="B1867" s="10">
        <v>31284</v>
      </c>
      <c r="C1867" s="32" t="str">
        <f t="shared" si="173"/>
        <v>S</v>
      </c>
      <c r="D1867">
        <v>33</v>
      </c>
      <c r="E1867">
        <v>1.1499999999999999</v>
      </c>
      <c r="F1867" s="5">
        <f t="shared" si="172"/>
        <v>31.851948000000004</v>
      </c>
      <c r="G1867">
        <v>9.7080000000000002</v>
      </c>
      <c r="K1867">
        <v>433.91800000000001</v>
      </c>
      <c r="L1867">
        <v>424.21</v>
      </c>
      <c r="N1867">
        <v>8.673</v>
      </c>
    </row>
    <row r="1868" spans="1:14" x14ac:dyDescent="0.2">
      <c r="A1868" s="1" t="s">
        <v>41</v>
      </c>
      <c r="B1868" s="10">
        <v>31291</v>
      </c>
      <c r="C1868" s="32" t="str">
        <f t="shared" si="173"/>
        <v>S</v>
      </c>
      <c r="D1868">
        <v>33</v>
      </c>
      <c r="E1868">
        <v>1.1299999999999999</v>
      </c>
      <c r="F1868" s="5">
        <f t="shared" si="172"/>
        <v>31.871634000000004</v>
      </c>
      <c r="G1868">
        <v>9.7140000000000004</v>
      </c>
      <c r="K1868">
        <v>433.91800000000001</v>
      </c>
      <c r="L1868">
        <v>424.20400000000001</v>
      </c>
      <c r="N1868">
        <v>8.6790000000000003</v>
      </c>
    </row>
    <row r="1869" spans="1:14" x14ac:dyDescent="0.2">
      <c r="A1869" s="1" t="s">
        <v>41</v>
      </c>
      <c r="B1869" s="10">
        <v>31298</v>
      </c>
      <c r="C1869" s="32" t="str">
        <f t="shared" si="173"/>
        <v>S</v>
      </c>
      <c r="D1869">
        <v>33</v>
      </c>
      <c r="E1869">
        <v>1.1100000000000001</v>
      </c>
      <c r="F1869" s="5">
        <f t="shared" si="172"/>
        <v>31.891320000000004</v>
      </c>
      <c r="G1869">
        <v>9.7200000000000006</v>
      </c>
      <c r="K1869">
        <v>433.91800000000001</v>
      </c>
      <c r="L1869">
        <v>424.197</v>
      </c>
      <c r="N1869">
        <v>8.6850000000000005</v>
      </c>
    </row>
    <row r="1870" spans="1:14" x14ac:dyDescent="0.2">
      <c r="A1870" s="1" t="s">
        <v>41</v>
      </c>
      <c r="B1870" s="10">
        <v>31305</v>
      </c>
      <c r="C1870" s="32" t="str">
        <f t="shared" si="173"/>
        <v>S</v>
      </c>
      <c r="D1870">
        <v>33</v>
      </c>
      <c r="E1870">
        <v>1.1000000000000001</v>
      </c>
      <c r="F1870" s="5">
        <f t="shared" si="172"/>
        <v>31.901163000000004</v>
      </c>
      <c r="G1870">
        <v>9.7230000000000008</v>
      </c>
      <c r="K1870">
        <v>433.91800000000001</v>
      </c>
      <c r="L1870">
        <v>424.19400000000002</v>
      </c>
      <c r="N1870">
        <v>8.6880000000000006</v>
      </c>
    </row>
    <row r="1871" spans="1:14" x14ac:dyDescent="0.2">
      <c r="A1871" s="1" t="s">
        <v>41</v>
      </c>
      <c r="B1871" s="10">
        <v>31312</v>
      </c>
      <c r="C1871" s="32" t="str">
        <f t="shared" si="173"/>
        <v>S</v>
      </c>
      <c r="D1871">
        <v>33</v>
      </c>
      <c r="E1871">
        <v>1.06</v>
      </c>
      <c r="F1871" s="5">
        <f t="shared" si="172"/>
        <v>31.940535000000001</v>
      </c>
      <c r="G1871">
        <v>9.7349999999999994</v>
      </c>
      <c r="K1871">
        <v>433.91800000000001</v>
      </c>
      <c r="L1871">
        <v>424.18200000000002</v>
      </c>
      <c r="N1871">
        <v>8.6999999999999993</v>
      </c>
    </row>
    <row r="1872" spans="1:14" x14ac:dyDescent="0.2">
      <c r="A1872" s="1" t="s">
        <v>41</v>
      </c>
      <c r="B1872" s="10">
        <v>31319</v>
      </c>
      <c r="C1872" s="32" t="str">
        <f t="shared" si="173"/>
        <v>S</v>
      </c>
      <c r="D1872">
        <v>33</v>
      </c>
      <c r="E1872">
        <v>1.06</v>
      </c>
      <c r="F1872" s="5">
        <f t="shared" si="172"/>
        <v>31.940535000000001</v>
      </c>
      <c r="G1872">
        <v>9.7349999999999994</v>
      </c>
      <c r="K1872">
        <v>433.91800000000001</v>
      </c>
      <c r="L1872">
        <v>424.18200000000002</v>
      </c>
      <c r="N1872">
        <v>8.6999999999999993</v>
      </c>
    </row>
    <row r="1873" spans="1:14" x14ac:dyDescent="0.2">
      <c r="A1873" s="1" t="s">
        <v>41</v>
      </c>
      <c r="B1873" s="10">
        <v>31326</v>
      </c>
      <c r="C1873" s="32" t="str">
        <f t="shared" si="173"/>
        <v>S</v>
      </c>
      <c r="D1873">
        <v>33</v>
      </c>
      <c r="E1873">
        <v>1.05</v>
      </c>
      <c r="F1873" s="5">
        <f t="shared" si="172"/>
        <v>31.950378000000001</v>
      </c>
      <c r="G1873">
        <v>9.7379999999999995</v>
      </c>
      <c r="K1873">
        <v>433.91800000000001</v>
      </c>
      <c r="L1873">
        <v>424.17899999999997</v>
      </c>
      <c r="N1873">
        <v>8.7029999999999994</v>
      </c>
    </row>
    <row r="1874" spans="1:14" x14ac:dyDescent="0.2">
      <c r="A1874" s="1" t="s">
        <v>41</v>
      </c>
      <c r="B1874" s="10">
        <v>31333</v>
      </c>
      <c r="C1874" s="32" t="str">
        <f t="shared" si="173"/>
        <v>S</v>
      </c>
      <c r="D1874">
        <v>33</v>
      </c>
      <c r="E1874">
        <v>0.98</v>
      </c>
      <c r="F1874" s="5">
        <f t="shared" si="172"/>
        <v>32.022559999999999</v>
      </c>
      <c r="G1874">
        <v>9.76</v>
      </c>
      <c r="K1874">
        <v>433.91800000000001</v>
      </c>
      <c r="L1874">
        <v>424.15800000000002</v>
      </c>
      <c r="N1874">
        <v>8.7249999999999996</v>
      </c>
    </row>
    <row r="1875" spans="1:14" x14ac:dyDescent="0.2">
      <c r="A1875" s="1" t="s">
        <v>41</v>
      </c>
      <c r="B1875" s="10">
        <v>31340</v>
      </c>
      <c r="C1875" s="32" t="str">
        <f t="shared" si="173"/>
        <v>S</v>
      </c>
      <c r="D1875">
        <v>33</v>
      </c>
      <c r="E1875">
        <v>0.91</v>
      </c>
      <c r="F1875" s="5">
        <f t="shared" si="172"/>
        <v>32.091461000000002</v>
      </c>
      <c r="G1875">
        <v>9.7810000000000006</v>
      </c>
      <c r="K1875">
        <v>433.91800000000001</v>
      </c>
      <c r="L1875">
        <v>424.13600000000002</v>
      </c>
      <c r="N1875">
        <v>8.7460000000000004</v>
      </c>
    </row>
    <row r="1876" spans="1:14" x14ac:dyDescent="0.2">
      <c r="A1876" s="1" t="s">
        <v>41</v>
      </c>
      <c r="B1876" s="10">
        <v>31347</v>
      </c>
      <c r="C1876" s="32" t="str">
        <f t="shared" si="173"/>
        <v>S</v>
      </c>
      <c r="D1876">
        <v>33</v>
      </c>
      <c r="E1876">
        <v>0.94</v>
      </c>
      <c r="F1876" s="5">
        <f t="shared" si="172"/>
        <v>32.061931999999999</v>
      </c>
      <c r="G1876">
        <v>9.7720000000000002</v>
      </c>
      <c r="K1876">
        <v>433.91800000000001</v>
      </c>
      <c r="L1876">
        <v>424.14600000000002</v>
      </c>
      <c r="N1876">
        <v>8.7370000000000001</v>
      </c>
    </row>
    <row r="1877" spans="1:14" x14ac:dyDescent="0.2">
      <c r="A1877" s="1" t="s">
        <v>41</v>
      </c>
      <c r="B1877" s="10">
        <v>31431</v>
      </c>
      <c r="C1877" s="32" t="str">
        <f t="shared" si="173"/>
        <v>S</v>
      </c>
      <c r="D1877">
        <v>32.5</v>
      </c>
      <c r="E1877">
        <v>0.28000000000000003</v>
      </c>
      <c r="F1877" s="5">
        <f t="shared" si="172"/>
        <v>32.222701000000001</v>
      </c>
      <c r="G1877">
        <v>9.8209999999999997</v>
      </c>
      <c r="K1877">
        <v>433.91800000000001</v>
      </c>
      <c r="L1877">
        <v>424.09699999999998</v>
      </c>
      <c r="N1877">
        <v>8.7859999999999996</v>
      </c>
    </row>
    <row r="1878" spans="1:14" x14ac:dyDescent="0.2">
      <c r="A1878" s="1" t="s">
        <v>41</v>
      </c>
      <c r="B1878" s="10">
        <v>31437</v>
      </c>
      <c r="C1878" s="32" t="str">
        <f t="shared" si="173"/>
        <v>S</v>
      </c>
      <c r="D1878">
        <v>33</v>
      </c>
      <c r="E1878">
        <v>0.7</v>
      </c>
      <c r="F1878" s="5">
        <f t="shared" si="172"/>
        <v>32.301445000000001</v>
      </c>
      <c r="G1878">
        <v>9.8450000000000006</v>
      </c>
      <c r="K1878">
        <v>433.91800000000001</v>
      </c>
      <c r="L1878">
        <v>424.072</v>
      </c>
      <c r="N1878">
        <v>8.81</v>
      </c>
    </row>
    <row r="1879" spans="1:14" x14ac:dyDescent="0.2">
      <c r="A1879" s="1" t="s">
        <v>41</v>
      </c>
      <c r="B1879" s="10">
        <v>31445</v>
      </c>
      <c r="C1879" s="32" t="str">
        <f t="shared" si="173"/>
        <v>S</v>
      </c>
      <c r="D1879">
        <v>33</v>
      </c>
      <c r="E1879">
        <v>0.6</v>
      </c>
      <c r="F1879" s="5">
        <f t="shared" si="172"/>
        <v>32.403156000000003</v>
      </c>
      <c r="G1879">
        <v>9.8759999999999994</v>
      </c>
      <c r="K1879">
        <v>433.91800000000001</v>
      </c>
      <c r="L1879">
        <v>424.04199999999997</v>
      </c>
      <c r="N1879">
        <v>8.8409999999999993</v>
      </c>
    </row>
    <row r="1880" spans="1:14" x14ac:dyDescent="0.2">
      <c r="A1880" s="1" t="s">
        <v>41</v>
      </c>
      <c r="B1880" s="10">
        <v>31451</v>
      </c>
      <c r="C1880" s="32" t="str">
        <f t="shared" si="173"/>
        <v>S</v>
      </c>
      <c r="D1880">
        <v>33</v>
      </c>
      <c r="E1880">
        <v>0.6</v>
      </c>
      <c r="F1880" s="5">
        <f t="shared" si="172"/>
        <v>32.403156000000003</v>
      </c>
      <c r="G1880">
        <v>9.8759999999999994</v>
      </c>
      <c r="K1880">
        <v>433.91800000000001</v>
      </c>
      <c r="L1880">
        <v>424.04199999999997</v>
      </c>
      <c r="N1880">
        <v>8.8409999999999993</v>
      </c>
    </row>
    <row r="1881" spans="1:14" x14ac:dyDescent="0.2">
      <c r="A1881" s="1" t="s">
        <v>41</v>
      </c>
      <c r="B1881" s="10">
        <v>31458</v>
      </c>
      <c r="C1881" s="32" t="str">
        <f t="shared" si="173"/>
        <v>S</v>
      </c>
      <c r="D1881">
        <v>33</v>
      </c>
      <c r="E1881">
        <v>0.79</v>
      </c>
      <c r="F1881" s="5">
        <f t="shared" si="172"/>
        <v>32.212857999999997</v>
      </c>
      <c r="G1881">
        <v>9.8179999999999996</v>
      </c>
      <c r="K1881">
        <v>433.91800000000001</v>
      </c>
      <c r="L1881">
        <v>424.1</v>
      </c>
      <c r="N1881">
        <v>8.7829999999999995</v>
      </c>
    </row>
    <row r="1882" spans="1:14" x14ac:dyDescent="0.2">
      <c r="A1882" s="1" t="s">
        <v>41</v>
      </c>
      <c r="B1882" s="10">
        <v>31465</v>
      </c>
      <c r="C1882" s="32" t="str">
        <f t="shared" si="173"/>
        <v>S</v>
      </c>
      <c r="D1882">
        <v>33</v>
      </c>
      <c r="E1882">
        <v>0.57999999999999996</v>
      </c>
      <c r="F1882" s="5">
        <f t="shared" si="172"/>
        <v>32.422842000000003</v>
      </c>
      <c r="G1882">
        <v>9.8819999999999997</v>
      </c>
      <c r="K1882">
        <v>433.91800000000001</v>
      </c>
      <c r="L1882">
        <v>424.036</v>
      </c>
      <c r="N1882">
        <v>8.8469999999999995</v>
      </c>
    </row>
    <row r="1883" spans="1:14" x14ac:dyDescent="0.2">
      <c r="A1883" s="1" t="s">
        <v>41</v>
      </c>
      <c r="B1883" s="10">
        <v>31473</v>
      </c>
      <c r="C1883" s="32" t="str">
        <f t="shared" si="173"/>
        <v>S</v>
      </c>
      <c r="D1883">
        <v>33</v>
      </c>
      <c r="E1883">
        <v>0.56000000000000005</v>
      </c>
      <c r="F1883" s="5">
        <f t="shared" si="172"/>
        <v>32.442528000000003</v>
      </c>
      <c r="G1883">
        <v>9.8879999999999999</v>
      </c>
      <c r="K1883">
        <v>433.91800000000001</v>
      </c>
      <c r="L1883">
        <v>424.03</v>
      </c>
      <c r="N1883">
        <v>8.8529999999999998</v>
      </c>
    </row>
    <row r="1884" spans="1:14" x14ac:dyDescent="0.2">
      <c r="A1884" s="1" t="s">
        <v>41</v>
      </c>
      <c r="B1884" s="10">
        <v>31480</v>
      </c>
      <c r="C1884" s="32" t="str">
        <f t="shared" si="173"/>
        <v>S</v>
      </c>
      <c r="D1884">
        <v>33</v>
      </c>
      <c r="E1884">
        <v>0.54</v>
      </c>
      <c r="F1884" s="5">
        <f t="shared" si="172"/>
        <v>32.462214000000003</v>
      </c>
      <c r="G1884">
        <v>9.8940000000000001</v>
      </c>
      <c r="K1884">
        <v>433.91800000000001</v>
      </c>
      <c r="L1884">
        <v>424.024</v>
      </c>
      <c r="N1884">
        <v>8.859</v>
      </c>
    </row>
    <row r="1885" spans="1:14" x14ac:dyDescent="0.2">
      <c r="A1885" s="1" t="s">
        <v>41</v>
      </c>
      <c r="B1885" s="10">
        <v>31487</v>
      </c>
      <c r="C1885" s="32" t="str">
        <f t="shared" si="173"/>
        <v>S</v>
      </c>
      <c r="D1885">
        <v>33</v>
      </c>
      <c r="E1885">
        <v>0.5</v>
      </c>
      <c r="F1885" s="5">
        <f t="shared" si="172"/>
        <v>32.501586000000003</v>
      </c>
      <c r="G1885">
        <v>9.9060000000000006</v>
      </c>
      <c r="K1885">
        <v>433.91800000000001</v>
      </c>
      <c r="L1885">
        <v>424.012</v>
      </c>
      <c r="N1885">
        <v>8.8710000000000004</v>
      </c>
    </row>
    <row r="1886" spans="1:14" x14ac:dyDescent="0.2">
      <c r="A1886" s="1" t="s">
        <v>41</v>
      </c>
      <c r="B1886" s="10">
        <v>31493</v>
      </c>
      <c r="C1886" s="32" t="str">
        <f t="shared" si="173"/>
        <v>S</v>
      </c>
      <c r="D1886">
        <v>33</v>
      </c>
      <c r="E1886">
        <v>0.5</v>
      </c>
      <c r="F1886" s="5">
        <f t="shared" si="172"/>
        <v>32.501586000000003</v>
      </c>
      <c r="G1886">
        <v>9.9060000000000006</v>
      </c>
      <c r="K1886">
        <v>433.91800000000001</v>
      </c>
      <c r="L1886">
        <v>424.012</v>
      </c>
      <c r="N1886">
        <v>8.8710000000000004</v>
      </c>
    </row>
    <row r="1887" spans="1:14" x14ac:dyDescent="0.2">
      <c r="A1887" s="1" t="s">
        <v>41</v>
      </c>
      <c r="B1887" s="10">
        <v>31500</v>
      </c>
      <c r="C1887" s="32" t="str">
        <f t="shared" si="173"/>
        <v>S</v>
      </c>
      <c r="D1887">
        <v>33</v>
      </c>
      <c r="E1887">
        <v>0.65</v>
      </c>
      <c r="F1887" s="5">
        <f t="shared" si="172"/>
        <v>32.350659999999998</v>
      </c>
      <c r="G1887">
        <v>9.86</v>
      </c>
      <c r="K1887">
        <v>433.91800000000001</v>
      </c>
      <c r="L1887">
        <v>424.05700000000002</v>
      </c>
      <c r="N1887">
        <v>8.8249999999999993</v>
      </c>
    </row>
    <row r="1888" spans="1:14" x14ac:dyDescent="0.2">
      <c r="A1888" s="1" t="s">
        <v>41</v>
      </c>
      <c r="B1888" s="10">
        <v>31507</v>
      </c>
      <c r="C1888" s="32" t="str">
        <f t="shared" si="173"/>
        <v>S</v>
      </c>
      <c r="D1888">
        <v>33</v>
      </c>
      <c r="E1888">
        <v>0.67</v>
      </c>
      <c r="F1888" s="5">
        <f t="shared" si="172"/>
        <v>32.330973999999998</v>
      </c>
      <c r="G1888">
        <v>9.8539999999999992</v>
      </c>
      <c r="K1888">
        <v>433.91800000000001</v>
      </c>
      <c r="L1888">
        <v>424.06299999999999</v>
      </c>
      <c r="N1888">
        <v>8.8190000000000008</v>
      </c>
    </row>
    <row r="1889" spans="1:14" x14ac:dyDescent="0.2">
      <c r="A1889" s="1" t="s">
        <v>41</v>
      </c>
      <c r="B1889" s="10">
        <v>31515</v>
      </c>
      <c r="C1889" s="32" t="str">
        <f t="shared" si="173"/>
        <v>S</v>
      </c>
      <c r="D1889">
        <v>33</v>
      </c>
      <c r="E1889">
        <v>0.76</v>
      </c>
      <c r="F1889" s="5">
        <f t="shared" si="172"/>
        <v>32.242387000000001</v>
      </c>
      <c r="G1889">
        <v>9.827</v>
      </c>
      <c r="K1889">
        <v>433.91800000000001</v>
      </c>
      <c r="L1889">
        <v>424.09100000000001</v>
      </c>
      <c r="N1889">
        <v>8.7919999999999998</v>
      </c>
    </row>
    <row r="1890" spans="1:14" x14ac:dyDescent="0.2">
      <c r="A1890" s="1" t="s">
        <v>41</v>
      </c>
      <c r="B1890" s="10">
        <v>31522</v>
      </c>
      <c r="C1890" s="32" t="str">
        <f t="shared" si="173"/>
        <v>S</v>
      </c>
      <c r="D1890">
        <v>33</v>
      </c>
      <c r="E1890">
        <v>0.82</v>
      </c>
      <c r="F1890" s="5">
        <f t="shared" si="172"/>
        <v>32.183329000000001</v>
      </c>
      <c r="G1890">
        <v>9.8089999999999993</v>
      </c>
      <c r="K1890">
        <v>433.91800000000001</v>
      </c>
      <c r="L1890">
        <v>424.10899999999998</v>
      </c>
      <c r="N1890">
        <v>8.7739999999999991</v>
      </c>
    </row>
    <row r="1891" spans="1:14" x14ac:dyDescent="0.2">
      <c r="A1891" s="1" t="s">
        <v>41</v>
      </c>
      <c r="B1891" s="10">
        <v>31529</v>
      </c>
      <c r="C1891" s="32" t="str">
        <f t="shared" si="173"/>
        <v>S</v>
      </c>
      <c r="D1891">
        <v>33</v>
      </c>
      <c r="E1891">
        <v>0.9</v>
      </c>
      <c r="F1891" s="5">
        <f t="shared" si="172"/>
        <v>32.101304000000006</v>
      </c>
      <c r="G1891">
        <v>9.7840000000000007</v>
      </c>
      <c r="K1891">
        <v>433.91800000000001</v>
      </c>
      <c r="L1891">
        <v>424.13299999999998</v>
      </c>
      <c r="N1891">
        <v>8.7490000000000006</v>
      </c>
    </row>
    <row r="1892" spans="1:14" x14ac:dyDescent="0.2">
      <c r="A1892" s="1" t="s">
        <v>41</v>
      </c>
      <c r="B1892" s="10">
        <v>31537</v>
      </c>
      <c r="C1892" s="32" t="str">
        <f t="shared" si="173"/>
        <v>S</v>
      </c>
      <c r="D1892">
        <v>33</v>
      </c>
      <c r="E1892">
        <v>0.99</v>
      </c>
      <c r="F1892" s="5">
        <f t="shared" si="172"/>
        <v>32.012717000000002</v>
      </c>
      <c r="G1892">
        <v>9.7569999999999997</v>
      </c>
      <c r="K1892">
        <v>433.91800000000001</v>
      </c>
      <c r="L1892">
        <v>424.161</v>
      </c>
      <c r="N1892">
        <v>8.7219999999999995</v>
      </c>
    </row>
    <row r="1893" spans="1:14" x14ac:dyDescent="0.2">
      <c r="A1893" s="1" t="s">
        <v>41</v>
      </c>
      <c r="B1893" s="10">
        <v>31543</v>
      </c>
      <c r="C1893" s="32" t="str">
        <f t="shared" si="173"/>
        <v>S</v>
      </c>
      <c r="D1893">
        <v>33</v>
      </c>
      <c r="E1893">
        <v>1.05</v>
      </c>
      <c r="F1893" s="5">
        <f t="shared" si="172"/>
        <v>31.950378000000001</v>
      </c>
      <c r="G1893">
        <v>9.7379999999999995</v>
      </c>
      <c r="K1893">
        <v>433.91800000000001</v>
      </c>
      <c r="L1893">
        <v>424.17899999999997</v>
      </c>
      <c r="N1893">
        <v>8.7029999999999994</v>
      </c>
    </row>
    <row r="1894" spans="1:14" x14ac:dyDescent="0.2">
      <c r="A1894" s="1" t="s">
        <v>41</v>
      </c>
      <c r="B1894" s="10">
        <v>31551</v>
      </c>
      <c r="C1894" s="32" t="str">
        <f t="shared" si="173"/>
        <v>S</v>
      </c>
      <c r="D1894">
        <v>33</v>
      </c>
      <c r="E1894">
        <v>1.06</v>
      </c>
      <c r="F1894" s="5">
        <f t="shared" si="172"/>
        <v>31.940535000000001</v>
      </c>
      <c r="G1894">
        <v>9.7349999999999994</v>
      </c>
      <c r="K1894">
        <v>433.91800000000001</v>
      </c>
      <c r="L1894">
        <v>424.18200000000002</v>
      </c>
      <c r="N1894">
        <v>8.6999999999999993</v>
      </c>
    </row>
    <row r="1895" spans="1:14" x14ac:dyDescent="0.2">
      <c r="A1895" s="1" t="s">
        <v>41</v>
      </c>
      <c r="B1895" s="10">
        <v>31578</v>
      </c>
      <c r="C1895" s="32" t="str">
        <f t="shared" si="173"/>
        <v>S</v>
      </c>
      <c r="D1895">
        <v>33</v>
      </c>
      <c r="E1895">
        <v>1.08</v>
      </c>
      <c r="F1895" s="5">
        <f t="shared" si="172"/>
        <v>31.920849</v>
      </c>
      <c r="G1895">
        <v>9.7289999999999992</v>
      </c>
      <c r="K1895">
        <v>433.91800000000001</v>
      </c>
      <c r="L1895">
        <v>424.18799999999999</v>
      </c>
      <c r="N1895">
        <v>8.6940000000000008</v>
      </c>
    </row>
    <row r="1896" spans="1:14" x14ac:dyDescent="0.2">
      <c r="A1896" s="1" t="s">
        <v>41</v>
      </c>
      <c r="B1896" s="10">
        <v>31592</v>
      </c>
      <c r="C1896" s="32" t="str">
        <f t="shared" si="173"/>
        <v>S</v>
      </c>
      <c r="D1896">
        <v>33</v>
      </c>
      <c r="E1896">
        <v>1.0900000000000001</v>
      </c>
      <c r="F1896" s="5">
        <f t="shared" si="172"/>
        <v>31.911006000000004</v>
      </c>
      <c r="G1896">
        <v>9.7260000000000009</v>
      </c>
      <c r="K1896">
        <v>433.91800000000001</v>
      </c>
      <c r="L1896">
        <v>424.19099999999997</v>
      </c>
      <c r="N1896">
        <v>8.6910000000000007</v>
      </c>
    </row>
    <row r="1897" spans="1:14" x14ac:dyDescent="0.2">
      <c r="A1897" s="1" t="s">
        <v>41</v>
      </c>
      <c r="B1897" s="10">
        <v>31602</v>
      </c>
      <c r="C1897" s="32" t="str">
        <f t="shared" si="173"/>
        <v>S</v>
      </c>
      <c r="D1897">
        <v>33</v>
      </c>
      <c r="E1897">
        <v>1</v>
      </c>
      <c r="F1897" s="5">
        <f t="shared" si="172"/>
        <v>32.002873999999998</v>
      </c>
      <c r="G1897">
        <v>9.7539999999999996</v>
      </c>
      <c r="K1897">
        <v>433.91800000000001</v>
      </c>
      <c r="L1897">
        <v>424.16399999999999</v>
      </c>
      <c r="N1897">
        <v>8.7189999999999994</v>
      </c>
    </row>
    <row r="1898" spans="1:14" x14ac:dyDescent="0.2">
      <c r="A1898" s="1" t="s">
        <v>41</v>
      </c>
      <c r="B1898" s="10">
        <v>31606</v>
      </c>
      <c r="C1898" s="32" t="str">
        <f t="shared" si="173"/>
        <v>S</v>
      </c>
      <c r="D1898">
        <v>33</v>
      </c>
      <c r="E1898">
        <v>1</v>
      </c>
      <c r="F1898" s="5">
        <f t="shared" ref="F1898:F1963" si="174">G1898*3.281</f>
        <v>32.002873999999998</v>
      </c>
      <c r="G1898">
        <v>9.7539999999999996</v>
      </c>
      <c r="K1898">
        <v>433.91800000000001</v>
      </c>
      <c r="L1898">
        <v>424.16399999999999</v>
      </c>
      <c r="N1898">
        <v>8.7189999999999994</v>
      </c>
    </row>
    <row r="1899" spans="1:14" x14ac:dyDescent="0.2">
      <c r="A1899" s="1" t="s">
        <v>41</v>
      </c>
      <c r="B1899" s="10">
        <v>31614</v>
      </c>
      <c r="C1899" s="32" t="str">
        <f t="shared" si="173"/>
        <v>S</v>
      </c>
      <c r="D1899">
        <v>33</v>
      </c>
      <c r="E1899">
        <v>0.98</v>
      </c>
      <c r="F1899" s="5">
        <f t="shared" si="174"/>
        <v>32.022559999999999</v>
      </c>
      <c r="G1899">
        <v>9.76</v>
      </c>
      <c r="K1899">
        <v>433.91800000000001</v>
      </c>
      <c r="L1899">
        <v>424.15800000000002</v>
      </c>
      <c r="N1899">
        <v>8.7249999999999996</v>
      </c>
    </row>
    <row r="1900" spans="1:14" x14ac:dyDescent="0.2">
      <c r="A1900" s="1" t="s">
        <v>41</v>
      </c>
      <c r="B1900" s="10">
        <v>31719</v>
      </c>
      <c r="C1900" s="32" t="str">
        <f t="shared" si="173"/>
        <v>S</v>
      </c>
      <c r="D1900">
        <v>33</v>
      </c>
      <c r="E1900">
        <v>1.17</v>
      </c>
      <c r="F1900" s="5">
        <f t="shared" si="174"/>
        <v>31.832262</v>
      </c>
      <c r="G1900">
        <v>9.702</v>
      </c>
      <c r="K1900">
        <v>433.91800000000001</v>
      </c>
      <c r="L1900">
        <v>424.21600000000001</v>
      </c>
      <c r="N1900">
        <v>8.6669999999999998</v>
      </c>
    </row>
    <row r="1901" spans="1:14" x14ac:dyDescent="0.2">
      <c r="A1901" s="1" t="s">
        <v>41</v>
      </c>
      <c r="B1901" s="10">
        <v>31760</v>
      </c>
      <c r="C1901" s="32" t="str">
        <f t="shared" si="173"/>
        <v>S</v>
      </c>
      <c r="D1901">
        <v>33</v>
      </c>
      <c r="E1901">
        <v>1.18</v>
      </c>
      <c r="F1901" s="5">
        <f t="shared" si="174"/>
        <v>31.822419</v>
      </c>
      <c r="G1901">
        <v>9.6989999999999998</v>
      </c>
      <c r="K1901">
        <v>433.91800000000001</v>
      </c>
      <c r="L1901">
        <v>424.21899999999999</v>
      </c>
      <c r="N1901">
        <v>8.6639999999999997</v>
      </c>
    </row>
    <row r="1902" spans="1:14" x14ac:dyDescent="0.2">
      <c r="A1902" s="1" t="s">
        <v>41</v>
      </c>
      <c r="B1902" s="10">
        <v>31774</v>
      </c>
      <c r="C1902" s="32" t="str">
        <f t="shared" si="173"/>
        <v>S</v>
      </c>
      <c r="D1902">
        <v>33</v>
      </c>
      <c r="E1902">
        <v>0.44</v>
      </c>
      <c r="F1902" s="5">
        <f t="shared" si="174"/>
        <v>32.560643999999996</v>
      </c>
      <c r="G1902">
        <v>9.9239999999999995</v>
      </c>
      <c r="K1902">
        <v>433.91800000000001</v>
      </c>
      <c r="L1902">
        <v>423.99299999999999</v>
      </c>
      <c r="N1902">
        <v>8.8889999999999993</v>
      </c>
    </row>
    <row r="1903" spans="1:14" x14ac:dyDescent="0.2">
      <c r="A1903" s="1" t="s">
        <v>41</v>
      </c>
      <c r="B1903" s="10">
        <v>31780</v>
      </c>
      <c r="C1903" s="32" t="str">
        <f t="shared" si="173"/>
        <v>S</v>
      </c>
      <c r="D1903">
        <v>33</v>
      </c>
      <c r="E1903">
        <v>0.42</v>
      </c>
      <c r="F1903" s="5">
        <f t="shared" si="174"/>
        <v>32.583610999999998</v>
      </c>
      <c r="G1903">
        <v>9.9309999999999992</v>
      </c>
      <c r="K1903">
        <v>433.91800000000001</v>
      </c>
      <c r="L1903">
        <v>423.98700000000002</v>
      </c>
      <c r="N1903">
        <v>8.8960000000000008</v>
      </c>
    </row>
    <row r="1904" spans="1:14" x14ac:dyDescent="0.2">
      <c r="A1904" s="1" t="s">
        <v>41</v>
      </c>
      <c r="B1904" s="10">
        <v>31788</v>
      </c>
      <c r="C1904" s="32" t="str">
        <f t="shared" si="173"/>
        <v>S</v>
      </c>
      <c r="D1904">
        <v>33</v>
      </c>
      <c r="E1904">
        <v>0.37</v>
      </c>
      <c r="F1904" s="5">
        <f t="shared" si="174"/>
        <v>32.632826000000001</v>
      </c>
      <c r="G1904">
        <v>9.9459999999999997</v>
      </c>
      <c r="K1904">
        <v>433.91800000000001</v>
      </c>
      <c r="L1904">
        <v>423.97199999999998</v>
      </c>
      <c r="N1904">
        <v>8.9109999999999996</v>
      </c>
    </row>
    <row r="1905" spans="1:14" x14ac:dyDescent="0.2">
      <c r="A1905" s="1" t="s">
        <v>41</v>
      </c>
      <c r="B1905" s="10">
        <v>31903</v>
      </c>
      <c r="C1905" s="32" t="str">
        <f t="shared" si="173"/>
        <v>S</v>
      </c>
      <c r="D1905">
        <v>33</v>
      </c>
      <c r="E1905">
        <v>0.4</v>
      </c>
      <c r="F1905" s="5">
        <f t="shared" si="174"/>
        <v>32.603296999999998</v>
      </c>
      <c r="G1905">
        <v>9.9369999999999994</v>
      </c>
      <c r="J1905" t="s">
        <v>43</v>
      </c>
      <c r="K1905">
        <v>433.91800000000001</v>
      </c>
      <c r="L1905">
        <v>423.98099999999999</v>
      </c>
      <c r="N1905">
        <v>8.9019999999999992</v>
      </c>
    </row>
    <row r="1906" spans="1:14" x14ac:dyDescent="0.2">
      <c r="A1906" s="1" t="s">
        <v>41</v>
      </c>
      <c r="B1906" s="10">
        <v>31986</v>
      </c>
      <c r="C1906" s="32" t="str">
        <f t="shared" si="173"/>
        <v>S</v>
      </c>
      <c r="D1906">
        <v>33</v>
      </c>
      <c r="E1906">
        <v>0.9</v>
      </c>
      <c r="F1906" s="5">
        <f t="shared" si="174"/>
        <v>32.101304000000006</v>
      </c>
      <c r="G1906">
        <v>9.7840000000000007</v>
      </c>
      <c r="K1906">
        <v>433.91800000000001</v>
      </c>
      <c r="L1906">
        <v>424.13299999999998</v>
      </c>
      <c r="N1906">
        <v>8.7490000000000006</v>
      </c>
    </row>
    <row r="1907" spans="1:14" x14ac:dyDescent="0.2">
      <c r="A1907" s="1" t="s">
        <v>41</v>
      </c>
      <c r="B1907" s="10">
        <v>31999</v>
      </c>
      <c r="C1907" s="32" t="str">
        <f t="shared" si="173"/>
        <v>S</v>
      </c>
      <c r="D1907">
        <v>33</v>
      </c>
      <c r="E1907">
        <v>1.01</v>
      </c>
      <c r="F1907" s="5">
        <f t="shared" si="174"/>
        <v>31.993030999999998</v>
      </c>
      <c r="G1907">
        <v>9.7509999999999994</v>
      </c>
      <c r="K1907">
        <v>433.91800000000001</v>
      </c>
      <c r="L1907">
        <v>424.16699999999997</v>
      </c>
      <c r="N1907">
        <v>8.7159999999999993</v>
      </c>
    </row>
    <row r="1908" spans="1:14" x14ac:dyDescent="0.2">
      <c r="A1908" s="1" t="s">
        <v>41</v>
      </c>
      <c r="B1908" s="10">
        <v>32047</v>
      </c>
      <c r="C1908" s="32" t="str">
        <f t="shared" si="173"/>
        <v>S</v>
      </c>
      <c r="D1908">
        <v>34</v>
      </c>
      <c r="E1908">
        <v>1.95</v>
      </c>
      <c r="F1908" s="5">
        <f t="shared" si="174"/>
        <v>32.052089000000002</v>
      </c>
      <c r="G1908">
        <v>9.7690000000000001</v>
      </c>
      <c r="K1908">
        <v>433.91800000000001</v>
      </c>
      <c r="L1908">
        <v>424.149</v>
      </c>
      <c r="N1908">
        <v>8.734</v>
      </c>
    </row>
    <row r="1909" spans="1:14" x14ac:dyDescent="0.2">
      <c r="A1909" s="1" t="s">
        <v>41</v>
      </c>
      <c r="B1909" s="10">
        <v>32139</v>
      </c>
      <c r="C1909" s="32" t="str">
        <f t="shared" si="173"/>
        <v>S</v>
      </c>
      <c r="D1909">
        <v>34</v>
      </c>
      <c r="E1909">
        <v>1.62</v>
      </c>
      <c r="F1909" s="5">
        <f t="shared" si="174"/>
        <v>32.383469999999996</v>
      </c>
      <c r="G1909">
        <v>9.8699999999999992</v>
      </c>
      <c r="K1909">
        <v>433.91800000000001</v>
      </c>
      <c r="L1909">
        <v>424.048</v>
      </c>
      <c r="N1909">
        <v>8.8350000000000009</v>
      </c>
    </row>
    <row r="1910" spans="1:14" x14ac:dyDescent="0.2">
      <c r="A1910" s="1" t="s">
        <v>41</v>
      </c>
      <c r="B1910" s="10">
        <v>32200</v>
      </c>
      <c r="C1910" s="32" t="str">
        <f t="shared" si="173"/>
        <v>S</v>
      </c>
      <c r="D1910">
        <v>34</v>
      </c>
      <c r="E1910">
        <v>1.41</v>
      </c>
      <c r="F1910" s="5">
        <f t="shared" si="174"/>
        <v>32.593454000000001</v>
      </c>
      <c r="G1910">
        <v>9.9339999999999993</v>
      </c>
      <c r="K1910">
        <v>433.91800000000001</v>
      </c>
      <c r="L1910">
        <v>423.98399999999998</v>
      </c>
      <c r="N1910">
        <v>8.8989999999999991</v>
      </c>
    </row>
    <row r="1911" spans="1:14" x14ac:dyDescent="0.2">
      <c r="A1911" s="1" t="s">
        <v>41</v>
      </c>
      <c r="B1911" s="10">
        <v>32201</v>
      </c>
      <c r="C1911" s="32" t="str">
        <f t="shared" si="173"/>
        <v>S</v>
      </c>
      <c r="D1911">
        <v>34</v>
      </c>
      <c r="E1911">
        <v>1.41</v>
      </c>
      <c r="F1911" s="5">
        <f t="shared" si="174"/>
        <v>32.593454000000001</v>
      </c>
      <c r="G1911">
        <v>9.9339999999999993</v>
      </c>
      <c r="K1911">
        <v>433.91800000000001</v>
      </c>
      <c r="L1911">
        <v>423.98399999999998</v>
      </c>
      <c r="N1911">
        <v>8.8989999999999991</v>
      </c>
    </row>
    <row r="1912" spans="1:14" x14ac:dyDescent="0.2">
      <c r="A1912" s="1" t="s">
        <v>41</v>
      </c>
      <c r="B1912" s="10">
        <v>32231</v>
      </c>
      <c r="C1912" s="32" t="str">
        <f t="shared" si="173"/>
        <v>S</v>
      </c>
      <c r="D1912">
        <v>34</v>
      </c>
      <c r="E1912">
        <v>1.38</v>
      </c>
      <c r="F1912" s="5">
        <f t="shared" si="174"/>
        <v>32.622982999999998</v>
      </c>
      <c r="G1912">
        <v>9.9429999999999996</v>
      </c>
      <c r="K1912">
        <v>433.91800000000001</v>
      </c>
      <c r="L1912">
        <v>423.97500000000002</v>
      </c>
      <c r="N1912">
        <v>8.9079999999999995</v>
      </c>
    </row>
    <row r="1913" spans="1:14" x14ac:dyDescent="0.2">
      <c r="A1913" s="1" t="s">
        <v>41</v>
      </c>
      <c r="B1913" s="10">
        <v>32235</v>
      </c>
      <c r="C1913" s="32" t="str">
        <f t="shared" si="173"/>
        <v>S</v>
      </c>
      <c r="D1913">
        <v>34</v>
      </c>
      <c r="E1913">
        <v>1.41</v>
      </c>
      <c r="F1913" s="5">
        <f t="shared" si="174"/>
        <v>32.593454000000001</v>
      </c>
      <c r="G1913">
        <v>9.9339999999999993</v>
      </c>
      <c r="K1913">
        <v>433.91800000000001</v>
      </c>
      <c r="L1913">
        <v>423.98399999999998</v>
      </c>
      <c r="N1913">
        <v>8.8989999999999991</v>
      </c>
    </row>
    <row r="1914" spans="1:14" x14ac:dyDescent="0.2">
      <c r="A1914" s="1" t="s">
        <v>41</v>
      </c>
      <c r="B1914" s="10">
        <v>32238</v>
      </c>
      <c r="C1914" s="32" t="str">
        <f t="shared" si="173"/>
        <v>S</v>
      </c>
      <c r="D1914">
        <v>33</v>
      </c>
      <c r="E1914">
        <v>0.47</v>
      </c>
      <c r="F1914" s="5">
        <f t="shared" si="174"/>
        <v>32.531115</v>
      </c>
      <c r="G1914">
        <v>9.9149999999999991</v>
      </c>
      <c r="K1914">
        <v>433.91800000000001</v>
      </c>
      <c r="L1914">
        <v>424.00200000000001</v>
      </c>
      <c r="N1914">
        <v>8.8800000000000008</v>
      </c>
    </row>
    <row r="1915" spans="1:14" x14ac:dyDescent="0.2">
      <c r="A1915" s="1" t="s">
        <v>41</v>
      </c>
      <c r="B1915" s="10">
        <v>32242</v>
      </c>
      <c r="C1915" s="32" t="str">
        <f t="shared" si="173"/>
        <v>S</v>
      </c>
      <c r="D1915">
        <v>33</v>
      </c>
      <c r="E1915">
        <v>0.54</v>
      </c>
      <c r="F1915" s="5">
        <f t="shared" si="174"/>
        <v>32.462214000000003</v>
      </c>
      <c r="G1915">
        <v>9.8940000000000001</v>
      </c>
      <c r="K1915">
        <v>433.91800000000001</v>
      </c>
      <c r="L1915">
        <v>424.024</v>
      </c>
      <c r="N1915">
        <v>8.859</v>
      </c>
    </row>
    <row r="1916" spans="1:14" x14ac:dyDescent="0.2">
      <c r="A1916" s="1" t="s">
        <v>41</v>
      </c>
      <c r="B1916" s="10">
        <v>32245</v>
      </c>
      <c r="C1916" s="32" t="str">
        <f t="shared" si="173"/>
        <v>S</v>
      </c>
      <c r="D1916">
        <v>34</v>
      </c>
      <c r="E1916">
        <v>1.58</v>
      </c>
      <c r="F1916" s="5">
        <f t="shared" si="174"/>
        <v>32.422842000000003</v>
      </c>
      <c r="G1916">
        <v>9.8819999999999997</v>
      </c>
      <c r="K1916">
        <v>433.91800000000001</v>
      </c>
      <c r="L1916">
        <v>424.036</v>
      </c>
      <c r="N1916">
        <v>8.8469999999999995</v>
      </c>
    </row>
    <row r="1917" spans="1:14" x14ac:dyDescent="0.2">
      <c r="A1917" s="1" t="s">
        <v>41</v>
      </c>
      <c r="B1917" s="10">
        <v>32263</v>
      </c>
      <c r="C1917" s="32" t="str">
        <f t="shared" si="173"/>
        <v>S</v>
      </c>
      <c r="D1917">
        <v>33</v>
      </c>
      <c r="E1917">
        <v>0.63</v>
      </c>
      <c r="F1917" s="5">
        <f t="shared" si="174"/>
        <v>32.370345999999998</v>
      </c>
      <c r="G1917">
        <v>9.8659999999999997</v>
      </c>
      <c r="K1917">
        <v>433.91800000000001</v>
      </c>
      <c r="L1917">
        <v>424.05099999999999</v>
      </c>
      <c r="N1917">
        <v>8.8309999999999995</v>
      </c>
    </row>
    <row r="1918" spans="1:14" x14ac:dyDescent="0.2">
      <c r="A1918" s="1" t="s">
        <v>41</v>
      </c>
      <c r="B1918" s="10">
        <v>32297</v>
      </c>
      <c r="C1918" s="32" t="str">
        <f t="shared" si="173"/>
        <v>S</v>
      </c>
      <c r="D1918">
        <v>33</v>
      </c>
      <c r="E1918">
        <v>0.56999999999999995</v>
      </c>
      <c r="F1918" s="5">
        <f t="shared" si="174"/>
        <v>32.432684999999999</v>
      </c>
      <c r="G1918">
        <v>9.8849999999999998</v>
      </c>
      <c r="K1918">
        <v>433.91800000000001</v>
      </c>
      <c r="L1918">
        <v>424.03300000000002</v>
      </c>
      <c r="N1918">
        <v>8.85</v>
      </c>
    </row>
    <row r="1919" spans="1:14" x14ac:dyDescent="0.2">
      <c r="A1919" s="1" t="s">
        <v>41</v>
      </c>
      <c r="B1919" s="10">
        <v>32313</v>
      </c>
      <c r="C1919" s="32" t="str">
        <f t="shared" ref="C1919:C1982" si="175">IF(ISBLANK(D1919),"V","S")</f>
        <v>S</v>
      </c>
      <c r="D1919">
        <v>33</v>
      </c>
      <c r="E1919">
        <v>0.51</v>
      </c>
      <c r="F1919" s="5">
        <f t="shared" si="174"/>
        <v>32.491743</v>
      </c>
      <c r="G1919">
        <v>9.9030000000000005</v>
      </c>
      <c r="K1919">
        <v>433.91800000000001</v>
      </c>
      <c r="L1919">
        <v>424.01499999999999</v>
      </c>
      <c r="N1919">
        <v>8.8680000000000003</v>
      </c>
    </row>
    <row r="1920" spans="1:14" x14ac:dyDescent="0.2">
      <c r="A1920" s="1" t="s">
        <v>41</v>
      </c>
      <c r="B1920" s="10">
        <v>32321</v>
      </c>
      <c r="C1920" s="32" t="str">
        <f t="shared" si="175"/>
        <v>S</v>
      </c>
      <c r="D1920">
        <v>34</v>
      </c>
      <c r="E1920">
        <v>1.54</v>
      </c>
      <c r="F1920" s="5">
        <f t="shared" si="174"/>
        <v>32.462214000000003</v>
      </c>
      <c r="G1920">
        <v>9.8940000000000001</v>
      </c>
      <c r="K1920">
        <v>433.91800000000001</v>
      </c>
      <c r="L1920">
        <f t="shared" ref="L1920:L1942" si="176">K1920-G1920</f>
        <v>424.024</v>
      </c>
      <c r="N1920">
        <f t="shared" ref="N1920:N1942" si="177">432.883-L1920</f>
        <v>8.8589999999999804</v>
      </c>
    </row>
    <row r="1921" spans="1:14" x14ac:dyDescent="0.2">
      <c r="A1921" s="1" t="s">
        <v>41</v>
      </c>
      <c r="B1921" s="10">
        <v>32351</v>
      </c>
      <c r="C1921" s="32" t="str">
        <f t="shared" si="175"/>
        <v>S</v>
      </c>
      <c r="D1921">
        <v>34</v>
      </c>
      <c r="E1921">
        <v>1.37</v>
      </c>
      <c r="F1921" s="5">
        <f t="shared" si="174"/>
        <v>32.632826000000001</v>
      </c>
      <c r="G1921">
        <v>9.9459999999999997</v>
      </c>
      <c r="K1921">
        <v>433.91800000000001</v>
      </c>
      <c r="L1921">
        <f t="shared" si="176"/>
        <v>423.97199999999998</v>
      </c>
      <c r="N1921">
        <f t="shared" si="177"/>
        <v>8.9110000000000014</v>
      </c>
    </row>
    <row r="1922" spans="1:14" x14ac:dyDescent="0.2">
      <c r="A1922" s="1" t="s">
        <v>41</v>
      </c>
      <c r="B1922" s="10">
        <v>32381</v>
      </c>
      <c r="C1922" s="32" t="str">
        <f t="shared" si="175"/>
        <v>S</v>
      </c>
      <c r="D1922">
        <v>34</v>
      </c>
      <c r="E1922">
        <v>1.32</v>
      </c>
      <c r="F1922" s="5">
        <f t="shared" si="174"/>
        <v>32.682041000000005</v>
      </c>
      <c r="G1922">
        <v>9.9610000000000003</v>
      </c>
      <c r="K1922">
        <v>433.91800000000001</v>
      </c>
      <c r="L1922">
        <f t="shared" si="176"/>
        <v>423.95699999999999</v>
      </c>
      <c r="N1922">
        <f t="shared" si="177"/>
        <v>8.9259999999999877</v>
      </c>
    </row>
    <row r="1923" spans="1:14" x14ac:dyDescent="0.2">
      <c r="A1923" s="1" t="s">
        <v>41</v>
      </c>
      <c r="B1923" s="10">
        <v>32410</v>
      </c>
      <c r="C1923" s="32" t="str">
        <f t="shared" si="175"/>
        <v>S</v>
      </c>
      <c r="D1923">
        <v>34</v>
      </c>
      <c r="E1923">
        <v>0.85</v>
      </c>
      <c r="F1923" s="5">
        <f t="shared" si="174"/>
        <v>33.151223999999999</v>
      </c>
      <c r="G1923">
        <v>10.103999999999999</v>
      </c>
      <c r="K1923">
        <v>433.91800000000001</v>
      </c>
      <c r="L1923">
        <f t="shared" si="176"/>
        <v>423.81400000000002</v>
      </c>
      <c r="N1923">
        <f t="shared" si="177"/>
        <v>9.06899999999996</v>
      </c>
    </row>
    <row r="1924" spans="1:14" x14ac:dyDescent="0.2">
      <c r="A1924" s="1" t="s">
        <v>41</v>
      </c>
      <c r="B1924" s="10">
        <v>32411</v>
      </c>
      <c r="C1924" s="32" t="str">
        <f t="shared" si="175"/>
        <v>S</v>
      </c>
      <c r="D1924">
        <v>34</v>
      </c>
      <c r="E1924">
        <v>0.8</v>
      </c>
      <c r="F1924" s="5">
        <f t="shared" si="174"/>
        <v>33.200439000000003</v>
      </c>
      <c r="G1924">
        <v>10.119</v>
      </c>
      <c r="K1924">
        <v>433.91800000000001</v>
      </c>
      <c r="L1924">
        <f t="shared" si="176"/>
        <v>423.79899999999998</v>
      </c>
      <c r="N1924">
        <f t="shared" si="177"/>
        <v>9.0840000000000032</v>
      </c>
    </row>
    <row r="1925" spans="1:14" x14ac:dyDescent="0.2">
      <c r="A1925" s="1" t="s">
        <v>41</v>
      </c>
      <c r="B1925" s="10">
        <v>32476</v>
      </c>
      <c r="C1925" s="32" t="str">
        <f t="shared" si="175"/>
        <v>S</v>
      </c>
      <c r="D1925">
        <v>34</v>
      </c>
      <c r="E1925">
        <v>0.75</v>
      </c>
      <c r="F1925" s="5">
        <f t="shared" si="174"/>
        <v>33.252935000000001</v>
      </c>
      <c r="G1925">
        <v>10.135</v>
      </c>
      <c r="K1925">
        <v>433.91800000000001</v>
      </c>
      <c r="L1925">
        <f t="shared" si="176"/>
        <v>423.78300000000002</v>
      </c>
      <c r="N1925">
        <f t="shared" si="177"/>
        <v>9.0999999999999659</v>
      </c>
    </row>
    <row r="1926" spans="1:14" x14ac:dyDescent="0.2">
      <c r="A1926" s="1" t="s">
        <v>41</v>
      </c>
      <c r="B1926" s="10">
        <v>32605</v>
      </c>
      <c r="C1926" s="32" t="str">
        <f t="shared" si="175"/>
        <v>V</v>
      </c>
      <c r="F1926" s="5">
        <f t="shared" si="174"/>
        <v>33.338241000000004</v>
      </c>
      <c r="G1926">
        <v>10.161</v>
      </c>
      <c r="K1926">
        <v>433.91800000000001</v>
      </c>
      <c r="L1926">
        <f t="shared" si="176"/>
        <v>423.75700000000001</v>
      </c>
      <c r="N1926">
        <f t="shared" si="177"/>
        <v>9.1259999999999764</v>
      </c>
    </row>
    <row r="1927" spans="1:14" x14ac:dyDescent="0.2">
      <c r="A1927" s="1" t="s">
        <v>41</v>
      </c>
      <c r="B1927" s="10">
        <v>32613</v>
      </c>
      <c r="C1927" s="32" t="str">
        <f t="shared" si="175"/>
        <v>V</v>
      </c>
      <c r="F1927" s="5">
        <f t="shared" si="174"/>
        <v>33.200439000000003</v>
      </c>
      <c r="G1927">
        <v>10.119</v>
      </c>
      <c r="K1927">
        <v>433.91800000000001</v>
      </c>
      <c r="L1927">
        <f t="shared" si="176"/>
        <v>423.79899999999998</v>
      </c>
      <c r="N1927">
        <f t="shared" si="177"/>
        <v>9.0840000000000032</v>
      </c>
    </row>
    <row r="1928" spans="1:14" x14ac:dyDescent="0.2">
      <c r="A1928" s="1" t="s">
        <v>41</v>
      </c>
      <c r="B1928" s="10">
        <v>32641</v>
      </c>
      <c r="C1928" s="32" t="str">
        <f t="shared" si="175"/>
        <v>V</v>
      </c>
      <c r="F1928" s="5">
        <f t="shared" si="174"/>
        <v>32.754223000000003</v>
      </c>
      <c r="G1928">
        <v>9.9830000000000005</v>
      </c>
      <c r="K1928">
        <v>433.91800000000001</v>
      </c>
      <c r="L1928">
        <f t="shared" si="176"/>
        <v>423.935</v>
      </c>
      <c r="N1928">
        <f t="shared" si="177"/>
        <v>8.9479999999999791</v>
      </c>
    </row>
    <row r="1929" spans="1:14" x14ac:dyDescent="0.2">
      <c r="A1929" s="1" t="s">
        <v>41</v>
      </c>
      <c r="B1929" s="10">
        <v>32660</v>
      </c>
      <c r="C1929" s="32" t="str">
        <f t="shared" si="175"/>
        <v>V</v>
      </c>
      <c r="F1929" s="5">
        <f t="shared" si="174"/>
        <v>32.813280999999996</v>
      </c>
      <c r="G1929">
        <v>10.000999999999999</v>
      </c>
      <c r="K1929">
        <v>433.91800000000001</v>
      </c>
      <c r="L1929">
        <f t="shared" si="176"/>
        <v>423.91700000000003</v>
      </c>
      <c r="N1929">
        <f t="shared" si="177"/>
        <v>8.9659999999999513</v>
      </c>
    </row>
    <row r="1930" spans="1:14" x14ac:dyDescent="0.2">
      <c r="A1930" s="1" t="s">
        <v>41</v>
      </c>
      <c r="B1930" s="10">
        <v>32723</v>
      </c>
      <c r="C1930" s="32" t="str">
        <f t="shared" si="175"/>
        <v>V</v>
      </c>
      <c r="F1930" s="5">
        <f t="shared" si="174"/>
        <v>32.954364000000005</v>
      </c>
      <c r="G1930">
        <v>10.044</v>
      </c>
      <c r="K1930">
        <v>433.91800000000001</v>
      </c>
      <c r="L1930">
        <f t="shared" si="176"/>
        <v>423.87400000000002</v>
      </c>
      <c r="N1930">
        <f t="shared" si="177"/>
        <v>9.0089999999999577</v>
      </c>
    </row>
    <row r="1931" spans="1:14" x14ac:dyDescent="0.2">
      <c r="A1931" s="1" t="s">
        <v>41</v>
      </c>
      <c r="B1931" s="10">
        <v>32743</v>
      </c>
      <c r="C1931" s="32" t="str">
        <f t="shared" si="175"/>
        <v>S</v>
      </c>
      <c r="D1931">
        <v>34</v>
      </c>
      <c r="E1931">
        <v>0.9</v>
      </c>
      <c r="F1931" s="5">
        <f t="shared" si="174"/>
        <v>33.102009000000002</v>
      </c>
      <c r="G1931">
        <v>10.089</v>
      </c>
      <c r="K1931">
        <v>433.91800000000001</v>
      </c>
      <c r="L1931">
        <f t="shared" si="176"/>
        <v>423.82900000000001</v>
      </c>
      <c r="N1931">
        <f t="shared" si="177"/>
        <v>9.0539999999999736</v>
      </c>
    </row>
    <row r="1932" spans="1:14" x14ac:dyDescent="0.2">
      <c r="A1932" s="1" t="s">
        <v>41</v>
      </c>
      <c r="B1932" s="10">
        <v>32755</v>
      </c>
      <c r="C1932" s="32" t="str">
        <f t="shared" si="175"/>
        <v>S</v>
      </c>
      <c r="D1932">
        <v>34</v>
      </c>
      <c r="E1932">
        <v>0.89</v>
      </c>
      <c r="F1932" s="5">
        <f t="shared" si="174"/>
        <v>33.111852000000006</v>
      </c>
      <c r="G1932">
        <v>10.092000000000001</v>
      </c>
      <c r="K1932">
        <v>433.91800000000001</v>
      </c>
      <c r="L1932">
        <f t="shared" si="176"/>
        <v>423.82600000000002</v>
      </c>
      <c r="N1932">
        <f t="shared" si="177"/>
        <v>9.0569999999999595</v>
      </c>
    </row>
    <row r="1933" spans="1:14" x14ac:dyDescent="0.2">
      <c r="A1933" s="1" t="s">
        <v>41</v>
      </c>
      <c r="B1933" s="10">
        <v>32808</v>
      </c>
      <c r="C1933" s="32" t="str">
        <f t="shared" si="175"/>
        <v>V</v>
      </c>
      <c r="F1933" s="5">
        <f t="shared" si="174"/>
        <v>33.167628999999998</v>
      </c>
      <c r="G1933">
        <v>10.109</v>
      </c>
      <c r="K1933">
        <v>433.91800000000001</v>
      </c>
      <c r="L1933">
        <f t="shared" si="176"/>
        <v>423.80900000000003</v>
      </c>
      <c r="N1933">
        <f t="shared" si="177"/>
        <v>9.0739999999999554</v>
      </c>
    </row>
    <row r="1934" spans="1:14" x14ac:dyDescent="0.2">
      <c r="A1934" s="1" t="s">
        <v>41</v>
      </c>
      <c r="B1934" s="10">
        <v>33257</v>
      </c>
      <c r="C1934" s="32" t="str">
        <f t="shared" si="175"/>
        <v>V</v>
      </c>
      <c r="F1934" s="5">
        <f t="shared" si="174"/>
        <v>33.836953000000001</v>
      </c>
      <c r="G1934">
        <v>10.313000000000001</v>
      </c>
      <c r="K1934">
        <v>433.91800000000001</v>
      </c>
      <c r="L1934">
        <f t="shared" si="176"/>
        <v>423.60500000000002</v>
      </c>
      <c r="N1934">
        <f t="shared" si="177"/>
        <v>9.2779999999999632</v>
      </c>
    </row>
    <row r="1935" spans="1:14" x14ac:dyDescent="0.2">
      <c r="A1935" s="1" t="s">
        <v>41</v>
      </c>
      <c r="B1935" s="10">
        <v>33312</v>
      </c>
      <c r="C1935" s="32" t="str">
        <f t="shared" si="175"/>
        <v>V</v>
      </c>
      <c r="F1935" s="5">
        <f t="shared" si="174"/>
        <v>33.974755000000002</v>
      </c>
      <c r="G1935">
        <v>10.355</v>
      </c>
      <c r="K1935">
        <v>433.91800000000001</v>
      </c>
      <c r="L1935">
        <f t="shared" si="176"/>
        <v>423.56299999999999</v>
      </c>
      <c r="N1935">
        <f t="shared" si="177"/>
        <v>9.3199999999999932</v>
      </c>
    </row>
    <row r="1936" spans="1:14" x14ac:dyDescent="0.2">
      <c r="A1936" s="1" t="s">
        <v>41</v>
      </c>
      <c r="B1936" s="10">
        <v>33679</v>
      </c>
      <c r="C1936" s="32" t="str">
        <f t="shared" si="175"/>
        <v>V</v>
      </c>
      <c r="F1936" s="5">
        <f t="shared" si="174"/>
        <v>33.745085000000003</v>
      </c>
      <c r="G1936">
        <v>10.285</v>
      </c>
      <c r="K1936">
        <v>433.91800000000001</v>
      </c>
      <c r="L1936">
        <f t="shared" si="176"/>
        <v>423.63299999999998</v>
      </c>
      <c r="N1936">
        <f t="shared" si="177"/>
        <v>9.25</v>
      </c>
    </row>
    <row r="1937" spans="1:14" x14ac:dyDescent="0.2">
      <c r="A1937" s="1" t="s">
        <v>41</v>
      </c>
      <c r="B1937" s="10">
        <v>33686</v>
      </c>
      <c r="C1937" s="32" t="str">
        <f t="shared" si="175"/>
        <v>V</v>
      </c>
      <c r="F1937" s="5">
        <f t="shared" si="174"/>
        <v>33.981316999999997</v>
      </c>
      <c r="G1937">
        <v>10.356999999999999</v>
      </c>
      <c r="K1937">
        <v>433.91800000000001</v>
      </c>
      <c r="L1937">
        <f t="shared" si="176"/>
        <v>423.56100000000004</v>
      </c>
      <c r="N1937">
        <f t="shared" si="177"/>
        <v>9.3219999999999459</v>
      </c>
    </row>
    <row r="1938" spans="1:14" x14ac:dyDescent="0.2">
      <c r="A1938" s="1" t="s">
        <v>41</v>
      </c>
      <c r="B1938" s="10">
        <v>33688</v>
      </c>
      <c r="C1938" s="32" t="str">
        <f t="shared" si="175"/>
        <v>V</v>
      </c>
      <c r="F1938" s="5">
        <f t="shared" si="174"/>
        <v>33.731961000000005</v>
      </c>
      <c r="G1938">
        <v>10.281000000000001</v>
      </c>
      <c r="K1938">
        <v>433.91800000000001</v>
      </c>
      <c r="L1938">
        <f t="shared" si="176"/>
        <v>423.637</v>
      </c>
      <c r="N1938">
        <f t="shared" si="177"/>
        <v>9.2459999999999809</v>
      </c>
    </row>
    <row r="1939" spans="1:14" x14ac:dyDescent="0.2">
      <c r="A1939" s="1" t="s">
        <v>41</v>
      </c>
      <c r="B1939" s="10">
        <v>33695</v>
      </c>
      <c r="C1939" s="32" t="str">
        <f t="shared" si="175"/>
        <v>V</v>
      </c>
      <c r="F1939" s="5">
        <f t="shared" si="174"/>
        <v>33.751647000000006</v>
      </c>
      <c r="G1939">
        <v>10.287000000000001</v>
      </c>
      <c r="K1939">
        <v>433.91800000000001</v>
      </c>
      <c r="L1939">
        <f t="shared" si="176"/>
        <v>423.63100000000003</v>
      </c>
      <c r="N1939">
        <f t="shared" si="177"/>
        <v>9.2519999999999527</v>
      </c>
    </row>
    <row r="1940" spans="1:14" x14ac:dyDescent="0.2">
      <c r="A1940" s="1" t="s">
        <v>41</v>
      </c>
      <c r="B1940" s="10">
        <v>33699</v>
      </c>
      <c r="C1940" s="32" t="str">
        <f t="shared" si="175"/>
        <v>V</v>
      </c>
      <c r="F1940" s="5">
        <f t="shared" si="174"/>
        <v>33.712275000000005</v>
      </c>
      <c r="G1940">
        <v>10.275</v>
      </c>
      <c r="K1940">
        <v>433.91800000000001</v>
      </c>
      <c r="L1940">
        <f t="shared" si="176"/>
        <v>423.64300000000003</v>
      </c>
      <c r="N1940">
        <f t="shared" si="177"/>
        <v>9.2399999999999523</v>
      </c>
    </row>
    <row r="1941" spans="1:14" x14ac:dyDescent="0.2">
      <c r="A1941" s="1" t="s">
        <v>41</v>
      </c>
      <c r="B1941" s="10">
        <v>33700</v>
      </c>
      <c r="C1941" s="32" t="str">
        <f t="shared" si="175"/>
        <v>V</v>
      </c>
      <c r="F1941" s="5">
        <f t="shared" si="174"/>
        <v>33.682746000000002</v>
      </c>
      <c r="G1941">
        <v>10.266</v>
      </c>
      <c r="K1941">
        <v>433.91800000000001</v>
      </c>
      <c r="L1941">
        <f t="shared" si="176"/>
        <v>423.65199999999999</v>
      </c>
      <c r="N1941">
        <f t="shared" si="177"/>
        <v>9.2309999999999945</v>
      </c>
    </row>
    <row r="1942" spans="1:14" x14ac:dyDescent="0.2">
      <c r="A1942" s="1" t="s">
        <v>41</v>
      </c>
      <c r="B1942" s="10">
        <v>33702</v>
      </c>
      <c r="C1942" s="32" t="str">
        <f t="shared" si="175"/>
        <v>V</v>
      </c>
      <c r="F1942" s="5">
        <f t="shared" si="174"/>
        <v>33.663060000000002</v>
      </c>
      <c r="G1942">
        <v>10.26</v>
      </c>
      <c r="K1942">
        <v>433.91800000000001</v>
      </c>
      <c r="L1942">
        <f t="shared" si="176"/>
        <v>423.65800000000002</v>
      </c>
      <c r="N1942">
        <f t="shared" si="177"/>
        <v>9.2249999999999659</v>
      </c>
    </row>
    <row r="1943" spans="1:14" x14ac:dyDescent="0.2">
      <c r="A1943" s="1" t="s">
        <v>41</v>
      </c>
      <c r="B1943" s="10">
        <v>33771</v>
      </c>
      <c r="C1943" s="32" t="str">
        <f t="shared" si="175"/>
        <v>V</v>
      </c>
      <c r="F1943" s="5">
        <f t="shared" si="174"/>
        <v>33.433390000000003</v>
      </c>
      <c r="G1943">
        <v>10.19</v>
      </c>
      <c r="K1943">
        <v>433.91800000000001</v>
      </c>
      <c r="L1943">
        <f>K1943-G1943</f>
        <v>423.72800000000001</v>
      </c>
      <c r="N1943">
        <f>432.883-L1943</f>
        <v>9.1549999999999727</v>
      </c>
    </row>
    <row r="1944" spans="1:14" x14ac:dyDescent="0.2">
      <c r="A1944" s="1" t="s">
        <v>41</v>
      </c>
      <c r="B1944" s="10">
        <v>36815</v>
      </c>
      <c r="C1944" s="32" t="str">
        <f t="shared" si="175"/>
        <v>V</v>
      </c>
      <c r="F1944" s="5">
        <f t="shared" si="174"/>
        <v>32.514710000000001</v>
      </c>
      <c r="G1944">
        <v>9.91</v>
      </c>
      <c r="K1944">
        <v>433.91800000000001</v>
      </c>
      <c r="L1944">
        <f>K1944-G1944</f>
        <v>424.00799999999998</v>
      </c>
      <c r="N1944">
        <f>432.883-L1944</f>
        <v>8.875</v>
      </c>
    </row>
    <row r="1945" spans="1:14" x14ac:dyDescent="0.2">
      <c r="C1945" s="32"/>
    </row>
    <row r="1946" spans="1:14" s="8" customFormat="1" x14ac:dyDescent="0.2">
      <c r="A1946" s="7" t="s">
        <v>44</v>
      </c>
      <c r="B1946" s="13">
        <v>31272</v>
      </c>
      <c r="C1946" s="32" t="str">
        <f t="shared" si="175"/>
        <v>S</v>
      </c>
      <c r="D1946" s="8">
        <v>33</v>
      </c>
      <c r="E1946" s="8">
        <v>2.33</v>
      </c>
      <c r="F1946" s="9">
        <f t="shared" si="174"/>
        <v>30.670788000000005</v>
      </c>
      <c r="G1946" s="8">
        <v>9.3480000000000008</v>
      </c>
      <c r="H1946" s="9"/>
      <c r="K1946" s="8">
        <v>433.78699999999998</v>
      </c>
      <c r="L1946" s="8">
        <v>424.43900000000002</v>
      </c>
      <c r="M1946" s="13"/>
      <c r="N1946" s="8">
        <v>8.5259999999999998</v>
      </c>
    </row>
    <row r="1947" spans="1:14" x14ac:dyDescent="0.2">
      <c r="A1947" s="1" t="s">
        <v>44</v>
      </c>
      <c r="B1947" s="10">
        <v>31903</v>
      </c>
      <c r="C1947" s="32" t="str">
        <f t="shared" si="175"/>
        <v>S</v>
      </c>
      <c r="D1947">
        <v>33</v>
      </c>
      <c r="E1947">
        <v>0.68</v>
      </c>
      <c r="F1947" s="5">
        <f t="shared" si="174"/>
        <v>32.321131000000001</v>
      </c>
      <c r="G1947">
        <v>9.8510000000000009</v>
      </c>
      <c r="J1947" t="s">
        <v>75</v>
      </c>
      <c r="K1947">
        <v>433.78699999999998</v>
      </c>
      <c r="L1947">
        <v>423.93599999999998</v>
      </c>
      <c r="M1947" s="10"/>
      <c r="N1947">
        <v>9.0289999999999999</v>
      </c>
    </row>
    <row r="1948" spans="1:14" x14ac:dyDescent="0.2">
      <c r="A1948" s="1" t="s">
        <v>44</v>
      </c>
      <c r="B1948" s="10">
        <v>31999</v>
      </c>
      <c r="C1948" s="32" t="str">
        <f t="shared" si="175"/>
        <v>S</v>
      </c>
      <c r="D1948">
        <v>34</v>
      </c>
      <c r="E1948">
        <v>1.55</v>
      </c>
      <c r="F1948" s="5">
        <f t="shared" si="174"/>
        <v>32.452370999999999</v>
      </c>
      <c r="G1948">
        <v>9.891</v>
      </c>
      <c r="K1948">
        <v>433.78699999999998</v>
      </c>
      <c r="L1948">
        <v>423.89600000000002</v>
      </c>
      <c r="M1948" s="10"/>
      <c r="N1948">
        <v>9.0690000000000008</v>
      </c>
    </row>
    <row r="1949" spans="1:14" x14ac:dyDescent="0.2">
      <c r="A1949" s="1" t="s">
        <v>44</v>
      </c>
      <c r="B1949" s="10">
        <v>32013</v>
      </c>
      <c r="C1949" s="32" t="str">
        <f t="shared" si="175"/>
        <v>S</v>
      </c>
      <c r="D1949">
        <v>36.950000000000003</v>
      </c>
      <c r="E1949">
        <v>5.3</v>
      </c>
      <c r="F1949" s="5">
        <f t="shared" si="174"/>
        <v>31.651807000000002</v>
      </c>
      <c r="G1949">
        <v>9.6470000000000002</v>
      </c>
      <c r="K1949">
        <v>433.78699999999998</v>
      </c>
      <c r="L1949">
        <v>424.14</v>
      </c>
      <c r="M1949" s="10"/>
      <c r="N1949">
        <v>8.8249999999999993</v>
      </c>
    </row>
    <row r="1950" spans="1:14" x14ac:dyDescent="0.2">
      <c r="A1950" s="1" t="s">
        <v>44</v>
      </c>
      <c r="B1950" s="10">
        <v>32032</v>
      </c>
      <c r="C1950" s="32" t="str">
        <f t="shared" si="175"/>
        <v>S</v>
      </c>
      <c r="D1950">
        <v>32</v>
      </c>
      <c r="E1950">
        <v>0.5</v>
      </c>
      <c r="F1950" s="5">
        <f t="shared" si="174"/>
        <v>31.500881000000003</v>
      </c>
      <c r="G1950">
        <v>9.6010000000000009</v>
      </c>
      <c r="K1950">
        <v>433.78699999999998</v>
      </c>
      <c r="L1950">
        <v>424.18599999999998</v>
      </c>
      <c r="M1950" s="10"/>
      <c r="N1950">
        <v>8.7789999999999999</v>
      </c>
    </row>
    <row r="1951" spans="1:14" x14ac:dyDescent="0.2">
      <c r="A1951" s="1" t="s">
        <v>44</v>
      </c>
      <c r="B1951" s="10">
        <v>32047</v>
      </c>
      <c r="C1951" s="32" t="str">
        <f t="shared" si="175"/>
        <v>S</v>
      </c>
      <c r="D1951">
        <v>34</v>
      </c>
      <c r="E1951">
        <v>2.4</v>
      </c>
      <c r="F1951" s="5">
        <f t="shared" si="174"/>
        <v>31.602592000000001</v>
      </c>
      <c r="G1951">
        <v>9.6319999999999997</v>
      </c>
      <c r="K1951">
        <v>433.78699999999998</v>
      </c>
      <c r="L1951">
        <v>424.15499999999997</v>
      </c>
      <c r="M1951" s="10"/>
      <c r="N1951">
        <v>8.81</v>
      </c>
    </row>
    <row r="1952" spans="1:14" x14ac:dyDescent="0.2">
      <c r="A1952" s="1" t="s">
        <v>44</v>
      </c>
      <c r="B1952" s="10">
        <v>32061</v>
      </c>
      <c r="C1952" s="32" t="str">
        <f t="shared" si="175"/>
        <v>S</v>
      </c>
      <c r="D1952">
        <v>32</v>
      </c>
      <c r="E1952">
        <v>0.38</v>
      </c>
      <c r="F1952" s="5">
        <f t="shared" si="174"/>
        <v>31.622278000000001</v>
      </c>
      <c r="G1952">
        <v>9.6379999999999999</v>
      </c>
      <c r="K1952">
        <v>433.78699999999998</v>
      </c>
      <c r="L1952">
        <v>424.149</v>
      </c>
      <c r="M1952" s="10"/>
      <c r="N1952">
        <v>8.8160000000000007</v>
      </c>
    </row>
    <row r="1953" spans="1:14" x14ac:dyDescent="0.2">
      <c r="A1953" s="1" t="s">
        <v>44</v>
      </c>
      <c r="B1953" s="10">
        <v>32088</v>
      </c>
      <c r="C1953" s="32" t="str">
        <f t="shared" si="175"/>
        <v>V</v>
      </c>
      <c r="F1953" s="5">
        <f t="shared" si="174"/>
        <v>31.720707999999998</v>
      </c>
      <c r="G1953">
        <v>9.6679999999999993</v>
      </c>
      <c r="K1953">
        <v>433.78699999999998</v>
      </c>
      <c r="L1953">
        <v>424.11900000000003</v>
      </c>
      <c r="M1953" s="10"/>
      <c r="N1953">
        <v>8.8460000000000001</v>
      </c>
    </row>
    <row r="1954" spans="1:14" x14ac:dyDescent="0.2">
      <c r="A1954" s="1" t="s">
        <v>44</v>
      </c>
      <c r="B1954" s="10">
        <v>32100</v>
      </c>
      <c r="C1954" s="32" t="str">
        <f t="shared" si="175"/>
        <v>V</v>
      </c>
      <c r="F1954" s="5">
        <f t="shared" si="174"/>
        <v>31.691179000000005</v>
      </c>
      <c r="G1954">
        <v>9.6590000000000007</v>
      </c>
      <c r="K1954">
        <v>433.78699999999998</v>
      </c>
      <c r="L1954">
        <v>424.12799999999999</v>
      </c>
      <c r="M1954" s="10"/>
      <c r="N1954">
        <v>8.8369999999999997</v>
      </c>
    </row>
    <row r="1955" spans="1:14" x14ac:dyDescent="0.2">
      <c r="A1955" s="1" t="s">
        <v>44</v>
      </c>
      <c r="B1955" s="10">
        <v>32139</v>
      </c>
      <c r="C1955" s="32" t="str">
        <f t="shared" si="175"/>
        <v>V</v>
      </c>
      <c r="F1955" s="5">
        <f t="shared" si="174"/>
        <v>31.543534000000005</v>
      </c>
      <c r="G1955">
        <v>9.6140000000000008</v>
      </c>
      <c r="K1955">
        <v>433.78699999999998</v>
      </c>
      <c r="L1955">
        <v>424.173</v>
      </c>
      <c r="M1955" s="10"/>
      <c r="N1955">
        <v>8.7919999999999998</v>
      </c>
    </row>
    <row r="1956" spans="1:14" x14ac:dyDescent="0.2">
      <c r="A1956" s="1" t="s">
        <v>44</v>
      </c>
      <c r="B1956" s="10">
        <v>32159</v>
      </c>
      <c r="C1956" s="32" t="str">
        <f t="shared" si="175"/>
        <v>V</v>
      </c>
      <c r="F1956" s="5">
        <f t="shared" si="174"/>
        <v>32.002873999999998</v>
      </c>
      <c r="G1956">
        <v>9.7539999999999996</v>
      </c>
      <c r="K1956">
        <v>433.78699999999998</v>
      </c>
      <c r="L1956">
        <v>424.03300000000002</v>
      </c>
      <c r="M1956" s="10"/>
      <c r="N1956">
        <v>8.9320000000000004</v>
      </c>
    </row>
    <row r="1957" spans="1:14" x14ac:dyDescent="0.2">
      <c r="A1957" s="1" t="s">
        <v>44</v>
      </c>
      <c r="B1957" s="10">
        <v>32200</v>
      </c>
      <c r="C1957" s="32" t="str">
        <f t="shared" si="175"/>
        <v>S</v>
      </c>
      <c r="D1957">
        <v>33</v>
      </c>
      <c r="E1957">
        <v>0.87</v>
      </c>
      <c r="F1957" s="5">
        <f t="shared" si="174"/>
        <v>32.130832999999996</v>
      </c>
      <c r="G1957">
        <v>9.7929999999999993</v>
      </c>
      <c r="K1957">
        <v>433.78699999999998</v>
      </c>
      <c r="L1957">
        <v>423.99400000000003</v>
      </c>
      <c r="M1957" s="10"/>
      <c r="N1957">
        <v>8.9710000000000001</v>
      </c>
    </row>
    <row r="1958" spans="1:14" x14ac:dyDescent="0.2">
      <c r="A1958" s="1" t="s">
        <v>44</v>
      </c>
      <c r="B1958" s="10">
        <v>32201</v>
      </c>
      <c r="C1958" s="32" t="str">
        <f t="shared" si="175"/>
        <v>S</v>
      </c>
      <c r="D1958">
        <v>33</v>
      </c>
      <c r="E1958">
        <v>0.87</v>
      </c>
      <c r="F1958" s="5">
        <f t="shared" si="174"/>
        <v>32.130832999999996</v>
      </c>
      <c r="G1958">
        <v>9.7929999999999993</v>
      </c>
      <c r="K1958">
        <v>433.78699999999998</v>
      </c>
      <c r="L1958">
        <v>423.99400000000003</v>
      </c>
      <c r="M1958" s="10"/>
      <c r="N1958">
        <v>8.9710000000000001</v>
      </c>
    </row>
    <row r="1959" spans="1:14" x14ac:dyDescent="0.2">
      <c r="A1959" s="1" t="s">
        <v>44</v>
      </c>
      <c r="B1959" s="10">
        <v>32222</v>
      </c>
      <c r="C1959" s="32" t="str">
        <f t="shared" si="175"/>
        <v>V</v>
      </c>
      <c r="F1959" s="5">
        <f t="shared" si="174"/>
        <v>32.281759000000001</v>
      </c>
      <c r="G1959">
        <v>9.8390000000000004</v>
      </c>
      <c r="K1959">
        <v>433.78699999999998</v>
      </c>
      <c r="L1959">
        <v>423.94799999999998</v>
      </c>
      <c r="M1959" s="10"/>
      <c r="N1959">
        <v>9.0169999999999995</v>
      </c>
    </row>
    <row r="1960" spans="1:14" x14ac:dyDescent="0.2">
      <c r="A1960" s="1" t="s">
        <v>44</v>
      </c>
      <c r="B1960" s="10">
        <v>32231</v>
      </c>
      <c r="C1960" s="32" t="str">
        <f t="shared" si="175"/>
        <v>S</v>
      </c>
      <c r="D1960">
        <v>33</v>
      </c>
      <c r="E1960">
        <v>0.84</v>
      </c>
      <c r="F1960" s="5">
        <f t="shared" si="174"/>
        <v>32.160361999999999</v>
      </c>
      <c r="G1960">
        <v>9.8019999999999996</v>
      </c>
      <c r="K1960">
        <v>433.78699999999998</v>
      </c>
      <c r="L1960">
        <v>423.98399999999998</v>
      </c>
      <c r="M1960" s="10"/>
      <c r="N1960">
        <v>8.98</v>
      </c>
    </row>
    <row r="1961" spans="1:14" x14ac:dyDescent="0.2">
      <c r="A1961" s="1" t="s">
        <v>44</v>
      </c>
      <c r="B1961" s="10">
        <v>32235</v>
      </c>
      <c r="C1961" s="32" t="str">
        <f t="shared" si="175"/>
        <v>S</v>
      </c>
      <c r="D1961">
        <v>33</v>
      </c>
      <c r="E1961">
        <v>0.87</v>
      </c>
      <c r="F1961" s="5">
        <f t="shared" si="174"/>
        <v>32.130832999999996</v>
      </c>
      <c r="G1961">
        <v>9.7929999999999993</v>
      </c>
      <c r="K1961">
        <v>433.78699999999998</v>
      </c>
      <c r="L1961">
        <v>423.99400000000003</v>
      </c>
      <c r="M1961" s="10"/>
      <c r="N1961">
        <v>8.9710000000000001</v>
      </c>
    </row>
    <row r="1962" spans="1:14" x14ac:dyDescent="0.2">
      <c r="A1962" s="1" t="s">
        <v>44</v>
      </c>
      <c r="B1962" s="10">
        <v>32238</v>
      </c>
      <c r="C1962" s="32" t="str">
        <f t="shared" si="175"/>
        <v>S</v>
      </c>
      <c r="D1962">
        <v>33</v>
      </c>
      <c r="E1962">
        <v>0.97</v>
      </c>
      <c r="F1962" s="5">
        <f t="shared" si="174"/>
        <v>32.032403000000002</v>
      </c>
      <c r="G1962">
        <v>9.7629999999999999</v>
      </c>
      <c r="K1962">
        <v>433.78699999999998</v>
      </c>
      <c r="L1962">
        <v>424.024</v>
      </c>
      <c r="M1962" s="10"/>
      <c r="N1962">
        <v>8.9410000000000007</v>
      </c>
    </row>
    <row r="1963" spans="1:14" x14ac:dyDescent="0.2">
      <c r="A1963" s="1" t="s">
        <v>44</v>
      </c>
      <c r="B1963" s="10">
        <v>32242</v>
      </c>
      <c r="C1963" s="32" t="str">
        <f t="shared" si="175"/>
        <v>S</v>
      </c>
      <c r="D1963">
        <v>33</v>
      </c>
      <c r="E1963">
        <v>0.97</v>
      </c>
      <c r="F1963" s="5">
        <f t="shared" si="174"/>
        <v>32.032403000000002</v>
      </c>
      <c r="G1963">
        <v>9.7629999999999999</v>
      </c>
      <c r="K1963">
        <v>433.78699999999998</v>
      </c>
      <c r="L1963">
        <v>424.024</v>
      </c>
      <c r="M1963" s="10"/>
      <c r="N1963">
        <v>8.9410000000000007</v>
      </c>
    </row>
    <row r="1964" spans="1:14" x14ac:dyDescent="0.2">
      <c r="A1964" s="1" t="s">
        <v>44</v>
      </c>
      <c r="B1964" s="10">
        <v>32245</v>
      </c>
      <c r="C1964" s="32" t="str">
        <f t="shared" si="175"/>
        <v>S</v>
      </c>
      <c r="D1964">
        <v>34</v>
      </c>
      <c r="E1964">
        <v>1.54</v>
      </c>
      <c r="F1964" s="5">
        <f t="shared" ref="F1964:F1998" si="178">G1964*3.281</f>
        <v>32.462214000000003</v>
      </c>
      <c r="G1964">
        <v>9.8940000000000001</v>
      </c>
      <c r="K1964">
        <v>433.78699999999998</v>
      </c>
      <c r="L1964">
        <v>423.89299999999997</v>
      </c>
      <c r="M1964" s="10"/>
      <c r="N1964">
        <v>9.0719999999999992</v>
      </c>
    </row>
    <row r="1965" spans="1:14" x14ac:dyDescent="0.2">
      <c r="A1965" s="1" t="s">
        <v>44</v>
      </c>
      <c r="B1965" s="10">
        <v>32263</v>
      </c>
      <c r="C1965" s="32" t="str">
        <f t="shared" si="175"/>
        <v>S</v>
      </c>
      <c r="D1965">
        <v>33.65</v>
      </c>
      <c r="E1965">
        <v>1.75</v>
      </c>
      <c r="F1965" s="5">
        <f t="shared" si="178"/>
        <v>31.901163000000004</v>
      </c>
      <c r="G1965">
        <v>9.7230000000000008</v>
      </c>
      <c r="K1965">
        <v>433.78699999999998</v>
      </c>
      <c r="L1965">
        <v>424.06400000000002</v>
      </c>
      <c r="M1965" s="10"/>
      <c r="N1965">
        <v>8.9009999999999998</v>
      </c>
    </row>
    <row r="1966" spans="1:14" x14ac:dyDescent="0.2">
      <c r="A1966" s="1" t="s">
        <v>44</v>
      </c>
      <c r="B1966" s="10">
        <v>32287</v>
      </c>
      <c r="C1966" s="32" t="str">
        <f t="shared" si="175"/>
        <v>V</v>
      </c>
      <c r="F1966" s="5">
        <f t="shared" si="178"/>
        <v>31.950378000000001</v>
      </c>
      <c r="G1966">
        <v>9.7379999999999995</v>
      </c>
      <c r="K1966">
        <v>433.78699999999998</v>
      </c>
      <c r="L1966">
        <v>424.048</v>
      </c>
      <c r="M1966" s="10"/>
      <c r="N1966">
        <v>8.9160000000000004</v>
      </c>
    </row>
    <row r="1967" spans="1:14" x14ac:dyDescent="0.2">
      <c r="A1967" s="1" t="s">
        <v>44</v>
      </c>
      <c r="B1967" s="10">
        <v>32297</v>
      </c>
      <c r="C1967" s="32" t="str">
        <f t="shared" si="175"/>
        <v>S</v>
      </c>
      <c r="D1967">
        <v>33</v>
      </c>
      <c r="E1967">
        <v>1</v>
      </c>
      <c r="F1967" s="5">
        <f t="shared" si="178"/>
        <v>32.002873999999998</v>
      </c>
      <c r="G1967">
        <v>9.7539999999999996</v>
      </c>
      <c r="K1967">
        <v>433.78699999999998</v>
      </c>
      <c r="L1967">
        <v>424.03300000000002</v>
      </c>
      <c r="M1967" s="10"/>
      <c r="N1967">
        <v>8.9320000000000004</v>
      </c>
    </row>
    <row r="1968" spans="1:14" x14ac:dyDescent="0.2">
      <c r="A1968" s="1" t="s">
        <v>44</v>
      </c>
      <c r="B1968" s="10">
        <v>32300</v>
      </c>
      <c r="C1968" s="32" t="str">
        <f t="shared" si="175"/>
        <v>S</v>
      </c>
      <c r="D1968">
        <v>33</v>
      </c>
      <c r="E1968">
        <v>0.98</v>
      </c>
      <c r="F1968" s="5">
        <f t="shared" si="178"/>
        <v>32.022559999999999</v>
      </c>
      <c r="G1968">
        <v>9.76</v>
      </c>
      <c r="K1968">
        <v>433.78699999999998</v>
      </c>
      <c r="L1968">
        <v>424.02699999999999</v>
      </c>
      <c r="M1968" s="10"/>
      <c r="N1968">
        <v>8.9380000000000006</v>
      </c>
    </row>
    <row r="1969" spans="1:14" x14ac:dyDescent="0.2">
      <c r="A1969" s="1" t="s">
        <v>44</v>
      </c>
      <c r="B1969" s="10">
        <v>32302</v>
      </c>
      <c r="C1969" s="32" t="str">
        <f t="shared" si="175"/>
        <v>S</v>
      </c>
      <c r="D1969">
        <v>33</v>
      </c>
      <c r="E1969">
        <v>0.98</v>
      </c>
      <c r="F1969" s="5">
        <f t="shared" si="178"/>
        <v>32.022559999999999</v>
      </c>
      <c r="G1969">
        <v>9.76</v>
      </c>
      <c r="K1969">
        <v>433.78699999999998</v>
      </c>
      <c r="L1969">
        <v>424.02699999999999</v>
      </c>
      <c r="M1969" s="10"/>
      <c r="N1969">
        <v>8.9380000000000006</v>
      </c>
    </row>
    <row r="1970" spans="1:14" x14ac:dyDescent="0.2">
      <c r="A1970" s="1" t="s">
        <v>44</v>
      </c>
      <c r="B1970" s="10">
        <v>32313</v>
      </c>
      <c r="C1970" s="32" t="str">
        <f t="shared" si="175"/>
        <v>S</v>
      </c>
      <c r="D1970">
        <v>34</v>
      </c>
      <c r="E1970">
        <v>1.98</v>
      </c>
      <c r="F1970" s="5">
        <f t="shared" si="178"/>
        <v>32.022559999999999</v>
      </c>
      <c r="G1970">
        <v>9.76</v>
      </c>
      <c r="K1970">
        <v>433.78699999999998</v>
      </c>
      <c r="L1970">
        <f t="shared" ref="L1970:L1997" si="179">K1970-G1970</f>
        <v>424.02699999999999</v>
      </c>
      <c r="M1970" s="10"/>
      <c r="N1970">
        <v>8.9380000000000006</v>
      </c>
    </row>
    <row r="1971" spans="1:14" x14ac:dyDescent="0.2">
      <c r="A1971" s="1" t="s">
        <v>44</v>
      </c>
      <c r="B1971" s="10">
        <v>32321</v>
      </c>
      <c r="C1971" s="32" t="str">
        <f t="shared" si="175"/>
        <v>S</v>
      </c>
      <c r="D1971">
        <v>33</v>
      </c>
      <c r="E1971">
        <v>0.96</v>
      </c>
      <c r="F1971" s="5">
        <f t="shared" si="178"/>
        <v>32.042245999999999</v>
      </c>
      <c r="G1971">
        <v>9.766</v>
      </c>
      <c r="K1971">
        <v>433.78699999999998</v>
      </c>
      <c r="L1971">
        <f t="shared" si="179"/>
        <v>424.02099999999996</v>
      </c>
      <c r="M1971" s="10"/>
      <c r="N1971">
        <v>8.9440000000000008</v>
      </c>
    </row>
    <row r="1972" spans="1:14" x14ac:dyDescent="0.2">
      <c r="A1972" s="1" t="s">
        <v>44</v>
      </c>
      <c r="B1972" s="10">
        <v>32330</v>
      </c>
      <c r="C1972" s="32" t="str">
        <f t="shared" si="175"/>
        <v>S</v>
      </c>
      <c r="D1972">
        <v>33</v>
      </c>
      <c r="E1972">
        <v>0.91</v>
      </c>
      <c r="F1972" s="5">
        <f t="shared" si="178"/>
        <v>32.091461000000002</v>
      </c>
      <c r="G1972">
        <v>9.7810000000000006</v>
      </c>
      <c r="K1972">
        <v>433.78699999999998</v>
      </c>
      <c r="L1972">
        <f t="shared" si="179"/>
        <v>424.00599999999997</v>
      </c>
      <c r="M1972" s="10"/>
      <c r="N1972">
        <v>8.9589999999999996</v>
      </c>
    </row>
    <row r="1973" spans="1:14" x14ac:dyDescent="0.2">
      <c r="A1973" s="1" t="s">
        <v>44</v>
      </c>
      <c r="B1973" s="10">
        <v>32332</v>
      </c>
      <c r="C1973" s="32" t="str">
        <f t="shared" si="175"/>
        <v>S</v>
      </c>
      <c r="D1973">
        <v>33</v>
      </c>
      <c r="E1973">
        <v>0.85</v>
      </c>
      <c r="F1973" s="5">
        <f t="shared" si="178"/>
        <v>32.150519000000003</v>
      </c>
      <c r="G1973">
        <v>9.7989999999999995</v>
      </c>
      <c r="K1973">
        <v>433.78699999999998</v>
      </c>
      <c r="L1973">
        <f t="shared" si="179"/>
        <v>423.988</v>
      </c>
      <c r="M1973" s="10"/>
      <c r="N1973">
        <f t="shared" ref="N1973:N1997" si="180">432.965-L1973</f>
        <v>8.9769999999999754</v>
      </c>
    </row>
    <row r="1974" spans="1:14" x14ac:dyDescent="0.2">
      <c r="A1974" s="1" t="s">
        <v>44</v>
      </c>
      <c r="B1974" s="10">
        <v>32351</v>
      </c>
      <c r="C1974" s="32" t="str">
        <f t="shared" si="175"/>
        <v>S</v>
      </c>
      <c r="D1974">
        <v>33</v>
      </c>
      <c r="E1974">
        <v>2.54</v>
      </c>
      <c r="F1974" s="5">
        <f t="shared" si="178"/>
        <v>30.460804000000003</v>
      </c>
      <c r="G1974">
        <v>9.2840000000000007</v>
      </c>
      <c r="K1974">
        <v>433.78699999999998</v>
      </c>
      <c r="L1974">
        <f t="shared" si="179"/>
        <v>424.50299999999999</v>
      </c>
      <c r="M1974" s="10"/>
      <c r="N1974">
        <f t="shared" si="180"/>
        <v>8.4619999999999891</v>
      </c>
    </row>
    <row r="1975" spans="1:14" x14ac:dyDescent="0.2">
      <c r="A1975" s="1" t="s">
        <v>44</v>
      </c>
      <c r="B1975" s="10">
        <v>32381</v>
      </c>
      <c r="C1975" s="32" t="str">
        <f t="shared" si="175"/>
        <v>S</v>
      </c>
      <c r="D1975">
        <v>33</v>
      </c>
      <c r="E1975">
        <v>2.76</v>
      </c>
      <c r="F1975" s="5">
        <f t="shared" si="178"/>
        <v>30.240977000000004</v>
      </c>
      <c r="G1975">
        <v>9.2170000000000005</v>
      </c>
      <c r="K1975">
        <v>433.78699999999998</v>
      </c>
      <c r="L1975">
        <f t="shared" si="179"/>
        <v>424.57</v>
      </c>
      <c r="M1975" s="10"/>
      <c r="N1975">
        <f t="shared" si="180"/>
        <v>8.3949999999999818</v>
      </c>
    </row>
    <row r="1976" spans="1:14" x14ac:dyDescent="0.2">
      <c r="A1976" s="1" t="s">
        <v>44</v>
      </c>
      <c r="B1976" s="10">
        <v>32410</v>
      </c>
      <c r="C1976" s="32" t="str">
        <f t="shared" si="175"/>
        <v>S</v>
      </c>
      <c r="D1976">
        <v>33</v>
      </c>
      <c r="E1976">
        <v>0.68</v>
      </c>
      <c r="F1976" s="5">
        <f t="shared" si="178"/>
        <v>32.321131000000001</v>
      </c>
      <c r="G1976">
        <v>9.8510000000000009</v>
      </c>
      <c r="K1976">
        <v>433.78699999999998</v>
      </c>
      <c r="L1976">
        <f t="shared" si="179"/>
        <v>423.93599999999998</v>
      </c>
      <c r="M1976" s="10"/>
      <c r="N1976">
        <f t="shared" si="180"/>
        <v>9.0289999999999964</v>
      </c>
    </row>
    <row r="1977" spans="1:14" x14ac:dyDescent="0.2">
      <c r="A1977" s="1" t="s">
        <v>44</v>
      </c>
      <c r="B1977" s="10">
        <v>32411</v>
      </c>
      <c r="C1977" s="32" t="str">
        <f t="shared" si="175"/>
        <v>V</v>
      </c>
      <c r="F1977" s="5">
        <f t="shared" si="178"/>
        <v>32.370345999999998</v>
      </c>
      <c r="G1977">
        <v>9.8659999999999997</v>
      </c>
      <c r="K1977">
        <v>433.78699999999998</v>
      </c>
      <c r="L1977">
        <f t="shared" si="179"/>
        <v>423.92099999999999</v>
      </c>
      <c r="M1977" s="10"/>
      <c r="N1977">
        <f t="shared" si="180"/>
        <v>9.0439999999999827</v>
      </c>
    </row>
    <row r="1978" spans="1:14" x14ac:dyDescent="0.2">
      <c r="A1978" s="1" t="s">
        <v>44</v>
      </c>
      <c r="B1978" s="10">
        <v>32476</v>
      </c>
      <c r="C1978" s="32" t="str">
        <f t="shared" si="175"/>
        <v>S</v>
      </c>
      <c r="D1978">
        <v>33</v>
      </c>
      <c r="E1978">
        <v>0.6</v>
      </c>
      <c r="F1978" s="5">
        <f t="shared" si="178"/>
        <v>32.403156000000003</v>
      </c>
      <c r="G1978">
        <v>9.8759999999999994</v>
      </c>
      <c r="K1978">
        <v>433.78699999999998</v>
      </c>
      <c r="L1978">
        <f t="shared" si="179"/>
        <v>423.911</v>
      </c>
      <c r="M1978" s="10"/>
      <c r="N1978">
        <f t="shared" si="180"/>
        <v>9.0539999999999736</v>
      </c>
    </row>
    <row r="1979" spans="1:14" x14ac:dyDescent="0.2">
      <c r="A1979" s="1" t="s">
        <v>44</v>
      </c>
      <c r="B1979" s="10">
        <v>32605</v>
      </c>
      <c r="C1979" s="32" t="str">
        <f t="shared" si="175"/>
        <v>V</v>
      </c>
      <c r="F1979" s="5">
        <f t="shared" si="178"/>
        <v>32.511429000000007</v>
      </c>
      <c r="G1979">
        <v>9.9090000000000007</v>
      </c>
      <c r="K1979">
        <v>433.78699999999998</v>
      </c>
      <c r="L1979">
        <f t="shared" si="179"/>
        <v>423.87799999999999</v>
      </c>
      <c r="M1979" s="10"/>
      <c r="N1979">
        <f t="shared" si="180"/>
        <v>9.0869999999999891</v>
      </c>
    </row>
    <row r="1980" spans="1:14" x14ac:dyDescent="0.2">
      <c r="A1980" s="1" t="s">
        <v>44</v>
      </c>
      <c r="B1980" s="10">
        <v>32613</v>
      </c>
      <c r="C1980" s="32" t="str">
        <f t="shared" si="175"/>
        <v>V</v>
      </c>
      <c r="F1980" s="5">
        <f t="shared" si="178"/>
        <v>32.376908</v>
      </c>
      <c r="G1980">
        <v>9.8680000000000003</v>
      </c>
      <c r="K1980">
        <v>433.78699999999998</v>
      </c>
      <c r="L1980">
        <f t="shared" si="179"/>
        <v>423.91899999999998</v>
      </c>
      <c r="M1980" s="10"/>
      <c r="N1980">
        <f t="shared" si="180"/>
        <v>9.0459999999999923</v>
      </c>
    </row>
    <row r="1981" spans="1:14" x14ac:dyDescent="0.2">
      <c r="A1981" s="1" t="s">
        <v>44</v>
      </c>
      <c r="B1981" s="10">
        <v>32641</v>
      </c>
      <c r="C1981" s="32" t="str">
        <f t="shared" si="175"/>
        <v>V</v>
      </c>
      <c r="F1981" s="5">
        <f t="shared" si="178"/>
        <v>32.032403000000002</v>
      </c>
      <c r="G1981">
        <v>9.7629999999999999</v>
      </c>
      <c r="K1981">
        <v>433.78699999999998</v>
      </c>
      <c r="L1981">
        <f t="shared" si="179"/>
        <v>424.024</v>
      </c>
      <c r="M1981" s="10"/>
      <c r="N1981">
        <f t="shared" si="180"/>
        <v>8.9409999999999741</v>
      </c>
    </row>
    <row r="1982" spans="1:14" x14ac:dyDescent="0.2">
      <c r="A1982" s="1" t="s">
        <v>44</v>
      </c>
      <c r="B1982" s="10">
        <v>32660</v>
      </c>
      <c r="C1982" s="32" t="str">
        <f t="shared" si="175"/>
        <v>V</v>
      </c>
      <c r="F1982" s="5">
        <f t="shared" si="178"/>
        <v>31.976626000000003</v>
      </c>
      <c r="G1982">
        <v>9.7460000000000004</v>
      </c>
      <c r="K1982">
        <v>433.78699999999998</v>
      </c>
      <c r="L1982">
        <f t="shared" si="179"/>
        <v>424.041</v>
      </c>
      <c r="M1982" s="10"/>
      <c r="N1982">
        <f t="shared" si="180"/>
        <v>8.9239999999999782</v>
      </c>
    </row>
    <row r="1983" spans="1:14" x14ac:dyDescent="0.2">
      <c r="A1983" s="1" t="s">
        <v>44</v>
      </c>
      <c r="B1983" s="10">
        <v>32723</v>
      </c>
      <c r="C1983" s="32" t="str">
        <f t="shared" ref="C1983:C2046" si="181">IF(ISBLANK(D1983),"V","S")</f>
        <v>V</v>
      </c>
      <c r="F1983" s="5">
        <f t="shared" si="178"/>
        <v>32.107866000000001</v>
      </c>
      <c r="G1983">
        <v>9.7859999999999996</v>
      </c>
      <c r="K1983">
        <v>433.78699999999998</v>
      </c>
      <c r="L1983">
        <f t="shared" si="179"/>
        <v>424.00099999999998</v>
      </c>
      <c r="M1983" s="10"/>
      <c r="N1983">
        <f t="shared" si="180"/>
        <v>8.9639999999999986</v>
      </c>
    </row>
    <row r="1984" spans="1:14" x14ac:dyDescent="0.2">
      <c r="A1984" s="1" t="s">
        <v>44</v>
      </c>
      <c r="B1984" s="10">
        <v>32743</v>
      </c>
      <c r="C1984" s="32" t="str">
        <f t="shared" si="181"/>
        <v>S</v>
      </c>
      <c r="D1984">
        <v>33</v>
      </c>
      <c r="E1984">
        <v>0.75</v>
      </c>
      <c r="F1984" s="5">
        <f t="shared" si="178"/>
        <v>32.252230000000004</v>
      </c>
      <c r="G1984">
        <v>9.83</v>
      </c>
      <c r="K1984">
        <v>433.78699999999998</v>
      </c>
      <c r="L1984">
        <f t="shared" si="179"/>
        <v>423.95699999999999</v>
      </c>
      <c r="M1984" s="10"/>
      <c r="N1984">
        <f t="shared" si="180"/>
        <v>9.0079999999999814</v>
      </c>
    </row>
    <row r="1985" spans="1:14" x14ac:dyDescent="0.2">
      <c r="A1985" s="1" t="s">
        <v>44</v>
      </c>
      <c r="B1985" s="10">
        <v>32755</v>
      </c>
      <c r="C1985" s="32" t="str">
        <f t="shared" si="181"/>
        <v>S</v>
      </c>
      <c r="D1985">
        <v>33</v>
      </c>
      <c r="E1985">
        <v>0.74</v>
      </c>
      <c r="F1985" s="5">
        <f t="shared" si="178"/>
        <v>32.262073000000001</v>
      </c>
      <c r="G1985">
        <v>9.8330000000000002</v>
      </c>
      <c r="K1985">
        <v>433.78699999999998</v>
      </c>
      <c r="L1985">
        <f t="shared" si="179"/>
        <v>423.95399999999995</v>
      </c>
      <c r="M1985" s="10"/>
      <c r="N1985">
        <f t="shared" si="180"/>
        <v>9.0110000000000241</v>
      </c>
    </row>
    <row r="1986" spans="1:14" x14ac:dyDescent="0.2">
      <c r="A1986" s="1" t="s">
        <v>44</v>
      </c>
      <c r="B1986" s="10">
        <v>32800</v>
      </c>
      <c r="C1986" s="32" t="str">
        <f t="shared" si="181"/>
        <v>V</v>
      </c>
      <c r="F1986" s="5">
        <f t="shared" si="178"/>
        <v>32.324412000000002</v>
      </c>
      <c r="G1986">
        <v>9.8520000000000003</v>
      </c>
      <c r="K1986">
        <v>433.78699999999998</v>
      </c>
      <c r="L1986">
        <f t="shared" si="179"/>
        <v>423.935</v>
      </c>
      <c r="M1986" s="10"/>
      <c r="N1986">
        <f t="shared" si="180"/>
        <v>9.0299999999999727</v>
      </c>
    </row>
    <row r="1987" spans="1:14" x14ac:dyDescent="0.2">
      <c r="A1987" s="1" t="s">
        <v>44</v>
      </c>
      <c r="B1987" s="10">
        <v>32808</v>
      </c>
      <c r="C1987" s="32" t="str">
        <f t="shared" si="181"/>
        <v>V</v>
      </c>
      <c r="F1987" s="5">
        <f t="shared" si="178"/>
        <v>32.327693000000004</v>
      </c>
      <c r="G1987">
        <v>9.8529999999999998</v>
      </c>
      <c r="K1987">
        <v>433.78699999999998</v>
      </c>
      <c r="L1987">
        <f t="shared" si="179"/>
        <v>423.93399999999997</v>
      </c>
      <c r="M1987" s="10"/>
      <c r="N1987">
        <f t="shared" si="180"/>
        <v>9.0310000000000059</v>
      </c>
    </row>
    <row r="1988" spans="1:14" x14ac:dyDescent="0.2">
      <c r="A1988" s="1" t="s">
        <v>44</v>
      </c>
      <c r="B1988" s="10">
        <v>33257</v>
      </c>
      <c r="C1988" s="32" t="str">
        <f t="shared" si="181"/>
        <v>V</v>
      </c>
      <c r="F1988" s="5">
        <f t="shared" si="178"/>
        <v>33.433390000000003</v>
      </c>
      <c r="G1988">
        <v>10.19</v>
      </c>
      <c r="K1988">
        <v>433.78699999999998</v>
      </c>
      <c r="L1988">
        <f t="shared" si="179"/>
        <v>423.59699999999998</v>
      </c>
      <c r="M1988" s="10"/>
      <c r="N1988">
        <f t="shared" si="180"/>
        <v>9.367999999999995</v>
      </c>
    </row>
    <row r="1989" spans="1:14" x14ac:dyDescent="0.2">
      <c r="A1989" s="1" t="s">
        <v>44</v>
      </c>
      <c r="B1989" s="10">
        <v>33679</v>
      </c>
      <c r="C1989" s="32" t="str">
        <f t="shared" si="181"/>
        <v>V</v>
      </c>
      <c r="F1989" s="5">
        <f t="shared" si="178"/>
        <v>33.410423000000002</v>
      </c>
      <c r="G1989">
        <v>10.183</v>
      </c>
      <c r="K1989">
        <v>433.78699999999998</v>
      </c>
      <c r="L1989">
        <f t="shared" si="179"/>
        <v>423.60399999999998</v>
      </c>
      <c r="M1989" s="10"/>
      <c r="N1989">
        <f t="shared" si="180"/>
        <v>9.36099999999999</v>
      </c>
    </row>
    <row r="1990" spans="1:14" x14ac:dyDescent="0.2">
      <c r="A1990" s="1" t="s">
        <v>44</v>
      </c>
      <c r="B1990" s="10">
        <v>33686</v>
      </c>
      <c r="C1990" s="32" t="str">
        <f t="shared" si="181"/>
        <v>V</v>
      </c>
      <c r="F1990" s="5">
        <f t="shared" si="178"/>
        <v>32.849372000000002</v>
      </c>
      <c r="G1990">
        <v>10.012</v>
      </c>
      <c r="K1990">
        <v>433.78699999999998</v>
      </c>
      <c r="L1990">
        <f t="shared" si="179"/>
        <v>423.77499999999998</v>
      </c>
      <c r="M1990" s="10"/>
      <c r="N1990">
        <f t="shared" si="180"/>
        <v>9.1899999999999977</v>
      </c>
    </row>
    <row r="1991" spans="1:14" x14ac:dyDescent="0.2">
      <c r="A1991" s="1" t="s">
        <v>44</v>
      </c>
      <c r="B1991" s="10">
        <v>33688</v>
      </c>
      <c r="C1991" s="32" t="str">
        <f t="shared" si="181"/>
        <v>V</v>
      </c>
      <c r="F1991" s="5">
        <f t="shared" si="178"/>
        <v>33.361207999999998</v>
      </c>
      <c r="G1991">
        <v>10.167999999999999</v>
      </c>
      <c r="K1991">
        <v>433.78699999999998</v>
      </c>
      <c r="L1991">
        <f t="shared" si="179"/>
        <v>423.61899999999997</v>
      </c>
      <c r="M1991" s="10"/>
      <c r="N1991">
        <f t="shared" si="180"/>
        <v>9.3460000000000036</v>
      </c>
    </row>
    <row r="1992" spans="1:14" x14ac:dyDescent="0.2">
      <c r="A1992" s="1" t="s">
        <v>44</v>
      </c>
      <c r="B1992" s="10">
        <v>33695</v>
      </c>
      <c r="C1992" s="32" t="str">
        <f t="shared" si="181"/>
        <v>V</v>
      </c>
      <c r="F1992" s="5">
        <f t="shared" si="178"/>
        <v>33.351365000000001</v>
      </c>
      <c r="G1992">
        <v>10.164999999999999</v>
      </c>
      <c r="K1992">
        <v>433.78699999999998</v>
      </c>
      <c r="L1992">
        <f t="shared" si="179"/>
        <v>423.62199999999996</v>
      </c>
      <c r="M1992" s="10"/>
      <c r="N1992">
        <f t="shared" si="180"/>
        <v>9.3430000000000177</v>
      </c>
    </row>
    <row r="1993" spans="1:14" x14ac:dyDescent="0.2">
      <c r="A1993" s="1" t="s">
        <v>44</v>
      </c>
      <c r="B1993" s="10">
        <v>33699</v>
      </c>
      <c r="C1993" s="32" t="str">
        <f t="shared" si="181"/>
        <v>V</v>
      </c>
      <c r="F1993" s="5">
        <f t="shared" si="178"/>
        <v>33.282464000000004</v>
      </c>
      <c r="G1993">
        <v>10.144</v>
      </c>
      <c r="K1993">
        <v>433.78699999999998</v>
      </c>
      <c r="L1993">
        <f t="shared" si="179"/>
        <v>423.64299999999997</v>
      </c>
      <c r="M1993" s="10"/>
      <c r="N1993">
        <f t="shared" si="180"/>
        <v>9.3220000000000027</v>
      </c>
    </row>
    <row r="1994" spans="1:14" x14ac:dyDescent="0.2">
      <c r="A1994" s="1" t="s">
        <v>44</v>
      </c>
      <c r="B1994" s="10">
        <v>33700</v>
      </c>
      <c r="C1994" s="32" t="str">
        <f t="shared" si="181"/>
        <v>V</v>
      </c>
      <c r="F1994" s="5">
        <f t="shared" si="178"/>
        <v>33.233249000000001</v>
      </c>
      <c r="G1994">
        <v>10.129</v>
      </c>
      <c r="K1994">
        <v>433.78699999999998</v>
      </c>
      <c r="L1994">
        <f t="shared" si="179"/>
        <v>423.65799999999996</v>
      </c>
      <c r="M1994" s="10"/>
      <c r="N1994">
        <f t="shared" si="180"/>
        <v>9.3070000000000164</v>
      </c>
    </row>
    <row r="1995" spans="1:14" x14ac:dyDescent="0.2">
      <c r="A1995" s="1" t="s">
        <v>44</v>
      </c>
      <c r="B1995" s="10">
        <v>33702</v>
      </c>
      <c r="C1995" s="32" t="str">
        <f t="shared" si="181"/>
        <v>V</v>
      </c>
      <c r="F1995" s="5">
        <f t="shared" si="178"/>
        <v>33.213563000000001</v>
      </c>
      <c r="G1995">
        <v>10.122999999999999</v>
      </c>
      <c r="K1995">
        <v>433.78699999999998</v>
      </c>
      <c r="L1995">
        <f t="shared" si="179"/>
        <v>423.66399999999999</v>
      </c>
      <c r="M1995" s="10"/>
      <c r="N1995">
        <f t="shared" si="180"/>
        <v>9.3009999999999877</v>
      </c>
    </row>
    <row r="1996" spans="1:14" x14ac:dyDescent="0.2">
      <c r="A1996" s="1" t="s">
        <v>44</v>
      </c>
      <c r="B1996" s="10">
        <v>33711</v>
      </c>
      <c r="C1996" s="32" t="str">
        <f t="shared" si="181"/>
        <v>V</v>
      </c>
      <c r="F1996" s="5">
        <f t="shared" si="178"/>
        <v>31.084194000000004</v>
      </c>
      <c r="G1996">
        <v>9.4740000000000002</v>
      </c>
      <c r="K1996">
        <v>433.78699999999998</v>
      </c>
      <c r="L1996">
        <f t="shared" si="179"/>
        <v>424.31299999999999</v>
      </c>
      <c r="M1996" s="10"/>
      <c r="N1996">
        <f t="shared" si="180"/>
        <v>8.6519999999999868</v>
      </c>
    </row>
    <row r="1997" spans="1:14" x14ac:dyDescent="0.2">
      <c r="A1997" s="1" t="s">
        <v>44</v>
      </c>
      <c r="B1997" s="10">
        <v>33714</v>
      </c>
      <c r="C1997" s="32" t="str">
        <f t="shared" si="181"/>
        <v>V</v>
      </c>
      <c r="F1997" s="5">
        <f t="shared" si="178"/>
        <v>31.074351</v>
      </c>
      <c r="G1997">
        <v>9.4710000000000001</v>
      </c>
      <c r="K1997">
        <v>433.78699999999998</v>
      </c>
      <c r="L1997">
        <f t="shared" si="179"/>
        <v>424.31599999999997</v>
      </c>
      <c r="M1997" s="10"/>
      <c r="N1997">
        <f t="shared" si="180"/>
        <v>8.6490000000000009</v>
      </c>
    </row>
    <row r="1998" spans="1:14" x14ac:dyDescent="0.2">
      <c r="A1998" s="1" t="s">
        <v>44</v>
      </c>
      <c r="B1998" s="10">
        <v>33771</v>
      </c>
      <c r="C1998" s="32" t="str">
        <f t="shared" si="181"/>
        <v>V</v>
      </c>
      <c r="F1998" s="5">
        <f t="shared" si="178"/>
        <v>33.042951000000002</v>
      </c>
      <c r="G1998">
        <v>10.071</v>
      </c>
      <c r="K1998">
        <v>433.78699999999998</v>
      </c>
      <c r="L1998">
        <f t="shared" ref="L1998:L2010" si="182">K1998-G1998</f>
        <v>423.71599999999995</v>
      </c>
      <c r="M1998" s="10"/>
      <c r="N1998">
        <f>432.965-L1998</f>
        <v>9.2490000000000236</v>
      </c>
    </row>
    <row r="1999" spans="1:14" x14ac:dyDescent="0.2">
      <c r="A1999" s="1" t="s">
        <v>44</v>
      </c>
      <c r="B1999" s="10">
        <v>36300</v>
      </c>
      <c r="C1999" s="32" t="str">
        <f t="shared" si="181"/>
        <v>V</v>
      </c>
      <c r="F1999" s="5">
        <v>31.7</v>
      </c>
      <c r="G1999">
        <v>9.6620000000000008</v>
      </c>
      <c r="K1999">
        <v>433.815</v>
      </c>
      <c r="L1999">
        <f t="shared" si="182"/>
        <v>424.15300000000002</v>
      </c>
      <c r="M1999" s="10"/>
      <c r="N1999">
        <v>8.8010000000000002</v>
      </c>
    </row>
    <row r="2000" spans="1:14" x14ac:dyDescent="0.2">
      <c r="A2000" s="1" t="s">
        <v>44</v>
      </c>
      <c r="B2000" s="10">
        <v>36328</v>
      </c>
      <c r="C2000" s="32" t="str">
        <f t="shared" si="181"/>
        <v>V</v>
      </c>
      <c r="F2000" s="5">
        <v>31.25</v>
      </c>
      <c r="G2000">
        <v>9.5250000000000004</v>
      </c>
      <c r="K2000">
        <v>433.815</v>
      </c>
      <c r="L2000">
        <f t="shared" si="182"/>
        <v>424.29</v>
      </c>
      <c r="M2000" s="10"/>
      <c r="N2000">
        <v>8.6639999999999997</v>
      </c>
    </row>
    <row r="2001" spans="1:14" x14ac:dyDescent="0.2">
      <c r="A2001" s="1" t="s">
        <v>44</v>
      </c>
      <c r="B2001" s="10">
        <v>36371</v>
      </c>
      <c r="C2001" s="32" t="str">
        <f t="shared" si="181"/>
        <v>V</v>
      </c>
      <c r="F2001" s="5">
        <v>30.97</v>
      </c>
      <c r="G2001">
        <v>9.44</v>
      </c>
      <c r="K2001">
        <v>433.815</v>
      </c>
      <c r="L2001">
        <f t="shared" si="182"/>
        <v>424.375</v>
      </c>
      <c r="M2001" s="10"/>
      <c r="N2001">
        <v>8.5790000000000006</v>
      </c>
    </row>
    <row r="2002" spans="1:14" x14ac:dyDescent="0.2">
      <c r="A2002" s="1" t="s">
        <v>44</v>
      </c>
      <c r="B2002" s="10">
        <v>36395</v>
      </c>
      <c r="C2002" s="32" t="str">
        <f t="shared" si="181"/>
        <v>V</v>
      </c>
      <c r="F2002" s="5">
        <v>31.05</v>
      </c>
      <c r="G2002">
        <v>9.4640000000000004</v>
      </c>
      <c r="K2002">
        <v>433.815</v>
      </c>
      <c r="L2002">
        <f t="shared" si="182"/>
        <v>424.351</v>
      </c>
      <c r="M2002" s="10"/>
      <c r="N2002">
        <v>8.6029999999999998</v>
      </c>
    </row>
    <row r="2003" spans="1:14" x14ac:dyDescent="0.2">
      <c r="A2003" s="1" t="s">
        <v>44</v>
      </c>
      <c r="B2003" s="10">
        <v>36427</v>
      </c>
      <c r="C2003" s="32" t="str">
        <f t="shared" si="181"/>
        <v>V</v>
      </c>
      <c r="F2003" s="5">
        <v>30.96</v>
      </c>
      <c r="G2003">
        <v>9.4369999999999994</v>
      </c>
      <c r="K2003">
        <v>433.815</v>
      </c>
      <c r="L2003">
        <f t="shared" si="182"/>
        <v>424.37799999999999</v>
      </c>
      <c r="M2003" s="10"/>
      <c r="N2003">
        <v>8.5760000000000005</v>
      </c>
    </row>
    <row r="2004" spans="1:14" x14ac:dyDescent="0.2">
      <c r="A2004" s="1" t="s">
        <v>44</v>
      </c>
      <c r="B2004" s="10">
        <v>36458</v>
      </c>
      <c r="C2004" s="32" t="str">
        <f t="shared" si="181"/>
        <v>V</v>
      </c>
      <c r="F2004" s="5">
        <v>31.27</v>
      </c>
      <c r="G2004" s="3">
        <f t="shared" ref="G2004:G2129" si="183">F2004/3.281</f>
        <v>9.5306309052118259</v>
      </c>
      <c r="K2004">
        <v>433.815</v>
      </c>
      <c r="L2004">
        <f t="shared" si="182"/>
        <v>424.28436909478819</v>
      </c>
      <c r="M2004" s="10"/>
      <c r="N2004">
        <v>8.67</v>
      </c>
    </row>
    <row r="2005" spans="1:14" x14ac:dyDescent="0.2">
      <c r="A2005" s="1" t="s">
        <v>44</v>
      </c>
      <c r="B2005" s="10">
        <v>36486</v>
      </c>
      <c r="C2005" s="32" t="str">
        <f t="shared" si="181"/>
        <v>V</v>
      </c>
      <c r="F2005" s="5">
        <v>31.55</v>
      </c>
      <c r="G2005" s="3">
        <f t="shared" si="183"/>
        <v>9.6159707406278567</v>
      </c>
      <c r="K2005">
        <v>433.815</v>
      </c>
      <c r="L2005">
        <f t="shared" si="182"/>
        <v>424.19902925937214</v>
      </c>
      <c r="M2005" s="10"/>
      <c r="N2005">
        <v>8.7550000000000008</v>
      </c>
    </row>
    <row r="2006" spans="1:14" x14ac:dyDescent="0.2">
      <c r="A2006" s="1" t="s">
        <v>44</v>
      </c>
      <c r="B2006" s="10">
        <v>36521</v>
      </c>
      <c r="C2006" s="32" t="str">
        <f t="shared" si="181"/>
        <v>V</v>
      </c>
      <c r="F2006" s="5">
        <v>31.33</v>
      </c>
      <c r="G2006" s="3">
        <f t="shared" si="183"/>
        <v>9.548918012800975</v>
      </c>
      <c r="K2006">
        <v>433.815</v>
      </c>
      <c r="L2006">
        <f t="shared" si="182"/>
        <v>424.26608198719902</v>
      </c>
      <c r="M2006" s="10"/>
      <c r="N2006">
        <v>8.6880000000000006</v>
      </c>
    </row>
    <row r="2007" spans="1:14" x14ac:dyDescent="0.2">
      <c r="A2007" s="1" t="s">
        <v>44</v>
      </c>
      <c r="B2007" s="10">
        <v>36553</v>
      </c>
      <c r="C2007" s="32" t="str">
        <f t="shared" si="181"/>
        <v>V</v>
      </c>
      <c r="F2007" s="5">
        <v>31.99</v>
      </c>
      <c r="G2007" s="3">
        <f t="shared" si="183"/>
        <v>9.7500761962816203</v>
      </c>
      <c r="K2007">
        <v>433.815</v>
      </c>
      <c r="L2007">
        <f t="shared" si="182"/>
        <v>424.06492380371839</v>
      </c>
      <c r="M2007" s="10"/>
      <c r="N2007" s="3">
        <f t="shared" ref="N2007:N2130" si="184">G2007-0.861</f>
        <v>8.8890761962816196</v>
      </c>
    </row>
    <row r="2008" spans="1:14" x14ac:dyDescent="0.2">
      <c r="A2008" s="1" t="s">
        <v>44</v>
      </c>
      <c r="B2008" s="10">
        <v>36587</v>
      </c>
      <c r="C2008" s="32" t="str">
        <f t="shared" si="181"/>
        <v>V</v>
      </c>
      <c r="F2008" s="5">
        <v>32.17</v>
      </c>
      <c r="G2008" s="3">
        <f t="shared" si="183"/>
        <v>9.8049375190490711</v>
      </c>
      <c r="K2008">
        <v>433.815</v>
      </c>
      <c r="L2008">
        <f t="shared" si="182"/>
        <v>424.01006248095092</v>
      </c>
      <c r="M2008" s="10"/>
      <c r="N2008" s="3">
        <f t="shared" si="184"/>
        <v>8.9439375190490704</v>
      </c>
    </row>
    <row r="2009" spans="1:14" x14ac:dyDescent="0.2">
      <c r="A2009" s="1" t="s">
        <v>44</v>
      </c>
      <c r="B2009" s="10">
        <v>36612</v>
      </c>
      <c r="C2009" s="32" t="str">
        <f t="shared" si="181"/>
        <v>V</v>
      </c>
      <c r="F2009" s="5">
        <v>32.21</v>
      </c>
      <c r="G2009" s="3">
        <f t="shared" si="183"/>
        <v>9.8171289241085038</v>
      </c>
      <c r="K2009">
        <v>433.815</v>
      </c>
      <c r="L2009">
        <f t="shared" si="182"/>
        <v>423.99787107589151</v>
      </c>
      <c r="M2009" s="10"/>
      <c r="N2009" s="3">
        <f t="shared" si="184"/>
        <v>8.9561289241085031</v>
      </c>
    </row>
    <row r="2010" spans="1:14" x14ac:dyDescent="0.2">
      <c r="A2010" s="1" t="s">
        <v>44</v>
      </c>
      <c r="B2010" s="10">
        <v>36640</v>
      </c>
      <c r="C2010" s="32" t="str">
        <f t="shared" si="181"/>
        <v>V</v>
      </c>
      <c r="F2010" s="5">
        <v>32.24</v>
      </c>
      <c r="G2010" s="3">
        <f t="shared" si="183"/>
        <v>9.8262724779030783</v>
      </c>
      <c r="K2010">
        <v>433.815</v>
      </c>
      <c r="L2010">
        <f t="shared" si="182"/>
        <v>423.98872752209689</v>
      </c>
      <c r="M2010" s="10"/>
      <c r="N2010" s="3">
        <f t="shared" si="184"/>
        <v>8.9652724779030777</v>
      </c>
    </row>
    <row r="2011" spans="1:14" x14ac:dyDescent="0.2">
      <c r="A2011" s="1" t="s">
        <v>44</v>
      </c>
      <c r="B2011" s="10">
        <v>36669</v>
      </c>
      <c r="C2011" s="32" t="str">
        <f t="shared" si="181"/>
        <v>V</v>
      </c>
      <c r="F2011" s="5">
        <v>32.26</v>
      </c>
      <c r="G2011" s="3">
        <f t="shared" si="183"/>
        <v>9.8323681804327947</v>
      </c>
      <c r="K2011">
        <v>433.815</v>
      </c>
      <c r="L2011">
        <f>K2012-G2011</f>
        <v>423.98263181956719</v>
      </c>
      <c r="M2011" s="10"/>
      <c r="N2011" s="3">
        <f t="shared" si="184"/>
        <v>8.971368180432794</v>
      </c>
    </row>
    <row r="2012" spans="1:14" x14ac:dyDescent="0.2">
      <c r="A2012" s="1" t="s">
        <v>44</v>
      </c>
      <c r="B2012" s="10">
        <v>36706</v>
      </c>
      <c r="C2012" s="32" t="str">
        <f t="shared" si="181"/>
        <v>V</v>
      </c>
      <c r="F2012" s="5">
        <v>32.15</v>
      </c>
      <c r="G2012" s="3">
        <f t="shared" si="183"/>
        <v>9.7988418165193529</v>
      </c>
      <c r="K2012">
        <v>433.815</v>
      </c>
      <c r="L2012">
        <f>K2013-G2012</f>
        <v>424.01615818348063</v>
      </c>
      <c r="M2012" s="10"/>
      <c r="N2012" s="3">
        <f t="shared" si="184"/>
        <v>8.9378418165193523</v>
      </c>
    </row>
    <row r="2013" spans="1:14" x14ac:dyDescent="0.2">
      <c r="A2013" s="1" t="s">
        <v>44</v>
      </c>
      <c r="B2013" s="10">
        <v>36732</v>
      </c>
      <c r="C2013" s="32" t="str">
        <f t="shared" si="181"/>
        <v>V</v>
      </c>
      <c r="F2013" s="5">
        <v>32.200000000000003</v>
      </c>
      <c r="G2013" s="3">
        <f t="shared" si="183"/>
        <v>9.8140810728436456</v>
      </c>
      <c r="K2013">
        <v>433.815</v>
      </c>
      <c r="L2013">
        <f t="shared" ref="L2013:L2076" si="185">K1666-G2013</f>
        <v>423.93491892715639</v>
      </c>
      <c r="M2013" s="10"/>
      <c r="N2013" s="3">
        <f t="shared" si="184"/>
        <v>8.953081072843645</v>
      </c>
    </row>
    <row r="2014" spans="1:14" x14ac:dyDescent="0.2">
      <c r="A2014" s="1" t="s">
        <v>44</v>
      </c>
      <c r="B2014" s="10">
        <v>36760</v>
      </c>
      <c r="C2014" s="32" t="str">
        <f t="shared" si="181"/>
        <v>V</v>
      </c>
      <c r="F2014" s="5">
        <v>32.19</v>
      </c>
      <c r="G2014" s="3">
        <f t="shared" si="183"/>
        <v>9.8110332215787857</v>
      </c>
      <c r="K2014">
        <v>433.815</v>
      </c>
      <c r="L2014">
        <f t="shared" si="185"/>
        <v>423.93796677842124</v>
      </c>
      <c r="M2014" s="10"/>
      <c r="N2014" s="3">
        <f t="shared" si="184"/>
        <v>8.950033221578785</v>
      </c>
    </row>
    <row r="2015" spans="1:14" x14ac:dyDescent="0.2">
      <c r="A2015" s="1" t="s">
        <v>44</v>
      </c>
      <c r="B2015" s="10">
        <v>36787</v>
      </c>
      <c r="C2015" s="32" t="str">
        <f t="shared" si="181"/>
        <v>V</v>
      </c>
      <c r="F2015" s="5">
        <v>32.14</v>
      </c>
      <c r="G2015" s="3">
        <f t="shared" si="183"/>
        <v>9.7957939652544948</v>
      </c>
      <c r="J2015">
        <f>AVERAGE(L1999:L2015)</f>
        <v>424.1284086451405</v>
      </c>
      <c r="K2015">
        <v>433.815</v>
      </c>
      <c r="L2015">
        <f t="shared" si="185"/>
        <v>423.95320603474551</v>
      </c>
      <c r="M2015" s="10"/>
      <c r="N2015" s="3">
        <f t="shared" si="184"/>
        <v>8.9347939652544941</v>
      </c>
    </row>
    <row r="2016" spans="1:14" x14ac:dyDescent="0.2">
      <c r="A2016" s="1" t="s">
        <v>44</v>
      </c>
      <c r="B2016" s="10">
        <v>36822</v>
      </c>
      <c r="C2016" s="32" t="str">
        <f t="shared" si="181"/>
        <v>V</v>
      </c>
      <c r="F2016" s="5">
        <v>32.08</v>
      </c>
      <c r="G2016" s="3">
        <f t="shared" si="183"/>
        <v>9.7775068576653457</v>
      </c>
      <c r="K2016">
        <v>433.815</v>
      </c>
      <c r="L2016">
        <f t="shared" si="185"/>
        <v>423.97149314233468</v>
      </c>
      <c r="M2016" s="10"/>
      <c r="N2016" s="3">
        <f t="shared" si="184"/>
        <v>8.916506857665345</v>
      </c>
    </row>
    <row r="2017" spans="1:14" x14ac:dyDescent="0.2">
      <c r="A2017" s="1" t="s">
        <v>44</v>
      </c>
      <c r="B2017" s="10">
        <v>36859</v>
      </c>
      <c r="C2017" s="32" t="str">
        <f t="shared" si="181"/>
        <v>V</v>
      </c>
      <c r="F2017" s="5">
        <v>31.59</v>
      </c>
      <c r="G2017" s="3">
        <f t="shared" si="183"/>
        <v>9.6281621456872895</v>
      </c>
      <c r="K2017">
        <v>433.815</v>
      </c>
      <c r="L2017">
        <f t="shared" si="185"/>
        <v>424.12083785431275</v>
      </c>
      <c r="M2017" s="10"/>
      <c r="N2017" s="3">
        <f t="shared" si="184"/>
        <v>8.7671621456872888</v>
      </c>
    </row>
    <row r="2018" spans="1:14" x14ac:dyDescent="0.2">
      <c r="A2018" s="1" t="s">
        <v>44</v>
      </c>
      <c r="B2018" s="10">
        <v>36888</v>
      </c>
      <c r="C2018" s="32" t="str">
        <f t="shared" si="181"/>
        <v>V</v>
      </c>
      <c r="F2018" s="5">
        <v>31.76</v>
      </c>
      <c r="G2018" s="3">
        <f t="shared" si="183"/>
        <v>9.6799756171898821</v>
      </c>
      <c r="K2018">
        <v>433.815</v>
      </c>
      <c r="L2018">
        <f t="shared" si="185"/>
        <v>424.06902438281014</v>
      </c>
      <c r="M2018" s="10"/>
      <c r="N2018" s="3">
        <f t="shared" si="184"/>
        <v>8.8189756171898814</v>
      </c>
    </row>
    <row r="2019" spans="1:14" x14ac:dyDescent="0.2">
      <c r="A2019" s="1" t="s">
        <v>44</v>
      </c>
      <c r="B2019" s="10">
        <v>36914</v>
      </c>
      <c r="C2019" s="32" t="str">
        <f t="shared" si="181"/>
        <v>V</v>
      </c>
      <c r="F2019" s="5">
        <v>31.9</v>
      </c>
      <c r="G2019" s="3">
        <f t="shared" si="183"/>
        <v>9.7226455348978966</v>
      </c>
      <c r="K2019">
        <v>433.815</v>
      </c>
      <c r="L2019">
        <f t="shared" si="185"/>
        <v>424.02635446510214</v>
      </c>
      <c r="M2019" s="10"/>
      <c r="N2019" s="3">
        <f t="shared" si="184"/>
        <v>8.861645534897896</v>
      </c>
    </row>
    <row r="2020" spans="1:14" x14ac:dyDescent="0.2">
      <c r="A2020" s="1" t="s">
        <v>44</v>
      </c>
      <c r="B2020" s="10">
        <v>36941</v>
      </c>
      <c r="C2020" s="32" t="str">
        <f t="shared" si="181"/>
        <v>V</v>
      </c>
      <c r="F2020" s="5">
        <v>32.03</v>
      </c>
      <c r="G2020" s="3">
        <f t="shared" si="183"/>
        <v>9.7622676013410548</v>
      </c>
      <c r="K2020">
        <v>433.815</v>
      </c>
      <c r="L2020">
        <f t="shared" si="185"/>
        <v>423.98673239865894</v>
      </c>
      <c r="M2020" s="10"/>
      <c r="N2020" s="3">
        <f t="shared" si="184"/>
        <v>8.9012676013410541</v>
      </c>
    </row>
    <row r="2021" spans="1:14" x14ac:dyDescent="0.2">
      <c r="A2021" s="1" t="s">
        <v>44</v>
      </c>
      <c r="B2021" s="10">
        <v>36965</v>
      </c>
      <c r="C2021" s="32" t="str">
        <f t="shared" si="181"/>
        <v>V</v>
      </c>
      <c r="F2021" s="5">
        <v>32.14</v>
      </c>
      <c r="G2021" s="3">
        <f t="shared" si="183"/>
        <v>9.7957939652544948</v>
      </c>
      <c r="K2021">
        <v>433.815</v>
      </c>
      <c r="L2021">
        <f t="shared" si="185"/>
        <v>423.95320603474551</v>
      </c>
      <c r="M2021" s="10"/>
      <c r="N2021" s="3">
        <f t="shared" si="184"/>
        <v>8.9347939652544941</v>
      </c>
    </row>
    <row r="2022" spans="1:14" x14ac:dyDescent="0.2">
      <c r="A2022" s="1" t="s">
        <v>44</v>
      </c>
      <c r="B2022" s="10">
        <v>37011</v>
      </c>
      <c r="C2022" s="32" t="str">
        <f t="shared" si="181"/>
        <v>V</v>
      </c>
      <c r="F2022" s="5">
        <v>31.59</v>
      </c>
      <c r="G2022" s="3">
        <f t="shared" si="183"/>
        <v>9.6281621456872895</v>
      </c>
      <c r="K2022">
        <v>433.815</v>
      </c>
      <c r="L2022">
        <f t="shared" si="185"/>
        <v>424.12083785431275</v>
      </c>
      <c r="M2022" s="10"/>
      <c r="N2022" s="3">
        <f t="shared" si="184"/>
        <v>8.7671621456872888</v>
      </c>
    </row>
    <row r="2023" spans="1:14" x14ac:dyDescent="0.2">
      <c r="A2023" s="1" t="s">
        <v>44</v>
      </c>
      <c r="B2023" s="10">
        <v>37041</v>
      </c>
      <c r="C2023" s="32" t="str">
        <f t="shared" si="181"/>
        <v>V</v>
      </c>
      <c r="F2023" s="5">
        <v>30.75</v>
      </c>
      <c r="G2023" s="3">
        <f t="shared" si="183"/>
        <v>9.3721426394391951</v>
      </c>
      <c r="K2023">
        <v>433.815</v>
      </c>
      <c r="L2023">
        <f t="shared" si="185"/>
        <v>424.37685736056085</v>
      </c>
      <c r="M2023" s="10"/>
      <c r="N2023" s="3">
        <f t="shared" si="184"/>
        <v>8.5111426394391945</v>
      </c>
    </row>
    <row r="2024" spans="1:14" x14ac:dyDescent="0.2">
      <c r="A2024" s="1" t="s">
        <v>44</v>
      </c>
      <c r="B2024" s="10">
        <v>37063</v>
      </c>
      <c r="C2024" s="32" t="str">
        <f t="shared" si="181"/>
        <v>V</v>
      </c>
      <c r="F2024" s="5">
        <v>30.29</v>
      </c>
      <c r="G2024" s="3">
        <f t="shared" si="183"/>
        <v>9.2319414812557135</v>
      </c>
      <c r="K2024">
        <v>433.815</v>
      </c>
      <c r="L2024">
        <f t="shared" si="185"/>
        <v>424.51705851874431</v>
      </c>
      <c r="M2024" s="10"/>
      <c r="N2024" s="3">
        <f t="shared" si="184"/>
        <v>8.3709414812557128</v>
      </c>
    </row>
    <row r="2025" spans="1:14" x14ac:dyDescent="0.2">
      <c r="A2025" s="1" t="s">
        <v>44</v>
      </c>
      <c r="B2025" s="10">
        <v>37098</v>
      </c>
      <c r="C2025" s="32" t="str">
        <f t="shared" si="181"/>
        <v>V</v>
      </c>
      <c r="F2025" s="5">
        <v>30.84</v>
      </c>
      <c r="G2025" s="3">
        <f t="shared" si="183"/>
        <v>9.3995733008229188</v>
      </c>
      <c r="K2025">
        <v>433.815</v>
      </c>
      <c r="L2025">
        <f t="shared" si="185"/>
        <v>424.34942669917712</v>
      </c>
      <c r="M2025" s="10"/>
      <c r="N2025" s="3">
        <f t="shared" si="184"/>
        <v>8.5385733008229181</v>
      </c>
    </row>
    <row r="2026" spans="1:14" x14ac:dyDescent="0.2">
      <c r="A2026" s="1" t="s">
        <v>44</v>
      </c>
      <c r="B2026" s="10">
        <v>37130</v>
      </c>
      <c r="C2026" s="32" t="str">
        <f t="shared" si="181"/>
        <v>V</v>
      </c>
      <c r="F2026" s="5">
        <v>31.16</v>
      </c>
      <c r="G2026" s="3">
        <f t="shared" si="183"/>
        <v>9.4971045412983841</v>
      </c>
      <c r="K2026">
        <v>433.815</v>
      </c>
      <c r="L2026">
        <f t="shared" si="185"/>
        <v>424.25189545870165</v>
      </c>
      <c r="M2026" s="10"/>
      <c r="N2026" s="3">
        <f t="shared" si="184"/>
        <v>8.6361045412983835</v>
      </c>
    </row>
    <row r="2027" spans="1:14" x14ac:dyDescent="0.2">
      <c r="A2027" s="1" t="s">
        <v>44</v>
      </c>
      <c r="B2027" s="10">
        <v>37159</v>
      </c>
      <c r="C2027" s="32" t="str">
        <f t="shared" si="181"/>
        <v>V</v>
      </c>
      <c r="F2027" s="5">
        <v>31.39</v>
      </c>
      <c r="G2027" s="3">
        <f t="shared" si="183"/>
        <v>9.5672051203901241</v>
      </c>
      <c r="K2027">
        <v>433.815</v>
      </c>
      <c r="L2027">
        <f t="shared" si="185"/>
        <v>424.18179487960992</v>
      </c>
      <c r="M2027" s="10"/>
      <c r="N2027" s="3">
        <f t="shared" si="184"/>
        <v>8.7062051203901234</v>
      </c>
    </row>
    <row r="2028" spans="1:14" x14ac:dyDescent="0.2">
      <c r="A2028" s="1" t="s">
        <v>44</v>
      </c>
      <c r="B2028" s="10">
        <v>37193</v>
      </c>
      <c r="C2028" s="32" t="str">
        <f t="shared" si="181"/>
        <v>V</v>
      </c>
      <c r="F2028" s="5">
        <v>31.59</v>
      </c>
      <c r="G2028" s="3">
        <f t="shared" si="183"/>
        <v>9.6281621456872895</v>
      </c>
      <c r="K2028">
        <v>433.815</v>
      </c>
      <c r="L2028">
        <f t="shared" si="185"/>
        <v>424.12083785431275</v>
      </c>
      <c r="M2028" s="10"/>
      <c r="N2028" s="3">
        <f t="shared" si="184"/>
        <v>8.7671621456872888</v>
      </c>
    </row>
    <row r="2029" spans="1:14" x14ac:dyDescent="0.2">
      <c r="A2029" s="1" t="s">
        <v>44</v>
      </c>
      <c r="B2029" s="10">
        <v>37223</v>
      </c>
      <c r="C2029" s="32" t="str">
        <f t="shared" si="181"/>
        <v>V</v>
      </c>
      <c r="F2029" s="5">
        <v>31.69</v>
      </c>
      <c r="G2029" s="3">
        <f t="shared" si="183"/>
        <v>9.658640658335873</v>
      </c>
      <c r="K2029">
        <v>433.815</v>
      </c>
      <c r="L2029">
        <f t="shared" si="185"/>
        <v>424.09035934166417</v>
      </c>
      <c r="M2029" s="10"/>
      <c r="N2029" s="3">
        <f t="shared" si="184"/>
        <v>8.7976406583358724</v>
      </c>
    </row>
    <row r="2030" spans="1:14" x14ac:dyDescent="0.2">
      <c r="A2030" s="1" t="s">
        <v>44</v>
      </c>
      <c r="B2030" s="10">
        <v>37244</v>
      </c>
      <c r="C2030" s="32" t="str">
        <f t="shared" si="181"/>
        <v>V</v>
      </c>
      <c r="F2030" s="5">
        <v>31.77</v>
      </c>
      <c r="G2030" s="3">
        <f t="shared" si="183"/>
        <v>9.6830234684547385</v>
      </c>
      <c r="K2030">
        <v>433.815</v>
      </c>
      <c r="L2030">
        <f t="shared" si="185"/>
        <v>424.06597653154529</v>
      </c>
      <c r="M2030" s="10"/>
      <c r="N2030" s="3">
        <f t="shared" si="184"/>
        <v>8.8220234684547378</v>
      </c>
    </row>
    <row r="2031" spans="1:14" x14ac:dyDescent="0.2">
      <c r="A2031" s="1" t="s">
        <v>44</v>
      </c>
      <c r="B2031" s="10">
        <v>37281</v>
      </c>
      <c r="C2031" s="32" t="str">
        <f t="shared" si="181"/>
        <v>V</v>
      </c>
      <c r="F2031" s="5">
        <v>31.99</v>
      </c>
      <c r="G2031" s="3">
        <f t="shared" si="183"/>
        <v>9.7500761962816203</v>
      </c>
      <c r="K2031">
        <v>433.815</v>
      </c>
      <c r="L2031">
        <f t="shared" si="185"/>
        <v>423.99892380371841</v>
      </c>
      <c r="M2031" s="10"/>
      <c r="N2031" s="3">
        <f t="shared" si="184"/>
        <v>8.8890761962816196</v>
      </c>
    </row>
    <row r="2032" spans="1:14" x14ac:dyDescent="0.2">
      <c r="A2032" s="1" t="s">
        <v>44</v>
      </c>
      <c r="B2032" s="10">
        <v>37314</v>
      </c>
      <c r="C2032" s="32" t="str">
        <f t="shared" si="181"/>
        <v>V</v>
      </c>
      <c r="F2032" s="5">
        <v>32.14</v>
      </c>
      <c r="G2032" s="3">
        <f t="shared" si="183"/>
        <v>9.7957939652544948</v>
      </c>
      <c r="K2032">
        <v>433.815</v>
      </c>
      <c r="L2032">
        <f t="shared" si="185"/>
        <v>423.95320603474551</v>
      </c>
      <c r="M2032" s="10"/>
      <c r="N2032" s="3">
        <f t="shared" si="184"/>
        <v>8.9347939652544941</v>
      </c>
    </row>
    <row r="2033" spans="1:14" x14ac:dyDescent="0.2">
      <c r="A2033" s="1" t="s">
        <v>44</v>
      </c>
      <c r="B2033" s="10">
        <v>37337</v>
      </c>
      <c r="C2033" s="32" t="str">
        <f t="shared" si="181"/>
        <v>V</v>
      </c>
      <c r="F2033" s="5">
        <v>32.24</v>
      </c>
      <c r="G2033" s="3">
        <f t="shared" si="183"/>
        <v>9.8262724779030783</v>
      </c>
      <c r="K2033">
        <v>433.815</v>
      </c>
      <c r="L2033">
        <f t="shared" si="185"/>
        <v>423.92272752209692</v>
      </c>
      <c r="M2033" s="10"/>
      <c r="N2033" s="3">
        <f t="shared" si="184"/>
        <v>8.9652724779030777</v>
      </c>
    </row>
    <row r="2034" spans="1:14" x14ac:dyDescent="0.2">
      <c r="A2034" s="1" t="s">
        <v>44</v>
      </c>
      <c r="B2034" s="10">
        <v>37375</v>
      </c>
      <c r="C2034" s="32" t="str">
        <f t="shared" si="181"/>
        <v>V</v>
      </c>
      <c r="F2034" s="5">
        <v>32.11</v>
      </c>
      <c r="G2034" s="3">
        <f t="shared" si="183"/>
        <v>9.7866504114599202</v>
      </c>
      <c r="K2034">
        <v>433.815</v>
      </c>
      <c r="L2034">
        <f t="shared" si="185"/>
        <v>423.96234958854012</v>
      </c>
      <c r="M2034" s="10"/>
      <c r="N2034" s="3">
        <f t="shared" si="184"/>
        <v>8.9256504114599196</v>
      </c>
    </row>
    <row r="2035" spans="1:14" x14ac:dyDescent="0.2">
      <c r="A2035" s="1" t="s">
        <v>44</v>
      </c>
      <c r="B2035" s="10">
        <v>37398</v>
      </c>
      <c r="C2035" s="32" t="str">
        <f t="shared" si="181"/>
        <v>V</v>
      </c>
      <c r="F2035" s="5">
        <v>31.99</v>
      </c>
      <c r="G2035" s="3">
        <f t="shared" si="183"/>
        <v>9.7500761962816203</v>
      </c>
      <c r="K2035">
        <v>433.815</v>
      </c>
      <c r="L2035">
        <f t="shared" si="185"/>
        <v>423.99892380371841</v>
      </c>
      <c r="M2035" s="10"/>
      <c r="N2035" s="3">
        <f t="shared" si="184"/>
        <v>8.8890761962816196</v>
      </c>
    </row>
    <row r="2036" spans="1:14" x14ac:dyDescent="0.2">
      <c r="A2036" s="1" t="s">
        <v>44</v>
      </c>
      <c r="B2036" s="10">
        <v>37433</v>
      </c>
      <c r="C2036" s="32" t="str">
        <f t="shared" si="181"/>
        <v>V</v>
      </c>
      <c r="F2036" s="5">
        <v>31.87</v>
      </c>
      <c r="G2036" s="3">
        <f t="shared" si="183"/>
        <v>9.7135019811033221</v>
      </c>
      <c r="K2036">
        <v>433.815</v>
      </c>
      <c r="L2036">
        <f t="shared" si="185"/>
        <v>424.0354980188967</v>
      </c>
      <c r="M2036" s="10"/>
      <c r="N2036" s="3">
        <f t="shared" si="184"/>
        <v>8.8525019811033214</v>
      </c>
    </row>
    <row r="2037" spans="1:14" x14ac:dyDescent="0.2">
      <c r="A2037" s="1" t="s">
        <v>44</v>
      </c>
      <c r="B2037" s="10">
        <v>37459</v>
      </c>
      <c r="C2037" s="32" t="str">
        <f t="shared" si="181"/>
        <v>V</v>
      </c>
      <c r="F2037" s="5">
        <v>31.67</v>
      </c>
      <c r="G2037" s="3">
        <f t="shared" si="183"/>
        <v>9.6525449558061567</v>
      </c>
      <c r="K2037">
        <v>433.815</v>
      </c>
      <c r="L2037">
        <f t="shared" si="185"/>
        <v>424.09645504419387</v>
      </c>
      <c r="M2037" s="10"/>
      <c r="N2037" s="3">
        <f t="shared" si="184"/>
        <v>8.791544955806156</v>
      </c>
    </row>
    <row r="2038" spans="1:14" x14ac:dyDescent="0.2">
      <c r="A2038" s="1" t="s">
        <v>44</v>
      </c>
      <c r="B2038" s="10">
        <v>37494</v>
      </c>
      <c r="C2038" s="32" t="str">
        <f t="shared" si="181"/>
        <v>V</v>
      </c>
      <c r="F2038" s="5">
        <v>31.85</v>
      </c>
      <c r="G2038" s="3">
        <f t="shared" si="183"/>
        <v>9.7074062785736057</v>
      </c>
      <c r="K2038">
        <v>433.815</v>
      </c>
      <c r="L2038">
        <f t="shared" si="185"/>
        <v>424.04159372142641</v>
      </c>
      <c r="M2038" s="10"/>
      <c r="N2038" s="3">
        <f t="shared" si="184"/>
        <v>8.8464062785736051</v>
      </c>
    </row>
    <row r="2039" spans="1:14" x14ac:dyDescent="0.2">
      <c r="A2039" s="1" t="s">
        <v>44</v>
      </c>
      <c r="B2039" s="10">
        <v>37524</v>
      </c>
      <c r="C2039" s="32" t="str">
        <f t="shared" si="181"/>
        <v>V</v>
      </c>
      <c r="F2039" s="5">
        <v>31.9</v>
      </c>
      <c r="G2039" s="3">
        <f t="shared" si="183"/>
        <v>9.7226455348978966</v>
      </c>
      <c r="K2039">
        <v>433.815</v>
      </c>
      <c r="L2039">
        <f t="shared" si="185"/>
        <v>424.02635446510214</v>
      </c>
      <c r="M2039" s="10"/>
      <c r="N2039" s="3">
        <f t="shared" si="184"/>
        <v>8.861645534897896</v>
      </c>
    </row>
    <row r="2040" spans="1:14" x14ac:dyDescent="0.2">
      <c r="A2040" s="1" t="s">
        <v>44</v>
      </c>
      <c r="B2040" s="10">
        <v>37546</v>
      </c>
      <c r="C2040" s="32" t="str">
        <f t="shared" si="181"/>
        <v>V</v>
      </c>
      <c r="F2040" s="5">
        <v>31.92</v>
      </c>
      <c r="G2040" s="3">
        <f t="shared" si="183"/>
        <v>9.728741237427613</v>
      </c>
      <c r="K2040">
        <v>433.815</v>
      </c>
      <c r="L2040">
        <f t="shared" si="185"/>
        <v>424.02025876257244</v>
      </c>
      <c r="M2040" s="10"/>
      <c r="N2040" s="3">
        <f t="shared" si="184"/>
        <v>8.8677412374276123</v>
      </c>
    </row>
    <row r="2041" spans="1:14" x14ac:dyDescent="0.2">
      <c r="A2041" s="1" t="s">
        <v>44</v>
      </c>
      <c r="B2041" s="10">
        <v>37577</v>
      </c>
      <c r="C2041" s="32" t="str">
        <f t="shared" si="181"/>
        <v>V</v>
      </c>
      <c r="F2041" s="5">
        <v>32.049999999999997</v>
      </c>
      <c r="G2041" s="3">
        <f t="shared" si="183"/>
        <v>9.7683633038707693</v>
      </c>
      <c r="K2041">
        <v>433.815</v>
      </c>
      <c r="L2041">
        <f t="shared" si="185"/>
        <v>423.98063669612924</v>
      </c>
      <c r="M2041" s="10"/>
      <c r="N2041" s="3">
        <f t="shared" si="184"/>
        <v>8.9073633038707687</v>
      </c>
    </row>
    <row r="2042" spans="1:14" x14ac:dyDescent="0.2">
      <c r="A2042" s="1" t="s">
        <v>44</v>
      </c>
      <c r="B2042" s="10">
        <v>37610</v>
      </c>
      <c r="C2042" s="32" t="str">
        <f t="shared" si="181"/>
        <v>V</v>
      </c>
      <c r="F2042" s="5">
        <v>32.15</v>
      </c>
      <c r="G2042" s="3">
        <f t="shared" si="183"/>
        <v>9.7988418165193529</v>
      </c>
      <c r="K2042">
        <v>433.815</v>
      </c>
      <c r="L2042">
        <f t="shared" si="185"/>
        <v>423.95015818348065</v>
      </c>
      <c r="M2042" s="10"/>
      <c r="N2042" s="3">
        <f t="shared" si="184"/>
        <v>8.9378418165193523</v>
      </c>
    </row>
    <row r="2043" spans="1:14" x14ac:dyDescent="0.2">
      <c r="A2043" s="1" t="s">
        <v>44</v>
      </c>
      <c r="B2043" s="10">
        <v>37651</v>
      </c>
      <c r="C2043" s="32" t="str">
        <f t="shared" si="181"/>
        <v>V</v>
      </c>
      <c r="F2043" s="5">
        <v>32.31</v>
      </c>
      <c r="G2043" s="3">
        <f t="shared" si="183"/>
        <v>9.8476074367570874</v>
      </c>
      <c r="K2043">
        <v>433.815</v>
      </c>
      <c r="L2043">
        <f t="shared" si="185"/>
        <v>423.90139256324295</v>
      </c>
      <c r="M2043" s="10"/>
      <c r="N2043" s="3">
        <f t="shared" si="184"/>
        <v>8.9866074367570867</v>
      </c>
    </row>
    <row r="2044" spans="1:14" x14ac:dyDescent="0.2">
      <c r="A2044" s="1" t="s">
        <v>44</v>
      </c>
      <c r="B2044" s="10">
        <v>37679</v>
      </c>
      <c r="C2044" s="32" t="str">
        <f t="shared" si="181"/>
        <v>V</v>
      </c>
      <c r="F2044" s="5">
        <v>32.450000000000003</v>
      </c>
      <c r="G2044" s="3">
        <f t="shared" si="183"/>
        <v>9.8902773544651019</v>
      </c>
      <c r="K2044">
        <v>433.815</v>
      </c>
      <c r="L2044">
        <f t="shared" si="185"/>
        <v>423.8587226455349</v>
      </c>
      <c r="M2044" s="10"/>
      <c r="N2044" s="3">
        <f t="shared" si="184"/>
        <v>9.0292773544651013</v>
      </c>
    </row>
    <row r="2045" spans="1:14" x14ac:dyDescent="0.2">
      <c r="A2045" s="1" t="s">
        <v>44</v>
      </c>
      <c r="B2045" s="10">
        <v>37705</v>
      </c>
      <c r="C2045" s="32" t="str">
        <f t="shared" si="181"/>
        <v>V</v>
      </c>
      <c r="F2045" s="5">
        <v>32.51</v>
      </c>
      <c r="G2045" s="3">
        <f t="shared" si="183"/>
        <v>9.908564462054251</v>
      </c>
      <c r="K2045">
        <v>433.815</v>
      </c>
      <c r="L2045">
        <f t="shared" si="185"/>
        <v>423.84043553794578</v>
      </c>
      <c r="M2045" s="10"/>
      <c r="N2045" s="3">
        <f t="shared" si="184"/>
        <v>9.0475644620542504</v>
      </c>
    </row>
    <row r="2046" spans="1:14" x14ac:dyDescent="0.2">
      <c r="A2046" s="1" t="s">
        <v>44</v>
      </c>
      <c r="B2046" s="10">
        <v>37739</v>
      </c>
      <c r="C2046" s="32" t="str">
        <f t="shared" si="181"/>
        <v>V</v>
      </c>
      <c r="F2046" s="5">
        <v>32.47</v>
      </c>
      <c r="G2046" s="3">
        <f t="shared" si="183"/>
        <v>9.8963730569948183</v>
      </c>
      <c r="K2046">
        <v>433.815</v>
      </c>
      <c r="L2046">
        <f t="shared" si="185"/>
        <v>423.85262694300519</v>
      </c>
      <c r="M2046" s="10"/>
      <c r="N2046" s="3">
        <f t="shared" si="184"/>
        <v>9.0353730569948176</v>
      </c>
    </row>
    <row r="2047" spans="1:14" x14ac:dyDescent="0.2">
      <c r="A2047" s="1" t="s">
        <v>44</v>
      </c>
      <c r="B2047" s="10">
        <v>37761</v>
      </c>
      <c r="C2047" s="32" t="str">
        <f t="shared" ref="C2047:C2110" si="186">IF(ISBLANK(D2047),"V","S")</f>
        <v>V</v>
      </c>
      <c r="F2047" s="5">
        <v>32.44</v>
      </c>
      <c r="G2047" s="3">
        <f t="shared" si="183"/>
        <v>9.887229503200242</v>
      </c>
      <c r="K2047">
        <v>433.815</v>
      </c>
      <c r="L2047">
        <f t="shared" si="185"/>
        <v>423.86177049679981</v>
      </c>
      <c r="M2047" s="10"/>
      <c r="N2047" s="3">
        <f t="shared" si="184"/>
        <v>9.0262295032002413</v>
      </c>
    </row>
    <row r="2048" spans="1:14" x14ac:dyDescent="0.2">
      <c r="A2048" s="1" t="s">
        <v>44</v>
      </c>
      <c r="B2048" s="10">
        <v>37802</v>
      </c>
      <c r="C2048" s="32" t="str">
        <f t="shared" si="186"/>
        <v>V</v>
      </c>
      <c r="F2048" s="5">
        <v>32.39</v>
      </c>
      <c r="G2048" s="3">
        <f t="shared" si="183"/>
        <v>9.8719902468759528</v>
      </c>
      <c r="K2048">
        <v>433.815</v>
      </c>
      <c r="L2048">
        <f t="shared" si="185"/>
        <v>423.87700975312407</v>
      </c>
      <c r="M2048" s="10"/>
      <c r="N2048" s="3">
        <f t="shared" si="184"/>
        <v>9.0109902468759522</v>
      </c>
    </row>
    <row r="2049" spans="1:14" x14ac:dyDescent="0.2">
      <c r="A2049" s="1" t="s">
        <v>44</v>
      </c>
      <c r="B2049" s="10">
        <v>37832</v>
      </c>
      <c r="C2049" s="32" t="str">
        <f t="shared" si="186"/>
        <v>V</v>
      </c>
      <c r="F2049" s="5">
        <v>32.39</v>
      </c>
      <c r="G2049" s="3">
        <f t="shared" si="183"/>
        <v>9.8719902468759528</v>
      </c>
      <c r="K2049">
        <v>433.815</v>
      </c>
      <c r="L2049">
        <f t="shared" si="185"/>
        <v>423.87700975312407</v>
      </c>
      <c r="M2049" s="10"/>
      <c r="N2049" s="3">
        <f t="shared" si="184"/>
        <v>9.0109902468759522</v>
      </c>
    </row>
    <row r="2050" spans="1:14" x14ac:dyDescent="0.2">
      <c r="A2050" s="1" t="s">
        <v>44</v>
      </c>
      <c r="B2050" s="10">
        <v>37833</v>
      </c>
      <c r="C2050" s="32" t="str">
        <f t="shared" si="186"/>
        <v>V</v>
      </c>
      <c r="F2050" s="5">
        <v>32.380000000000003</v>
      </c>
      <c r="G2050" s="3">
        <f t="shared" si="183"/>
        <v>9.8689423956110947</v>
      </c>
      <c r="K2050">
        <v>433.815</v>
      </c>
      <c r="L2050">
        <f t="shared" si="185"/>
        <v>423.88005760438892</v>
      </c>
      <c r="M2050" s="10"/>
      <c r="N2050" s="3">
        <f t="shared" si="184"/>
        <v>9.007942395611094</v>
      </c>
    </row>
    <row r="2051" spans="1:14" x14ac:dyDescent="0.2">
      <c r="A2051" s="1" t="s">
        <v>44</v>
      </c>
      <c r="B2051" s="10">
        <v>37859</v>
      </c>
      <c r="C2051" s="32" t="str">
        <f t="shared" si="186"/>
        <v>V</v>
      </c>
      <c r="F2051" s="5">
        <v>32.53</v>
      </c>
      <c r="G2051" s="3">
        <f t="shared" si="183"/>
        <v>9.9146601645839674</v>
      </c>
      <c r="K2051">
        <v>433.815</v>
      </c>
      <c r="L2051">
        <f t="shared" si="185"/>
        <v>423.83433983541607</v>
      </c>
      <c r="M2051" s="10"/>
      <c r="N2051" s="3">
        <f t="shared" si="184"/>
        <v>9.0536601645839667</v>
      </c>
    </row>
    <row r="2052" spans="1:14" x14ac:dyDescent="0.2">
      <c r="A2052" s="1" t="s">
        <v>44</v>
      </c>
      <c r="B2052" s="10">
        <v>37860</v>
      </c>
      <c r="C2052" s="32" t="str">
        <f t="shared" si="186"/>
        <v>V</v>
      </c>
      <c r="F2052" s="5">
        <v>32.54</v>
      </c>
      <c r="G2052" s="3">
        <f t="shared" si="183"/>
        <v>9.9177080158488256</v>
      </c>
      <c r="K2052">
        <v>433.815</v>
      </c>
      <c r="L2052">
        <f t="shared" si="185"/>
        <v>423.83129198415122</v>
      </c>
      <c r="M2052" s="10"/>
      <c r="N2052" s="3">
        <f t="shared" si="184"/>
        <v>9.0567080158488249</v>
      </c>
    </row>
    <row r="2053" spans="1:14" x14ac:dyDescent="0.2">
      <c r="A2053" s="1" t="s">
        <v>44</v>
      </c>
      <c r="B2053" s="10">
        <v>37888</v>
      </c>
      <c r="C2053" s="32" t="str">
        <f t="shared" si="186"/>
        <v>V</v>
      </c>
      <c r="F2053" s="5">
        <v>32.619999999999997</v>
      </c>
      <c r="G2053" s="3">
        <f t="shared" si="183"/>
        <v>9.942090825967691</v>
      </c>
      <c r="J2053" t="s">
        <v>81</v>
      </c>
      <c r="K2053">
        <v>433.815</v>
      </c>
      <c r="L2053">
        <f t="shared" si="185"/>
        <v>423.80690917403234</v>
      </c>
      <c r="M2053" s="10"/>
      <c r="N2053" s="3">
        <f t="shared" si="184"/>
        <v>9.0810908259676903</v>
      </c>
    </row>
    <row r="2054" spans="1:14" x14ac:dyDescent="0.2">
      <c r="A2054" s="1" t="s">
        <v>44</v>
      </c>
      <c r="B2054" s="10">
        <v>37924</v>
      </c>
      <c r="C2054" s="32" t="str">
        <f t="shared" si="186"/>
        <v>V</v>
      </c>
      <c r="F2054" s="5">
        <v>32.64</v>
      </c>
      <c r="G2054" s="3">
        <f t="shared" si="183"/>
        <v>9.9481865284974091</v>
      </c>
      <c r="J2054" t="s">
        <v>82</v>
      </c>
      <c r="K2054">
        <v>433.815</v>
      </c>
      <c r="L2054">
        <f t="shared" si="185"/>
        <v>423.80081347150264</v>
      </c>
      <c r="M2054" s="10"/>
      <c r="N2054" s="3">
        <f t="shared" si="184"/>
        <v>9.0871865284974085</v>
      </c>
    </row>
    <row r="2055" spans="1:14" x14ac:dyDescent="0.2">
      <c r="A2055" s="1" t="s">
        <v>44</v>
      </c>
      <c r="B2055" s="10">
        <v>37930</v>
      </c>
      <c r="C2055" s="32" t="str">
        <f t="shared" si="186"/>
        <v>V</v>
      </c>
      <c r="F2055" s="5">
        <v>32.64</v>
      </c>
      <c r="G2055" s="3">
        <f t="shared" si="183"/>
        <v>9.9481865284974091</v>
      </c>
      <c r="J2055" t="s">
        <v>86</v>
      </c>
      <c r="K2055">
        <v>433.815</v>
      </c>
      <c r="L2055">
        <f t="shared" si="185"/>
        <v>423.80081347150264</v>
      </c>
      <c r="M2055" s="10"/>
      <c r="N2055" s="3">
        <f t="shared" si="184"/>
        <v>9.0871865284974085</v>
      </c>
    </row>
    <row r="2056" spans="1:14" x14ac:dyDescent="0.2">
      <c r="A2056" s="1" t="s">
        <v>44</v>
      </c>
      <c r="B2056" s="10">
        <v>37951</v>
      </c>
      <c r="C2056" s="32" t="str">
        <f t="shared" si="186"/>
        <v>V</v>
      </c>
      <c r="F2056" s="5">
        <v>32.65</v>
      </c>
      <c r="G2056" s="3">
        <f t="shared" si="183"/>
        <v>9.9512343797622673</v>
      </c>
      <c r="J2056" t="s">
        <v>83</v>
      </c>
      <c r="K2056">
        <v>433.815</v>
      </c>
      <c r="L2056">
        <f t="shared" si="185"/>
        <v>423.79776562023778</v>
      </c>
      <c r="M2056" s="10"/>
      <c r="N2056" s="3">
        <f t="shared" si="184"/>
        <v>9.0902343797622667</v>
      </c>
    </row>
    <row r="2057" spans="1:14" x14ac:dyDescent="0.2">
      <c r="A2057" s="1" t="s">
        <v>44</v>
      </c>
      <c r="B2057" s="10">
        <v>37978</v>
      </c>
      <c r="C2057" s="32" t="str">
        <f t="shared" si="186"/>
        <v>V</v>
      </c>
      <c r="F2057" s="5">
        <v>32.74</v>
      </c>
      <c r="G2057" s="3">
        <f t="shared" si="183"/>
        <v>9.9786650411459927</v>
      </c>
      <c r="J2057" t="s">
        <v>84</v>
      </c>
      <c r="K2057">
        <v>433.815</v>
      </c>
      <c r="L2057">
        <f t="shared" si="185"/>
        <v>423.77033495885405</v>
      </c>
      <c r="M2057" s="10"/>
      <c r="N2057" s="3">
        <f t="shared" si="184"/>
        <v>9.1176650411459921</v>
      </c>
    </row>
    <row r="2058" spans="1:14" x14ac:dyDescent="0.2">
      <c r="A2058" s="1" t="s">
        <v>44</v>
      </c>
      <c r="B2058" s="10">
        <v>38008</v>
      </c>
      <c r="C2058" s="32" t="str">
        <f t="shared" si="186"/>
        <v>V</v>
      </c>
      <c r="F2058" s="5">
        <v>32.78</v>
      </c>
      <c r="G2058" s="3">
        <f t="shared" si="183"/>
        <v>9.9908564462054255</v>
      </c>
      <c r="J2058" t="s">
        <v>85</v>
      </c>
      <c r="K2058">
        <v>433.815</v>
      </c>
      <c r="L2058">
        <f t="shared" si="185"/>
        <v>423.75814355379458</v>
      </c>
      <c r="M2058" s="10"/>
      <c r="N2058" s="3">
        <f t="shared" si="184"/>
        <v>9.1298564462054248</v>
      </c>
    </row>
    <row r="2059" spans="1:14" x14ac:dyDescent="0.2">
      <c r="A2059" s="1" t="s">
        <v>44</v>
      </c>
      <c r="B2059" s="10">
        <v>38047</v>
      </c>
      <c r="C2059" s="32" t="str">
        <f t="shared" si="186"/>
        <v>V</v>
      </c>
      <c r="F2059" s="5">
        <v>32.869999999999997</v>
      </c>
      <c r="G2059" s="3">
        <f t="shared" si="183"/>
        <v>10.018287107589149</v>
      </c>
      <c r="J2059" t="s">
        <v>87</v>
      </c>
      <c r="K2059">
        <v>433.815</v>
      </c>
      <c r="L2059">
        <f t="shared" si="185"/>
        <v>423.73071289241085</v>
      </c>
      <c r="M2059" s="10"/>
      <c r="N2059" s="3">
        <f t="shared" si="184"/>
        <v>9.1572871075891484</v>
      </c>
    </row>
    <row r="2060" spans="1:14" x14ac:dyDescent="0.2">
      <c r="A2060" s="1" t="s">
        <v>44</v>
      </c>
      <c r="B2060" s="10">
        <v>38078</v>
      </c>
      <c r="C2060" s="32" t="str">
        <f t="shared" si="186"/>
        <v>V</v>
      </c>
      <c r="F2060" s="5">
        <v>32.86</v>
      </c>
      <c r="G2060" s="3">
        <f t="shared" si="183"/>
        <v>10.015239256324291</v>
      </c>
      <c r="J2060" t="s">
        <v>88</v>
      </c>
      <c r="K2060">
        <v>433.815</v>
      </c>
      <c r="L2060">
        <f t="shared" si="185"/>
        <v>423.73376074367576</v>
      </c>
      <c r="M2060" s="10"/>
      <c r="N2060" s="3">
        <f t="shared" si="184"/>
        <v>9.1542392563242903</v>
      </c>
    </row>
    <row r="2061" spans="1:14" x14ac:dyDescent="0.2">
      <c r="A2061" s="1" t="s">
        <v>44</v>
      </c>
      <c r="B2061" s="10">
        <v>38105</v>
      </c>
      <c r="C2061" s="32" t="str">
        <f t="shared" si="186"/>
        <v>V</v>
      </c>
      <c r="F2061" s="5">
        <v>32.85</v>
      </c>
      <c r="G2061" s="3">
        <f t="shared" si="183"/>
        <v>10.012191405059433</v>
      </c>
      <c r="J2061" t="s">
        <v>89</v>
      </c>
      <c r="K2061">
        <v>433.815</v>
      </c>
      <c r="L2061">
        <f t="shared" si="185"/>
        <v>423.73680859494061</v>
      </c>
      <c r="M2061" s="10"/>
      <c r="N2061" s="3">
        <f t="shared" si="184"/>
        <v>9.1511914050594321</v>
      </c>
    </row>
    <row r="2062" spans="1:14" x14ac:dyDescent="0.2">
      <c r="A2062" s="1" t="s">
        <v>44</v>
      </c>
      <c r="B2062" s="10">
        <v>38131</v>
      </c>
      <c r="C2062" s="32" t="str">
        <f t="shared" si="186"/>
        <v>V</v>
      </c>
      <c r="F2062" s="5">
        <v>32.880000000000003</v>
      </c>
      <c r="G2062" s="3">
        <f t="shared" si="183"/>
        <v>10.021334958854009</v>
      </c>
      <c r="J2062" t="s">
        <v>89</v>
      </c>
      <c r="K2062">
        <v>433.815</v>
      </c>
      <c r="L2062">
        <f t="shared" si="185"/>
        <v>423.727665041146</v>
      </c>
      <c r="M2062" s="10"/>
      <c r="N2062" s="3">
        <f t="shared" si="184"/>
        <v>9.1603349588540084</v>
      </c>
    </row>
    <row r="2063" spans="1:14" x14ac:dyDescent="0.2">
      <c r="A2063" s="1" t="s">
        <v>44</v>
      </c>
      <c r="B2063" s="10">
        <v>38162</v>
      </c>
      <c r="C2063" s="32" t="str">
        <f t="shared" si="186"/>
        <v>V</v>
      </c>
      <c r="F2063" s="5">
        <v>32.85</v>
      </c>
      <c r="G2063" s="3">
        <f t="shared" si="183"/>
        <v>10.012191405059433</v>
      </c>
      <c r="J2063" t="s">
        <v>90</v>
      </c>
      <c r="K2063">
        <v>433.815</v>
      </c>
      <c r="L2063">
        <f t="shared" si="185"/>
        <v>423.73680859494061</v>
      </c>
      <c r="M2063" s="10"/>
      <c r="N2063" s="3">
        <f t="shared" si="184"/>
        <v>9.1511914050594321</v>
      </c>
    </row>
    <row r="2064" spans="1:14" x14ac:dyDescent="0.2">
      <c r="A2064" s="1" t="s">
        <v>44</v>
      </c>
      <c r="B2064" s="10">
        <v>38191</v>
      </c>
      <c r="C2064" s="32" t="str">
        <f t="shared" si="186"/>
        <v>V</v>
      </c>
      <c r="F2064" s="5">
        <v>32.950000000000003</v>
      </c>
      <c r="G2064" s="3">
        <f t="shared" si="183"/>
        <v>10.042669917708016</v>
      </c>
      <c r="J2064" t="s">
        <v>91</v>
      </c>
      <c r="K2064">
        <v>433.815</v>
      </c>
      <c r="L2064">
        <f t="shared" si="185"/>
        <v>423.70633008229203</v>
      </c>
      <c r="M2064" s="10"/>
      <c r="N2064" s="3">
        <f t="shared" si="184"/>
        <v>9.1816699177080157</v>
      </c>
    </row>
    <row r="2065" spans="1:14" x14ac:dyDescent="0.2">
      <c r="A2065" s="1" t="s">
        <v>44</v>
      </c>
      <c r="B2065" s="10">
        <v>38216</v>
      </c>
      <c r="C2065" s="32" t="str">
        <f t="shared" si="186"/>
        <v>V</v>
      </c>
      <c r="F2065" s="5">
        <v>33.049999999999997</v>
      </c>
      <c r="G2065" s="3">
        <f t="shared" si="183"/>
        <v>10.073148430356598</v>
      </c>
      <c r="J2065" t="s">
        <v>92</v>
      </c>
      <c r="K2065">
        <v>433.815</v>
      </c>
      <c r="L2065">
        <f t="shared" si="185"/>
        <v>423.67585156964344</v>
      </c>
      <c r="M2065" s="10"/>
      <c r="N2065" s="3">
        <f t="shared" si="184"/>
        <v>9.2121484303565975</v>
      </c>
    </row>
    <row r="2066" spans="1:14" x14ac:dyDescent="0.2">
      <c r="A2066" s="1" t="s">
        <v>44</v>
      </c>
      <c r="B2066" s="10">
        <v>38225</v>
      </c>
      <c r="C2066" s="32" t="str">
        <f t="shared" si="186"/>
        <v>V</v>
      </c>
      <c r="F2066" s="5">
        <v>33.11</v>
      </c>
      <c r="G2066" s="3">
        <f t="shared" si="183"/>
        <v>10.091435537945747</v>
      </c>
      <c r="J2066" t="s">
        <v>93</v>
      </c>
      <c r="K2066">
        <v>433.815</v>
      </c>
      <c r="L2066">
        <f t="shared" si="185"/>
        <v>423.65756446205427</v>
      </c>
      <c r="M2066" s="10"/>
      <c r="N2066" s="3">
        <f t="shared" si="184"/>
        <v>9.2304355379457466</v>
      </c>
    </row>
    <row r="2067" spans="1:14" x14ac:dyDescent="0.2">
      <c r="A2067" s="1" t="s">
        <v>44</v>
      </c>
      <c r="B2067" s="10">
        <v>38250</v>
      </c>
      <c r="C2067" s="32" t="str">
        <f t="shared" si="186"/>
        <v>V</v>
      </c>
      <c r="F2067" s="5">
        <v>33.14</v>
      </c>
      <c r="G2067" s="3">
        <f t="shared" si="183"/>
        <v>10.100579091740324</v>
      </c>
      <c r="J2067" t="s">
        <v>94</v>
      </c>
      <c r="K2067">
        <v>433.815</v>
      </c>
      <c r="L2067">
        <f t="shared" si="185"/>
        <v>423.64842090825971</v>
      </c>
      <c r="M2067" s="10"/>
      <c r="N2067" s="3">
        <f t="shared" si="184"/>
        <v>9.2395790917403229</v>
      </c>
    </row>
    <row r="2068" spans="1:14" x14ac:dyDescent="0.2">
      <c r="A2068" s="1" t="s">
        <v>44</v>
      </c>
      <c r="B2068" s="10">
        <v>38292</v>
      </c>
      <c r="C2068" s="32" t="str">
        <f t="shared" si="186"/>
        <v>V</v>
      </c>
      <c r="F2068" s="5">
        <v>32.97</v>
      </c>
      <c r="G2068" s="3">
        <f t="shared" si="183"/>
        <v>10.048765620237731</v>
      </c>
      <c r="J2068" t="s">
        <v>95</v>
      </c>
      <c r="K2068">
        <v>433.815</v>
      </c>
      <c r="L2068">
        <f t="shared" si="185"/>
        <v>423.70023437976226</v>
      </c>
      <c r="M2068" s="10"/>
      <c r="N2068" s="3">
        <f t="shared" si="184"/>
        <v>9.1877656202377302</v>
      </c>
    </row>
    <row r="2069" spans="1:14" x14ac:dyDescent="0.2">
      <c r="A2069" s="1" t="s">
        <v>44</v>
      </c>
      <c r="B2069" s="10">
        <v>38320</v>
      </c>
      <c r="C2069" s="32" t="str">
        <f t="shared" si="186"/>
        <v>V</v>
      </c>
      <c r="F2069" s="5">
        <v>32.42</v>
      </c>
      <c r="G2069" s="3">
        <f t="shared" si="183"/>
        <v>9.8811338006705274</v>
      </c>
      <c r="J2069" t="s">
        <v>96</v>
      </c>
      <c r="K2069">
        <v>433.815</v>
      </c>
      <c r="L2069">
        <f t="shared" si="185"/>
        <v>423.86786619932951</v>
      </c>
      <c r="M2069" s="10"/>
      <c r="N2069" s="3">
        <f t="shared" si="184"/>
        <v>9.0201338006705267</v>
      </c>
    </row>
    <row r="2070" spans="1:14" x14ac:dyDescent="0.2">
      <c r="A2070" s="1" t="s">
        <v>44</v>
      </c>
      <c r="B2070" s="10">
        <v>38341</v>
      </c>
      <c r="C2070" s="32" t="str">
        <f t="shared" si="186"/>
        <v>V</v>
      </c>
      <c r="F2070" s="5">
        <v>32.42</v>
      </c>
      <c r="G2070" s="3">
        <f t="shared" si="183"/>
        <v>9.8811338006705274</v>
      </c>
      <c r="J2070" t="s">
        <v>97</v>
      </c>
      <c r="K2070">
        <v>433.815</v>
      </c>
      <c r="L2070">
        <f t="shared" si="185"/>
        <v>423.86786619932951</v>
      </c>
      <c r="M2070" s="10"/>
      <c r="N2070" s="3">
        <f t="shared" si="184"/>
        <v>9.0201338006705267</v>
      </c>
    </row>
    <row r="2071" spans="1:14" x14ac:dyDescent="0.2">
      <c r="A2071" s="1" t="s">
        <v>44</v>
      </c>
      <c r="B2071" s="10">
        <v>38377</v>
      </c>
      <c r="C2071" s="32" t="str">
        <f t="shared" si="186"/>
        <v>V</v>
      </c>
      <c r="F2071" s="5">
        <v>32.630000000000003</v>
      </c>
      <c r="G2071" s="3">
        <f t="shared" si="183"/>
        <v>9.945138677232551</v>
      </c>
      <c r="J2071" t="s">
        <v>98</v>
      </c>
      <c r="K2071">
        <v>433.815</v>
      </c>
      <c r="L2071">
        <f t="shared" si="185"/>
        <v>423.80386132276749</v>
      </c>
      <c r="M2071" s="10"/>
      <c r="N2071" s="3">
        <f t="shared" si="184"/>
        <v>9.0841386772325503</v>
      </c>
    </row>
    <row r="2072" spans="1:14" x14ac:dyDescent="0.2">
      <c r="A2072" s="1" t="s">
        <v>44</v>
      </c>
      <c r="B2072" s="10">
        <v>38413</v>
      </c>
      <c r="C2072" s="32" t="str">
        <f t="shared" si="186"/>
        <v>V</v>
      </c>
      <c r="F2072" s="5">
        <v>32.79</v>
      </c>
      <c r="G2072" s="3">
        <f t="shared" si="183"/>
        <v>9.9939042974702836</v>
      </c>
      <c r="J2072" t="s">
        <v>99</v>
      </c>
      <c r="K2072">
        <v>433.815</v>
      </c>
      <c r="L2072">
        <f t="shared" si="185"/>
        <v>423.75509570252973</v>
      </c>
      <c r="M2072" s="10"/>
      <c r="N2072" s="3">
        <f t="shared" si="184"/>
        <v>9.132904297470283</v>
      </c>
    </row>
    <row r="2073" spans="1:14" x14ac:dyDescent="0.2">
      <c r="A2073" s="1" t="s">
        <v>44</v>
      </c>
      <c r="B2073" s="10">
        <v>38436</v>
      </c>
      <c r="C2073" s="32" t="str">
        <f t="shared" si="186"/>
        <v>V</v>
      </c>
      <c r="F2073" s="5">
        <v>32.880000000000003</v>
      </c>
      <c r="G2073" s="3">
        <f t="shared" si="183"/>
        <v>10.021334958854009</v>
      </c>
      <c r="J2073" t="s">
        <v>100</v>
      </c>
      <c r="K2073">
        <v>433.815</v>
      </c>
      <c r="L2073">
        <f t="shared" si="185"/>
        <v>423.727665041146</v>
      </c>
      <c r="M2073" s="10"/>
      <c r="N2073" s="3">
        <f t="shared" si="184"/>
        <v>9.1603349588540084</v>
      </c>
    </row>
    <row r="2074" spans="1:14" x14ac:dyDescent="0.2">
      <c r="A2074" s="1" t="s">
        <v>44</v>
      </c>
      <c r="B2074" s="10">
        <v>38467</v>
      </c>
      <c r="C2074" s="32" t="str">
        <f t="shared" si="186"/>
        <v>V</v>
      </c>
      <c r="F2074" s="5">
        <v>32.67</v>
      </c>
      <c r="G2074" s="3">
        <f t="shared" si="183"/>
        <v>9.9573300822919837</v>
      </c>
      <c r="J2074" t="s">
        <v>103</v>
      </c>
      <c r="K2074">
        <v>433.815</v>
      </c>
      <c r="L2074">
        <f t="shared" si="185"/>
        <v>423.79166991770802</v>
      </c>
      <c r="M2074" s="10"/>
      <c r="N2074" s="3">
        <f t="shared" si="184"/>
        <v>9.096330082291983</v>
      </c>
    </row>
    <row r="2075" spans="1:14" x14ac:dyDescent="0.2">
      <c r="A2075" s="1" t="s">
        <v>44</v>
      </c>
      <c r="B2075" s="10">
        <v>38496</v>
      </c>
      <c r="C2075" s="32" t="str">
        <f t="shared" si="186"/>
        <v>V</v>
      </c>
      <c r="F2075" s="5">
        <v>32.53</v>
      </c>
      <c r="G2075" s="3">
        <f t="shared" si="183"/>
        <v>9.9146601645839674</v>
      </c>
      <c r="J2075" t="s">
        <v>104</v>
      </c>
      <c r="K2075">
        <v>433.815</v>
      </c>
      <c r="L2075">
        <f t="shared" si="185"/>
        <v>423.83433983541607</v>
      </c>
      <c r="M2075" s="10"/>
      <c r="N2075" s="3">
        <f t="shared" si="184"/>
        <v>9.0536601645839667</v>
      </c>
    </row>
    <row r="2076" spans="1:14" x14ac:dyDescent="0.2">
      <c r="A2076" s="1" t="s">
        <v>44</v>
      </c>
      <c r="B2076" s="10">
        <v>38526</v>
      </c>
      <c r="C2076" s="32" t="str">
        <f t="shared" si="186"/>
        <v>V</v>
      </c>
      <c r="F2076" s="5">
        <v>31.77</v>
      </c>
      <c r="G2076" s="3">
        <f t="shared" si="183"/>
        <v>9.6830234684547385</v>
      </c>
      <c r="J2076" t="s">
        <v>107</v>
      </c>
      <c r="K2076">
        <v>433.815</v>
      </c>
      <c r="L2076">
        <f t="shared" si="185"/>
        <v>424.06597653154529</v>
      </c>
      <c r="M2076" s="10"/>
      <c r="N2076" s="3">
        <f t="shared" si="184"/>
        <v>8.8220234684547378</v>
      </c>
    </row>
    <row r="2077" spans="1:14" x14ac:dyDescent="0.2">
      <c r="A2077" s="1" t="s">
        <v>44</v>
      </c>
      <c r="B2077" s="10">
        <v>38549</v>
      </c>
      <c r="C2077" s="32" t="str">
        <f t="shared" si="186"/>
        <v>V</v>
      </c>
      <c r="F2077" s="5">
        <v>31.71</v>
      </c>
      <c r="G2077" s="3">
        <f t="shared" si="183"/>
        <v>9.6647363608655894</v>
      </c>
      <c r="J2077" t="s">
        <v>108</v>
      </c>
      <c r="K2077">
        <v>433.815</v>
      </c>
      <c r="L2077">
        <f t="shared" ref="L2077:L2108" si="187">K1730-G2077</f>
        <v>424.08426363913441</v>
      </c>
      <c r="M2077" s="10"/>
      <c r="N2077" s="3">
        <f t="shared" si="184"/>
        <v>8.8037363608655888</v>
      </c>
    </row>
    <row r="2078" spans="1:14" x14ac:dyDescent="0.2">
      <c r="A2078" s="1" t="s">
        <v>44</v>
      </c>
      <c r="B2078" s="10">
        <v>38558</v>
      </c>
      <c r="C2078" s="32" t="str">
        <f t="shared" si="186"/>
        <v>V</v>
      </c>
      <c r="F2078" s="5">
        <v>31.82</v>
      </c>
      <c r="G2078" s="3">
        <f t="shared" si="183"/>
        <v>9.6982627247790312</v>
      </c>
      <c r="J2078" t="s">
        <v>109</v>
      </c>
      <c r="K2078">
        <v>433.815</v>
      </c>
      <c r="L2078">
        <f t="shared" si="187"/>
        <v>424.05073727522097</v>
      </c>
      <c r="M2078" s="10"/>
      <c r="N2078" s="3">
        <f t="shared" si="184"/>
        <v>8.8372627247790305</v>
      </c>
    </row>
    <row r="2079" spans="1:14" x14ac:dyDescent="0.2">
      <c r="A2079" s="1" t="s">
        <v>44</v>
      </c>
      <c r="B2079" s="10">
        <v>38586</v>
      </c>
      <c r="C2079" s="32" t="str">
        <f t="shared" si="186"/>
        <v>V</v>
      </c>
      <c r="F2079" s="5">
        <v>32.11</v>
      </c>
      <c r="G2079" s="3">
        <f t="shared" si="183"/>
        <v>9.7866504114599202</v>
      </c>
      <c r="J2079" t="s">
        <v>110</v>
      </c>
      <c r="K2079">
        <v>433.815</v>
      </c>
      <c r="L2079">
        <f t="shared" si="187"/>
        <v>423.96234958854012</v>
      </c>
      <c r="M2079" s="10"/>
      <c r="N2079" s="3">
        <f t="shared" si="184"/>
        <v>8.9256504114599196</v>
      </c>
    </row>
    <row r="2080" spans="1:14" x14ac:dyDescent="0.2">
      <c r="A2080" s="1" t="s">
        <v>44</v>
      </c>
      <c r="B2080" s="10">
        <v>38618</v>
      </c>
      <c r="C2080" s="32" t="str">
        <f t="shared" si="186"/>
        <v>V</v>
      </c>
      <c r="F2080" s="5">
        <v>32.36</v>
      </c>
      <c r="G2080" s="3">
        <f t="shared" si="183"/>
        <v>9.8628466930813765</v>
      </c>
      <c r="J2080" t="s">
        <v>111</v>
      </c>
      <c r="K2080">
        <v>433.815</v>
      </c>
      <c r="L2080">
        <f t="shared" si="187"/>
        <v>423.88615330691863</v>
      </c>
      <c r="M2080" s="10"/>
      <c r="N2080" s="3">
        <f t="shared" si="184"/>
        <v>9.0018466930813759</v>
      </c>
    </row>
    <row r="2081" spans="1:14" x14ac:dyDescent="0.2">
      <c r="A2081" s="1" t="s">
        <v>44</v>
      </c>
      <c r="B2081" s="10">
        <v>38649</v>
      </c>
      <c r="C2081" s="32" t="str">
        <f t="shared" si="186"/>
        <v>V</v>
      </c>
      <c r="F2081" s="5">
        <v>32.46</v>
      </c>
      <c r="G2081" s="3">
        <f t="shared" si="183"/>
        <v>9.8933252057299601</v>
      </c>
      <c r="J2081" t="s">
        <v>112</v>
      </c>
      <c r="K2081">
        <v>433.815</v>
      </c>
      <c r="L2081">
        <f t="shared" si="187"/>
        <v>423.85567479427004</v>
      </c>
      <c r="M2081" s="10"/>
      <c r="N2081" s="3">
        <f t="shared" si="184"/>
        <v>9.0323252057299594</v>
      </c>
    </row>
    <row r="2082" spans="1:14" x14ac:dyDescent="0.2">
      <c r="A2082" s="1" t="s">
        <v>44</v>
      </c>
      <c r="B2082" s="10">
        <v>38677</v>
      </c>
      <c r="C2082" s="32" t="str">
        <f t="shared" si="186"/>
        <v>V</v>
      </c>
      <c r="F2082" s="5">
        <v>32.53</v>
      </c>
      <c r="G2082" s="3">
        <f t="shared" si="183"/>
        <v>9.9146601645839674</v>
      </c>
      <c r="J2082" t="s">
        <v>113</v>
      </c>
      <c r="K2082">
        <v>433.815</v>
      </c>
      <c r="L2082">
        <f t="shared" si="187"/>
        <v>423.83433983541607</v>
      </c>
      <c r="M2082" s="10"/>
      <c r="N2082" s="3">
        <f t="shared" si="184"/>
        <v>9.0536601645839667</v>
      </c>
    </row>
    <row r="2083" spans="1:14" x14ac:dyDescent="0.2">
      <c r="A2083" s="1" t="s">
        <v>44</v>
      </c>
      <c r="B2083" s="10">
        <v>38707</v>
      </c>
      <c r="C2083" s="32" t="str">
        <f t="shared" si="186"/>
        <v>V</v>
      </c>
      <c r="F2083" s="5">
        <v>32.58</v>
      </c>
      <c r="G2083" s="3">
        <f t="shared" si="183"/>
        <v>9.9298994209082583</v>
      </c>
      <c r="J2083" t="s">
        <v>115</v>
      </c>
      <c r="K2083">
        <v>433.815</v>
      </c>
      <c r="L2083">
        <f t="shared" si="187"/>
        <v>423.81910057909175</v>
      </c>
      <c r="M2083" s="10"/>
      <c r="N2083" s="3">
        <f t="shared" si="184"/>
        <v>9.0688994209082576</v>
      </c>
    </row>
    <row r="2084" spans="1:14" x14ac:dyDescent="0.2">
      <c r="A2084" s="1" t="s">
        <v>44</v>
      </c>
      <c r="B2084" s="10">
        <v>38743</v>
      </c>
      <c r="C2084" s="32" t="str">
        <f t="shared" si="186"/>
        <v>V</v>
      </c>
      <c r="F2084" s="5">
        <v>32.69</v>
      </c>
      <c r="G2084" s="3">
        <f t="shared" si="183"/>
        <v>9.9634257848217</v>
      </c>
      <c r="J2084" t="s">
        <v>117</v>
      </c>
      <c r="K2084">
        <v>433.815</v>
      </c>
      <c r="L2084">
        <f t="shared" si="187"/>
        <v>423.78557421517831</v>
      </c>
      <c r="M2084" s="10"/>
      <c r="N2084" s="3">
        <f t="shared" si="184"/>
        <v>9.1024257848216994</v>
      </c>
    </row>
    <row r="2085" spans="1:14" x14ac:dyDescent="0.2">
      <c r="A2085" s="1" t="s">
        <v>44</v>
      </c>
      <c r="B2085" s="10">
        <v>38776</v>
      </c>
      <c r="C2085" s="32" t="str">
        <f t="shared" si="186"/>
        <v>V</v>
      </c>
      <c r="F2085" s="5">
        <v>32.799999999999997</v>
      </c>
      <c r="G2085" s="3">
        <f t="shared" si="183"/>
        <v>9.99695214873514</v>
      </c>
      <c r="J2085" t="s">
        <v>118</v>
      </c>
      <c r="K2085">
        <v>433.815</v>
      </c>
      <c r="L2085">
        <f t="shared" si="187"/>
        <v>423.75204785126488</v>
      </c>
      <c r="M2085" s="10"/>
      <c r="N2085" s="3">
        <f t="shared" si="184"/>
        <v>9.1359521487351394</v>
      </c>
    </row>
    <row r="2086" spans="1:14" x14ac:dyDescent="0.2">
      <c r="A2086" s="1" t="s">
        <v>44</v>
      </c>
      <c r="B2086" s="10">
        <v>38803</v>
      </c>
      <c r="C2086" s="32" t="str">
        <f t="shared" si="186"/>
        <v>V</v>
      </c>
      <c r="F2086" s="5">
        <v>32.85</v>
      </c>
      <c r="G2086" s="3">
        <f t="shared" si="183"/>
        <v>10.012191405059433</v>
      </c>
      <c r="J2086" t="s">
        <v>119</v>
      </c>
      <c r="K2086">
        <v>433.815</v>
      </c>
      <c r="L2086">
        <f t="shared" si="187"/>
        <v>423.73680859494061</v>
      </c>
      <c r="M2086" s="10"/>
      <c r="N2086" s="3">
        <f t="shared" si="184"/>
        <v>9.1511914050594321</v>
      </c>
    </row>
    <row r="2087" spans="1:14" x14ac:dyDescent="0.2">
      <c r="A2087" s="1" t="s">
        <v>44</v>
      </c>
      <c r="B2087" s="10">
        <v>38835</v>
      </c>
      <c r="C2087" s="32" t="str">
        <f t="shared" si="186"/>
        <v>V</v>
      </c>
      <c r="F2087" s="5">
        <v>32.36</v>
      </c>
      <c r="G2087" s="3">
        <f t="shared" si="183"/>
        <v>9.8628466930813765</v>
      </c>
      <c r="J2087" t="s">
        <v>120</v>
      </c>
      <c r="K2087">
        <v>433.815</v>
      </c>
      <c r="L2087">
        <f t="shared" si="187"/>
        <v>423.88615330691863</v>
      </c>
      <c r="M2087" s="10"/>
      <c r="N2087" s="3">
        <f t="shared" si="184"/>
        <v>9.0018466930813759</v>
      </c>
    </row>
    <row r="2088" spans="1:14" x14ac:dyDescent="0.2">
      <c r="A2088" s="1" t="s">
        <v>44</v>
      </c>
      <c r="B2088" s="10">
        <v>38856</v>
      </c>
      <c r="C2088" s="32" t="str">
        <f t="shared" si="186"/>
        <v>V</v>
      </c>
      <c r="F2088" s="5">
        <v>32.200000000000003</v>
      </c>
      <c r="G2088" s="3">
        <f t="shared" si="183"/>
        <v>9.8140810728436456</v>
      </c>
      <c r="J2088" t="s">
        <v>121</v>
      </c>
      <c r="K2088">
        <v>433.815</v>
      </c>
      <c r="L2088">
        <f t="shared" si="187"/>
        <v>423.93491892715639</v>
      </c>
      <c r="M2088" s="10"/>
      <c r="N2088" s="3">
        <f t="shared" si="184"/>
        <v>8.953081072843645</v>
      </c>
    </row>
    <row r="2089" spans="1:14" x14ac:dyDescent="0.2">
      <c r="A2089" s="1" t="s">
        <v>44</v>
      </c>
      <c r="B2089" s="10">
        <v>38894</v>
      </c>
      <c r="C2089" s="32" t="str">
        <f t="shared" si="186"/>
        <v>V</v>
      </c>
      <c r="F2089" s="5">
        <v>32.22</v>
      </c>
      <c r="G2089" s="3">
        <f t="shared" si="183"/>
        <v>9.8201767753733602</v>
      </c>
      <c r="J2089" t="s">
        <v>122</v>
      </c>
      <c r="K2089">
        <v>433.815</v>
      </c>
      <c r="L2089">
        <f t="shared" si="187"/>
        <v>423.92882322462668</v>
      </c>
      <c r="M2089" s="10"/>
      <c r="N2089" s="3">
        <f t="shared" si="184"/>
        <v>8.9591767753733595</v>
      </c>
    </row>
    <row r="2090" spans="1:14" x14ac:dyDescent="0.2">
      <c r="A2090" s="1" t="s">
        <v>44</v>
      </c>
      <c r="B2090" s="10">
        <v>38925</v>
      </c>
      <c r="C2090" s="32" t="str">
        <f t="shared" si="186"/>
        <v>V</v>
      </c>
      <c r="F2090" s="5">
        <v>32.5</v>
      </c>
      <c r="G2090" s="3">
        <f t="shared" si="183"/>
        <v>9.9055166107893928</v>
      </c>
      <c r="J2090" t="s">
        <v>123</v>
      </c>
      <c r="K2090">
        <v>433.815</v>
      </c>
      <c r="L2090">
        <f t="shared" si="187"/>
        <v>423.84348338921063</v>
      </c>
      <c r="M2090" s="10"/>
      <c r="N2090" s="3">
        <f t="shared" si="184"/>
        <v>9.0445166107893922</v>
      </c>
    </row>
    <row r="2091" spans="1:14" x14ac:dyDescent="0.2">
      <c r="A2091" s="1" t="s">
        <v>44</v>
      </c>
      <c r="B2091" s="10">
        <v>38958</v>
      </c>
      <c r="C2091" s="32" t="str">
        <f t="shared" si="186"/>
        <v>V</v>
      </c>
      <c r="F2091" s="5">
        <v>32.770000000000003</v>
      </c>
      <c r="G2091" s="3">
        <f t="shared" si="183"/>
        <v>9.9878085949405673</v>
      </c>
      <c r="J2091" t="s">
        <v>124</v>
      </c>
      <c r="K2091">
        <v>433.815</v>
      </c>
      <c r="L2091">
        <f t="shared" si="187"/>
        <v>423.76119140505944</v>
      </c>
      <c r="M2091" s="10"/>
      <c r="N2091" s="3">
        <f t="shared" si="184"/>
        <v>9.1268085949405666</v>
      </c>
    </row>
    <row r="2092" spans="1:14" x14ac:dyDescent="0.2">
      <c r="A2092" s="1" t="s">
        <v>44</v>
      </c>
      <c r="B2092" s="10">
        <v>38986</v>
      </c>
      <c r="C2092" s="32" t="str">
        <f t="shared" si="186"/>
        <v>V</v>
      </c>
      <c r="F2092" s="5">
        <v>32.880000000000003</v>
      </c>
      <c r="G2092" s="3">
        <f t="shared" si="183"/>
        <v>10.021334958854009</v>
      </c>
      <c r="J2092" t="s">
        <v>125</v>
      </c>
      <c r="K2092">
        <v>433.815</v>
      </c>
      <c r="L2092">
        <f t="shared" si="187"/>
        <v>423.727665041146</v>
      </c>
      <c r="M2092" s="10"/>
      <c r="N2092" s="3">
        <f t="shared" si="184"/>
        <v>9.1603349588540084</v>
      </c>
    </row>
    <row r="2093" spans="1:14" x14ac:dyDescent="0.2">
      <c r="A2093" s="1" t="s">
        <v>44</v>
      </c>
      <c r="B2093" s="10">
        <v>39014</v>
      </c>
      <c r="C2093" s="32" t="str">
        <f t="shared" si="186"/>
        <v>V</v>
      </c>
      <c r="F2093" s="5">
        <v>32.9</v>
      </c>
      <c r="G2093" s="3">
        <f t="shared" si="183"/>
        <v>10.027430661383724</v>
      </c>
      <c r="J2093" t="s">
        <v>127</v>
      </c>
      <c r="K2093">
        <v>433.815</v>
      </c>
      <c r="L2093">
        <f t="shared" si="187"/>
        <v>423.72156933861629</v>
      </c>
      <c r="M2093" s="10"/>
      <c r="N2093" s="3">
        <f t="shared" si="184"/>
        <v>9.166430661383723</v>
      </c>
    </row>
    <row r="2094" spans="1:14" x14ac:dyDescent="0.2">
      <c r="A2094" s="1" t="s">
        <v>44</v>
      </c>
      <c r="B2094" s="10">
        <v>39050</v>
      </c>
      <c r="C2094" s="32" t="str">
        <f t="shared" si="186"/>
        <v>V</v>
      </c>
      <c r="F2094" s="5">
        <v>32.979999999999997</v>
      </c>
      <c r="G2094" s="3">
        <f t="shared" si="183"/>
        <v>10.051813471502589</v>
      </c>
      <c r="J2094" t="s">
        <v>128</v>
      </c>
      <c r="K2094">
        <v>433.815</v>
      </c>
      <c r="L2094">
        <f t="shared" si="187"/>
        <v>423.69718652849741</v>
      </c>
      <c r="M2094" s="10"/>
      <c r="N2094" s="3">
        <f t="shared" si="184"/>
        <v>9.1908134715025884</v>
      </c>
    </row>
    <row r="2095" spans="1:14" x14ac:dyDescent="0.2">
      <c r="A2095" s="1" t="s">
        <v>44</v>
      </c>
      <c r="B2095" s="10">
        <v>39077</v>
      </c>
      <c r="C2095" s="32" t="str">
        <f t="shared" si="186"/>
        <v>V</v>
      </c>
      <c r="F2095" s="5">
        <v>33.049999999999997</v>
      </c>
      <c r="G2095" s="3">
        <f t="shared" si="183"/>
        <v>10.073148430356598</v>
      </c>
      <c r="J2095" t="s">
        <v>130</v>
      </c>
      <c r="K2095">
        <v>433.815</v>
      </c>
      <c r="L2095">
        <f t="shared" si="187"/>
        <v>423.67585156964344</v>
      </c>
      <c r="M2095" s="10"/>
      <c r="N2095" s="3">
        <f t="shared" si="184"/>
        <v>9.2121484303565975</v>
      </c>
    </row>
    <row r="2096" spans="1:14" x14ac:dyDescent="0.2">
      <c r="A2096" s="1" t="s">
        <v>44</v>
      </c>
      <c r="B2096" s="10">
        <v>39114</v>
      </c>
      <c r="C2096" s="32" t="str">
        <f t="shared" si="186"/>
        <v>V</v>
      </c>
      <c r="F2096" s="5">
        <v>33.15</v>
      </c>
      <c r="G2096" s="3">
        <f t="shared" si="183"/>
        <v>10.10362694300518</v>
      </c>
      <c r="J2096" t="s">
        <v>131</v>
      </c>
      <c r="K2096">
        <v>433.815</v>
      </c>
      <c r="L2096">
        <f t="shared" si="187"/>
        <v>423.64537305699486</v>
      </c>
      <c r="M2096" s="10"/>
      <c r="N2096" s="3">
        <f t="shared" si="184"/>
        <v>9.2426269430051793</v>
      </c>
    </row>
    <row r="2097" spans="1:14" x14ac:dyDescent="0.2">
      <c r="A2097" s="1" t="s">
        <v>44</v>
      </c>
      <c r="B2097" s="10">
        <v>39136</v>
      </c>
      <c r="C2097" s="32" t="str">
        <f t="shared" si="186"/>
        <v>V</v>
      </c>
      <c r="F2097" s="5">
        <v>33.24</v>
      </c>
      <c r="G2097" s="3">
        <f t="shared" si="183"/>
        <v>10.131057604388905</v>
      </c>
      <c r="J2097" t="s">
        <v>132</v>
      </c>
      <c r="K2097">
        <v>433.815</v>
      </c>
      <c r="L2097">
        <f t="shared" si="187"/>
        <v>423.61794239561112</v>
      </c>
      <c r="M2097" s="10"/>
      <c r="N2097" s="3">
        <f t="shared" si="184"/>
        <v>9.2700576043889047</v>
      </c>
    </row>
    <row r="2098" spans="1:14" x14ac:dyDescent="0.2">
      <c r="A2098" s="1" t="s">
        <v>44</v>
      </c>
      <c r="B2098" s="10">
        <v>39167</v>
      </c>
      <c r="C2098" s="32" t="str">
        <f t="shared" si="186"/>
        <v>V</v>
      </c>
      <c r="F2098" s="5">
        <v>33.200000000000003</v>
      </c>
      <c r="G2098" s="3">
        <f t="shared" si="183"/>
        <v>10.118866199329473</v>
      </c>
      <c r="J2098" t="s">
        <v>134</v>
      </c>
      <c r="K2098">
        <v>433.815</v>
      </c>
      <c r="L2098">
        <f t="shared" si="187"/>
        <v>423.63013380067054</v>
      </c>
      <c r="M2098" s="10"/>
      <c r="N2098" s="3">
        <f t="shared" si="184"/>
        <v>9.257866199329472</v>
      </c>
    </row>
    <row r="2099" spans="1:14" x14ac:dyDescent="0.2">
      <c r="A2099" s="1" t="s">
        <v>44</v>
      </c>
      <c r="B2099" s="10">
        <v>39198</v>
      </c>
      <c r="C2099" s="32" t="str">
        <f t="shared" si="186"/>
        <v>V</v>
      </c>
      <c r="F2099" s="5">
        <v>33.020000000000003</v>
      </c>
      <c r="G2099" s="3">
        <f t="shared" si="183"/>
        <v>10.064004876562024</v>
      </c>
      <c r="J2099" t="s">
        <v>135</v>
      </c>
      <c r="K2099">
        <v>433.815</v>
      </c>
      <c r="L2099">
        <f t="shared" si="187"/>
        <v>423.684995123438</v>
      </c>
      <c r="M2099" s="10"/>
      <c r="N2099" s="3">
        <f t="shared" si="184"/>
        <v>9.2030048765620229</v>
      </c>
    </row>
    <row r="2100" spans="1:14" x14ac:dyDescent="0.2">
      <c r="A2100" s="1" t="s">
        <v>44</v>
      </c>
      <c r="B2100" s="10">
        <v>39220</v>
      </c>
      <c r="C2100" s="32" t="str">
        <f t="shared" si="186"/>
        <v>V</v>
      </c>
      <c r="F2100" s="5">
        <v>32.83</v>
      </c>
      <c r="G2100" s="3">
        <f t="shared" si="183"/>
        <v>10.006095702529716</v>
      </c>
      <c r="J2100" t="s">
        <v>119</v>
      </c>
      <c r="K2100">
        <v>433.815</v>
      </c>
      <c r="L2100">
        <f t="shared" si="187"/>
        <v>423.74290429747032</v>
      </c>
      <c r="M2100" s="10"/>
      <c r="N2100" s="3">
        <f t="shared" si="184"/>
        <v>9.1450957025297157</v>
      </c>
    </row>
    <row r="2101" spans="1:14" x14ac:dyDescent="0.2">
      <c r="A2101" s="1" t="s">
        <v>44</v>
      </c>
      <c r="B2101" s="10">
        <v>39258</v>
      </c>
      <c r="C2101" s="32" t="str">
        <f t="shared" si="186"/>
        <v>V</v>
      </c>
      <c r="F2101" s="5">
        <v>32.69</v>
      </c>
      <c r="G2101" s="3">
        <f t="shared" si="183"/>
        <v>9.9634257848217</v>
      </c>
      <c r="J2101" t="s">
        <v>136</v>
      </c>
      <c r="K2101">
        <v>433.815</v>
      </c>
      <c r="L2101">
        <f t="shared" si="187"/>
        <v>423.78557421517831</v>
      </c>
      <c r="M2101" s="10"/>
      <c r="N2101" s="3">
        <f t="shared" si="184"/>
        <v>9.1024257848216994</v>
      </c>
    </row>
    <row r="2102" spans="1:14" x14ac:dyDescent="0.2">
      <c r="A2102" s="1" t="s">
        <v>44</v>
      </c>
      <c r="B2102" s="10">
        <v>39291</v>
      </c>
      <c r="C2102" s="32" t="str">
        <f t="shared" si="186"/>
        <v>V</v>
      </c>
      <c r="F2102" s="5">
        <v>32.770000000000003</v>
      </c>
      <c r="G2102" s="3">
        <f t="shared" si="183"/>
        <v>9.9878085949405673</v>
      </c>
      <c r="J2102" t="s">
        <v>99</v>
      </c>
      <c r="K2102">
        <v>433.815</v>
      </c>
      <c r="L2102">
        <f t="shared" si="187"/>
        <v>423.76119140505944</v>
      </c>
      <c r="M2102" s="10"/>
      <c r="N2102" s="3">
        <f t="shared" si="184"/>
        <v>9.1268085949405666</v>
      </c>
    </row>
    <row r="2103" spans="1:14" x14ac:dyDescent="0.2">
      <c r="A2103" s="1" t="s">
        <v>44</v>
      </c>
      <c r="B2103" s="10">
        <v>39317</v>
      </c>
      <c r="C2103" s="32" t="str">
        <f t="shared" si="186"/>
        <v>V</v>
      </c>
      <c r="F2103" s="5">
        <v>32.96</v>
      </c>
      <c r="G2103" s="3">
        <f t="shared" si="183"/>
        <v>10.045717768972874</v>
      </c>
      <c r="J2103" t="s">
        <v>140</v>
      </c>
      <c r="K2103">
        <v>433.815</v>
      </c>
      <c r="L2103">
        <f t="shared" si="187"/>
        <v>423.70328223102717</v>
      </c>
      <c r="M2103" s="10"/>
      <c r="N2103" s="3">
        <f t="shared" si="184"/>
        <v>9.1847177689728738</v>
      </c>
    </row>
    <row r="2104" spans="1:14" x14ac:dyDescent="0.2">
      <c r="A2104" s="1" t="s">
        <v>44</v>
      </c>
      <c r="B2104" s="10">
        <v>39356</v>
      </c>
      <c r="C2104" s="32" t="str">
        <f t="shared" si="186"/>
        <v>V</v>
      </c>
      <c r="F2104" s="5">
        <v>33.04</v>
      </c>
      <c r="G2104" s="3">
        <f t="shared" si="183"/>
        <v>10.07010057909174</v>
      </c>
      <c r="J2104" t="s">
        <v>141</v>
      </c>
      <c r="K2104">
        <v>433.815</v>
      </c>
      <c r="L2104">
        <f t="shared" si="187"/>
        <v>423.67889942090829</v>
      </c>
      <c r="M2104" s="10"/>
      <c r="N2104" s="3">
        <f t="shared" si="184"/>
        <v>9.2091005790917393</v>
      </c>
    </row>
    <row r="2105" spans="1:14" x14ac:dyDescent="0.2">
      <c r="A2105" s="1" t="s">
        <v>44</v>
      </c>
      <c r="B2105" s="10">
        <v>39373</v>
      </c>
      <c r="C2105" s="32" t="str">
        <f t="shared" si="186"/>
        <v>V</v>
      </c>
      <c r="F2105" s="5">
        <v>32.97</v>
      </c>
      <c r="G2105" s="3">
        <f t="shared" si="183"/>
        <v>10.048765620237731</v>
      </c>
      <c r="J2105" t="s">
        <v>128</v>
      </c>
      <c r="K2105">
        <v>433.815</v>
      </c>
      <c r="L2105">
        <f t="shared" si="187"/>
        <v>423.70023437976226</v>
      </c>
      <c r="M2105" s="10"/>
      <c r="N2105" s="3">
        <f t="shared" si="184"/>
        <v>9.1877656202377302</v>
      </c>
    </row>
    <row r="2106" spans="1:14" x14ac:dyDescent="0.2">
      <c r="A2106" s="1" t="s">
        <v>44</v>
      </c>
      <c r="B2106" s="10">
        <v>39413</v>
      </c>
      <c r="C2106" s="32" t="str">
        <f t="shared" si="186"/>
        <v>V</v>
      </c>
      <c r="F2106" s="5">
        <v>32.799999999999997</v>
      </c>
      <c r="G2106" s="3">
        <f t="shared" si="183"/>
        <v>9.99695214873514</v>
      </c>
      <c r="J2106" t="s">
        <v>146</v>
      </c>
      <c r="K2106">
        <v>433.815</v>
      </c>
      <c r="L2106">
        <f t="shared" si="187"/>
        <v>423.75204785126488</v>
      </c>
      <c r="M2106" s="10"/>
      <c r="N2106" s="3">
        <f t="shared" si="184"/>
        <v>9.1359521487351394</v>
      </c>
    </row>
    <row r="2107" spans="1:14" x14ac:dyDescent="0.2">
      <c r="A2107" s="1" t="s">
        <v>44</v>
      </c>
      <c r="B2107" s="10">
        <v>39443</v>
      </c>
      <c r="C2107" s="32" t="str">
        <f t="shared" si="186"/>
        <v>V</v>
      </c>
      <c r="F2107" s="5">
        <v>32.840000000000003</v>
      </c>
      <c r="G2107" s="3">
        <f t="shared" si="183"/>
        <v>10.009143553794576</v>
      </c>
      <c r="J2107" t="s">
        <v>147</v>
      </c>
      <c r="K2107">
        <v>433.815</v>
      </c>
      <c r="L2107">
        <f t="shared" si="187"/>
        <v>423.73985644620547</v>
      </c>
      <c r="M2107" s="10"/>
      <c r="N2107" s="3">
        <f t="shared" si="184"/>
        <v>9.1481435537945757</v>
      </c>
    </row>
    <row r="2108" spans="1:14" x14ac:dyDescent="0.2">
      <c r="A2108" s="1" t="s">
        <v>44</v>
      </c>
      <c r="B2108" s="10">
        <v>39472</v>
      </c>
      <c r="C2108" s="32" t="str">
        <f t="shared" si="186"/>
        <v>V</v>
      </c>
      <c r="F2108" s="5">
        <v>32.96</v>
      </c>
      <c r="G2108" s="3">
        <f t="shared" si="183"/>
        <v>10.045717768972874</v>
      </c>
      <c r="J2108" t="s">
        <v>149</v>
      </c>
      <c r="K2108">
        <v>433.815</v>
      </c>
      <c r="L2108">
        <f t="shared" si="187"/>
        <v>423.70328223102717</v>
      </c>
      <c r="M2108" s="10"/>
      <c r="N2108" s="3">
        <f t="shared" si="184"/>
        <v>9.1847177689728738</v>
      </c>
    </row>
    <row r="2109" spans="1:14" x14ac:dyDescent="0.2">
      <c r="A2109" s="1" t="s">
        <v>44</v>
      </c>
      <c r="B2109" s="10">
        <v>39507</v>
      </c>
      <c r="C2109" s="32" t="str">
        <f t="shared" si="186"/>
        <v>V</v>
      </c>
      <c r="F2109" s="5">
        <v>33.090000000000003</v>
      </c>
      <c r="G2109" s="3">
        <f t="shared" si="183"/>
        <v>10.085339835416033</v>
      </c>
      <c r="J2109" t="s">
        <v>152</v>
      </c>
      <c r="K2109">
        <v>433.815</v>
      </c>
      <c r="L2109" s="3">
        <f t="shared" ref="L2109:L2118" si="188">K2109-G2109</f>
        <v>423.72966016458395</v>
      </c>
      <c r="M2109" s="10"/>
      <c r="N2109" s="3">
        <f t="shared" si="184"/>
        <v>9.224339835416032</v>
      </c>
    </row>
    <row r="2110" spans="1:14" x14ac:dyDescent="0.2">
      <c r="A2110" s="1" t="s">
        <v>44</v>
      </c>
      <c r="B2110" s="10">
        <v>39536</v>
      </c>
      <c r="C2110" s="32" t="str">
        <f t="shared" si="186"/>
        <v>V</v>
      </c>
      <c r="F2110" s="5">
        <v>33.18</v>
      </c>
      <c r="G2110" s="3">
        <f t="shared" si="183"/>
        <v>10.112770496799756</v>
      </c>
      <c r="J2110" t="s">
        <v>153</v>
      </c>
      <c r="K2110">
        <v>433.815</v>
      </c>
      <c r="L2110" s="3">
        <f t="shared" si="188"/>
        <v>423.70222950320021</v>
      </c>
      <c r="M2110" s="10"/>
      <c r="N2110" s="3">
        <f t="shared" si="184"/>
        <v>9.2517704967997556</v>
      </c>
    </row>
    <row r="2111" spans="1:14" x14ac:dyDescent="0.2">
      <c r="A2111" s="1" t="s">
        <v>44</v>
      </c>
      <c r="B2111" s="10">
        <v>39563</v>
      </c>
      <c r="C2111" s="32" t="str">
        <f t="shared" ref="C2111:C2181" si="189">IF(ISBLANK(D2111),"V","S")</f>
        <v>V</v>
      </c>
      <c r="F2111" s="5">
        <v>33.03</v>
      </c>
      <c r="G2111" s="3">
        <f t="shared" si="183"/>
        <v>10.067052727826882</v>
      </c>
      <c r="J2111" t="s">
        <v>154</v>
      </c>
      <c r="K2111">
        <v>433.815</v>
      </c>
      <c r="L2111" s="3">
        <f t="shared" si="188"/>
        <v>423.74794727217312</v>
      </c>
      <c r="M2111" s="10"/>
      <c r="N2111" s="3">
        <f t="shared" si="184"/>
        <v>9.2060527278268811</v>
      </c>
    </row>
    <row r="2112" spans="1:14" x14ac:dyDescent="0.2">
      <c r="A2112" s="1" t="s">
        <v>44</v>
      </c>
      <c r="B2112" s="10">
        <v>39580</v>
      </c>
      <c r="C2112" s="32" t="str">
        <f t="shared" si="189"/>
        <v>V</v>
      </c>
      <c r="F2112" s="5">
        <v>32.79</v>
      </c>
      <c r="G2112" s="3">
        <f t="shared" si="183"/>
        <v>9.9939042974702836</v>
      </c>
      <c r="J2112" t="s">
        <v>118</v>
      </c>
      <c r="K2112">
        <v>433.815</v>
      </c>
      <c r="L2112" s="3">
        <f t="shared" si="188"/>
        <v>423.8210957025297</v>
      </c>
      <c r="M2112" s="10"/>
      <c r="N2112" s="3">
        <f t="shared" si="184"/>
        <v>9.132904297470283</v>
      </c>
    </row>
    <row r="2113" spans="1:14" x14ac:dyDescent="0.2">
      <c r="A2113" s="1" t="s">
        <v>44</v>
      </c>
      <c r="B2113" s="10">
        <v>39652</v>
      </c>
      <c r="C2113" s="32" t="str">
        <f t="shared" si="189"/>
        <v>V</v>
      </c>
      <c r="F2113" s="5">
        <v>32.26</v>
      </c>
      <c r="G2113" s="3">
        <f t="shared" si="183"/>
        <v>9.8323681804327947</v>
      </c>
      <c r="J2113" t="s">
        <v>155</v>
      </c>
      <c r="K2113">
        <v>433.815</v>
      </c>
      <c r="L2113" s="3">
        <f t="shared" si="188"/>
        <v>423.98263181956719</v>
      </c>
      <c r="M2113" s="10"/>
      <c r="N2113" s="3">
        <f t="shared" si="184"/>
        <v>8.971368180432794</v>
      </c>
    </row>
    <row r="2114" spans="1:14" x14ac:dyDescent="0.2">
      <c r="A2114" s="1" t="s">
        <v>44</v>
      </c>
      <c r="B2114" s="10">
        <v>39674</v>
      </c>
      <c r="C2114" s="32" t="str">
        <f t="shared" si="189"/>
        <v>V</v>
      </c>
      <c r="F2114" s="5">
        <v>32.42</v>
      </c>
      <c r="G2114" s="3">
        <f t="shared" si="183"/>
        <v>9.8811338006705274</v>
      </c>
      <c r="J2114" t="s">
        <v>156</v>
      </c>
      <c r="K2114">
        <v>433.815</v>
      </c>
      <c r="L2114" s="3">
        <f t="shared" si="188"/>
        <v>423.93386619932949</v>
      </c>
      <c r="M2114" s="10"/>
      <c r="N2114" s="3">
        <f t="shared" si="184"/>
        <v>9.0201338006705267</v>
      </c>
    </row>
    <row r="2115" spans="1:14" x14ac:dyDescent="0.2">
      <c r="A2115" s="1" t="s">
        <v>44</v>
      </c>
      <c r="B2115" s="10">
        <v>39725</v>
      </c>
      <c r="C2115" s="32" t="str">
        <f t="shared" si="189"/>
        <v>V</v>
      </c>
      <c r="F2115" s="5">
        <v>32.520000000000003</v>
      </c>
      <c r="G2115" s="3">
        <f t="shared" si="183"/>
        <v>9.911612313319111</v>
      </c>
      <c r="J2115" t="s">
        <v>157</v>
      </c>
      <c r="K2115">
        <v>433.815</v>
      </c>
      <c r="L2115" s="3">
        <f t="shared" si="188"/>
        <v>423.9033876866809</v>
      </c>
      <c r="M2115" s="10"/>
      <c r="N2115" s="3">
        <f t="shared" si="184"/>
        <v>9.0506123133191103</v>
      </c>
    </row>
    <row r="2116" spans="1:14" x14ac:dyDescent="0.2">
      <c r="A2116" s="1" t="s">
        <v>44</v>
      </c>
      <c r="B2116" s="10">
        <v>39767</v>
      </c>
      <c r="C2116" s="32" t="str">
        <f t="shared" si="189"/>
        <v>V</v>
      </c>
      <c r="F2116" s="5">
        <v>32.22</v>
      </c>
      <c r="G2116" s="3">
        <f t="shared" si="183"/>
        <v>9.8201767753733602</v>
      </c>
      <c r="J2116" t="s">
        <v>158</v>
      </c>
      <c r="K2116">
        <v>433.815</v>
      </c>
      <c r="L2116" s="3">
        <f t="shared" si="188"/>
        <v>423.99482322462666</v>
      </c>
      <c r="M2116" s="10"/>
      <c r="N2116" s="3">
        <f t="shared" si="184"/>
        <v>8.9591767753733595</v>
      </c>
    </row>
    <row r="2117" spans="1:14" x14ac:dyDescent="0.2">
      <c r="A2117" s="1" t="s">
        <v>44</v>
      </c>
      <c r="B2117" s="10">
        <v>39795</v>
      </c>
      <c r="C2117" s="32" t="str">
        <f t="shared" si="189"/>
        <v>V</v>
      </c>
      <c r="F2117" s="5">
        <v>32.119999999999997</v>
      </c>
      <c r="G2117" s="3">
        <f t="shared" si="183"/>
        <v>9.7896982627247784</v>
      </c>
      <c r="J2117" t="s">
        <v>159</v>
      </c>
      <c r="K2117">
        <v>433.815</v>
      </c>
      <c r="L2117" s="3">
        <f t="shared" si="188"/>
        <v>424.02530173727524</v>
      </c>
      <c r="M2117" s="10"/>
      <c r="N2117" s="3">
        <f t="shared" si="184"/>
        <v>8.9286982627247777</v>
      </c>
    </row>
    <row r="2118" spans="1:14" x14ac:dyDescent="0.2">
      <c r="A2118" s="1" t="s">
        <v>44</v>
      </c>
      <c r="B2118" s="10">
        <v>39832</v>
      </c>
      <c r="C2118" s="32" t="str">
        <f t="shared" si="189"/>
        <v>V</v>
      </c>
      <c r="F2118" s="5">
        <v>32.21</v>
      </c>
      <c r="G2118" s="3">
        <f t="shared" si="183"/>
        <v>9.8171289241085038</v>
      </c>
      <c r="J2118" t="s">
        <v>155</v>
      </c>
      <c r="K2118">
        <v>433.815</v>
      </c>
      <c r="L2118" s="3">
        <f t="shared" si="188"/>
        <v>423.99787107589151</v>
      </c>
      <c r="M2118" s="10"/>
      <c r="N2118" s="3">
        <f t="shared" si="184"/>
        <v>8.9561289241085031</v>
      </c>
    </row>
    <row r="2119" spans="1:14" x14ac:dyDescent="0.2">
      <c r="A2119" s="1" t="s">
        <v>44</v>
      </c>
      <c r="B2119" s="10">
        <v>39866</v>
      </c>
      <c r="C2119" s="32" t="str">
        <f t="shared" si="189"/>
        <v>V</v>
      </c>
      <c r="F2119" s="5">
        <v>32.380000000000003</v>
      </c>
      <c r="G2119" s="3">
        <f t="shared" si="183"/>
        <v>9.8689423956110947</v>
      </c>
      <c r="J2119" t="s">
        <v>164</v>
      </c>
      <c r="K2119">
        <v>433.815</v>
      </c>
      <c r="L2119" s="3">
        <f t="shared" ref="L2119:L2124" si="190">K2119-G2119</f>
        <v>423.9460576043889</v>
      </c>
      <c r="M2119" s="10"/>
      <c r="N2119" s="3">
        <f t="shared" si="184"/>
        <v>9.007942395611094</v>
      </c>
    </row>
    <row r="2120" spans="1:14" x14ac:dyDescent="0.2">
      <c r="A2120" s="1" t="s">
        <v>44</v>
      </c>
      <c r="B2120" s="10">
        <v>39898</v>
      </c>
      <c r="C2120" s="32" t="str">
        <f t="shared" si="189"/>
        <v>V</v>
      </c>
      <c r="F2120" s="5">
        <v>32.28</v>
      </c>
      <c r="G2120" s="3">
        <f t="shared" si="183"/>
        <v>9.8384638829625111</v>
      </c>
      <c r="J2120" t="s">
        <v>169</v>
      </c>
      <c r="K2120">
        <v>433.815</v>
      </c>
      <c r="L2120" s="3">
        <f t="shared" si="190"/>
        <v>423.97653611703748</v>
      </c>
      <c r="M2120" s="10"/>
      <c r="N2120" s="3">
        <f t="shared" si="184"/>
        <v>8.9774638829625104</v>
      </c>
    </row>
    <row r="2121" spans="1:14" x14ac:dyDescent="0.2">
      <c r="A2121" s="1" t="s">
        <v>44</v>
      </c>
      <c r="B2121" s="10">
        <v>39928</v>
      </c>
      <c r="C2121" s="32" t="str">
        <f t="shared" si="189"/>
        <v>V</v>
      </c>
      <c r="F2121" s="5">
        <v>31.95</v>
      </c>
      <c r="G2121" s="3">
        <f t="shared" si="183"/>
        <v>9.7378847912221875</v>
      </c>
      <c r="J2121" t="s">
        <v>170</v>
      </c>
      <c r="K2121">
        <v>433.815</v>
      </c>
      <c r="L2121" s="3">
        <f t="shared" si="190"/>
        <v>424.0771152087778</v>
      </c>
      <c r="M2121" s="10"/>
      <c r="N2121" s="3">
        <f t="shared" si="184"/>
        <v>8.8768847912221869</v>
      </c>
    </row>
    <row r="2122" spans="1:14" x14ac:dyDescent="0.2">
      <c r="A2122" s="1" t="s">
        <v>44</v>
      </c>
      <c r="B2122" s="10">
        <v>39966</v>
      </c>
      <c r="C2122" s="32" t="str">
        <f t="shared" si="189"/>
        <v>V</v>
      </c>
      <c r="F2122" s="5">
        <v>31.5</v>
      </c>
      <c r="G2122" s="3">
        <f t="shared" si="183"/>
        <v>9.6007314843035658</v>
      </c>
      <c r="J2122" t="s">
        <v>173</v>
      </c>
      <c r="K2122">
        <v>433.815</v>
      </c>
      <c r="L2122" s="3">
        <f t="shared" si="190"/>
        <v>424.2142685156964</v>
      </c>
      <c r="M2122" s="10"/>
      <c r="N2122" s="3">
        <f t="shared" si="184"/>
        <v>8.7397314843035652</v>
      </c>
    </row>
    <row r="2123" spans="1:14" x14ac:dyDescent="0.2">
      <c r="A2123" s="1" t="s">
        <v>44</v>
      </c>
      <c r="B2123" s="10">
        <v>40001</v>
      </c>
      <c r="C2123" s="32" t="str">
        <f t="shared" si="189"/>
        <v>V</v>
      </c>
      <c r="F2123" s="5">
        <v>31.58</v>
      </c>
      <c r="G2123" s="3">
        <f t="shared" si="183"/>
        <v>9.6251142944224313</v>
      </c>
      <c r="J2123" t="s">
        <v>174</v>
      </c>
      <c r="K2123">
        <v>433.815</v>
      </c>
      <c r="L2123" s="3">
        <f t="shared" si="190"/>
        <v>424.18988570557758</v>
      </c>
      <c r="M2123" s="10"/>
      <c r="N2123" s="3">
        <f t="shared" si="184"/>
        <v>8.7641142944224306</v>
      </c>
    </row>
    <row r="2124" spans="1:14" x14ac:dyDescent="0.2">
      <c r="A2124" s="1" t="s">
        <v>44</v>
      </c>
      <c r="B2124" s="10">
        <v>40045</v>
      </c>
      <c r="C2124" s="32" t="str">
        <f t="shared" si="189"/>
        <v>V</v>
      </c>
      <c r="F2124" s="5">
        <v>32.090000000000003</v>
      </c>
      <c r="G2124" s="3">
        <f t="shared" si="183"/>
        <v>9.7805547089302056</v>
      </c>
      <c r="J2124" t="s">
        <v>175</v>
      </c>
      <c r="K2124">
        <v>433.815</v>
      </c>
      <c r="L2124" s="3">
        <f t="shared" si="190"/>
        <v>424.0344452910698</v>
      </c>
      <c r="M2124" s="10"/>
      <c r="N2124" s="3">
        <f t="shared" si="184"/>
        <v>8.919554708930205</v>
      </c>
    </row>
    <row r="2125" spans="1:14" x14ac:dyDescent="0.2">
      <c r="A2125" s="1" t="s">
        <v>44</v>
      </c>
      <c r="B2125" s="10">
        <v>40074</v>
      </c>
      <c r="C2125" s="32" t="str">
        <f t="shared" si="189"/>
        <v>V</v>
      </c>
      <c r="F2125" s="5">
        <v>32.340000000000003</v>
      </c>
      <c r="G2125" s="3">
        <f t="shared" si="183"/>
        <v>9.8567509905516619</v>
      </c>
      <c r="J2125" t="s">
        <v>179</v>
      </c>
      <c r="K2125">
        <v>433.815</v>
      </c>
      <c r="L2125" s="3">
        <f t="shared" ref="L2125:L2131" si="191">K2125-G2125</f>
        <v>423.95824900944831</v>
      </c>
      <c r="M2125" s="10"/>
      <c r="N2125" s="3">
        <f t="shared" si="184"/>
        <v>8.9957509905516613</v>
      </c>
    </row>
    <row r="2126" spans="1:14" x14ac:dyDescent="0.2">
      <c r="A2126" s="1" t="s">
        <v>44</v>
      </c>
      <c r="B2126" s="10">
        <v>40101</v>
      </c>
      <c r="C2126" s="32" t="str">
        <f t="shared" si="189"/>
        <v>V</v>
      </c>
      <c r="F2126" s="5">
        <v>32.520000000000003</v>
      </c>
      <c r="G2126" s="3">
        <f t="shared" si="183"/>
        <v>9.911612313319111</v>
      </c>
      <c r="J2126" t="s">
        <v>157</v>
      </c>
      <c r="K2126">
        <v>433.815</v>
      </c>
      <c r="L2126" s="3">
        <f t="shared" si="191"/>
        <v>423.9033876866809</v>
      </c>
      <c r="M2126" s="10"/>
      <c r="N2126" s="3">
        <f t="shared" si="184"/>
        <v>9.0506123133191103</v>
      </c>
    </row>
    <row r="2127" spans="1:14" x14ac:dyDescent="0.2">
      <c r="A2127" s="1" t="s">
        <v>44</v>
      </c>
      <c r="B2127" s="10">
        <v>40127</v>
      </c>
      <c r="C2127" s="32" t="str">
        <f t="shared" si="189"/>
        <v>V</v>
      </c>
      <c r="F2127" s="5">
        <v>32.57</v>
      </c>
      <c r="G2127" s="3">
        <f t="shared" si="183"/>
        <v>9.9268515696434019</v>
      </c>
      <c r="J2127" t="s">
        <v>181</v>
      </c>
      <c r="K2127">
        <v>433.815</v>
      </c>
      <c r="L2127" s="3">
        <f t="shared" si="191"/>
        <v>423.88814843035658</v>
      </c>
      <c r="M2127" s="10"/>
      <c r="N2127" s="3">
        <f t="shared" si="184"/>
        <v>9.0658515696434012</v>
      </c>
    </row>
    <row r="2128" spans="1:14" x14ac:dyDescent="0.2">
      <c r="A2128" s="1" t="s">
        <v>44</v>
      </c>
      <c r="B2128" s="10">
        <v>40161</v>
      </c>
      <c r="C2128" s="32" t="str">
        <f t="shared" si="189"/>
        <v>V</v>
      </c>
      <c r="F2128" s="5">
        <v>32.659999999999997</v>
      </c>
      <c r="G2128" s="3">
        <f t="shared" si="183"/>
        <v>9.9542822310271237</v>
      </c>
      <c r="J2128" t="s">
        <v>103</v>
      </c>
      <c r="K2128">
        <v>433.815</v>
      </c>
      <c r="L2128" s="3">
        <f t="shared" si="191"/>
        <v>423.86071776897285</v>
      </c>
      <c r="M2128" s="10"/>
      <c r="N2128" s="3">
        <f t="shared" si="184"/>
        <v>9.0932822310271231</v>
      </c>
    </row>
    <row r="2129" spans="1:14" x14ac:dyDescent="0.2">
      <c r="A2129" s="1" t="s">
        <v>44</v>
      </c>
      <c r="B2129" s="10">
        <v>40190</v>
      </c>
      <c r="C2129" s="32" t="s">
        <v>202</v>
      </c>
      <c r="D2129" s="5">
        <v>33</v>
      </c>
      <c r="E2129">
        <v>0.23</v>
      </c>
      <c r="F2129" s="5">
        <v>32.770000000000003</v>
      </c>
      <c r="G2129" s="3">
        <f t="shared" si="183"/>
        <v>9.9878085949405673</v>
      </c>
      <c r="J2129" t="s">
        <v>208</v>
      </c>
      <c r="K2129">
        <v>433.815</v>
      </c>
      <c r="L2129" s="3">
        <f t="shared" si="191"/>
        <v>423.82719140505941</v>
      </c>
      <c r="M2129" s="10"/>
      <c r="N2129" s="3">
        <f t="shared" si="184"/>
        <v>9.1268085949405666</v>
      </c>
    </row>
    <row r="2130" spans="1:14" x14ac:dyDescent="0.2">
      <c r="A2130" s="1" t="s">
        <v>44</v>
      </c>
      <c r="B2130" s="10">
        <v>40191</v>
      </c>
      <c r="C2130" s="32" t="s">
        <v>202</v>
      </c>
      <c r="D2130" s="5">
        <v>33</v>
      </c>
      <c r="E2130">
        <v>0.23</v>
      </c>
      <c r="F2130" s="5">
        <v>32.770000000000003</v>
      </c>
      <c r="G2130" s="3">
        <f t="shared" ref="G2130:G2135" si="192">F2130/3.281</f>
        <v>9.9878085949405673</v>
      </c>
      <c r="J2130" t="s">
        <v>209</v>
      </c>
      <c r="K2130">
        <v>433.815</v>
      </c>
      <c r="L2130" s="3">
        <f t="shared" si="191"/>
        <v>423.82719140505941</v>
      </c>
      <c r="M2130" s="10"/>
      <c r="N2130" s="3">
        <f t="shared" si="184"/>
        <v>9.1268085949405666</v>
      </c>
    </row>
    <row r="2131" spans="1:14" x14ac:dyDescent="0.2">
      <c r="A2131" s="1" t="s">
        <v>44</v>
      </c>
      <c r="B2131" s="10">
        <v>40221</v>
      </c>
      <c r="C2131" s="32" t="s">
        <v>202</v>
      </c>
      <c r="D2131" s="5">
        <v>33</v>
      </c>
      <c r="E2131">
        <v>0.12</v>
      </c>
      <c r="F2131" s="5">
        <v>32.880000000000003</v>
      </c>
      <c r="G2131" s="3">
        <f t="shared" si="192"/>
        <v>10.021334958854009</v>
      </c>
      <c r="J2131" t="s">
        <v>210</v>
      </c>
      <c r="K2131">
        <v>433.815</v>
      </c>
      <c r="L2131" s="3">
        <f t="shared" si="191"/>
        <v>423.79366504114597</v>
      </c>
      <c r="M2131" s="10"/>
      <c r="N2131" s="3">
        <f>G2131-0.861</f>
        <v>9.1603349588540084</v>
      </c>
    </row>
    <row r="2132" spans="1:14" x14ac:dyDescent="0.2">
      <c r="A2132" s="1" t="s">
        <v>44</v>
      </c>
      <c r="B2132" s="10">
        <v>40246</v>
      </c>
      <c r="C2132" s="32" t="s">
        <v>202</v>
      </c>
      <c r="D2132" s="5">
        <v>33</v>
      </c>
      <c r="E2132">
        <v>0.04</v>
      </c>
      <c r="F2132" s="5">
        <v>32.96</v>
      </c>
      <c r="G2132" s="3">
        <f t="shared" si="192"/>
        <v>10.045717768972874</v>
      </c>
      <c r="J2132" t="s">
        <v>218</v>
      </c>
      <c r="K2132">
        <v>433.815</v>
      </c>
      <c r="L2132" s="3">
        <f>K2132-G2132</f>
        <v>423.76928223102715</v>
      </c>
      <c r="M2132" s="10"/>
      <c r="N2132" s="3">
        <f>G2132-0.861</f>
        <v>9.1847177689728738</v>
      </c>
    </row>
    <row r="2133" spans="1:14" x14ac:dyDescent="0.2">
      <c r="A2133" s="1" t="s">
        <v>44</v>
      </c>
      <c r="B2133" s="10">
        <v>40274</v>
      </c>
      <c r="C2133" s="32" t="s">
        <v>202</v>
      </c>
      <c r="D2133" s="5">
        <v>33</v>
      </c>
      <c r="E2133">
        <v>0.2</v>
      </c>
      <c r="F2133" s="5">
        <v>32.799999999999997</v>
      </c>
      <c r="G2133" s="3">
        <f t="shared" si="192"/>
        <v>9.99695214873514</v>
      </c>
      <c r="J2133" t="s">
        <v>219</v>
      </c>
      <c r="K2133">
        <v>433.815</v>
      </c>
      <c r="L2133" s="3">
        <f>K2133-G2133</f>
        <v>423.81804785126485</v>
      </c>
      <c r="M2133" s="10"/>
      <c r="N2133" s="3">
        <f>G2133-0.861</f>
        <v>9.1359521487351394</v>
      </c>
    </row>
    <row r="2134" spans="1:14" x14ac:dyDescent="0.2">
      <c r="A2134" s="1" t="s">
        <v>44</v>
      </c>
      <c r="B2134" s="10">
        <v>40302</v>
      </c>
      <c r="C2134" s="32" t="s">
        <v>202</v>
      </c>
      <c r="D2134" s="5">
        <v>33</v>
      </c>
      <c r="E2134">
        <v>0.22500000000000001</v>
      </c>
      <c r="F2134" s="5">
        <v>32.774999999999999</v>
      </c>
      <c r="G2134" s="3">
        <f t="shared" si="192"/>
        <v>9.9893325205729955</v>
      </c>
      <c r="J2134" t="s">
        <v>220</v>
      </c>
      <c r="K2134">
        <v>433.815</v>
      </c>
      <c r="L2134" s="3">
        <f>K2134-G2134</f>
        <v>423.82566747942701</v>
      </c>
      <c r="M2134" s="10"/>
      <c r="N2134" s="3">
        <f>G2134-0.861</f>
        <v>9.1283325205729948</v>
      </c>
    </row>
    <row r="2135" spans="1:14" x14ac:dyDescent="0.2">
      <c r="A2135" s="1" t="s">
        <v>44</v>
      </c>
      <c r="B2135" s="10">
        <v>40331</v>
      </c>
      <c r="C2135" s="32" t="s">
        <v>202</v>
      </c>
      <c r="D2135" s="5">
        <v>33</v>
      </c>
      <c r="E2135">
        <v>0.52</v>
      </c>
      <c r="F2135" s="5">
        <v>32.479999999999997</v>
      </c>
      <c r="G2135" s="3">
        <f t="shared" si="192"/>
        <v>9.8994209082596747</v>
      </c>
      <c r="J2135" t="s">
        <v>221</v>
      </c>
      <c r="K2135">
        <v>433.815</v>
      </c>
      <c r="L2135" s="3">
        <f>K2135-G2135</f>
        <v>423.91557909174031</v>
      </c>
      <c r="M2135" s="10"/>
      <c r="N2135" s="3">
        <f>G2135-0.861</f>
        <v>9.038420908259674</v>
      </c>
    </row>
    <row r="2136" spans="1:14" x14ac:dyDescent="0.2">
      <c r="C2136" s="32"/>
    </row>
    <row r="2137" spans="1:14" s="8" customFormat="1" x14ac:dyDescent="0.2">
      <c r="A2137" s="7" t="s">
        <v>45</v>
      </c>
      <c r="B2137" s="13">
        <v>31903</v>
      </c>
      <c r="C2137" s="32" t="str">
        <f t="shared" si="189"/>
        <v>S</v>
      </c>
      <c r="D2137" s="8">
        <v>31</v>
      </c>
      <c r="E2137" s="8">
        <v>0.45</v>
      </c>
      <c r="F2137" s="9">
        <f t="shared" ref="F2137:F2165" si="193">G2137*3.281</f>
        <v>30.552671999999998</v>
      </c>
      <c r="G2137" s="8">
        <v>9.3119999999999994</v>
      </c>
      <c r="H2137" s="9"/>
      <c r="J2137" s="8" t="s">
        <v>46</v>
      </c>
      <c r="K2137" s="8">
        <v>433.24950000000001</v>
      </c>
      <c r="L2137" s="8">
        <v>423.94600000000003</v>
      </c>
      <c r="N2137" s="8">
        <v>8.93</v>
      </c>
    </row>
    <row r="2138" spans="1:14" x14ac:dyDescent="0.2">
      <c r="A2138" s="1" t="s">
        <v>45</v>
      </c>
      <c r="B2138" s="10">
        <v>31986</v>
      </c>
      <c r="C2138" s="32" t="str">
        <f t="shared" si="189"/>
        <v>S</v>
      </c>
      <c r="D2138">
        <v>31</v>
      </c>
      <c r="E2138">
        <v>1.47</v>
      </c>
      <c r="F2138" s="5">
        <f t="shared" si="193"/>
        <v>29.532281000000001</v>
      </c>
      <c r="G2138">
        <v>9.0009999999999994</v>
      </c>
      <c r="K2138">
        <v>433.24950000000001</v>
      </c>
      <c r="L2138">
        <v>424.25700000000001</v>
      </c>
      <c r="N2138">
        <v>8.6189999999999998</v>
      </c>
    </row>
    <row r="2139" spans="1:14" x14ac:dyDescent="0.2">
      <c r="A2139" s="1" t="s">
        <v>45</v>
      </c>
      <c r="B2139" s="10">
        <v>31999</v>
      </c>
      <c r="C2139" s="32" t="str">
        <f t="shared" si="189"/>
        <v>S</v>
      </c>
      <c r="D2139">
        <v>31</v>
      </c>
      <c r="E2139">
        <v>2</v>
      </c>
      <c r="F2139" s="5">
        <f t="shared" si="193"/>
        <v>29.000759000000002</v>
      </c>
      <c r="G2139">
        <v>8.8390000000000004</v>
      </c>
      <c r="K2139">
        <v>433.24950000000001</v>
      </c>
      <c r="L2139">
        <v>424.41800000000001</v>
      </c>
      <c r="N2139">
        <v>8.4570000000000007</v>
      </c>
    </row>
    <row r="2140" spans="1:14" x14ac:dyDescent="0.2">
      <c r="A2140" s="1" t="s">
        <v>45</v>
      </c>
      <c r="B2140" s="10">
        <v>32047</v>
      </c>
      <c r="C2140" s="32" t="str">
        <f t="shared" si="189"/>
        <v>S</v>
      </c>
      <c r="D2140">
        <v>31</v>
      </c>
      <c r="E2140">
        <v>1.7</v>
      </c>
      <c r="F2140" s="5">
        <f t="shared" si="193"/>
        <v>29.302610999999999</v>
      </c>
      <c r="G2140">
        <v>8.9309999999999992</v>
      </c>
      <c r="K2140">
        <v>433.24950000000001</v>
      </c>
      <c r="L2140">
        <v>424.327</v>
      </c>
      <c r="N2140">
        <v>8.5489999999999995</v>
      </c>
    </row>
    <row r="2141" spans="1:14" x14ac:dyDescent="0.2">
      <c r="A2141" s="1" t="s">
        <v>45</v>
      </c>
      <c r="B2141" s="10">
        <v>32200</v>
      </c>
      <c r="C2141" s="32" t="str">
        <f t="shared" si="189"/>
        <v>S</v>
      </c>
      <c r="D2141">
        <v>31</v>
      </c>
      <c r="E2141">
        <v>0.8</v>
      </c>
      <c r="F2141" s="5">
        <f t="shared" si="193"/>
        <v>30.201605000000001</v>
      </c>
      <c r="G2141">
        <v>9.2050000000000001</v>
      </c>
      <c r="K2141">
        <v>433.24950000000001</v>
      </c>
      <c r="L2141">
        <v>424.05200000000002</v>
      </c>
      <c r="N2141">
        <v>8.8230000000000004</v>
      </c>
    </row>
    <row r="2142" spans="1:14" x14ac:dyDescent="0.2">
      <c r="A2142" s="1" t="s">
        <v>45</v>
      </c>
      <c r="B2142" s="10">
        <v>32201</v>
      </c>
      <c r="C2142" s="32" t="str">
        <f t="shared" si="189"/>
        <v>S</v>
      </c>
      <c r="D2142">
        <v>31</v>
      </c>
      <c r="E2142">
        <v>0.8</v>
      </c>
      <c r="F2142" s="5">
        <f t="shared" si="193"/>
        <v>30.201605000000001</v>
      </c>
      <c r="G2142">
        <v>9.2050000000000001</v>
      </c>
      <c r="K2142">
        <v>433.24950000000001</v>
      </c>
      <c r="L2142">
        <v>424.05200000000002</v>
      </c>
      <c r="N2142">
        <v>8.8230000000000004</v>
      </c>
    </row>
    <row r="2143" spans="1:14" x14ac:dyDescent="0.2">
      <c r="A2143" s="1" t="s">
        <v>45</v>
      </c>
      <c r="B2143" s="10">
        <v>32231</v>
      </c>
      <c r="C2143" s="32" t="str">
        <f t="shared" si="189"/>
        <v>S</v>
      </c>
      <c r="D2143">
        <v>32</v>
      </c>
      <c r="E2143">
        <v>2.0699999999999998</v>
      </c>
      <c r="F2143" s="5">
        <f t="shared" si="193"/>
        <v>29.932562999999998</v>
      </c>
      <c r="G2143">
        <v>9.1229999999999993</v>
      </c>
      <c r="K2143">
        <v>433.24950000000001</v>
      </c>
      <c r="L2143">
        <v>424.13499999999999</v>
      </c>
      <c r="N2143">
        <v>8.7409999999999997</v>
      </c>
    </row>
    <row r="2144" spans="1:14" x14ac:dyDescent="0.2">
      <c r="A2144" s="1" t="s">
        <v>45</v>
      </c>
      <c r="B2144" s="10">
        <v>32235</v>
      </c>
      <c r="C2144" s="32" t="str">
        <f t="shared" si="189"/>
        <v>S</v>
      </c>
      <c r="D2144">
        <v>31</v>
      </c>
      <c r="E2144">
        <v>0.62</v>
      </c>
      <c r="F2144" s="5">
        <f t="shared" si="193"/>
        <v>30.382059999999999</v>
      </c>
      <c r="G2144">
        <v>9.26</v>
      </c>
      <c r="K2144">
        <v>433.24950000000001</v>
      </c>
      <c r="L2144">
        <v>423.99799999999999</v>
      </c>
      <c r="N2144">
        <v>8.8780000000000001</v>
      </c>
    </row>
    <row r="2145" spans="1:14" x14ac:dyDescent="0.2">
      <c r="A2145" s="1" t="s">
        <v>45</v>
      </c>
      <c r="B2145" s="10">
        <v>32238</v>
      </c>
      <c r="C2145" s="32" t="str">
        <f t="shared" si="189"/>
        <v>S</v>
      </c>
      <c r="D2145">
        <v>31</v>
      </c>
      <c r="E2145">
        <v>0.68</v>
      </c>
      <c r="F2145" s="5">
        <f t="shared" si="193"/>
        <v>30.323002000000002</v>
      </c>
      <c r="G2145">
        <v>9.2420000000000009</v>
      </c>
      <c r="K2145">
        <v>433.24950000000001</v>
      </c>
      <c r="L2145">
        <v>424.01600000000002</v>
      </c>
      <c r="N2145">
        <v>8.86</v>
      </c>
    </row>
    <row r="2146" spans="1:14" x14ac:dyDescent="0.2">
      <c r="A2146" s="1" t="s">
        <v>45</v>
      </c>
      <c r="B2146" s="10">
        <v>32242</v>
      </c>
      <c r="C2146" s="32" t="str">
        <f t="shared" si="189"/>
        <v>S</v>
      </c>
      <c r="D2146">
        <v>31</v>
      </c>
      <c r="E2146">
        <v>0.71</v>
      </c>
      <c r="F2146" s="5">
        <f t="shared" si="193"/>
        <v>30.293473000000002</v>
      </c>
      <c r="G2146">
        <v>9.2330000000000005</v>
      </c>
      <c r="K2146">
        <v>433.24950000000001</v>
      </c>
      <c r="L2146">
        <v>424.02499999999998</v>
      </c>
      <c r="N2146">
        <v>8.8510000000000009</v>
      </c>
    </row>
    <row r="2147" spans="1:14" x14ac:dyDescent="0.2">
      <c r="A2147" s="1" t="s">
        <v>45</v>
      </c>
      <c r="B2147" s="10">
        <v>32245</v>
      </c>
      <c r="C2147" s="32" t="str">
        <f t="shared" si="189"/>
        <v>S</v>
      </c>
      <c r="D2147">
        <v>32</v>
      </c>
      <c r="E2147">
        <v>1.78</v>
      </c>
      <c r="F2147" s="5">
        <f t="shared" si="193"/>
        <v>30.221291000000001</v>
      </c>
      <c r="G2147">
        <v>9.2110000000000003</v>
      </c>
      <c r="K2147">
        <v>433.24950000000001</v>
      </c>
      <c r="L2147">
        <v>424.04599999999999</v>
      </c>
      <c r="N2147">
        <v>8.8290000000000006</v>
      </c>
    </row>
    <row r="2148" spans="1:14" x14ac:dyDescent="0.2">
      <c r="A2148" s="1" t="s">
        <v>45</v>
      </c>
      <c r="B2148" s="10">
        <v>32263</v>
      </c>
      <c r="C2148" s="32" t="str">
        <f t="shared" si="189"/>
        <v>S</v>
      </c>
      <c r="D2148">
        <v>31</v>
      </c>
      <c r="E2148">
        <v>0.82</v>
      </c>
      <c r="F2148" s="5">
        <f t="shared" si="193"/>
        <v>30.181919000000001</v>
      </c>
      <c r="G2148">
        <v>9.1989999999999998</v>
      </c>
      <c r="K2148">
        <v>433.24950000000001</v>
      </c>
      <c r="L2148">
        <v>424.05799999999999</v>
      </c>
      <c r="N2148">
        <v>8.8170000000000002</v>
      </c>
    </row>
    <row r="2149" spans="1:14" x14ac:dyDescent="0.2">
      <c r="A2149" s="1" t="s">
        <v>45</v>
      </c>
      <c r="B2149" s="10">
        <v>32266</v>
      </c>
      <c r="C2149" s="32" t="str">
        <f t="shared" si="189"/>
        <v>S</v>
      </c>
      <c r="D2149">
        <v>31</v>
      </c>
      <c r="E2149">
        <v>0.98</v>
      </c>
      <c r="F2149" s="5">
        <f t="shared" si="193"/>
        <v>30.021150000000002</v>
      </c>
      <c r="G2149">
        <v>9.15</v>
      </c>
      <c r="K2149">
        <v>433.24950000000001</v>
      </c>
      <c r="L2149">
        <v>424.10700000000003</v>
      </c>
      <c r="N2149">
        <v>8.7680000000000007</v>
      </c>
    </row>
    <row r="2150" spans="1:14" x14ac:dyDescent="0.2">
      <c r="A2150" s="1" t="s">
        <v>45</v>
      </c>
      <c r="B2150" s="10">
        <v>32282</v>
      </c>
      <c r="C2150" s="32" t="str">
        <f t="shared" si="189"/>
        <v>S</v>
      </c>
      <c r="D2150">
        <v>31</v>
      </c>
      <c r="E2150">
        <v>0.71</v>
      </c>
      <c r="F2150" s="5">
        <f t="shared" si="193"/>
        <v>30.293473000000002</v>
      </c>
      <c r="G2150">
        <v>9.2330000000000005</v>
      </c>
      <c r="K2150">
        <v>433.24950000000001</v>
      </c>
      <c r="L2150">
        <v>424.02499999999998</v>
      </c>
      <c r="N2150">
        <v>8.8510000000000009</v>
      </c>
    </row>
    <row r="2151" spans="1:14" x14ac:dyDescent="0.2">
      <c r="A2151" s="1" t="s">
        <v>45</v>
      </c>
      <c r="B2151" s="10">
        <v>32313</v>
      </c>
      <c r="C2151" s="32" t="str">
        <f t="shared" si="189"/>
        <v>V</v>
      </c>
      <c r="F2151" s="5">
        <f t="shared" si="193"/>
        <v>30.293473000000002</v>
      </c>
      <c r="G2151">
        <v>9.2330000000000005</v>
      </c>
      <c r="K2151">
        <v>433.24950000000001</v>
      </c>
      <c r="L2151">
        <v>424.02499999999998</v>
      </c>
      <c r="N2151">
        <v>8.8510000000000009</v>
      </c>
    </row>
    <row r="2152" spans="1:14" x14ac:dyDescent="0.2">
      <c r="A2152" s="1" t="s">
        <v>45</v>
      </c>
      <c r="B2152" s="10">
        <v>32321</v>
      </c>
      <c r="C2152" s="32" t="str">
        <f t="shared" si="189"/>
        <v>S</v>
      </c>
      <c r="D2152">
        <v>31</v>
      </c>
      <c r="E2152">
        <v>0.73</v>
      </c>
      <c r="F2152" s="5">
        <f t="shared" si="193"/>
        <v>30.270506000000005</v>
      </c>
      <c r="G2152">
        <v>9.2260000000000009</v>
      </c>
      <c r="K2152">
        <v>433.24950000000001</v>
      </c>
      <c r="L2152">
        <v>424.03100000000001</v>
      </c>
      <c r="N2152">
        <v>8.8439999999999994</v>
      </c>
    </row>
    <row r="2153" spans="1:14" x14ac:dyDescent="0.2">
      <c r="A2153" s="1" t="s">
        <v>45</v>
      </c>
      <c r="B2153" s="10">
        <v>32333</v>
      </c>
      <c r="C2153" s="32" t="str">
        <f t="shared" si="189"/>
        <v>S</v>
      </c>
      <c r="D2153">
        <v>31</v>
      </c>
      <c r="E2153">
        <v>0.67</v>
      </c>
      <c r="F2153" s="5">
        <f t="shared" si="193"/>
        <v>30.332844999999999</v>
      </c>
      <c r="G2153">
        <v>9.2449999999999992</v>
      </c>
      <c r="K2153">
        <v>433.24950000000001</v>
      </c>
      <c r="L2153">
        <v>424.01299999999998</v>
      </c>
      <c r="N2153">
        <v>8.8629999999999995</v>
      </c>
    </row>
    <row r="2154" spans="1:14" x14ac:dyDescent="0.2">
      <c r="A2154" s="1" t="s">
        <v>45</v>
      </c>
      <c r="B2154" s="10">
        <v>32381</v>
      </c>
      <c r="C2154" s="32" t="str">
        <f t="shared" si="189"/>
        <v>S</v>
      </c>
      <c r="D2154">
        <v>31</v>
      </c>
      <c r="E2154">
        <v>0.52</v>
      </c>
      <c r="F2154" s="5">
        <f t="shared" si="193"/>
        <v>30.48049</v>
      </c>
      <c r="G2154">
        <v>9.2899999999999991</v>
      </c>
      <c r="K2154">
        <v>433.24950000000001</v>
      </c>
      <c r="L2154">
        <v>423.96699999999998</v>
      </c>
      <c r="N2154">
        <v>8.9079999999999995</v>
      </c>
    </row>
    <row r="2155" spans="1:14" x14ac:dyDescent="0.2">
      <c r="A2155" s="1" t="s">
        <v>45</v>
      </c>
      <c r="B2155" s="10">
        <v>32410</v>
      </c>
      <c r="C2155" s="32" t="str">
        <f t="shared" si="189"/>
        <v>S</v>
      </c>
      <c r="D2155">
        <v>31</v>
      </c>
      <c r="E2155">
        <v>0.45</v>
      </c>
      <c r="F2155" s="5">
        <f t="shared" si="193"/>
        <v>30.552671999999998</v>
      </c>
      <c r="G2155">
        <v>9.3119999999999994</v>
      </c>
      <c r="K2155">
        <v>433.24950000000001</v>
      </c>
      <c r="L2155">
        <v>423.94600000000003</v>
      </c>
      <c r="N2155">
        <v>8.93</v>
      </c>
    </row>
    <row r="2156" spans="1:14" x14ac:dyDescent="0.2">
      <c r="A2156" s="1" t="s">
        <v>45</v>
      </c>
      <c r="B2156" s="10">
        <v>32476</v>
      </c>
      <c r="C2156" s="32" t="str">
        <f t="shared" si="189"/>
        <v>S</v>
      </c>
      <c r="D2156">
        <v>31</v>
      </c>
      <c r="E2156">
        <v>0.36</v>
      </c>
      <c r="F2156" s="5">
        <f t="shared" si="193"/>
        <v>30.641259000000002</v>
      </c>
      <c r="G2156">
        <v>9.3390000000000004</v>
      </c>
      <c r="K2156">
        <v>433.24950000000001</v>
      </c>
      <c r="L2156">
        <v>423.91800000000001</v>
      </c>
      <c r="N2156">
        <v>8.9570000000000007</v>
      </c>
    </row>
    <row r="2157" spans="1:14" x14ac:dyDescent="0.2">
      <c r="A2157" s="1" t="s">
        <v>45</v>
      </c>
      <c r="B2157" s="10">
        <v>32522</v>
      </c>
      <c r="C2157" s="32" t="str">
        <f t="shared" si="189"/>
        <v>S</v>
      </c>
      <c r="D2157">
        <v>31</v>
      </c>
      <c r="E2157">
        <v>0.28000000000000003</v>
      </c>
      <c r="F2157" s="5">
        <f t="shared" si="193"/>
        <v>30.723284000000003</v>
      </c>
      <c r="G2157">
        <v>9.3640000000000008</v>
      </c>
      <c r="K2157">
        <v>433.24950000000001</v>
      </c>
      <c r="L2157">
        <v>423.89400000000001</v>
      </c>
      <c r="N2157">
        <v>8.9819999999999993</v>
      </c>
    </row>
    <row r="2158" spans="1:14" x14ac:dyDescent="0.2">
      <c r="A2158" s="1" t="s">
        <v>45</v>
      </c>
      <c r="B2158" s="10">
        <v>32605</v>
      </c>
      <c r="C2158" s="32" t="str">
        <f t="shared" si="189"/>
        <v>V</v>
      </c>
      <c r="F2158" s="5">
        <f t="shared" si="193"/>
        <v>30.752813</v>
      </c>
      <c r="G2158">
        <v>9.3729999999999993</v>
      </c>
      <c r="K2158">
        <v>433.24950000000001</v>
      </c>
      <c r="L2158">
        <v>423.88400000000001</v>
      </c>
      <c r="N2158">
        <v>8.9909999999999997</v>
      </c>
    </row>
    <row r="2159" spans="1:14" x14ac:dyDescent="0.2">
      <c r="A2159" s="1" t="s">
        <v>45</v>
      </c>
      <c r="B2159" s="10">
        <v>32613</v>
      </c>
      <c r="C2159" s="32" t="str">
        <f t="shared" si="189"/>
        <v>V</v>
      </c>
      <c r="F2159" s="5">
        <f t="shared" si="193"/>
        <v>30.611730000000001</v>
      </c>
      <c r="G2159">
        <v>9.33</v>
      </c>
      <c r="K2159">
        <v>433.24950000000001</v>
      </c>
      <c r="L2159">
        <v>423.92700000000002</v>
      </c>
      <c r="N2159">
        <v>8.9480000000000004</v>
      </c>
    </row>
    <row r="2160" spans="1:14" x14ac:dyDescent="0.2">
      <c r="A2160" s="1" t="s">
        <v>45</v>
      </c>
      <c r="B2160" s="10">
        <v>32641</v>
      </c>
      <c r="C2160" s="32" t="str">
        <f t="shared" si="189"/>
        <v>V</v>
      </c>
      <c r="F2160" s="5">
        <f t="shared" si="193"/>
        <v>30.254101000000002</v>
      </c>
      <c r="G2160">
        <v>9.2210000000000001</v>
      </c>
      <c r="K2160">
        <v>433.24950000000001</v>
      </c>
      <c r="L2160">
        <v>424.036</v>
      </c>
      <c r="N2160">
        <v>8.8390000000000004</v>
      </c>
    </row>
    <row r="2161" spans="1:14" x14ac:dyDescent="0.2">
      <c r="A2161" s="1" t="s">
        <v>45</v>
      </c>
      <c r="B2161" s="10">
        <v>32660</v>
      </c>
      <c r="C2161" s="32" t="str">
        <f t="shared" si="189"/>
        <v>V</v>
      </c>
      <c r="F2161" s="5">
        <f t="shared" si="193"/>
        <v>30.221291000000001</v>
      </c>
      <c r="G2161">
        <v>9.2110000000000003</v>
      </c>
      <c r="K2161">
        <v>433.24950000000001</v>
      </c>
      <c r="L2161">
        <v>424.04599999999999</v>
      </c>
      <c r="N2161">
        <v>8.8290000000000006</v>
      </c>
    </row>
    <row r="2162" spans="1:14" x14ac:dyDescent="0.2">
      <c r="A2162" s="1" t="s">
        <v>45</v>
      </c>
      <c r="B2162" s="10">
        <v>32723</v>
      </c>
      <c r="C2162" s="32" t="str">
        <f t="shared" si="189"/>
        <v>V</v>
      </c>
      <c r="F2162" s="5">
        <f t="shared" si="193"/>
        <v>30.349250000000001</v>
      </c>
      <c r="G2162">
        <v>9.25</v>
      </c>
      <c r="K2162">
        <v>433.24950000000001</v>
      </c>
      <c r="L2162">
        <v>424.00700000000001</v>
      </c>
      <c r="N2162">
        <v>8.8680000000000003</v>
      </c>
    </row>
    <row r="2163" spans="1:14" x14ac:dyDescent="0.2">
      <c r="A2163" s="1" t="s">
        <v>45</v>
      </c>
      <c r="B2163" s="10">
        <v>32743</v>
      </c>
      <c r="C2163" s="32" t="str">
        <f t="shared" si="189"/>
        <v>S</v>
      </c>
      <c r="D2163">
        <v>32</v>
      </c>
      <c r="E2163">
        <v>1.5</v>
      </c>
      <c r="F2163" s="5">
        <f t="shared" si="193"/>
        <v>30.503457000000004</v>
      </c>
      <c r="G2163">
        <v>9.2970000000000006</v>
      </c>
      <c r="K2163">
        <v>433.24950000000001</v>
      </c>
      <c r="L2163">
        <f t="shared" ref="L2163:L2180" si="194">K2163-G2163</f>
        <v>423.95249999999999</v>
      </c>
      <c r="N2163">
        <f t="shared" ref="N2163:N2180" si="195">432.87-L2163</f>
        <v>8.9175000000000182</v>
      </c>
    </row>
    <row r="2164" spans="1:14" x14ac:dyDescent="0.2">
      <c r="A2164" s="1" t="s">
        <v>45</v>
      </c>
      <c r="B2164" s="10">
        <v>32755</v>
      </c>
      <c r="C2164" s="32" t="str">
        <f t="shared" si="189"/>
        <v>S</v>
      </c>
      <c r="D2164">
        <v>32</v>
      </c>
      <c r="E2164">
        <v>1.5</v>
      </c>
      <c r="F2164" s="5">
        <f t="shared" si="193"/>
        <v>30.503457000000004</v>
      </c>
      <c r="G2164">
        <v>9.2970000000000006</v>
      </c>
      <c r="K2164">
        <v>433.24950000000001</v>
      </c>
      <c r="L2164">
        <f t="shared" si="194"/>
        <v>423.95249999999999</v>
      </c>
      <c r="N2164">
        <f t="shared" si="195"/>
        <v>8.9175000000000182</v>
      </c>
    </row>
    <row r="2165" spans="1:14" x14ac:dyDescent="0.2">
      <c r="A2165" s="1" t="s">
        <v>45</v>
      </c>
      <c r="B2165" s="10">
        <v>32800</v>
      </c>
      <c r="C2165" s="32" t="str">
        <f t="shared" si="189"/>
        <v>V</v>
      </c>
      <c r="F2165" s="5">
        <f t="shared" si="193"/>
        <v>30.559234</v>
      </c>
      <c r="G2165">
        <v>9.3140000000000001</v>
      </c>
      <c r="K2165">
        <v>433.24950000000001</v>
      </c>
      <c r="L2165">
        <f t="shared" si="194"/>
        <v>423.93549999999999</v>
      </c>
      <c r="N2165">
        <f t="shared" si="195"/>
        <v>8.9345000000000141</v>
      </c>
    </row>
    <row r="2166" spans="1:14" x14ac:dyDescent="0.2">
      <c r="A2166" s="1" t="s">
        <v>45</v>
      </c>
      <c r="B2166" s="10">
        <v>32808</v>
      </c>
      <c r="C2166" s="32" t="str">
        <f t="shared" si="189"/>
        <v>V</v>
      </c>
      <c r="F2166" s="5">
        <f t="shared" ref="F2166:F2232" si="196">G2166*3.281</f>
        <v>30.575639000000002</v>
      </c>
      <c r="G2166">
        <v>9.3190000000000008</v>
      </c>
      <c r="K2166">
        <v>433.24950000000001</v>
      </c>
      <c r="L2166">
        <f t="shared" si="194"/>
        <v>423.93049999999999</v>
      </c>
      <c r="N2166">
        <f t="shared" si="195"/>
        <v>8.9395000000000095</v>
      </c>
    </row>
    <row r="2167" spans="1:14" x14ac:dyDescent="0.2">
      <c r="A2167" s="1" t="s">
        <v>45</v>
      </c>
      <c r="B2167" s="10">
        <v>33257</v>
      </c>
      <c r="C2167" s="32" t="str">
        <f t="shared" si="189"/>
        <v>V</v>
      </c>
      <c r="F2167" s="5">
        <f t="shared" si="196"/>
        <v>31.238401000000003</v>
      </c>
      <c r="G2167">
        <v>9.5210000000000008</v>
      </c>
      <c r="K2167">
        <v>433.24950000000001</v>
      </c>
      <c r="L2167">
        <f t="shared" si="194"/>
        <v>423.7285</v>
      </c>
      <c r="N2167">
        <f t="shared" si="195"/>
        <v>9.1415000000000077</v>
      </c>
    </row>
    <row r="2168" spans="1:14" x14ac:dyDescent="0.2">
      <c r="A2168" s="1" t="s">
        <v>45</v>
      </c>
      <c r="B2168" s="10">
        <v>33308</v>
      </c>
      <c r="C2168" s="32" t="str">
        <f t="shared" si="189"/>
        <v>V</v>
      </c>
      <c r="F2168" s="5">
        <f t="shared" si="196"/>
        <v>31.336831</v>
      </c>
      <c r="G2168">
        <v>9.5510000000000002</v>
      </c>
      <c r="K2168">
        <v>433.24950000000001</v>
      </c>
      <c r="L2168">
        <f t="shared" si="194"/>
        <v>423.69850000000002</v>
      </c>
      <c r="N2168">
        <f t="shared" si="195"/>
        <v>9.1714999999999804</v>
      </c>
    </row>
    <row r="2169" spans="1:14" x14ac:dyDescent="0.2">
      <c r="A2169" s="1" t="s">
        <v>45</v>
      </c>
      <c r="B2169" s="10">
        <v>33323</v>
      </c>
      <c r="C2169" s="32" t="str">
        <f t="shared" si="189"/>
        <v>V</v>
      </c>
      <c r="F2169" s="5">
        <f t="shared" si="196"/>
        <v>31.300739999999998</v>
      </c>
      <c r="G2169">
        <v>9.5399999999999991</v>
      </c>
      <c r="K2169">
        <v>433.24950000000001</v>
      </c>
      <c r="L2169">
        <f t="shared" si="194"/>
        <v>423.70949999999999</v>
      </c>
      <c r="N2169">
        <f t="shared" si="195"/>
        <v>9.1605000000000132</v>
      </c>
    </row>
    <row r="2170" spans="1:14" x14ac:dyDescent="0.2">
      <c r="A2170" s="1" t="s">
        <v>45</v>
      </c>
      <c r="B2170" s="10">
        <v>33653</v>
      </c>
      <c r="C2170" s="32" t="str">
        <f t="shared" si="189"/>
        <v>V</v>
      </c>
      <c r="F2170" s="5">
        <f t="shared" si="196"/>
        <v>31.218715000000003</v>
      </c>
      <c r="G2170">
        <v>9.5150000000000006</v>
      </c>
      <c r="K2170">
        <v>433.24950000000001</v>
      </c>
      <c r="L2170">
        <f t="shared" si="194"/>
        <v>423.73450000000003</v>
      </c>
      <c r="N2170">
        <f t="shared" si="195"/>
        <v>9.1354999999999791</v>
      </c>
    </row>
    <row r="2171" spans="1:14" x14ac:dyDescent="0.2">
      <c r="A2171" s="1" t="s">
        <v>45</v>
      </c>
      <c r="B2171" s="10">
        <v>33679</v>
      </c>
      <c r="C2171" s="32" t="str">
        <f t="shared" si="189"/>
        <v>V</v>
      </c>
      <c r="F2171" s="5">
        <f t="shared" si="196"/>
        <v>31.139970999999999</v>
      </c>
      <c r="G2171">
        <v>9.4909999999999997</v>
      </c>
      <c r="K2171">
        <v>433.24950000000001</v>
      </c>
      <c r="L2171">
        <f t="shared" si="194"/>
        <v>423.75850000000003</v>
      </c>
      <c r="N2171">
        <f t="shared" si="195"/>
        <v>9.1114999999999782</v>
      </c>
    </row>
    <row r="2172" spans="1:14" x14ac:dyDescent="0.2">
      <c r="A2172" s="1" t="s">
        <v>45</v>
      </c>
      <c r="B2172" s="10">
        <v>33690</v>
      </c>
      <c r="C2172" s="32" t="str">
        <f t="shared" si="189"/>
        <v>V</v>
      </c>
      <c r="F2172" s="5">
        <f t="shared" si="196"/>
        <v>31.133409000000004</v>
      </c>
      <c r="G2172">
        <v>9.4890000000000008</v>
      </c>
      <c r="K2172">
        <v>433.24950000000001</v>
      </c>
      <c r="L2172">
        <f t="shared" si="194"/>
        <v>423.76050000000004</v>
      </c>
      <c r="N2172">
        <f t="shared" si="195"/>
        <v>9.1094999999999686</v>
      </c>
    </row>
    <row r="2173" spans="1:14" x14ac:dyDescent="0.2">
      <c r="A2173" s="1" t="s">
        <v>45</v>
      </c>
      <c r="B2173" s="10">
        <v>33693</v>
      </c>
      <c r="C2173" s="32" t="str">
        <f t="shared" si="189"/>
        <v>V</v>
      </c>
      <c r="F2173" s="5">
        <f t="shared" si="196"/>
        <v>31.123566000000004</v>
      </c>
      <c r="G2173">
        <v>9.4860000000000007</v>
      </c>
      <c r="K2173">
        <v>433.24950000000001</v>
      </c>
      <c r="L2173">
        <f t="shared" si="194"/>
        <v>423.76350000000002</v>
      </c>
      <c r="N2173">
        <f t="shared" si="195"/>
        <v>9.1064999999999827</v>
      </c>
    </row>
    <row r="2174" spans="1:14" x14ac:dyDescent="0.2">
      <c r="A2174" s="1" t="s">
        <v>45</v>
      </c>
      <c r="B2174" s="10">
        <v>33700</v>
      </c>
      <c r="C2174" s="32" t="str">
        <f t="shared" si="189"/>
        <v>V</v>
      </c>
      <c r="F2174" s="5">
        <f t="shared" si="196"/>
        <v>30.998888000000001</v>
      </c>
      <c r="G2174">
        <v>9.4480000000000004</v>
      </c>
      <c r="K2174">
        <v>433.24950000000001</v>
      </c>
      <c r="L2174">
        <f t="shared" si="194"/>
        <v>423.80150000000003</v>
      </c>
      <c r="N2174">
        <f t="shared" si="195"/>
        <v>9.0684999999999718</v>
      </c>
    </row>
    <row r="2175" spans="1:14" x14ac:dyDescent="0.2">
      <c r="A2175" s="1" t="s">
        <v>45</v>
      </c>
      <c r="B2175" s="10">
        <v>33702</v>
      </c>
      <c r="C2175" s="32" t="str">
        <f t="shared" si="189"/>
        <v>V</v>
      </c>
      <c r="F2175" s="5">
        <f t="shared" si="196"/>
        <v>30.992326000000002</v>
      </c>
      <c r="G2175">
        <v>9.4459999999999997</v>
      </c>
      <c r="K2175">
        <v>433.24950000000001</v>
      </c>
      <c r="L2175">
        <f t="shared" si="194"/>
        <v>423.80349999999999</v>
      </c>
      <c r="N2175">
        <f t="shared" si="195"/>
        <v>9.0665000000000191</v>
      </c>
    </row>
    <row r="2176" spans="1:14" x14ac:dyDescent="0.2">
      <c r="A2176" s="1" t="s">
        <v>45</v>
      </c>
      <c r="B2176" s="10">
        <v>33707</v>
      </c>
      <c r="C2176" s="32" t="str">
        <f t="shared" si="189"/>
        <v>V</v>
      </c>
      <c r="F2176" s="5">
        <f t="shared" si="196"/>
        <v>31.077632000000001</v>
      </c>
      <c r="G2176">
        <v>9.4719999999999995</v>
      </c>
      <c r="K2176">
        <v>433.24950000000001</v>
      </c>
      <c r="L2176">
        <f t="shared" si="194"/>
        <v>423.77750000000003</v>
      </c>
      <c r="N2176">
        <f t="shared" si="195"/>
        <v>9.0924999999999727</v>
      </c>
    </row>
    <row r="2177" spans="1:14" x14ac:dyDescent="0.2">
      <c r="A2177" s="1" t="s">
        <v>45</v>
      </c>
      <c r="B2177" s="10">
        <v>33709</v>
      </c>
      <c r="C2177" s="32" t="str">
        <f t="shared" si="189"/>
        <v>V</v>
      </c>
      <c r="F2177" s="5">
        <f t="shared" si="196"/>
        <v>31.087475000000001</v>
      </c>
      <c r="G2177">
        <v>9.4749999999999996</v>
      </c>
      <c r="K2177">
        <v>433.24950000000001</v>
      </c>
      <c r="L2177">
        <f t="shared" si="194"/>
        <v>423.77449999999999</v>
      </c>
      <c r="N2177">
        <f t="shared" si="195"/>
        <v>9.0955000000000155</v>
      </c>
    </row>
    <row r="2178" spans="1:14" x14ac:dyDescent="0.2">
      <c r="A2178" s="1" t="s">
        <v>45</v>
      </c>
      <c r="B2178" s="10">
        <v>33716</v>
      </c>
      <c r="C2178" s="32" t="str">
        <f t="shared" si="189"/>
        <v>V</v>
      </c>
      <c r="F2178" s="5">
        <f t="shared" si="196"/>
        <v>31.067788999999998</v>
      </c>
      <c r="G2178">
        <v>9.4689999999999994</v>
      </c>
      <c r="K2178">
        <v>433.24950000000001</v>
      </c>
      <c r="L2178">
        <f t="shared" si="194"/>
        <v>423.78050000000002</v>
      </c>
      <c r="N2178">
        <f t="shared" si="195"/>
        <v>9.0894999999999868</v>
      </c>
    </row>
    <row r="2179" spans="1:14" x14ac:dyDescent="0.2">
      <c r="A2179" s="1" t="s">
        <v>45</v>
      </c>
      <c r="B2179" s="10">
        <v>33718</v>
      </c>
      <c r="C2179" s="32" t="str">
        <f t="shared" si="189"/>
        <v>V</v>
      </c>
      <c r="F2179" s="5">
        <f t="shared" si="196"/>
        <v>31.051384000000002</v>
      </c>
      <c r="G2179">
        <v>9.4640000000000004</v>
      </c>
      <c r="K2179">
        <v>433.24950000000001</v>
      </c>
      <c r="L2179">
        <f t="shared" si="194"/>
        <v>423.78550000000001</v>
      </c>
      <c r="N2179">
        <f t="shared" si="195"/>
        <v>9.0844999999999914</v>
      </c>
    </row>
    <row r="2180" spans="1:14" x14ac:dyDescent="0.2">
      <c r="A2180" s="1" t="s">
        <v>45</v>
      </c>
      <c r="B2180" s="10">
        <v>33771</v>
      </c>
      <c r="C2180" s="32" t="str">
        <f t="shared" si="189"/>
        <v>V</v>
      </c>
      <c r="F2180" s="5">
        <f t="shared" si="196"/>
        <v>30.824995000000001</v>
      </c>
      <c r="G2180">
        <v>9.3949999999999996</v>
      </c>
      <c r="K2180">
        <v>433.24950000000001</v>
      </c>
      <c r="L2180">
        <f t="shared" si="194"/>
        <v>423.85450000000003</v>
      </c>
      <c r="N2180">
        <f t="shared" si="195"/>
        <v>9.0154999999999745</v>
      </c>
    </row>
    <row r="2181" spans="1:14" x14ac:dyDescent="0.2">
      <c r="A2181" s="1" t="s">
        <v>45</v>
      </c>
      <c r="B2181" s="10">
        <v>33855</v>
      </c>
      <c r="C2181" s="32" t="str">
        <f t="shared" si="189"/>
        <v>V</v>
      </c>
      <c r="F2181" s="5">
        <f t="shared" si="196"/>
        <v>30.306597</v>
      </c>
      <c r="G2181">
        <v>9.2370000000000001</v>
      </c>
      <c r="K2181">
        <v>433.24950000000001</v>
      </c>
      <c r="L2181">
        <f>K2181-G2181</f>
        <v>424.01249999999999</v>
      </c>
      <c r="N2181">
        <f>432.87-L2181</f>
        <v>8.8575000000000159</v>
      </c>
    </row>
    <row r="2182" spans="1:14" x14ac:dyDescent="0.2">
      <c r="C2182" s="32"/>
    </row>
    <row r="2183" spans="1:14" s="8" customFormat="1" x14ac:dyDescent="0.2">
      <c r="A2183" s="7" t="s">
        <v>47</v>
      </c>
      <c r="B2183" s="13">
        <v>33864</v>
      </c>
      <c r="C2183" s="32" t="str">
        <f t="shared" ref="C2183:C2245" si="197">IF(ISBLANK(D2183),"V","S")</f>
        <v>V</v>
      </c>
      <c r="F2183" s="9">
        <f t="shared" si="196"/>
        <v>29.000759000000002</v>
      </c>
      <c r="G2183" s="8">
        <v>8.8390000000000004</v>
      </c>
      <c r="H2183" s="9"/>
      <c r="L2183" s="8">
        <v>424.02800000000002</v>
      </c>
    </row>
    <row r="2184" spans="1:14" s="8" customFormat="1" x14ac:dyDescent="0.2">
      <c r="A2184" s="7"/>
      <c r="B2184" s="13"/>
      <c r="C2184" s="32"/>
      <c r="F2184" s="9"/>
      <c r="H2184" s="9"/>
    </row>
    <row r="2185" spans="1:14" s="8" customFormat="1" x14ac:dyDescent="0.2">
      <c r="A2185" s="7" t="s">
        <v>48</v>
      </c>
      <c r="B2185" s="13">
        <v>33771</v>
      </c>
      <c r="C2185" s="32" t="str">
        <f t="shared" si="197"/>
        <v>V</v>
      </c>
      <c r="F2185" s="9">
        <f t="shared" si="196"/>
        <v>31.973344999999998</v>
      </c>
      <c r="G2185" s="8">
        <v>9.7449999999999992</v>
      </c>
      <c r="H2185" s="9"/>
      <c r="L2185" s="8">
        <v>423.85</v>
      </c>
      <c r="N2185" s="8">
        <v>9.18</v>
      </c>
    </row>
    <row r="2186" spans="1:14" s="8" customFormat="1" x14ac:dyDescent="0.2">
      <c r="A2186" s="7"/>
      <c r="B2186" s="13"/>
      <c r="C2186" s="32"/>
      <c r="F2186" s="9"/>
      <c r="H2186" s="9"/>
    </row>
    <row r="2187" spans="1:14" s="8" customFormat="1" x14ac:dyDescent="0.2">
      <c r="A2187" s="7">
        <v>311</v>
      </c>
      <c r="B2187" s="13">
        <v>30476</v>
      </c>
      <c r="C2187" s="32" t="str">
        <f t="shared" si="197"/>
        <v>S</v>
      </c>
      <c r="D2187" s="8">
        <v>34</v>
      </c>
      <c r="E2187" s="8">
        <v>0.84</v>
      </c>
      <c r="F2187" s="9">
        <f t="shared" si="196"/>
        <v>33.161066999999996</v>
      </c>
      <c r="G2187" s="8">
        <v>10.106999999999999</v>
      </c>
      <c r="H2187" s="9"/>
      <c r="J2187" s="8" t="s">
        <v>49</v>
      </c>
      <c r="K2187" s="8">
        <v>433.42700000000002</v>
      </c>
      <c r="L2187" s="8">
        <v>423.32</v>
      </c>
      <c r="N2187" s="8">
        <v>9.3140000000000001</v>
      </c>
    </row>
    <row r="2188" spans="1:14" x14ac:dyDescent="0.2">
      <c r="A2188" s="1">
        <v>311</v>
      </c>
      <c r="B2188" s="10">
        <v>30483</v>
      </c>
      <c r="C2188" s="32" t="str">
        <f t="shared" si="197"/>
        <v>S</v>
      </c>
      <c r="D2188">
        <v>34</v>
      </c>
      <c r="E2188">
        <v>0.86499999999999999</v>
      </c>
      <c r="F2188" s="5">
        <f t="shared" si="196"/>
        <v>33.138100000000001</v>
      </c>
      <c r="G2188">
        <v>10.1</v>
      </c>
      <c r="K2188">
        <v>433.42700000000002</v>
      </c>
      <c r="L2188">
        <v>423.327</v>
      </c>
      <c r="N2188">
        <v>9.3070000000000004</v>
      </c>
    </row>
    <row r="2189" spans="1:14" x14ac:dyDescent="0.2">
      <c r="A2189" s="1">
        <v>311</v>
      </c>
      <c r="B2189" s="10">
        <v>30488</v>
      </c>
      <c r="C2189" s="32" t="str">
        <f t="shared" si="197"/>
        <v>S</v>
      </c>
      <c r="D2189">
        <v>34</v>
      </c>
      <c r="E2189">
        <v>0.91</v>
      </c>
      <c r="F2189" s="5">
        <f t="shared" si="196"/>
        <v>33.092165999999999</v>
      </c>
      <c r="G2189">
        <v>10.086</v>
      </c>
      <c r="K2189">
        <v>433.42700000000002</v>
      </c>
      <c r="L2189">
        <v>423.34100000000001</v>
      </c>
      <c r="N2189">
        <v>9.2929999999999993</v>
      </c>
    </row>
    <row r="2190" spans="1:14" x14ac:dyDescent="0.2">
      <c r="A2190" s="1">
        <v>311</v>
      </c>
      <c r="B2190" s="10">
        <v>30509</v>
      </c>
      <c r="C2190" s="32" t="str">
        <f t="shared" si="197"/>
        <v>S</v>
      </c>
      <c r="D2190">
        <v>34</v>
      </c>
      <c r="E2190">
        <v>1.1000000000000001</v>
      </c>
      <c r="F2190" s="5">
        <f t="shared" si="196"/>
        <v>32.901868</v>
      </c>
      <c r="G2190">
        <v>10.028</v>
      </c>
      <c r="K2190">
        <v>433.42700000000002</v>
      </c>
      <c r="L2190">
        <v>423.399</v>
      </c>
      <c r="N2190">
        <v>9.2349999999999994</v>
      </c>
    </row>
    <row r="2191" spans="1:14" x14ac:dyDescent="0.2">
      <c r="A2191" s="1">
        <v>311</v>
      </c>
      <c r="B2191" s="10">
        <v>30519</v>
      </c>
      <c r="C2191" s="32" t="str">
        <f t="shared" si="197"/>
        <v>S</v>
      </c>
      <c r="D2191">
        <v>35</v>
      </c>
      <c r="E2191">
        <v>2.13</v>
      </c>
      <c r="F2191" s="5">
        <f t="shared" si="196"/>
        <v>32.872339000000004</v>
      </c>
      <c r="G2191">
        <v>10.019</v>
      </c>
      <c r="K2191">
        <v>433.42700000000002</v>
      </c>
      <c r="L2191">
        <v>423.40800000000002</v>
      </c>
      <c r="N2191">
        <v>9.2260000000000009</v>
      </c>
    </row>
    <row r="2192" spans="1:14" x14ac:dyDescent="0.2">
      <c r="A2192" s="1">
        <v>311</v>
      </c>
      <c r="B2192" s="10">
        <v>30566</v>
      </c>
      <c r="C2192" s="32" t="str">
        <f t="shared" si="197"/>
        <v>S</v>
      </c>
      <c r="D2192">
        <v>34</v>
      </c>
      <c r="E2192">
        <v>1</v>
      </c>
      <c r="F2192" s="5">
        <f t="shared" si="196"/>
        <v>33.003579000000002</v>
      </c>
      <c r="G2192">
        <v>10.058999999999999</v>
      </c>
      <c r="K2192">
        <v>433.42700000000002</v>
      </c>
      <c r="L2192">
        <v>423.36799999999999</v>
      </c>
      <c r="N2192">
        <v>9.266</v>
      </c>
    </row>
    <row r="2193" spans="1:14" x14ac:dyDescent="0.2">
      <c r="A2193" s="1">
        <v>311</v>
      </c>
      <c r="B2193" s="10">
        <v>30610</v>
      </c>
      <c r="C2193" s="32" t="str">
        <f t="shared" si="197"/>
        <v>S</v>
      </c>
      <c r="D2193">
        <v>34</v>
      </c>
      <c r="E2193">
        <v>0.99</v>
      </c>
      <c r="F2193" s="5">
        <f t="shared" si="196"/>
        <v>33.013421999999998</v>
      </c>
      <c r="G2193">
        <v>10.061999999999999</v>
      </c>
      <c r="K2193">
        <v>433.42700000000002</v>
      </c>
      <c r="L2193">
        <v>423.36500000000001</v>
      </c>
      <c r="N2193">
        <v>9.2690000000000001</v>
      </c>
    </row>
    <row r="2194" spans="1:14" x14ac:dyDescent="0.2">
      <c r="A2194" s="1">
        <v>311</v>
      </c>
      <c r="B2194" s="10">
        <v>30739</v>
      </c>
      <c r="C2194" s="32" t="str">
        <f t="shared" si="197"/>
        <v>S</v>
      </c>
      <c r="D2194">
        <v>34</v>
      </c>
      <c r="E2194">
        <v>0.64</v>
      </c>
      <c r="F2194" s="5">
        <f t="shared" si="196"/>
        <v>33.361207999999998</v>
      </c>
      <c r="G2194">
        <v>10.167999999999999</v>
      </c>
      <c r="K2194">
        <v>433.42700000000002</v>
      </c>
      <c r="L2194">
        <v>423.25900000000001</v>
      </c>
      <c r="N2194">
        <v>9.375</v>
      </c>
    </row>
    <row r="2195" spans="1:14" x14ac:dyDescent="0.2">
      <c r="A2195" s="1">
        <v>311</v>
      </c>
      <c r="B2195" s="10">
        <v>30778</v>
      </c>
      <c r="C2195" s="32" t="str">
        <f t="shared" si="197"/>
        <v>S</v>
      </c>
      <c r="D2195">
        <v>37</v>
      </c>
      <c r="E2195">
        <v>3.65</v>
      </c>
      <c r="F2195" s="5">
        <f t="shared" si="196"/>
        <v>33.351365000000001</v>
      </c>
      <c r="G2195">
        <v>10.164999999999999</v>
      </c>
      <c r="K2195">
        <v>433.42700000000002</v>
      </c>
      <c r="L2195">
        <v>423.262</v>
      </c>
      <c r="N2195">
        <v>9.3719999999999999</v>
      </c>
    </row>
    <row r="2196" spans="1:14" x14ac:dyDescent="0.2">
      <c r="A2196" s="1">
        <v>311</v>
      </c>
      <c r="B2196" s="10">
        <v>30785</v>
      </c>
      <c r="C2196" s="32" t="str">
        <f t="shared" si="197"/>
        <v>S</v>
      </c>
      <c r="D2196">
        <v>37</v>
      </c>
      <c r="E2196">
        <v>3.68</v>
      </c>
      <c r="F2196" s="5">
        <f t="shared" si="196"/>
        <v>33.321836000000005</v>
      </c>
      <c r="G2196">
        <v>10.156000000000001</v>
      </c>
      <c r="K2196">
        <v>433.42700000000002</v>
      </c>
      <c r="L2196">
        <v>423.27100000000002</v>
      </c>
      <c r="N2196">
        <v>9.3629999999999995</v>
      </c>
    </row>
    <row r="2197" spans="1:14" x14ac:dyDescent="0.2">
      <c r="A2197" s="1">
        <v>311</v>
      </c>
      <c r="B2197" s="10">
        <v>30799</v>
      </c>
      <c r="C2197" s="32" t="str">
        <f t="shared" si="197"/>
        <v>S</v>
      </c>
      <c r="D2197">
        <v>37</v>
      </c>
      <c r="E2197">
        <v>3.75</v>
      </c>
      <c r="F2197" s="5">
        <f t="shared" si="196"/>
        <v>33.252935000000001</v>
      </c>
      <c r="G2197">
        <v>10.135</v>
      </c>
      <c r="K2197">
        <v>433.42700000000002</v>
      </c>
      <c r="L2197">
        <v>423.29199999999997</v>
      </c>
      <c r="N2197">
        <v>9.3420000000000005</v>
      </c>
    </row>
    <row r="2198" spans="1:14" x14ac:dyDescent="0.2">
      <c r="A2198" s="1">
        <v>311</v>
      </c>
      <c r="B2198" s="10">
        <v>30806</v>
      </c>
      <c r="C2198" s="32" t="str">
        <f t="shared" si="197"/>
        <v>S</v>
      </c>
      <c r="D2198">
        <v>37</v>
      </c>
      <c r="E2198">
        <v>3.86</v>
      </c>
      <c r="F2198" s="5">
        <f t="shared" si="196"/>
        <v>33.141381000000003</v>
      </c>
      <c r="G2198">
        <v>10.101000000000001</v>
      </c>
      <c r="K2198">
        <v>433.42700000000002</v>
      </c>
      <c r="L2198">
        <v>423.32600000000002</v>
      </c>
      <c r="N2198">
        <v>9.3079999999999998</v>
      </c>
    </row>
    <row r="2199" spans="1:14" x14ac:dyDescent="0.2">
      <c r="A2199" s="1">
        <v>311</v>
      </c>
      <c r="B2199" s="10">
        <v>30830</v>
      </c>
      <c r="C2199" s="32" t="str">
        <f t="shared" si="197"/>
        <v>S</v>
      </c>
      <c r="D2199">
        <v>37</v>
      </c>
      <c r="E2199">
        <v>3.88</v>
      </c>
      <c r="F2199" s="5">
        <f t="shared" si="196"/>
        <v>33.121695000000003</v>
      </c>
      <c r="G2199">
        <v>10.095000000000001</v>
      </c>
      <c r="K2199">
        <v>433.42700000000002</v>
      </c>
      <c r="L2199">
        <v>423.33199999999999</v>
      </c>
      <c r="N2199">
        <v>9.3019999999999996</v>
      </c>
    </row>
    <row r="2200" spans="1:14" x14ac:dyDescent="0.2">
      <c r="A2200" s="1">
        <v>311</v>
      </c>
      <c r="B2200" s="10">
        <v>30839</v>
      </c>
      <c r="C2200" s="32" t="str">
        <f t="shared" si="197"/>
        <v>S</v>
      </c>
      <c r="D2200">
        <v>37</v>
      </c>
      <c r="E2200">
        <v>3.9</v>
      </c>
      <c r="F2200" s="5">
        <f t="shared" si="196"/>
        <v>33.102009000000002</v>
      </c>
      <c r="G2200">
        <v>10.089</v>
      </c>
      <c r="K2200">
        <v>433.42700000000002</v>
      </c>
      <c r="L2200">
        <v>423.33800000000002</v>
      </c>
      <c r="N2200">
        <v>9.2959999999999994</v>
      </c>
    </row>
    <row r="2201" spans="1:14" x14ac:dyDescent="0.2">
      <c r="A2201" s="1">
        <v>311</v>
      </c>
      <c r="B2201" s="10">
        <v>30848</v>
      </c>
      <c r="C2201" s="32" t="str">
        <f t="shared" si="197"/>
        <v>S</v>
      </c>
      <c r="D2201">
        <v>37</v>
      </c>
      <c r="E2201">
        <v>4.16</v>
      </c>
      <c r="F2201" s="5">
        <f t="shared" si="196"/>
        <v>32.84281</v>
      </c>
      <c r="G2201">
        <v>10.01</v>
      </c>
      <c r="K2201">
        <v>433.42700000000002</v>
      </c>
      <c r="L2201">
        <v>423.41699999999997</v>
      </c>
      <c r="N2201">
        <v>9.2170000000000005</v>
      </c>
    </row>
    <row r="2202" spans="1:14" x14ac:dyDescent="0.2">
      <c r="A2202" s="1">
        <v>311</v>
      </c>
      <c r="B2202" s="10">
        <v>30848</v>
      </c>
      <c r="C2202" s="32" t="str">
        <f t="shared" si="197"/>
        <v>S</v>
      </c>
      <c r="D2202">
        <v>35</v>
      </c>
      <c r="E2202">
        <v>2.2999999999999998</v>
      </c>
      <c r="F2202" s="5">
        <f t="shared" si="196"/>
        <v>32.701727000000005</v>
      </c>
      <c r="G2202">
        <v>9.9670000000000005</v>
      </c>
      <c r="J2202" s="34" t="s">
        <v>212</v>
      </c>
      <c r="K2202">
        <v>433.42700000000002</v>
      </c>
      <c r="L2202">
        <v>423.46</v>
      </c>
      <c r="N2202">
        <v>9.1739999999999995</v>
      </c>
    </row>
    <row r="2203" spans="1:14" x14ac:dyDescent="0.2">
      <c r="A2203" s="1">
        <v>311</v>
      </c>
      <c r="B2203" s="10">
        <v>30854</v>
      </c>
      <c r="C2203" s="32" t="str">
        <f t="shared" si="197"/>
        <v>S</v>
      </c>
      <c r="D2203">
        <v>35</v>
      </c>
      <c r="E2203">
        <v>2.2999999999999998</v>
      </c>
      <c r="F2203" s="5">
        <f t="shared" si="196"/>
        <v>32.701727000000005</v>
      </c>
      <c r="G2203">
        <v>9.9670000000000005</v>
      </c>
      <c r="K2203">
        <v>433.42700000000002</v>
      </c>
      <c r="L2203">
        <v>423.46</v>
      </c>
      <c r="N2203">
        <v>9.1739999999999995</v>
      </c>
    </row>
    <row r="2204" spans="1:14" x14ac:dyDescent="0.2">
      <c r="A2204" s="1">
        <v>311</v>
      </c>
      <c r="B2204" s="10">
        <v>30861</v>
      </c>
      <c r="C2204" s="32" t="str">
        <f t="shared" si="197"/>
        <v>S</v>
      </c>
      <c r="D2204">
        <v>37</v>
      </c>
      <c r="E2204">
        <v>4.0199999999999996</v>
      </c>
      <c r="F2204" s="5">
        <f t="shared" si="196"/>
        <v>32.980612000000001</v>
      </c>
      <c r="G2204">
        <v>10.052</v>
      </c>
      <c r="K2204">
        <v>433.42700000000002</v>
      </c>
      <c r="L2204">
        <v>423.37400000000002</v>
      </c>
      <c r="N2204">
        <v>9.2590000000000003</v>
      </c>
    </row>
    <row r="2205" spans="1:14" x14ac:dyDescent="0.2">
      <c r="A2205" s="1">
        <v>311</v>
      </c>
      <c r="B2205" s="10">
        <v>30869</v>
      </c>
      <c r="C2205" s="32" t="str">
        <f t="shared" si="197"/>
        <v>S</v>
      </c>
      <c r="D2205">
        <v>37</v>
      </c>
      <c r="E2205">
        <v>4.38</v>
      </c>
      <c r="F2205" s="5">
        <f t="shared" si="196"/>
        <v>32.622982999999998</v>
      </c>
      <c r="G2205">
        <v>9.9429999999999996</v>
      </c>
      <c r="K2205">
        <v>433.42700000000002</v>
      </c>
      <c r="L2205">
        <v>423.48399999999998</v>
      </c>
      <c r="N2205">
        <v>9.15</v>
      </c>
    </row>
    <row r="2206" spans="1:14" x14ac:dyDescent="0.2">
      <c r="A2206" s="1">
        <v>311</v>
      </c>
      <c r="B2206" s="10">
        <v>30880</v>
      </c>
      <c r="C2206" s="32" t="str">
        <f t="shared" si="197"/>
        <v>S</v>
      </c>
      <c r="D2206">
        <v>33</v>
      </c>
      <c r="E2206">
        <v>0.3</v>
      </c>
      <c r="F2206" s="5">
        <f t="shared" si="196"/>
        <v>32.701727000000005</v>
      </c>
      <c r="G2206">
        <v>9.9670000000000005</v>
      </c>
      <c r="K2206">
        <v>433.42700000000002</v>
      </c>
      <c r="L2206">
        <v>423.46</v>
      </c>
      <c r="N2206">
        <v>9.1739999999999995</v>
      </c>
    </row>
    <row r="2207" spans="1:14" x14ac:dyDescent="0.2">
      <c r="A2207" s="1">
        <v>311</v>
      </c>
      <c r="B2207" s="10">
        <v>30881</v>
      </c>
      <c r="C2207" s="32" t="str">
        <f t="shared" si="197"/>
        <v>S</v>
      </c>
      <c r="D2207">
        <v>36</v>
      </c>
      <c r="E2207">
        <v>3.3</v>
      </c>
      <c r="F2207" s="5">
        <f t="shared" si="196"/>
        <v>32.701727000000005</v>
      </c>
      <c r="G2207">
        <v>9.9670000000000005</v>
      </c>
      <c r="K2207">
        <v>433.42700000000002</v>
      </c>
      <c r="L2207">
        <v>423.46</v>
      </c>
      <c r="N2207">
        <v>9.1739999999999995</v>
      </c>
    </row>
    <row r="2208" spans="1:14" x14ac:dyDescent="0.2">
      <c r="A2208" s="1">
        <v>311</v>
      </c>
      <c r="B2208" s="10">
        <v>30888</v>
      </c>
      <c r="C2208" s="32" t="str">
        <f t="shared" si="197"/>
        <v>S</v>
      </c>
      <c r="D2208">
        <v>39</v>
      </c>
      <c r="E2208">
        <v>6.2</v>
      </c>
      <c r="F2208" s="5">
        <f t="shared" si="196"/>
        <v>32.803438</v>
      </c>
      <c r="G2208">
        <v>9.9979999999999993</v>
      </c>
      <c r="K2208">
        <v>433.42700000000002</v>
      </c>
      <c r="L2208">
        <v>423.42899999999997</v>
      </c>
      <c r="N2208">
        <v>9.2050000000000001</v>
      </c>
    </row>
    <row r="2209" spans="1:14" x14ac:dyDescent="0.2">
      <c r="A2209" s="1">
        <v>311</v>
      </c>
      <c r="B2209" s="10">
        <v>30897</v>
      </c>
      <c r="C2209" s="32" t="str">
        <f t="shared" si="197"/>
        <v>S</v>
      </c>
      <c r="D2209">
        <v>33</v>
      </c>
      <c r="E2209">
        <v>0.13</v>
      </c>
      <c r="F2209" s="5">
        <f t="shared" si="196"/>
        <v>32.872339000000004</v>
      </c>
      <c r="G2209">
        <v>10.019</v>
      </c>
      <c r="K2209">
        <v>433.42700000000002</v>
      </c>
      <c r="L2209">
        <v>423.40800000000002</v>
      </c>
      <c r="N2209">
        <v>9.2260000000000009</v>
      </c>
    </row>
    <row r="2210" spans="1:14" x14ac:dyDescent="0.2">
      <c r="A2210" s="1">
        <v>311</v>
      </c>
      <c r="B2210" s="10">
        <v>30904</v>
      </c>
      <c r="C2210" s="32" t="str">
        <f t="shared" si="197"/>
        <v>S</v>
      </c>
      <c r="D2210">
        <v>35</v>
      </c>
      <c r="E2210">
        <v>2.06</v>
      </c>
      <c r="F2210" s="5">
        <f t="shared" si="196"/>
        <v>32.941240000000001</v>
      </c>
      <c r="G2210">
        <v>10.039999999999999</v>
      </c>
      <c r="K2210">
        <v>433.42700000000002</v>
      </c>
      <c r="L2210">
        <v>423.387</v>
      </c>
      <c r="N2210">
        <v>9.2469999999999999</v>
      </c>
    </row>
    <row r="2211" spans="1:14" x14ac:dyDescent="0.2">
      <c r="A2211" s="1">
        <v>311</v>
      </c>
      <c r="B2211" s="10">
        <v>30911</v>
      </c>
      <c r="C2211" s="32" t="str">
        <f t="shared" si="197"/>
        <v>S</v>
      </c>
      <c r="D2211">
        <v>35</v>
      </c>
      <c r="E2211">
        <v>2</v>
      </c>
      <c r="F2211" s="5">
        <f t="shared" si="196"/>
        <v>33.003579000000002</v>
      </c>
      <c r="G2211">
        <v>10.058999999999999</v>
      </c>
      <c r="K2211">
        <v>433.42700000000002</v>
      </c>
      <c r="L2211">
        <v>423.36799999999999</v>
      </c>
      <c r="N2211">
        <v>9.266</v>
      </c>
    </row>
    <row r="2212" spans="1:14" x14ac:dyDescent="0.2">
      <c r="A2212" s="1">
        <v>311</v>
      </c>
      <c r="B2212" s="10">
        <v>30917</v>
      </c>
      <c r="C2212" s="32" t="str">
        <f t="shared" si="197"/>
        <v>S</v>
      </c>
      <c r="D2212">
        <v>35</v>
      </c>
      <c r="E2212">
        <v>1.96</v>
      </c>
      <c r="F2212" s="5">
        <f t="shared" si="196"/>
        <v>33.042951000000002</v>
      </c>
      <c r="G2212">
        <v>10.071</v>
      </c>
      <c r="K2212">
        <v>433.42700000000002</v>
      </c>
      <c r="L2212">
        <v>423.35599999999999</v>
      </c>
      <c r="N2212">
        <v>9.2780000000000005</v>
      </c>
    </row>
    <row r="2213" spans="1:14" x14ac:dyDescent="0.2">
      <c r="A2213" s="1">
        <v>311</v>
      </c>
      <c r="B2213" s="10">
        <v>30934</v>
      </c>
      <c r="C2213" s="32" t="str">
        <f t="shared" si="197"/>
        <v>S</v>
      </c>
      <c r="D2213">
        <v>34</v>
      </c>
      <c r="E2213">
        <v>0.9</v>
      </c>
      <c r="F2213" s="5">
        <f t="shared" si="196"/>
        <v>33.102009000000002</v>
      </c>
      <c r="G2213">
        <v>10.089</v>
      </c>
      <c r="K2213">
        <v>433.42700000000002</v>
      </c>
      <c r="L2213">
        <v>423.33800000000002</v>
      </c>
      <c r="N2213">
        <v>9.2959999999999994</v>
      </c>
    </row>
    <row r="2214" spans="1:14" x14ac:dyDescent="0.2">
      <c r="A2214" s="1">
        <v>311</v>
      </c>
      <c r="B2214" s="10">
        <v>30945</v>
      </c>
      <c r="C2214" s="32" t="str">
        <f t="shared" si="197"/>
        <v>S</v>
      </c>
      <c r="D2214">
        <v>34</v>
      </c>
      <c r="E2214">
        <v>0.86</v>
      </c>
      <c r="F2214" s="5">
        <f t="shared" si="196"/>
        <v>33.141381000000003</v>
      </c>
      <c r="G2214">
        <v>10.101000000000001</v>
      </c>
      <c r="K2214">
        <v>433.42700000000002</v>
      </c>
      <c r="L2214">
        <v>423.32600000000002</v>
      </c>
      <c r="N2214">
        <v>9.3079999999999998</v>
      </c>
    </row>
    <row r="2215" spans="1:14" x14ac:dyDescent="0.2">
      <c r="A2215" s="1">
        <v>311</v>
      </c>
      <c r="B2215" s="10">
        <v>30970</v>
      </c>
      <c r="C2215" s="32" t="str">
        <f t="shared" si="197"/>
        <v>S</v>
      </c>
      <c r="D2215">
        <v>37</v>
      </c>
      <c r="E2215">
        <v>3.81</v>
      </c>
      <c r="F2215" s="5">
        <f t="shared" si="196"/>
        <v>33.190595999999999</v>
      </c>
      <c r="G2215">
        <v>10.116</v>
      </c>
      <c r="K2215">
        <v>433.42700000000002</v>
      </c>
      <c r="L2215">
        <v>423.31</v>
      </c>
      <c r="N2215">
        <v>9.3230000000000004</v>
      </c>
    </row>
    <row r="2216" spans="1:14" x14ac:dyDescent="0.2">
      <c r="A2216" s="1">
        <v>311</v>
      </c>
      <c r="B2216" s="10">
        <v>30979</v>
      </c>
      <c r="C2216" s="32" t="str">
        <f t="shared" si="197"/>
        <v>S</v>
      </c>
      <c r="D2216">
        <v>36</v>
      </c>
      <c r="E2216">
        <v>3</v>
      </c>
      <c r="F2216" s="5">
        <f t="shared" si="196"/>
        <v>33.003579000000002</v>
      </c>
      <c r="G2216">
        <v>10.058999999999999</v>
      </c>
      <c r="K2216">
        <v>433.42700000000002</v>
      </c>
      <c r="L2216">
        <v>423.36799999999999</v>
      </c>
      <c r="N2216">
        <v>9.266</v>
      </c>
    </row>
    <row r="2217" spans="1:14" x14ac:dyDescent="0.2">
      <c r="A2217" s="1">
        <v>311</v>
      </c>
      <c r="B2217" s="10">
        <v>30986</v>
      </c>
      <c r="C2217" s="32" t="str">
        <f t="shared" si="197"/>
        <v>S</v>
      </c>
      <c r="D2217">
        <v>33</v>
      </c>
      <c r="E2217">
        <v>7.0000000000000007E-2</v>
      </c>
      <c r="F2217" s="5">
        <f t="shared" si="196"/>
        <v>32.931397000000004</v>
      </c>
      <c r="G2217">
        <v>10.037000000000001</v>
      </c>
      <c r="K2217">
        <v>433.42700000000002</v>
      </c>
      <c r="L2217">
        <v>423.39</v>
      </c>
      <c r="N2217">
        <v>9.2439999999999998</v>
      </c>
    </row>
    <row r="2218" spans="1:14" x14ac:dyDescent="0.2">
      <c r="A2218" s="1">
        <v>311</v>
      </c>
      <c r="B2218" s="10">
        <v>30993</v>
      </c>
      <c r="C2218" s="32" t="str">
        <f t="shared" si="197"/>
        <v>S</v>
      </c>
      <c r="D2218">
        <v>33</v>
      </c>
      <c r="E2218">
        <v>0.1</v>
      </c>
      <c r="F2218" s="5">
        <f t="shared" si="196"/>
        <v>32.901868</v>
      </c>
      <c r="G2218">
        <v>10.028</v>
      </c>
      <c r="K2218">
        <v>433.42700000000002</v>
      </c>
      <c r="L2218">
        <v>423.399</v>
      </c>
      <c r="N2218">
        <v>9.2349999999999994</v>
      </c>
    </row>
    <row r="2219" spans="1:14" x14ac:dyDescent="0.2">
      <c r="A2219" s="1">
        <v>311</v>
      </c>
      <c r="B2219" s="10">
        <v>31002</v>
      </c>
      <c r="C2219" s="32" t="str">
        <f t="shared" si="197"/>
        <v>S</v>
      </c>
      <c r="D2219">
        <v>34</v>
      </c>
      <c r="E2219">
        <v>1.1499999999999999</v>
      </c>
      <c r="F2219" s="5">
        <f t="shared" si="196"/>
        <v>32.852653000000004</v>
      </c>
      <c r="G2219">
        <v>10.013</v>
      </c>
      <c r="K2219">
        <v>433.42700000000002</v>
      </c>
      <c r="L2219">
        <v>423.41399999999999</v>
      </c>
      <c r="N2219">
        <v>9.2200000000000006</v>
      </c>
    </row>
    <row r="2220" spans="1:14" x14ac:dyDescent="0.2">
      <c r="A2220" s="1">
        <v>311</v>
      </c>
      <c r="B2220" s="10">
        <v>31007</v>
      </c>
      <c r="C2220" s="32" t="str">
        <f t="shared" si="197"/>
        <v>S</v>
      </c>
      <c r="D2220">
        <v>34</v>
      </c>
      <c r="E2220">
        <v>1.1000000000000001</v>
      </c>
      <c r="F2220" s="5">
        <f t="shared" si="196"/>
        <v>32.901868</v>
      </c>
      <c r="G2220">
        <v>10.028</v>
      </c>
      <c r="K2220">
        <v>433.42700000000002</v>
      </c>
      <c r="L2220">
        <v>423.399</v>
      </c>
      <c r="N2220">
        <v>9.2349999999999994</v>
      </c>
    </row>
    <row r="2221" spans="1:14" x14ac:dyDescent="0.2">
      <c r="A2221" s="1">
        <v>311</v>
      </c>
      <c r="B2221" s="10">
        <v>31016</v>
      </c>
      <c r="C2221" s="32" t="str">
        <f t="shared" si="197"/>
        <v>S</v>
      </c>
      <c r="D2221">
        <v>33</v>
      </c>
      <c r="E2221">
        <v>0.05</v>
      </c>
      <c r="F2221" s="5">
        <f t="shared" si="196"/>
        <v>32.951082999999997</v>
      </c>
      <c r="G2221">
        <v>10.042999999999999</v>
      </c>
      <c r="K2221">
        <v>433.42700000000002</v>
      </c>
      <c r="L2221">
        <v>423.38400000000001</v>
      </c>
      <c r="N2221">
        <v>9.25</v>
      </c>
    </row>
    <row r="2222" spans="1:14" x14ac:dyDescent="0.2">
      <c r="A2222" s="1">
        <v>311</v>
      </c>
      <c r="B2222" s="10">
        <v>31021</v>
      </c>
      <c r="C2222" s="32" t="str">
        <f t="shared" si="197"/>
        <v>S</v>
      </c>
      <c r="D2222">
        <v>34</v>
      </c>
      <c r="E2222">
        <v>1.03</v>
      </c>
      <c r="F2222" s="5">
        <f t="shared" si="196"/>
        <v>32.970768999999997</v>
      </c>
      <c r="G2222">
        <v>10.048999999999999</v>
      </c>
      <c r="K2222">
        <v>433.42700000000002</v>
      </c>
      <c r="L2222">
        <v>423.37799999999999</v>
      </c>
      <c r="N2222">
        <v>9.2560000000000002</v>
      </c>
    </row>
    <row r="2223" spans="1:14" x14ac:dyDescent="0.2">
      <c r="A2223" s="1">
        <v>311</v>
      </c>
      <c r="B2223" s="10">
        <v>31029</v>
      </c>
      <c r="C2223" s="32" t="str">
        <f t="shared" si="197"/>
        <v>S</v>
      </c>
      <c r="D2223">
        <v>34</v>
      </c>
      <c r="E2223">
        <v>0.98</v>
      </c>
      <c r="F2223" s="5">
        <f t="shared" si="196"/>
        <v>33.023265000000002</v>
      </c>
      <c r="G2223">
        <v>10.065</v>
      </c>
      <c r="K2223">
        <v>433.42700000000002</v>
      </c>
      <c r="L2223">
        <v>423.36200000000002</v>
      </c>
      <c r="N2223">
        <v>9.2720000000000002</v>
      </c>
    </row>
    <row r="2224" spans="1:14" x14ac:dyDescent="0.2">
      <c r="A2224" s="1">
        <v>311</v>
      </c>
      <c r="B2224" s="10">
        <v>31039</v>
      </c>
      <c r="C2224" s="32" t="str">
        <f t="shared" si="197"/>
        <v>S</v>
      </c>
      <c r="D2224">
        <v>34</v>
      </c>
      <c r="E2224">
        <v>0.93</v>
      </c>
      <c r="F2224" s="5">
        <f t="shared" si="196"/>
        <v>33.072479999999999</v>
      </c>
      <c r="G2224">
        <v>10.08</v>
      </c>
      <c r="K2224">
        <v>433.42700000000002</v>
      </c>
      <c r="L2224">
        <v>423.34699999999998</v>
      </c>
      <c r="N2224">
        <v>9.2870000000000008</v>
      </c>
    </row>
    <row r="2225" spans="1:14" x14ac:dyDescent="0.2">
      <c r="A2225" s="1">
        <v>311</v>
      </c>
      <c r="B2225" s="10">
        <v>31046</v>
      </c>
      <c r="C2225" s="32" t="str">
        <f t="shared" si="197"/>
        <v>S</v>
      </c>
      <c r="D2225">
        <v>34</v>
      </c>
      <c r="E2225">
        <v>0.9</v>
      </c>
      <c r="F2225" s="5">
        <f t="shared" si="196"/>
        <v>33.102009000000002</v>
      </c>
      <c r="G2225">
        <v>10.089</v>
      </c>
      <c r="K2225">
        <v>433.42700000000002</v>
      </c>
      <c r="L2225">
        <v>423.33800000000002</v>
      </c>
      <c r="N2225">
        <v>9.2959999999999994</v>
      </c>
    </row>
    <row r="2226" spans="1:14" x14ac:dyDescent="0.2">
      <c r="A2226" s="1">
        <v>311</v>
      </c>
      <c r="B2226" s="10">
        <v>31053</v>
      </c>
      <c r="C2226" s="32" t="str">
        <f t="shared" si="197"/>
        <v>S</v>
      </c>
      <c r="D2226">
        <v>34</v>
      </c>
      <c r="E2226">
        <v>0.87</v>
      </c>
      <c r="F2226" s="5">
        <f t="shared" si="196"/>
        <v>33.131538000000006</v>
      </c>
      <c r="G2226">
        <v>10.098000000000001</v>
      </c>
      <c r="K2226">
        <v>433.42700000000002</v>
      </c>
      <c r="L2226">
        <v>423.32900000000001</v>
      </c>
      <c r="N2226">
        <v>9.3049999999999997</v>
      </c>
    </row>
    <row r="2227" spans="1:14" x14ac:dyDescent="0.2">
      <c r="A2227" s="1">
        <v>311</v>
      </c>
      <c r="B2227" s="10">
        <v>31060</v>
      </c>
      <c r="C2227" s="32" t="str">
        <f t="shared" si="197"/>
        <v>S</v>
      </c>
      <c r="D2227">
        <v>34</v>
      </c>
      <c r="E2227">
        <v>0.85</v>
      </c>
      <c r="F2227" s="5">
        <f t="shared" si="196"/>
        <v>33.151223999999999</v>
      </c>
      <c r="G2227">
        <v>10.103999999999999</v>
      </c>
      <c r="K2227">
        <v>433.42700000000002</v>
      </c>
      <c r="L2227">
        <v>423.32299999999998</v>
      </c>
      <c r="N2227">
        <v>9.3109999999999999</v>
      </c>
    </row>
    <row r="2228" spans="1:14" x14ac:dyDescent="0.2">
      <c r="A2228" s="1">
        <v>311</v>
      </c>
      <c r="B2228" s="10">
        <v>31076</v>
      </c>
      <c r="C2228" s="32" t="str">
        <f t="shared" si="197"/>
        <v>S</v>
      </c>
      <c r="D2228">
        <v>34</v>
      </c>
      <c r="E2228">
        <v>0.74</v>
      </c>
      <c r="F2228" s="5">
        <f t="shared" si="196"/>
        <v>33.262778000000004</v>
      </c>
      <c r="G2228">
        <v>10.138</v>
      </c>
      <c r="K2228">
        <v>433.42700000000002</v>
      </c>
      <c r="L2228">
        <v>423.28899999999999</v>
      </c>
      <c r="N2228">
        <v>9.3450000000000006</v>
      </c>
    </row>
    <row r="2229" spans="1:14" x14ac:dyDescent="0.2">
      <c r="A2229" s="1">
        <v>311</v>
      </c>
      <c r="B2229" s="10">
        <v>31081</v>
      </c>
      <c r="C2229" s="32" t="str">
        <f t="shared" si="197"/>
        <v>S</v>
      </c>
      <c r="D2229">
        <v>34</v>
      </c>
      <c r="E2229">
        <v>0.72</v>
      </c>
      <c r="F2229" s="5">
        <f t="shared" si="196"/>
        <v>33.282464000000004</v>
      </c>
      <c r="G2229">
        <v>10.144</v>
      </c>
      <c r="K2229">
        <v>433.42700000000002</v>
      </c>
      <c r="L2229">
        <v>423.28300000000002</v>
      </c>
      <c r="N2229">
        <v>9.3510000000000009</v>
      </c>
    </row>
    <row r="2230" spans="1:14" x14ac:dyDescent="0.2">
      <c r="A2230" s="1">
        <v>311</v>
      </c>
      <c r="B2230" s="10">
        <v>31088</v>
      </c>
      <c r="C2230" s="32" t="str">
        <f t="shared" si="197"/>
        <v>S</v>
      </c>
      <c r="D2230">
        <v>34</v>
      </c>
      <c r="E2230">
        <v>0.71</v>
      </c>
      <c r="F2230" s="5">
        <f t="shared" si="196"/>
        <v>33.292307000000001</v>
      </c>
      <c r="G2230">
        <v>10.147</v>
      </c>
      <c r="K2230">
        <v>433.42700000000002</v>
      </c>
      <c r="L2230">
        <v>423.28</v>
      </c>
      <c r="N2230">
        <v>9.3539999999999992</v>
      </c>
    </row>
    <row r="2231" spans="1:14" x14ac:dyDescent="0.2">
      <c r="A2231" s="1">
        <v>311</v>
      </c>
      <c r="B2231" s="10">
        <v>31095</v>
      </c>
      <c r="C2231" s="32" t="str">
        <f t="shared" si="197"/>
        <v>S</v>
      </c>
      <c r="D2231">
        <v>34</v>
      </c>
      <c r="E2231">
        <v>0.67</v>
      </c>
      <c r="F2231" s="5">
        <f t="shared" si="196"/>
        <v>33.331679000000001</v>
      </c>
      <c r="G2231">
        <v>10.159000000000001</v>
      </c>
      <c r="K2231">
        <v>433.42700000000002</v>
      </c>
      <c r="L2231">
        <v>423.26799999999997</v>
      </c>
      <c r="N2231">
        <v>9.3659999999999997</v>
      </c>
    </row>
    <row r="2232" spans="1:14" x14ac:dyDescent="0.2">
      <c r="A2232" s="1">
        <v>311</v>
      </c>
      <c r="B2232" s="10">
        <v>31102</v>
      </c>
      <c r="C2232" s="32" t="str">
        <f t="shared" si="197"/>
        <v>S</v>
      </c>
      <c r="D2232">
        <v>34</v>
      </c>
      <c r="E2232">
        <v>0.64</v>
      </c>
      <c r="F2232" s="5">
        <f t="shared" si="196"/>
        <v>33.361207999999998</v>
      </c>
      <c r="G2232">
        <v>10.167999999999999</v>
      </c>
      <c r="K2232">
        <v>433.42700000000002</v>
      </c>
      <c r="L2232">
        <v>423.25900000000001</v>
      </c>
      <c r="N2232">
        <v>9.375</v>
      </c>
    </row>
    <row r="2233" spans="1:14" x14ac:dyDescent="0.2">
      <c r="A2233" s="1">
        <v>311</v>
      </c>
      <c r="B2233" s="10">
        <v>31109</v>
      </c>
      <c r="C2233" s="32" t="str">
        <f t="shared" si="197"/>
        <v>S</v>
      </c>
      <c r="D2233">
        <v>34</v>
      </c>
      <c r="E2233">
        <v>0.64</v>
      </c>
      <c r="F2233" s="5">
        <f t="shared" ref="F2233:F2296" si="198">G2233*3.281</f>
        <v>33.361207999999998</v>
      </c>
      <c r="G2233">
        <v>10.167999999999999</v>
      </c>
      <c r="K2233">
        <v>433.42700000000002</v>
      </c>
      <c r="L2233">
        <v>423.25900000000001</v>
      </c>
      <c r="N2233">
        <v>9.375</v>
      </c>
    </row>
    <row r="2234" spans="1:14" x14ac:dyDescent="0.2">
      <c r="A2234" s="1">
        <v>311</v>
      </c>
      <c r="B2234" s="10">
        <v>31116</v>
      </c>
      <c r="C2234" s="32" t="str">
        <f t="shared" si="197"/>
        <v>S</v>
      </c>
      <c r="D2234">
        <v>34</v>
      </c>
      <c r="E2234">
        <v>0.62</v>
      </c>
      <c r="F2234" s="5">
        <f t="shared" si="198"/>
        <v>33.380893999999998</v>
      </c>
      <c r="G2234">
        <v>10.173999999999999</v>
      </c>
      <c r="K2234">
        <v>433.42700000000002</v>
      </c>
      <c r="L2234">
        <v>423.25299999999999</v>
      </c>
      <c r="N2234">
        <v>9.3810000000000002</v>
      </c>
    </row>
    <row r="2235" spans="1:14" x14ac:dyDescent="0.2">
      <c r="A2235" s="1">
        <v>311</v>
      </c>
      <c r="B2235" s="10">
        <v>31123</v>
      </c>
      <c r="C2235" s="32" t="str">
        <f t="shared" si="197"/>
        <v>S</v>
      </c>
      <c r="D2235">
        <v>34</v>
      </c>
      <c r="E2235">
        <v>0.61</v>
      </c>
      <c r="F2235" s="5">
        <f t="shared" si="198"/>
        <v>33.390737000000001</v>
      </c>
      <c r="G2235">
        <v>10.177</v>
      </c>
      <c r="K2235">
        <v>433.42700000000002</v>
      </c>
      <c r="L2235">
        <v>423.25</v>
      </c>
      <c r="N2235">
        <v>9.3840000000000003</v>
      </c>
    </row>
    <row r="2236" spans="1:14" x14ac:dyDescent="0.2">
      <c r="A2236" s="1">
        <v>311</v>
      </c>
      <c r="B2236" s="10">
        <v>31130</v>
      </c>
      <c r="C2236" s="32" t="str">
        <f t="shared" si="197"/>
        <v>S</v>
      </c>
      <c r="D2236">
        <v>34</v>
      </c>
      <c r="E2236">
        <v>0.67</v>
      </c>
      <c r="F2236" s="5">
        <f t="shared" si="198"/>
        <v>33.331679000000001</v>
      </c>
      <c r="G2236">
        <v>10.159000000000001</v>
      </c>
      <c r="K2236">
        <v>433.42700000000002</v>
      </c>
      <c r="L2236">
        <v>423.26799999999997</v>
      </c>
      <c r="N2236">
        <v>9.3659999999999997</v>
      </c>
    </row>
    <row r="2237" spans="1:14" x14ac:dyDescent="0.2">
      <c r="A2237" s="1">
        <v>311</v>
      </c>
      <c r="B2237" s="10">
        <v>31137</v>
      </c>
      <c r="C2237" s="32" t="str">
        <f t="shared" si="197"/>
        <v>S</v>
      </c>
      <c r="D2237">
        <v>34</v>
      </c>
      <c r="E2237">
        <v>0.71</v>
      </c>
      <c r="F2237" s="5">
        <f t="shared" si="198"/>
        <v>33.292307000000001</v>
      </c>
      <c r="G2237">
        <v>10.147</v>
      </c>
      <c r="K2237">
        <v>433.42700000000002</v>
      </c>
      <c r="L2237">
        <v>423.28</v>
      </c>
      <c r="N2237">
        <v>9.3539999999999992</v>
      </c>
    </row>
    <row r="2238" spans="1:14" x14ac:dyDescent="0.2">
      <c r="A2238" s="1">
        <v>311</v>
      </c>
      <c r="B2238" s="10">
        <v>31144</v>
      </c>
      <c r="C2238" s="32" t="str">
        <f t="shared" si="197"/>
        <v>S</v>
      </c>
      <c r="D2238">
        <v>34</v>
      </c>
      <c r="E2238">
        <v>0.75</v>
      </c>
      <c r="F2238" s="5">
        <f t="shared" si="198"/>
        <v>33.252935000000001</v>
      </c>
      <c r="G2238">
        <v>10.135</v>
      </c>
      <c r="K2238">
        <v>433.42700000000002</v>
      </c>
      <c r="L2238">
        <v>423.29199999999997</v>
      </c>
      <c r="N2238">
        <v>9.3420000000000005</v>
      </c>
    </row>
    <row r="2239" spans="1:14" x14ac:dyDescent="0.2">
      <c r="A2239" s="1">
        <v>311</v>
      </c>
      <c r="B2239" s="10">
        <v>31151</v>
      </c>
      <c r="C2239" s="32" t="str">
        <f t="shared" si="197"/>
        <v>S</v>
      </c>
      <c r="D2239">
        <v>34</v>
      </c>
      <c r="E2239">
        <v>0.76</v>
      </c>
      <c r="F2239" s="5">
        <f t="shared" si="198"/>
        <v>33.243091999999997</v>
      </c>
      <c r="G2239">
        <v>10.132</v>
      </c>
      <c r="K2239">
        <v>433.42700000000002</v>
      </c>
      <c r="L2239">
        <v>423.29500000000002</v>
      </c>
      <c r="N2239">
        <v>9.3390000000000004</v>
      </c>
    </row>
    <row r="2240" spans="1:14" x14ac:dyDescent="0.2">
      <c r="A2240" s="1">
        <v>311</v>
      </c>
      <c r="B2240" s="10">
        <v>31158</v>
      </c>
      <c r="C2240" s="32" t="str">
        <f t="shared" si="197"/>
        <v>S</v>
      </c>
      <c r="D2240">
        <v>34</v>
      </c>
      <c r="E2240">
        <v>0.78</v>
      </c>
      <c r="F2240" s="5">
        <f t="shared" si="198"/>
        <v>33.223405999999997</v>
      </c>
      <c r="G2240">
        <v>10.125999999999999</v>
      </c>
      <c r="K2240">
        <v>433.42700000000002</v>
      </c>
      <c r="L2240">
        <v>423.30099999999999</v>
      </c>
      <c r="N2240">
        <v>9.3330000000000002</v>
      </c>
    </row>
    <row r="2241" spans="1:14" x14ac:dyDescent="0.2">
      <c r="A2241" s="1">
        <v>311</v>
      </c>
      <c r="B2241" s="10">
        <v>31165</v>
      </c>
      <c r="C2241" s="32" t="str">
        <f t="shared" si="197"/>
        <v>S</v>
      </c>
      <c r="D2241">
        <v>34</v>
      </c>
      <c r="E2241">
        <v>0.88</v>
      </c>
      <c r="F2241" s="5">
        <f t="shared" si="198"/>
        <v>33.121695000000003</v>
      </c>
      <c r="G2241">
        <v>10.095000000000001</v>
      </c>
      <c r="K2241">
        <v>433.42700000000002</v>
      </c>
      <c r="L2241">
        <v>423.33199999999999</v>
      </c>
      <c r="N2241">
        <v>9.3019999999999996</v>
      </c>
    </row>
    <row r="2242" spans="1:14" x14ac:dyDescent="0.2">
      <c r="A2242" s="1">
        <v>311</v>
      </c>
      <c r="B2242" s="10">
        <v>31172</v>
      </c>
      <c r="C2242" s="32" t="str">
        <f t="shared" si="197"/>
        <v>S</v>
      </c>
      <c r="D2242">
        <v>34</v>
      </c>
      <c r="E2242">
        <v>1.01</v>
      </c>
      <c r="F2242" s="5">
        <f t="shared" si="198"/>
        <v>32.990454999999997</v>
      </c>
      <c r="G2242">
        <v>10.055</v>
      </c>
      <c r="K2242">
        <v>433.42700000000002</v>
      </c>
      <c r="L2242">
        <v>423.37099999999998</v>
      </c>
      <c r="N2242">
        <v>9.2620000000000005</v>
      </c>
    </row>
    <row r="2243" spans="1:14" x14ac:dyDescent="0.2">
      <c r="A2243" s="1">
        <v>311</v>
      </c>
      <c r="B2243" s="10">
        <v>31179</v>
      </c>
      <c r="C2243" s="32" t="str">
        <f t="shared" si="197"/>
        <v>S</v>
      </c>
      <c r="D2243">
        <v>34</v>
      </c>
      <c r="E2243">
        <v>1.34</v>
      </c>
      <c r="F2243" s="5">
        <f t="shared" si="198"/>
        <v>32.662355000000005</v>
      </c>
      <c r="G2243">
        <v>9.9550000000000001</v>
      </c>
      <c r="K2243">
        <v>433.42700000000002</v>
      </c>
      <c r="L2243">
        <v>423.47199999999998</v>
      </c>
      <c r="N2243">
        <v>9.1620000000000008</v>
      </c>
    </row>
    <row r="2244" spans="1:14" x14ac:dyDescent="0.2">
      <c r="A2244" s="1">
        <v>311</v>
      </c>
      <c r="B2244" s="10">
        <v>31186</v>
      </c>
      <c r="C2244" s="32" t="str">
        <f t="shared" si="197"/>
        <v>S</v>
      </c>
      <c r="D2244">
        <v>34</v>
      </c>
      <c r="E2244">
        <v>1.39</v>
      </c>
      <c r="F2244" s="5">
        <f t="shared" si="198"/>
        <v>32.613140000000001</v>
      </c>
      <c r="G2244">
        <v>9.94</v>
      </c>
      <c r="K2244">
        <v>433.42700000000002</v>
      </c>
      <c r="L2244">
        <v>423.48700000000002</v>
      </c>
      <c r="N2244">
        <v>9.1470000000000002</v>
      </c>
    </row>
    <row r="2245" spans="1:14" x14ac:dyDescent="0.2">
      <c r="A2245" s="1">
        <v>311</v>
      </c>
      <c r="B2245" s="10">
        <v>31193</v>
      </c>
      <c r="C2245" s="32" t="str">
        <f t="shared" si="197"/>
        <v>S</v>
      </c>
      <c r="D2245">
        <v>34</v>
      </c>
      <c r="E2245">
        <v>1.4</v>
      </c>
      <c r="F2245" s="5">
        <f t="shared" si="198"/>
        <v>32.603296999999998</v>
      </c>
      <c r="G2245">
        <v>9.9369999999999994</v>
      </c>
      <c r="K2245">
        <v>433.42700000000002</v>
      </c>
      <c r="L2245">
        <v>423.49</v>
      </c>
      <c r="N2245">
        <v>9.1440000000000001</v>
      </c>
    </row>
    <row r="2246" spans="1:14" x14ac:dyDescent="0.2">
      <c r="A2246" s="1">
        <v>311</v>
      </c>
      <c r="B2246" s="10">
        <v>31200</v>
      </c>
      <c r="C2246" s="32" t="str">
        <f t="shared" ref="C2246:C2309" si="199">IF(ISBLANK(D2246),"V","S")</f>
        <v>S</v>
      </c>
      <c r="D2246">
        <v>34</v>
      </c>
      <c r="E2246">
        <v>1.4</v>
      </c>
      <c r="F2246" s="5">
        <f t="shared" si="198"/>
        <v>32.603296999999998</v>
      </c>
      <c r="G2246">
        <v>9.9369999999999994</v>
      </c>
      <c r="K2246">
        <v>433.42700000000002</v>
      </c>
      <c r="L2246">
        <v>423.49</v>
      </c>
      <c r="N2246">
        <v>9.1440000000000001</v>
      </c>
    </row>
    <row r="2247" spans="1:14" x14ac:dyDescent="0.2">
      <c r="A2247" s="1">
        <v>311</v>
      </c>
      <c r="B2247" s="10">
        <v>31207</v>
      </c>
      <c r="C2247" s="32" t="str">
        <f t="shared" si="199"/>
        <v>S</v>
      </c>
      <c r="D2247">
        <v>34</v>
      </c>
      <c r="E2247">
        <v>1.44</v>
      </c>
      <c r="F2247" s="5">
        <f t="shared" si="198"/>
        <v>32.560643999999996</v>
      </c>
      <c r="G2247">
        <v>9.9239999999999995</v>
      </c>
      <c r="K2247">
        <v>433.42700000000002</v>
      </c>
      <c r="L2247">
        <v>423.50200000000001</v>
      </c>
      <c r="N2247">
        <v>9.1310000000000002</v>
      </c>
    </row>
    <row r="2248" spans="1:14" x14ac:dyDescent="0.2">
      <c r="A2248" s="1">
        <v>311</v>
      </c>
      <c r="B2248" s="10">
        <v>31214</v>
      </c>
      <c r="C2248" s="32" t="str">
        <f t="shared" si="199"/>
        <v>S</v>
      </c>
      <c r="D2248">
        <v>34</v>
      </c>
      <c r="E2248">
        <v>1.44</v>
      </c>
      <c r="F2248" s="5">
        <f t="shared" si="198"/>
        <v>32.560643999999996</v>
      </c>
      <c r="G2248">
        <v>9.9239999999999995</v>
      </c>
      <c r="K2248">
        <v>433.42700000000002</v>
      </c>
      <c r="L2248">
        <v>423.50200000000001</v>
      </c>
      <c r="N2248">
        <v>9.1310000000000002</v>
      </c>
    </row>
    <row r="2249" spans="1:14" x14ac:dyDescent="0.2">
      <c r="A2249" s="1">
        <v>311</v>
      </c>
      <c r="B2249" s="10">
        <v>31216</v>
      </c>
      <c r="C2249" s="32" t="str">
        <f t="shared" si="199"/>
        <v>S</v>
      </c>
      <c r="D2249">
        <v>34</v>
      </c>
      <c r="E2249">
        <v>1.46</v>
      </c>
      <c r="F2249" s="5">
        <f t="shared" si="198"/>
        <v>32.540957999999996</v>
      </c>
      <c r="G2249">
        <v>9.9179999999999993</v>
      </c>
      <c r="K2249">
        <v>433.42700000000002</v>
      </c>
      <c r="L2249">
        <v>423.50900000000001</v>
      </c>
      <c r="N2249">
        <v>9.125</v>
      </c>
    </row>
    <row r="2250" spans="1:14" x14ac:dyDescent="0.2">
      <c r="A2250" s="1">
        <v>311</v>
      </c>
      <c r="B2250" s="10">
        <v>31228</v>
      </c>
      <c r="C2250" s="32" t="str">
        <f t="shared" si="199"/>
        <v>S</v>
      </c>
      <c r="D2250">
        <v>34</v>
      </c>
      <c r="E2250">
        <v>1.46</v>
      </c>
      <c r="F2250" s="5">
        <f t="shared" si="198"/>
        <v>32.540957999999996</v>
      </c>
      <c r="G2250">
        <v>9.9179999999999993</v>
      </c>
      <c r="K2250">
        <v>433.42700000000002</v>
      </c>
      <c r="L2250">
        <v>423.50900000000001</v>
      </c>
      <c r="N2250">
        <v>9.125</v>
      </c>
    </row>
    <row r="2251" spans="1:14" x14ac:dyDescent="0.2">
      <c r="A2251" s="1">
        <v>311</v>
      </c>
      <c r="B2251" s="10">
        <v>31235</v>
      </c>
      <c r="C2251" s="32" t="str">
        <f t="shared" si="199"/>
        <v>S</v>
      </c>
      <c r="D2251">
        <v>34</v>
      </c>
      <c r="E2251">
        <v>1.52</v>
      </c>
      <c r="F2251" s="5">
        <f t="shared" si="198"/>
        <v>32.481900000000003</v>
      </c>
      <c r="G2251">
        <v>9.9</v>
      </c>
      <c r="K2251">
        <v>433.42700000000002</v>
      </c>
      <c r="L2251">
        <v>423.52699999999999</v>
      </c>
      <c r="N2251">
        <v>9.1069999999999993</v>
      </c>
    </row>
    <row r="2252" spans="1:14" x14ac:dyDescent="0.2">
      <c r="A2252" s="1">
        <v>311</v>
      </c>
      <c r="B2252" s="10">
        <v>31242</v>
      </c>
      <c r="C2252" s="32" t="str">
        <f t="shared" si="199"/>
        <v>S</v>
      </c>
      <c r="D2252">
        <v>34</v>
      </c>
      <c r="E2252">
        <v>1.51</v>
      </c>
      <c r="F2252" s="5">
        <f t="shared" si="198"/>
        <v>32.491743</v>
      </c>
      <c r="G2252">
        <v>9.9030000000000005</v>
      </c>
      <c r="K2252">
        <v>433.42700000000002</v>
      </c>
      <c r="L2252">
        <v>423.524</v>
      </c>
      <c r="N2252">
        <v>9.11</v>
      </c>
    </row>
    <row r="2253" spans="1:14" x14ac:dyDescent="0.2">
      <c r="A2253" s="1">
        <v>311</v>
      </c>
      <c r="B2253" s="10">
        <v>31249</v>
      </c>
      <c r="C2253" s="32" t="str">
        <f t="shared" si="199"/>
        <v>S</v>
      </c>
      <c r="D2253">
        <v>34</v>
      </c>
      <c r="E2253">
        <v>1.46</v>
      </c>
      <c r="F2253" s="5">
        <f t="shared" si="198"/>
        <v>32.540957999999996</v>
      </c>
      <c r="G2253">
        <v>9.9179999999999993</v>
      </c>
      <c r="K2253">
        <v>433.42700000000002</v>
      </c>
      <c r="L2253">
        <v>423.50900000000001</v>
      </c>
      <c r="N2253">
        <v>9.125</v>
      </c>
    </row>
    <row r="2254" spans="1:14" x14ac:dyDescent="0.2">
      <c r="A2254" s="1">
        <v>311</v>
      </c>
      <c r="B2254" s="10">
        <v>31256</v>
      </c>
      <c r="C2254" s="32" t="str">
        <f t="shared" si="199"/>
        <v>S</v>
      </c>
      <c r="D2254">
        <v>34</v>
      </c>
      <c r="E2254">
        <v>1.47</v>
      </c>
      <c r="F2254" s="5">
        <f t="shared" si="198"/>
        <v>32.531115</v>
      </c>
      <c r="G2254">
        <v>9.9149999999999991</v>
      </c>
      <c r="K2254">
        <v>433.42700000000002</v>
      </c>
      <c r="L2254">
        <v>423.512</v>
      </c>
      <c r="N2254">
        <v>9.1219999999999999</v>
      </c>
    </row>
    <row r="2255" spans="1:14" x14ac:dyDescent="0.2">
      <c r="A2255" s="1">
        <v>311</v>
      </c>
      <c r="B2255" s="10">
        <v>31263</v>
      </c>
      <c r="C2255" s="32" t="str">
        <f t="shared" si="199"/>
        <v>S</v>
      </c>
      <c r="D2255">
        <v>34</v>
      </c>
      <c r="E2255">
        <v>1.49</v>
      </c>
      <c r="F2255" s="5">
        <f t="shared" si="198"/>
        <v>32.511429000000007</v>
      </c>
      <c r="G2255">
        <v>9.9090000000000007</v>
      </c>
      <c r="K2255">
        <v>433.42700000000002</v>
      </c>
      <c r="L2255">
        <v>423.51799999999997</v>
      </c>
      <c r="N2255">
        <v>9.1159999999999997</v>
      </c>
    </row>
    <row r="2256" spans="1:14" x14ac:dyDescent="0.2">
      <c r="A2256" s="1">
        <v>311</v>
      </c>
      <c r="B2256" s="10">
        <v>31270</v>
      </c>
      <c r="C2256" s="32" t="str">
        <f t="shared" si="199"/>
        <v>S</v>
      </c>
      <c r="D2256">
        <v>34</v>
      </c>
      <c r="E2256">
        <v>1.5</v>
      </c>
      <c r="F2256" s="5">
        <f t="shared" si="198"/>
        <v>32.501586000000003</v>
      </c>
      <c r="G2256">
        <v>9.9060000000000006</v>
      </c>
      <c r="K2256">
        <v>433.42700000000002</v>
      </c>
      <c r="L2256">
        <v>423.52100000000002</v>
      </c>
      <c r="N2256">
        <v>9.1129999999999995</v>
      </c>
    </row>
    <row r="2257" spans="1:14" x14ac:dyDescent="0.2">
      <c r="A2257" s="1">
        <v>311</v>
      </c>
      <c r="B2257" s="10">
        <v>31272</v>
      </c>
      <c r="C2257" s="32" t="str">
        <f t="shared" si="199"/>
        <v>S</v>
      </c>
      <c r="D2257">
        <v>33</v>
      </c>
      <c r="E2257">
        <v>0.5</v>
      </c>
      <c r="F2257" s="5">
        <f t="shared" si="198"/>
        <v>32.501586000000003</v>
      </c>
      <c r="G2257">
        <v>9.9060000000000006</v>
      </c>
      <c r="K2257">
        <v>433.42700000000002</v>
      </c>
      <c r="L2257">
        <v>423.52100000000002</v>
      </c>
      <c r="N2257">
        <v>9.1129999999999995</v>
      </c>
    </row>
    <row r="2258" spans="1:14" x14ac:dyDescent="0.2">
      <c r="A2258" s="1">
        <v>311</v>
      </c>
      <c r="B2258" s="10">
        <v>31277</v>
      </c>
      <c r="C2258" s="32" t="str">
        <f t="shared" si="199"/>
        <v>S</v>
      </c>
      <c r="D2258">
        <v>34</v>
      </c>
      <c r="E2258">
        <v>1.46</v>
      </c>
      <c r="F2258" s="5">
        <f t="shared" si="198"/>
        <v>32.540957999999996</v>
      </c>
      <c r="G2258">
        <v>9.9179999999999993</v>
      </c>
      <c r="K2258">
        <v>433.42700000000002</v>
      </c>
      <c r="L2258">
        <v>423.50900000000001</v>
      </c>
      <c r="N2258">
        <v>9.125</v>
      </c>
    </row>
    <row r="2259" spans="1:14" x14ac:dyDescent="0.2">
      <c r="A2259" s="1">
        <v>311</v>
      </c>
      <c r="B2259" s="10">
        <v>31284</v>
      </c>
      <c r="C2259" s="32" t="str">
        <f t="shared" si="199"/>
        <v>S</v>
      </c>
      <c r="D2259">
        <v>34</v>
      </c>
      <c r="E2259">
        <v>1.44</v>
      </c>
      <c r="F2259" s="5">
        <f t="shared" si="198"/>
        <v>32.560643999999996</v>
      </c>
      <c r="G2259">
        <v>9.9239999999999995</v>
      </c>
      <c r="K2259">
        <v>433.42700000000002</v>
      </c>
      <c r="L2259">
        <v>423.50200000000001</v>
      </c>
      <c r="N2259">
        <v>9.1310000000000002</v>
      </c>
    </row>
    <row r="2260" spans="1:14" x14ac:dyDescent="0.2">
      <c r="A2260" s="1">
        <v>311</v>
      </c>
      <c r="B2260" s="10">
        <v>31291</v>
      </c>
      <c r="C2260" s="32" t="str">
        <f t="shared" si="199"/>
        <v>S</v>
      </c>
      <c r="D2260">
        <v>34</v>
      </c>
      <c r="E2260">
        <v>1.44</v>
      </c>
      <c r="F2260" s="5">
        <f t="shared" si="198"/>
        <v>32.560643999999996</v>
      </c>
      <c r="G2260">
        <v>9.9239999999999995</v>
      </c>
      <c r="K2260">
        <v>433.42700000000002</v>
      </c>
      <c r="L2260">
        <v>423.50200000000001</v>
      </c>
      <c r="N2260">
        <v>9.1310000000000002</v>
      </c>
    </row>
    <row r="2261" spans="1:14" x14ac:dyDescent="0.2">
      <c r="A2261" s="1">
        <v>311</v>
      </c>
      <c r="B2261" s="10">
        <v>31298</v>
      </c>
      <c r="C2261" s="32" t="str">
        <f t="shared" si="199"/>
        <v>S</v>
      </c>
      <c r="D2261">
        <v>34</v>
      </c>
      <c r="E2261">
        <v>1.42</v>
      </c>
      <c r="F2261" s="5">
        <f t="shared" si="198"/>
        <v>32.583610999999998</v>
      </c>
      <c r="G2261">
        <v>9.9309999999999992</v>
      </c>
      <c r="K2261">
        <v>433.42700000000002</v>
      </c>
      <c r="L2261">
        <v>423.49599999999998</v>
      </c>
      <c r="N2261">
        <v>9.1379999999999999</v>
      </c>
    </row>
    <row r="2262" spans="1:14" x14ac:dyDescent="0.2">
      <c r="A2262" s="1">
        <v>311</v>
      </c>
      <c r="B2262" s="10">
        <v>31305</v>
      </c>
      <c r="C2262" s="32" t="str">
        <f t="shared" si="199"/>
        <v>S</v>
      </c>
      <c r="D2262">
        <v>34</v>
      </c>
      <c r="E2262">
        <v>1.41</v>
      </c>
      <c r="F2262" s="5">
        <f t="shared" si="198"/>
        <v>32.593454000000001</v>
      </c>
      <c r="G2262">
        <v>9.9339999999999993</v>
      </c>
      <c r="K2262">
        <v>433.42700000000002</v>
      </c>
      <c r="L2262">
        <v>423.49299999999999</v>
      </c>
      <c r="N2262">
        <v>9.141</v>
      </c>
    </row>
    <row r="2263" spans="1:14" x14ac:dyDescent="0.2">
      <c r="A2263" s="1">
        <v>311</v>
      </c>
      <c r="B2263" s="10">
        <v>31312</v>
      </c>
      <c r="C2263" s="32" t="str">
        <f t="shared" si="199"/>
        <v>S</v>
      </c>
      <c r="D2263">
        <v>34</v>
      </c>
      <c r="E2263">
        <v>1.38</v>
      </c>
      <c r="F2263" s="5">
        <f t="shared" si="198"/>
        <v>32.622982999999998</v>
      </c>
      <c r="G2263">
        <v>9.9429999999999996</v>
      </c>
      <c r="K2263">
        <v>433.42700000000002</v>
      </c>
      <c r="L2263">
        <v>423.48399999999998</v>
      </c>
      <c r="N2263">
        <v>9.15</v>
      </c>
    </row>
    <row r="2264" spans="1:14" x14ac:dyDescent="0.2">
      <c r="A2264" s="1">
        <v>311</v>
      </c>
      <c r="B2264" s="10">
        <v>31317</v>
      </c>
      <c r="C2264" s="32" t="str">
        <f t="shared" si="199"/>
        <v>S</v>
      </c>
      <c r="D2264">
        <v>34</v>
      </c>
      <c r="E2264">
        <v>1.38</v>
      </c>
      <c r="F2264" s="5">
        <f t="shared" si="198"/>
        <v>32.622982999999998</v>
      </c>
      <c r="G2264">
        <v>9.9429999999999996</v>
      </c>
      <c r="K2264">
        <v>433.42700000000002</v>
      </c>
      <c r="L2264">
        <v>423.48399999999998</v>
      </c>
      <c r="N2264">
        <v>9.15</v>
      </c>
    </row>
    <row r="2265" spans="1:14" x14ac:dyDescent="0.2">
      <c r="A2265" s="1">
        <v>311</v>
      </c>
      <c r="B2265" s="10">
        <v>31326</v>
      </c>
      <c r="C2265" s="32" t="str">
        <f t="shared" si="199"/>
        <v>S</v>
      </c>
      <c r="D2265">
        <v>34</v>
      </c>
      <c r="E2265">
        <v>1.36</v>
      </c>
      <c r="F2265" s="5">
        <f t="shared" si="198"/>
        <v>32.642668999999998</v>
      </c>
      <c r="G2265">
        <v>9.9489999999999998</v>
      </c>
      <c r="K2265">
        <v>433.42700000000002</v>
      </c>
      <c r="L2265">
        <v>423.47800000000001</v>
      </c>
      <c r="N2265">
        <v>9.1560000000000006</v>
      </c>
    </row>
    <row r="2266" spans="1:14" x14ac:dyDescent="0.2">
      <c r="A2266" s="1">
        <v>311</v>
      </c>
      <c r="B2266" s="10">
        <v>31333</v>
      </c>
      <c r="C2266" s="32" t="str">
        <f t="shared" si="199"/>
        <v>S</v>
      </c>
      <c r="D2266">
        <v>34</v>
      </c>
      <c r="E2266">
        <v>1.34</v>
      </c>
      <c r="F2266" s="5">
        <f t="shared" si="198"/>
        <v>32.662355000000005</v>
      </c>
      <c r="G2266">
        <v>9.9550000000000001</v>
      </c>
      <c r="K2266">
        <v>433.42700000000002</v>
      </c>
      <c r="L2266">
        <v>423.47199999999998</v>
      </c>
      <c r="N2266">
        <v>9.1620000000000008</v>
      </c>
    </row>
    <row r="2267" spans="1:14" x14ac:dyDescent="0.2">
      <c r="A2267" s="1">
        <v>311</v>
      </c>
      <c r="B2267" s="10">
        <v>31340</v>
      </c>
      <c r="C2267" s="32" t="str">
        <f t="shared" si="199"/>
        <v>S</v>
      </c>
      <c r="D2267">
        <v>34</v>
      </c>
      <c r="E2267">
        <v>1.34</v>
      </c>
      <c r="F2267" s="5">
        <f t="shared" si="198"/>
        <v>32.662355000000005</v>
      </c>
      <c r="G2267">
        <v>9.9550000000000001</v>
      </c>
      <c r="K2267">
        <v>433.42700000000002</v>
      </c>
      <c r="L2267">
        <v>423.47199999999998</v>
      </c>
      <c r="N2267">
        <v>9.1620000000000008</v>
      </c>
    </row>
    <row r="2268" spans="1:14" x14ac:dyDescent="0.2">
      <c r="A2268" s="1">
        <v>311</v>
      </c>
      <c r="B2268" s="10">
        <v>31347</v>
      </c>
      <c r="C2268" s="32" t="str">
        <f t="shared" si="199"/>
        <v>S</v>
      </c>
      <c r="D2268">
        <v>34</v>
      </c>
      <c r="E2268">
        <v>1.31</v>
      </c>
      <c r="F2268" s="5">
        <f t="shared" si="198"/>
        <v>32.691884000000002</v>
      </c>
      <c r="G2268">
        <v>9.9640000000000004</v>
      </c>
      <c r="K2268">
        <v>433.42700000000002</v>
      </c>
      <c r="L2268">
        <v>423.46300000000002</v>
      </c>
      <c r="N2268">
        <v>9.1709999999999994</v>
      </c>
    </row>
    <row r="2269" spans="1:14" x14ac:dyDescent="0.2">
      <c r="A2269" s="1">
        <v>311</v>
      </c>
      <c r="B2269" s="10">
        <v>31437</v>
      </c>
      <c r="C2269" s="32" t="str">
        <f t="shared" si="199"/>
        <v>S</v>
      </c>
      <c r="D2269">
        <v>34</v>
      </c>
      <c r="E2269">
        <v>1.1499999999999999</v>
      </c>
      <c r="F2269" s="5">
        <f t="shared" si="198"/>
        <v>32.852653000000004</v>
      </c>
      <c r="G2269">
        <v>10.013</v>
      </c>
      <c r="K2269">
        <v>433.42700000000002</v>
      </c>
      <c r="L2269">
        <v>423.41399999999999</v>
      </c>
      <c r="N2269">
        <v>9.2200000000000006</v>
      </c>
    </row>
    <row r="2270" spans="1:14" x14ac:dyDescent="0.2">
      <c r="A2270" s="1">
        <v>311</v>
      </c>
      <c r="B2270" s="10">
        <v>31445</v>
      </c>
      <c r="C2270" s="32" t="str">
        <f t="shared" si="199"/>
        <v>S</v>
      </c>
      <c r="D2270">
        <v>34</v>
      </c>
      <c r="E2270">
        <v>1.01</v>
      </c>
      <c r="F2270" s="5">
        <f t="shared" si="198"/>
        <v>32.990454999999997</v>
      </c>
      <c r="G2270">
        <v>10.055</v>
      </c>
      <c r="K2270">
        <v>433.42700000000002</v>
      </c>
      <c r="L2270">
        <v>423.37099999999998</v>
      </c>
      <c r="N2270">
        <v>9.2620000000000005</v>
      </c>
    </row>
    <row r="2271" spans="1:14" x14ac:dyDescent="0.2">
      <c r="A2271" s="1">
        <v>311</v>
      </c>
      <c r="B2271" s="10">
        <v>31451</v>
      </c>
      <c r="C2271" s="32" t="str">
        <f t="shared" si="199"/>
        <v>S</v>
      </c>
      <c r="D2271">
        <v>34</v>
      </c>
      <c r="E2271">
        <v>1.0900000000000001</v>
      </c>
      <c r="F2271" s="5">
        <f t="shared" si="198"/>
        <v>32.911711000000004</v>
      </c>
      <c r="G2271">
        <v>10.031000000000001</v>
      </c>
      <c r="K2271">
        <v>433.42700000000002</v>
      </c>
      <c r="L2271">
        <v>423.39600000000002</v>
      </c>
      <c r="N2271">
        <v>9.2379999999999995</v>
      </c>
    </row>
    <row r="2272" spans="1:14" x14ac:dyDescent="0.2">
      <c r="A2272" s="1">
        <v>311</v>
      </c>
      <c r="B2272" s="10">
        <v>31458</v>
      </c>
      <c r="C2272" s="32" t="str">
        <f t="shared" si="199"/>
        <v>S</v>
      </c>
      <c r="D2272">
        <v>34</v>
      </c>
      <c r="E2272">
        <v>1.08</v>
      </c>
      <c r="F2272" s="5">
        <f t="shared" si="198"/>
        <v>32.921554</v>
      </c>
      <c r="G2272">
        <v>10.034000000000001</v>
      </c>
      <c r="K2272">
        <v>433.42700000000002</v>
      </c>
      <c r="L2272">
        <v>423.39299999999997</v>
      </c>
      <c r="N2272">
        <v>9.2409999999999997</v>
      </c>
    </row>
    <row r="2273" spans="1:14" x14ac:dyDescent="0.2">
      <c r="A2273" s="1">
        <v>311</v>
      </c>
      <c r="B2273" s="10">
        <v>31465</v>
      </c>
      <c r="C2273" s="32" t="str">
        <f t="shared" si="199"/>
        <v>S</v>
      </c>
      <c r="D2273">
        <v>34</v>
      </c>
      <c r="E2273">
        <v>1.03</v>
      </c>
      <c r="F2273" s="5">
        <f t="shared" si="198"/>
        <v>32.970768999999997</v>
      </c>
      <c r="G2273">
        <v>10.048999999999999</v>
      </c>
      <c r="K2273">
        <v>433.42700000000002</v>
      </c>
      <c r="L2273">
        <v>423.37799999999999</v>
      </c>
      <c r="N2273">
        <v>9.2560000000000002</v>
      </c>
    </row>
    <row r="2274" spans="1:14" x14ac:dyDescent="0.2">
      <c r="A2274" s="1">
        <v>311</v>
      </c>
      <c r="B2274" s="10">
        <v>31473</v>
      </c>
      <c r="C2274" s="32" t="str">
        <f t="shared" si="199"/>
        <v>S</v>
      </c>
      <c r="D2274">
        <v>34</v>
      </c>
      <c r="E2274">
        <v>1.01</v>
      </c>
      <c r="F2274" s="5">
        <f t="shared" si="198"/>
        <v>32.990454999999997</v>
      </c>
      <c r="G2274">
        <v>10.055</v>
      </c>
      <c r="K2274">
        <v>433.42700000000002</v>
      </c>
      <c r="L2274">
        <v>423.37099999999998</v>
      </c>
      <c r="N2274">
        <v>9.2620000000000005</v>
      </c>
    </row>
    <row r="2275" spans="1:14" x14ac:dyDescent="0.2">
      <c r="A2275" s="1">
        <v>311</v>
      </c>
      <c r="B2275" s="10">
        <v>31480</v>
      </c>
      <c r="C2275" s="32" t="str">
        <f t="shared" si="199"/>
        <v>S</v>
      </c>
      <c r="D2275">
        <v>34</v>
      </c>
      <c r="E2275">
        <v>1.01</v>
      </c>
      <c r="F2275" s="5">
        <f t="shared" si="198"/>
        <v>32.990454999999997</v>
      </c>
      <c r="G2275">
        <v>10.055</v>
      </c>
      <c r="K2275">
        <v>433.42700000000002</v>
      </c>
      <c r="L2275">
        <v>423.37099999999998</v>
      </c>
      <c r="N2275">
        <v>9.2620000000000005</v>
      </c>
    </row>
    <row r="2276" spans="1:14" x14ac:dyDescent="0.2">
      <c r="A2276" s="1">
        <v>311</v>
      </c>
      <c r="B2276" s="10">
        <v>31487</v>
      </c>
      <c r="C2276" s="32" t="str">
        <f t="shared" si="199"/>
        <v>S</v>
      </c>
      <c r="D2276">
        <v>34</v>
      </c>
      <c r="E2276">
        <v>0.98</v>
      </c>
      <c r="F2276" s="5">
        <f t="shared" si="198"/>
        <v>33.023265000000002</v>
      </c>
      <c r="G2276">
        <v>10.065</v>
      </c>
      <c r="K2276">
        <v>433.42700000000002</v>
      </c>
      <c r="L2276">
        <v>423.36200000000002</v>
      </c>
      <c r="N2276">
        <v>9.2720000000000002</v>
      </c>
    </row>
    <row r="2277" spans="1:14" x14ac:dyDescent="0.2">
      <c r="A2277" s="1">
        <v>311</v>
      </c>
      <c r="B2277" s="10">
        <v>31493</v>
      </c>
      <c r="C2277" s="32" t="str">
        <f t="shared" si="199"/>
        <v>S</v>
      </c>
      <c r="D2277">
        <v>34</v>
      </c>
      <c r="E2277">
        <v>0.96</v>
      </c>
      <c r="F2277" s="5">
        <f t="shared" si="198"/>
        <v>33.042951000000002</v>
      </c>
      <c r="G2277">
        <v>10.071</v>
      </c>
      <c r="K2277">
        <v>433.42700000000002</v>
      </c>
      <c r="L2277">
        <v>423.35599999999999</v>
      </c>
      <c r="N2277">
        <v>9.2780000000000005</v>
      </c>
    </row>
    <row r="2278" spans="1:14" x14ac:dyDescent="0.2">
      <c r="A2278" s="1">
        <v>311</v>
      </c>
      <c r="B2278" s="10">
        <v>31500</v>
      </c>
      <c r="C2278" s="32" t="str">
        <f t="shared" si="199"/>
        <v>S</v>
      </c>
      <c r="D2278">
        <v>34</v>
      </c>
      <c r="E2278">
        <v>1.0900000000000001</v>
      </c>
      <c r="F2278" s="5">
        <f t="shared" si="198"/>
        <v>32.911711000000004</v>
      </c>
      <c r="G2278">
        <v>10.031000000000001</v>
      </c>
      <c r="K2278">
        <v>433.42700000000002</v>
      </c>
      <c r="L2278">
        <v>423.39600000000002</v>
      </c>
      <c r="N2278">
        <v>9.2379999999999995</v>
      </c>
    </row>
    <row r="2279" spans="1:14" x14ac:dyDescent="0.2">
      <c r="A2279" s="1">
        <v>311</v>
      </c>
      <c r="B2279" s="10">
        <v>31507</v>
      </c>
      <c r="C2279" s="32" t="str">
        <f t="shared" si="199"/>
        <v>S</v>
      </c>
      <c r="D2279">
        <v>34</v>
      </c>
      <c r="E2279">
        <v>1.1299999999999999</v>
      </c>
      <c r="F2279" s="5">
        <f t="shared" si="198"/>
        <v>32.872339000000004</v>
      </c>
      <c r="G2279">
        <v>10.019</v>
      </c>
      <c r="K2279">
        <v>433.42700000000002</v>
      </c>
      <c r="L2279">
        <v>423.40800000000002</v>
      </c>
      <c r="N2279">
        <v>9.2260000000000009</v>
      </c>
    </row>
    <row r="2280" spans="1:14" x14ac:dyDescent="0.2">
      <c r="A2280" s="1">
        <v>311</v>
      </c>
      <c r="B2280" s="10">
        <v>31515</v>
      </c>
      <c r="C2280" s="32" t="str">
        <f t="shared" si="199"/>
        <v>S</v>
      </c>
      <c r="D2280">
        <v>34</v>
      </c>
      <c r="E2280">
        <v>1.23</v>
      </c>
      <c r="F2280" s="5">
        <f t="shared" si="198"/>
        <v>32.770628000000002</v>
      </c>
      <c r="G2280">
        <v>9.9879999999999995</v>
      </c>
      <c r="K2280">
        <v>433.42700000000002</v>
      </c>
      <c r="L2280">
        <v>423.43799999999999</v>
      </c>
      <c r="N2280">
        <v>9.1950000000000003</v>
      </c>
    </row>
    <row r="2281" spans="1:14" x14ac:dyDescent="0.2">
      <c r="A2281" s="1">
        <v>311</v>
      </c>
      <c r="B2281" s="10">
        <v>31522</v>
      </c>
      <c r="C2281" s="32" t="str">
        <f t="shared" si="199"/>
        <v>S</v>
      </c>
      <c r="D2281">
        <v>34</v>
      </c>
      <c r="E2281">
        <v>1.26</v>
      </c>
      <c r="F2281" s="5">
        <f t="shared" si="198"/>
        <v>32.741098999999998</v>
      </c>
      <c r="G2281">
        <v>9.9789999999999992</v>
      </c>
      <c r="K2281">
        <v>433.42700000000002</v>
      </c>
      <c r="L2281">
        <v>423.44799999999998</v>
      </c>
      <c r="N2281">
        <v>9.1859999999999999</v>
      </c>
    </row>
    <row r="2282" spans="1:14" x14ac:dyDescent="0.2">
      <c r="A2282" s="1">
        <v>311</v>
      </c>
      <c r="B2282" s="10">
        <v>31529</v>
      </c>
      <c r="C2282" s="32" t="str">
        <f t="shared" si="199"/>
        <v>S</v>
      </c>
      <c r="D2282">
        <v>34</v>
      </c>
      <c r="E2282">
        <v>1.3</v>
      </c>
      <c r="F2282" s="5">
        <f t="shared" si="198"/>
        <v>32.701727000000005</v>
      </c>
      <c r="G2282">
        <v>9.9670000000000005</v>
      </c>
      <c r="K2282">
        <v>433.42700000000002</v>
      </c>
      <c r="L2282">
        <v>423.46</v>
      </c>
      <c r="N2282">
        <v>9.1739999999999995</v>
      </c>
    </row>
    <row r="2283" spans="1:14" x14ac:dyDescent="0.2">
      <c r="A2283" s="1">
        <v>311</v>
      </c>
      <c r="B2283" s="10">
        <v>31537</v>
      </c>
      <c r="C2283" s="32" t="str">
        <f t="shared" si="199"/>
        <v>S</v>
      </c>
      <c r="D2283">
        <v>34</v>
      </c>
      <c r="E2283">
        <v>1.46</v>
      </c>
      <c r="F2283" s="5">
        <f t="shared" si="198"/>
        <v>32.540957999999996</v>
      </c>
      <c r="G2283">
        <v>9.9179999999999993</v>
      </c>
      <c r="K2283">
        <v>433.42700000000002</v>
      </c>
      <c r="L2283">
        <v>423.50900000000001</v>
      </c>
      <c r="N2283">
        <v>9.125</v>
      </c>
    </row>
    <row r="2284" spans="1:14" x14ac:dyDescent="0.2">
      <c r="A2284" s="1">
        <v>311</v>
      </c>
      <c r="B2284" s="10">
        <v>31543</v>
      </c>
      <c r="C2284" s="32" t="str">
        <f t="shared" si="199"/>
        <v>S</v>
      </c>
      <c r="D2284">
        <v>34</v>
      </c>
      <c r="E2284">
        <v>1.52</v>
      </c>
      <c r="F2284" s="5">
        <f t="shared" si="198"/>
        <v>32.481900000000003</v>
      </c>
      <c r="G2284">
        <v>9.9</v>
      </c>
      <c r="K2284">
        <v>433.42700000000002</v>
      </c>
      <c r="L2284">
        <v>423.52699999999999</v>
      </c>
      <c r="N2284">
        <v>9.1069999999999993</v>
      </c>
    </row>
    <row r="2285" spans="1:14" x14ac:dyDescent="0.2">
      <c r="A2285" s="1">
        <v>311</v>
      </c>
      <c r="B2285" s="10">
        <v>31551</v>
      </c>
      <c r="C2285" s="32" t="str">
        <f t="shared" si="199"/>
        <v>S</v>
      </c>
      <c r="D2285">
        <v>34</v>
      </c>
      <c r="E2285">
        <v>1.53</v>
      </c>
      <c r="F2285" s="5">
        <f t="shared" si="198"/>
        <v>32.472057</v>
      </c>
      <c r="G2285">
        <v>9.8970000000000002</v>
      </c>
      <c r="K2285">
        <v>433.42700000000002</v>
      </c>
      <c r="L2285">
        <v>423.53</v>
      </c>
      <c r="N2285">
        <v>9.1039999999999992</v>
      </c>
    </row>
    <row r="2286" spans="1:14" x14ac:dyDescent="0.2">
      <c r="A2286" s="1">
        <v>311</v>
      </c>
      <c r="B2286" s="10">
        <v>31568</v>
      </c>
      <c r="C2286" s="32" t="str">
        <f t="shared" si="199"/>
        <v>S</v>
      </c>
      <c r="D2286">
        <v>34</v>
      </c>
      <c r="E2286">
        <v>1.5</v>
      </c>
      <c r="F2286" s="5">
        <f t="shared" si="198"/>
        <v>32.501586000000003</v>
      </c>
      <c r="G2286">
        <v>9.9060000000000006</v>
      </c>
      <c r="K2286">
        <v>433.42700000000002</v>
      </c>
      <c r="L2286">
        <v>423.52100000000002</v>
      </c>
      <c r="N2286">
        <v>9.1129999999999995</v>
      </c>
    </row>
    <row r="2287" spans="1:14" x14ac:dyDescent="0.2">
      <c r="A2287" s="1">
        <v>311</v>
      </c>
      <c r="B2287" s="10">
        <v>31578</v>
      </c>
      <c r="C2287" s="32" t="str">
        <f t="shared" si="199"/>
        <v>S</v>
      </c>
      <c r="D2287">
        <v>34</v>
      </c>
      <c r="E2287">
        <v>1.52</v>
      </c>
      <c r="F2287" s="5">
        <f t="shared" si="198"/>
        <v>32.481900000000003</v>
      </c>
      <c r="G2287">
        <v>9.9</v>
      </c>
      <c r="K2287">
        <v>433.42700000000002</v>
      </c>
      <c r="L2287">
        <v>423.52699999999999</v>
      </c>
      <c r="N2287">
        <v>9.1069999999999993</v>
      </c>
    </row>
    <row r="2288" spans="1:14" x14ac:dyDescent="0.2">
      <c r="A2288" s="1">
        <v>311</v>
      </c>
      <c r="B2288" s="10">
        <v>31592</v>
      </c>
      <c r="C2288" s="32" t="str">
        <f t="shared" si="199"/>
        <v>S</v>
      </c>
      <c r="D2288">
        <v>34</v>
      </c>
      <c r="E2288">
        <v>1.54</v>
      </c>
      <c r="F2288" s="5">
        <f t="shared" si="198"/>
        <v>32.462214000000003</v>
      </c>
      <c r="G2288">
        <v>9.8940000000000001</v>
      </c>
      <c r="K2288">
        <v>433.42700000000002</v>
      </c>
      <c r="L2288">
        <v>423.53300000000002</v>
      </c>
      <c r="N2288">
        <v>9.1010000000000009</v>
      </c>
    </row>
    <row r="2289" spans="1:14" x14ac:dyDescent="0.2">
      <c r="A2289" s="1">
        <v>311</v>
      </c>
      <c r="B2289" s="10">
        <v>31602</v>
      </c>
      <c r="C2289" s="32" t="str">
        <f t="shared" si="199"/>
        <v>S</v>
      </c>
      <c r="D2289">
        <v>34</v>
      </c>
      <c r="E2289">
        <v>1.48</v>
      </c>
      <c r="F2289" s="5">
        <f t="shared" si="198"/>
        <v>32.521272000000003</v>
      </c>
      <c r="G2289">
        <v>9.9120000000000008</v>
      </c>
      <c r="K2289">
        <v>433.42700000000002</v>
      </c>
      <c r="L2289">
        <v>423.51499999999999</v>
      </c>
      <c r="N2289">
        <v>9.1189999999999998</v>
      </c>
    </row>
    <row r="2290" spans="1:14" x14ac:dyDescent="0.2">
      <c r="A2290" s="1">
        <v>311</v>
      </c>
      <c r="B2290" s="10">
        <v>31606</v>
      </c>
      <c r="C2290" s="32" t="str">
        <f t="shared" si="199"/>
        <v>S</v>
      </c>
      <c r="D2290">
        <v>34</v>
      </c>
      <c r="E2290">
        <v>1.41</v>
      </c>
      <c r="F2290" s="5">
        <f t="shared" si="198"/>
        <v>32.593454000000001</v>
      </c>
      <c r="G2290">
        <v>9.9339999999999993</v>
      </c>
      <c r="K2290">
        <v>433.42700000000002</v>
      </c>
      <c r="L2290">
        <v>423.49299999999999</v>
      </c>
      <c r="N2290">
        <v>9.141</v>
      </c>
    </row>
    <row r="2291" spans="1:14" x14ac:dyDescent="0.2">
      <c r="A2291" s="1">
        <v>311</v>
      </c>
      <c r="B2291" s="10">
        <v>31614</v>
      </c>
      <c r="C2291" s="32" t="str">
        <f t="shared" si="199"/>
        <v>S</v>
      </c>
      <c r="D2291">
        <v>34</v>
      </c>
      <c r="E2291">
        <v>1.37</v>
      </c>
      <c r="F2291" s="5">
        <f t="shared" si="198"/>
        <v>32.632826000000001</v>
      </c>
      <c r="G2291">
        <v>9.9459999999999997</v>
      </c>
      <c r="K2291">
        <v>433.42700000000002</v>
      </c>
      <c r="L2291">
        <v>423.48099999999999</v>
      </c>
      <c r="N2291">
        <v>9.1530000000000005</v>
      </c>
    </row>
    <row r="2292" spans="1:14" x14ac:dyDescent="0.2">
      <c r="A2292" s="1">
        <v>311</v>
      </c>
      <c r="B2292" s="10">
        <v>31719</v>
      </c>
      <c r="C2292" s="32" t="str">
        <f t="shared" si="199"/>
        <v>S</v>
      </c>
      <c r="D2292">
        <v>34</v>
      </c>
      <c r="E2292">
        <v>0.96</v>
      </c>
      <c r="F2292" s="5">
        <f t="shared" si="198"/>
        <v>33.042951000000002</v>
      </c>
      <c r="G2292">
        <v>10.071</v>
      </c>
      <c r="K2292">
        <v>433.42700000000002</v>
      </c>
      <c r="L2292">
        <v>423.35599999999999</v>
      </c>
      <c r="N2292">
        <v>9.2780000000000005</v>
      </c>
    </row>
    <row r="2293" spans="1:14" x14ac:dyDescent="0.2">
      <c r="A2293" s="1">
        <v>311</v>
      </c>
      <c r="B2293" s="10">
        <v>31760</v>
      </c>
      <c r="C2293" s="32" t="str">
        <f t="shared" si="199"/>
        <v>S</v>
      </c>
      <c r="D2293">
        <v>34</v>
      </c>
      <c r="E2293">
        <v>1.08</v>
      </c>
      <c r="F2293" s="5">
        <f t="shared" si="198"/>
        <v>32.921554</v>
      </c>
      <c r="G2293">
        <v>10.034000000000001</v>
      </c>
      <c r="K2293">
        <v>433.42700000000002</v>
      </c>
      <c r="L2293">
        <v>423.39299999999997</v>
      </c>
      <c r="N2293">
        <v>9.2409999999999997</v>
      </c>
    </row>
    <row r="2294" spans="1:14" x14ac:dyDescent="0.2">
      <c r="A2294" s="1">
        <v>311</v>
      </c>
      <c r="B2294" s="10">
        <v>31774</v>
      </c>
      <c r="C2294" s="32" t="str">
        <f t="shared" si="199"/>
        <v>S</v>
      </c>
      <c r="D2294">
        <v>34</v>
      </c>
      <c r="E2294">
        <v>0.95</v>
      </c>
      <c r="F2294" s="5">
        <f t="shared" si="198"/>
        <v>33.052793999999999</v>
      </c>
      <c r="G2294">
        <v>10.074</v>
      </c>
      <c r="K2294">
        <v>433.42700000000002</v>
      </c>
      <c r="L2294">
        <v>423.35300000000001</v>
      </c>
      <c r="N2294">
        <v>9.2810000000000006</v>
      </c>
    </row>
    <row r="2295" spans="1:14" x14ac:dyDescent="0.2">
      <c r="A2295" s="1">
        <v>311</v>
      </c>
      <c r="B2295" s="10">
        <v>31780</v>
      </c>
      <c r="C2295" s="32" t="str">
        <f t="shared" si="199"/>
        <v>S</v>
      </c>
      <c r="D2295">
        <v>34</v>
      </c>
      <c r="E2295">
        <v>0.93</v>
      </c>
      <c r="F2295" s="5">
        <f t="shared" si="198"/>
        <v>33.072479999999999</v>
      </c>
      <c r="G2295">
        <v>10.08</v>
      </c>
      <c r="K2295">
        <v>433.42700000000002</v>
      </c>
      <c r="L2295">
        <v>423.34699999999998</v>
      </c>
      <c r="N2295">
        <v>9.2870000000000008</v>
      </c>
    </row>
    <row r="2296" spans="1:14" x14ac:dyDescent="0.2">
      <c r="A2296" s="1">
        <v>311</v>
      </c>
      <c r="B2296" s="10">
        <v>31788</v>
      </c>
      <c r="C2296" s="32" t="str">
        <f t="shared" si="199"/>
        <v>S</v>
      </c>
      <c r="D2296">
        <v>34</v>
      </c>
      <c r="E2296">
        <v>0.91</v>
      </c>
      <c r="F2296" s="5">
        <f t="shared" si="198"/>
        <v>33.092165999999999</v>
      </c>
      <c r="G2296">
        <v>10.086</v>
      </c>
      <c r="K2296">
        <v>433.42700000000002</v>
      </c>
      <c r="L2296">
        <v>423.34100000000001</v>
      </c>
      <c r="N2296">
        <v>9.2929999999999993</v>
      </c>
    </row>
    <row r="2297" spans="1:14" x14ac:dyDescent="0.2">
      <c r="A2297" s="1">
        <v>311</v>
      </c>
      <c r="B2297" s="10">
        <v>31904</v>
      </c>
      <c r="C2297" s="32" t="str">
        <f t="shared" si="199"/>
        <v>S</v>
      </c>
      <c r="D2297">
        <v>34</v>
      </c>
      <c r="E2297">
        <v>0.74</v>
      </c>
      <c r="F2297" s="5">
        <f t="shared" ref="F2297:F2360" si="200">G2297*3.281</f>
        <v>33.262778000000004</v>
      </c>
      <c r="G2297">
        <v>10.138</v>
      </c>
      <c r="K2297">
        <v>433.42700000000002</v>
      </c>
      <c r="L2297">
        <v>423.28899999999999</v>
      </c>
      <c r="N2297">
        <v>9.3450000000000006</v>
      </c>
    </row>
    <row r="2298" spans="1:14" x14ac:dyDescent="0.2">
      <c r="A2298" s="1">
        <v>311</v>
      </c>
      <c r="B2298" s="10">
        <v>32381</v>
      </c>
      <c r="C2298" s="32" t="str">
        <f t="shared" si="199"/>
        <v>S</v>
      </c>
      <c r="D2298">
        <v>34</v>
      </c>
      <c r="E2298">
        <v>0.68</v>
      </c>
      <c r="F2298" s="5">
        <f t="shared" si="200"/>
        <v>33.321836000000005</v>
      </c>
      <c r="G2298">
        <v>10.156000000000001</v>
      </c>
      <c r="K2298">
        <v>433.42700000000002</v>
      </c>
      <c r="L2298">
        <v>423.27100000000002</v>
      </c>
      <c r="N2298">
        <v>9.3629999999999995</v>
      </c>
    </row>
    <row r="2299" spans="1:14" x14ac:dyDescent="0.2">
      <c r="A2299" s="1">
        <v>311</v>
      </c>
      <c r="B2299" s="10">
        <v>32397</v>
      </c>
      <c r="C2299" s="32" t="str">
        <f t="shared" si="199"/>
        <v>V</v>
      </c>
      <c r="F2299" s="5">
        <f t="shared" si="200"/>
        <v>33.390737000000001</v>
      </c>
      <c r="G2299">
        <v>10.177</v>
      </c>
      <c r="K2299">
        <v>433.42700000000002</v>
      </c>
      <c r="L2299">
        <v>423.25</v>
      </c>
      <c r="N2299">
        <v>9.3840000000000003</v>
      </c>
    </row>
    <row r="2300" spans="1:14" x14ac:dyDescent="0.2">
      <c r="A2300" s="1">
        <v>311</v>
      </c>
      <c r="B2300" s="10">
        <v>32411</v>
      </c>
      <c r="C2300" s="32" t="str">
        <f t="shared" si="199"/>
        <v>V</v>
      </c>
      <c r="F2300" s="5">
        <f t="shared" si="200"/>
        <v>33.443232999999999</v>
      </c>
      <c r="G2300">
        <v>10.193</v>
      </c>
      <c r="K2300">
        <v>433.42700000000002</v>
      </c>
      <c r="L2300">
        <v>423.23399999999998</v>
      </c>
      <c r="N2300">
        <v>9.4</v>
      </c>
    </row>
    <row r="2301" spans="1:14" x14ac:dyDescent="0.2">
      <c r="A2301" s="1">
        <v>311</v>
      </c>
      <c r="B2301" s="10">
        <v>32476</v>
      </c>
      <c r="C2301" s="32" t="str">
        <f t="shared" si="199"/>
        <v>S</v>
      </c>
      <c r="D2301">
        <v>34</v>
      </c>
      <c r="E2301">
        <v>0.53</v>
      </c>
      <c r="F2301" s="5">
        <f t="shared" si="200"/>
        <v>33.472762000000003</v>
      </c>
      <c r="G2301">
        <v>10.202</v>
      </c>
      <c r="K2301">
        <v>433.42700000000002</v>
      </c>
      <c r="L2301">
        <v>423.22500000000002</v>
      </c>
      <c r="N2301">
        <v>9.4090000000000007</v>
      </c>
    </row>
    <row r="2302" spans="1:14" x14ac:dyDescent="0.2">
      <c r="A2302" s="1">
        <v>311</v>
      </c>
      <c r="B2302" s="10">
        <v>32667</v>
      </c>
      <c r="C2302" s="32" t="str">
        <f t="shared" si="199"/>
        <v>V</v>
      </c>
      <c r="F2302" s="5">
        <f t="shared" si="200"/>
        <v>33.052793999999999</v>
      </c>
      <c r="G2302">
        <v>10.074</v>
      </c>
      <c r="K2302">
        <v>433.42700000000002</v>
      </c>
      <c r="L2302">
        <v>423.35300000000001</v>
      </c>
      <c r="N2302">
        <v>9.2810000000000006</v>
      </c>
    </row>
    <row r="2303" spans="1:14" x14ac:dyDescent="0.2">
      <c r="A2303" s="1">
        <v>311</v>
      </c>
      <c r="B2303" s="10">
        <v>32723</v>
      </c>
      <c r="C2303" s="32" t="str">
        <f t="shared" si="199"/>
        <v>V</v>
      </c>
      <c r="F2303" s="5">
        <f t="shared" si="200"/>
        <v>33.216844000000002</v>
      </c>
      <c r="G2303">
        <v>10.124000000000001</v>
      </c>
      <c r="K2303">
        <v>433.42700000000002</v>
      </c>
      <c r="L2303">
        <v>423.303</v>
      </c>
      <c r="N2303">
        <v>9.3309999999999995</v>
      </c>
    </row>
    <row r="2304" spans="1:14" x14ac:dyDescent="0.2">
      <c r="A2304" s="1">
        <v>311</v>
      </c>
      <c r="B2304" s="10">
        <v>32755</v>
      </c>
      <c r="C2304" s="32" t="str">
        <f t="shared" si="199"/>
        <v>V</v>
      </c>
      <c r="F2304" s="5">
        <f t="shared" si="200"/>
        <v>33.36777</v>
      </c>
      <c r="G2304">
        <v>10.17</v>
      </c>
      <c r="K2304">
        <v>433.42700000000002</v>
      </c>
      <c r="L2304">
        <v>423.25700000000001</v>
      </c>
      <c r="N2304">
        <v>9.3770000000000007</v>
      </c>
    </row>
    <row r="2305" spans="1:14" x14ac:dyDescent="0.2">
      <c r="A2305" s="1">
        <v>311</v>
      </c>
      <c r="B2305" s="10">
        <v>32781</v>
      </c>
      <c r="C2305" s="32" t="str">
        <f t="shared" si="199"/>
        <v>V</v>
      </c>
      <c r="F2305" s="5">
        <f t="shared" si="200"/>
        <v>33.387456</v>
      </c>
      <c r="G2305">
        <v>10.176</v>
      </c>
      <c r="K2305">
        <v>433.42700000000002</v>
      </c>
      <c r="L2305">
        <v>423.25099999999998</v>
      </c>
      <c r="N2305">
        <v>9.3829999999999991</v>
      </c>
    </row>
    <row r="2306" spans="1:14" x14ac:dyDescent="0.2">
      <c r="A2306" s="1">
        <v>311</v>
      </c>
      <c r="B2306" s="10">
        <v>32802</v>
      </c>
      <c r="C2306" s="32" t="str">
        <f t="shared" si="199"/>
        <v>V</v>
      </c>
      <c r="F2306" s="5">
        <f t="shared" si="200"/>
        <v>33.413703999999996</v>
      </c>
      <c r="G2306">
        <v>10.183999999999999</v>
      </c>
      <c r="K2306">
        <v>433.42700000000002</v>
      </c>
      <c r="L2306">
        <v>423.24299999999999</v>
      </c>
      <c r="N2306">
        <v>9.391</v>
      </c>
    </row>
    <row r="2307" spans="1:14" x14ac:dyDescent="0.2">
      <c r="A2307" s="1">
        <v>311</v>
      </c>
      <c r="B2307" s="10">
        <v>32807</v>
      </c>
      <c r="C2307" s="32" t="str">
        <f t="shared" si="199"/>
        <v>V</v>
      </c>
      <c r="F2307" s="5">
        <f t="shared" si="200"/>
        <v>33.433390000000003</v>
      </c>
      <c r="G2307">
        <v>10.19</v>
      </c>
      <c r="K2307">
        <v>433.42700000000002</v>
      </c>
      <c r="L2307">
        <v>423.23700000000002</v>
      </c>
      <c r="N2307">
        <v>9.3970000000000002</v>
      </c>
    </row>
    <row r="2308" spans="1:14" x14ac:dyDescent="0.2">
      <c r="A2308" s="1">
        <v>311</v>
      </c>
      <c r="B2308" s="10">
        <v>32811</v>
      </c>
      <c r="C2308" s="32" t="str">
        <f t="shared" si="199"/>
        <v>V</v>
      </c>
      <c r="F2308" s="5">
        <f t="shared" si="200"/>
        <v>33.416985000000004</v>
      </c>
      <c r="G2308">
        <v>10.185</v>
      </c>
      <c r="K2308">
        <v>433.42700000000002</v>
      </c>
      <c r="L2308">
        <v>423.24200000000002</v>
      </c>
      <c r="N2308">
        <v>9.3919999999999995</v>
      </c>
    </row>
    <row r="2309" spans="1:14" x14ac:dyDescent="0.2">
      <c r="A2309" s="1">
        <v>311</v>
      </c>
      <c r="B2309" s="10">
        <v>33313</v>
      </c>
      <c r="C2309" s="32" t="str">
        <f t="shared" si="199"/>
        <v>V</v>
      </c>
      <c r="F2309" s="5">
        <f t="shared" si="200"/>
        <v>34.105995</v>
      </c>
      <c r="G2309">
        <v>10.395</v>
      </c>
      <c r="K2309">
        <v>433.42700000000002</v>
      </c>
      <c r="L2309">
        <v>423.03199999999998</v>
      </c>
      <c r="N2309">
        <v>9.6020000000000003</v>
      </c>
    </row>
    <row r="2310" spans="1:14" x14ac:dyDescent="0.2">
      <c r="A2310" s="1">
        <v>311</v>
      </c>
      <c r="B2310" s="10">
        <v>33323</v>
      </c>
      <c r="C2310" s="32" t="str">
        <f t="shared" ref="C2310:C2373" si="201">IF(ISBLANK(D2310),"V","S")</f>
        <v>V</v>
      </c>
      <c r="F2310" s="5">
        <f t="shared" si="200"/>
        <v>34.073185000000002</v>
      </c>
      <c r="G2310">
        <v>10.385</v>
      </c>
      <c r="K2310">
        <v>433.42700000000002</v>
      </c>
      <c r="L2310">
        <v>423.04199999999997</v>
      </c>
      <c r="N2310">
        <v>9.5920000000000005</v>
      </c>
    </row>
    <row r="2311" spans="1:14" x14ac:dyDescent="0.2">
      <c r="A2311" s="1">
        <v>311</v>
      </c>
      <c r="B2311" s="10">
        <v>33410</v>
      </c>
      <c r="C2311" s="32" t="str">
        <f t="shared" si="201"/>
        <v>S</v>
      </c>
      <c r="D2311">
        <v>34</v>
      </c>
      <c r="E2311">
        <v>0.4</v>
      </c>
      <c r="F2311" s="5">
        <f t="shared" si="200"/>
        <v>33.600721</v>
      </c>
      <c r="G2311">
        <v>10.241</v>
      </c>
      <c r="K2311">
        <v>433.42700000000002</v>
      </c>
      <c r="L2311">
        <v>423.18599999999998</v>
      </c>
      <c r="N2311">
        <v>9.4480000000000004</v>
      </c>
    </row>
    <row r="2312" spans="1:14" x14ac:dyDescent="0.2">
      <c r="A2312" s="1">
        <v>311</v>
      </c>
      <c r="B2312" s="10">
        <v>33653</v>
      </c>
      <c r="C2312" s="32" t="str">
        <f t="shared" si="201"/>
        <v>V</v>
      </c>
      <c r="F2312" s="5">
        <f t="shared" si="200"/>
        <v>33.899292000000003</v>
      </c>
      <c r="G2312">
        <v>10.332000000000001</v>
      </c>
      <c r="K2312">
        <v>433.42700000000002</v>
      </c>
      <c r="L2312">
        <v>423.1</v>
      </c>
      <c r="N2312">
        <v>9.5399999999999991</v>
      </c>
    </row>
    <row r="2313" spans="1:14" x14ac:dyDescent="0.2">
      <c r="A2313" s="1">
        <v>311</v>
      </c>
      <c r="B2313" s="10">
        <v>33679</v>
      </c>
      <c r="C2313" s="32" t="str">
        <f t="shared" si="201"/>
        <v>V</v>
      </c>
      <c r="F2313" s="5">
        <f t="shared" si="200"/>
        <v>33.794300000000007</v>
      </c>
      <c r="G2313">
        <v>10.3</v>
      </c>
      <c r="K2313">
        <v>433.42700000000002</v>
      </c>
      <c r="L2313">
        <v>423.13</v>
      </c>
      <c r="N2313">
        <v>9.51</v>
      </c>
    </row>
    <row r="2314" spans="1:14" x14ac:dyDescent="0.2">
      <c r="A2314" s="1">
        <v>311</v>
      </c>
      <c r="B2314" s="10">
        <v>33686</v>
      </c>
      <c r="C2314" s="32" t="str">
        <f t="shared" si="201"/>
        <v>V</v>
      </c>
      <c r="F2314" s="5">
        <f t="shared" si="200"/>
        <v>33.764771000000003</v>
      </c>
      <c r="G2314">
        <v>10.291</v>
      </c>
      <c r="K2314">
        <v>433.42700000000002</v>
      </c>
      <c r="L2314">
        <v>423.14</v>
      </c>
      <c r="N2314">
        <v>9.5</v>
      </c>
    </row>
    <row r="2315" spans="1:14" x14ac:dyDescent="0.2">
      <c r="A2315" s="1">
        <v>311</v>
      </c>
      <c r="B2315" s="10">
        <v>33688</v>
      </c>
      <c r="C2315" s="32" t="str">
        <f t="shared" si="201"/>
        <v>V</v>
      </c>
      <c r="F2315" s="5">
        <f t="shared" si="200"/>
        <v>33.764771000000003</v>
      </c>
      <c r="G2315">
        <v>10.291</v>
      </c>
      <c r="K2315">
        <v>433.42700000000002</v>
      </c>
      <c r="L2315">
        <v>423.14</v>
      </c>
      <c r="N2315">
        <v>9.5</v>
      </c>
    </row>
    <row r="2316" spans="1:14" x14ac:dyDescent="0.2">
      <c r="A2316" s="1">
        <v>311</v>
      </c>
      <c r="B2316" s="10">
        <v>33690</v>
      </c>
      <c r="C2316" s="32"/>
      <c r="K2316">
        <v>433.42700000000002</v>
      </c>
    </row>
    <row r="2317" spans="1:14" x14ac:dyDescent="0.2">
      <c r="A2317" s="1">
        <v>311</v>
      </c>
      <c r="B2317" s="10">
        <v>33693</v>
      </c>
      <c r="C2317" s="32" t="str">
        <f t="shared" si="201"/>
        <v>V</v>
      </c>
      <c r="F2317" s="5">
        <f t="shared" si="200"/>
        <v>33.754928</v>
      </c>
      <c r="G2317">
        <v>10.288</v>
      </c>
      <c r="K2317">
        <v>433.42700000000002</v>
      </c>
      <c r="L2317">
        <v>423.14</v>
      </c>
      <c r="N2317">
        <v>9.5</v>
      </c>
    </row>
    <row r="2318" spans="1:14" x14ac:dyDescent="0.2">
      <c r="A2318" s="1">
        <v>311</v>
      </c>
      <c r="B2318" s="10">
        <v>33695</v>
      </c>
      <c r="C2318" s="32" t="str">
        <f t="shared" si="201"/>
        <v>V</v>
      </c>
      <c r="F2318" s="5">
        <f t="shared" si="200"/>
        <v>33.774614</v>
      </c>
      <c r="G2318">
        <v>10.294</v>
      </c>
      <c r="K2318">
        <v>433.42700000000002</v>
      </c>
      <c r="L2318">
        <v>423.13</v>
      </c>
      <c r="N2318">
        <v>9.5</v>
      </c>
    </row>
    <row r="2319" spans="1:14" x14ac:dyDescent="0.2">
      <c r="A2319" s="1">
        <v>311</v>
      </c>
      <c r="B2319" s="10">
        <v>33699</v>
      </c>
      <c r="C2319" s="32" t="str">
        <f t="shared" si="201"/>
        <v>V</v>
      </c>
      <c r="F2319" s="5">
        <f t="shared" si="200"/>
        <v>33.731961000000005</v>
      </c>
      <c r="G2319">
        <v>10.281000000000001</v>
      </c>
      <c r="K2319">
        <v>433.42700000000002</v>
      </c>
      <c r="L2319">
        <v>423.15</v>
      </c>
      <c r="N2319">
        <v>9.49</v>
      </c>
    </row>
    <row r="2320" spans="1:14" x14ac:dyDescent="0.2">
      <c r="A2320" s="1">
        <v>311</v>
      </c>
      <c r="B2320" s="10">
        <v>33700</v>
      </c>
      <c r="C2320" s="32" t="str">
        <f t="shared" si="201"/>
        <v>V</v>
      </c>
      <c r="F2320" s="5">
        <f t="shared" si="200"/>
        <v>33.735242</v>
      </c>
      <c r="G2320">
        <v>10.282</v>
      </c>
      <c r="K2320">
        <v>433.42700000000002</v>
      </c>
      <c r="L2320">
        <v>423.15</v>
      </c>
      <c r="N2320">
        <v>9.49</v>
      </c>
    </row>
    <row r="2321" spans="1:14" x14ac:dyDescent="0.2">
      <c r="A2321" s="1">
        <v>311</v>
      </c>
      <c r="B2321" s="10">
        <v>33702</v>
      </c>
      <c r="C2321" s="32" t="str">
        <f t="shared" si="201"/>
        <v>V</v>
      </c>
      <c r="F2321" s="5">
        <f t="shared" si="200"/>
        <v>33.738523000000001</v>
      </c>
      <c r="G2321">
        <v>10.282999999999999</v>
      </c>
      <c r="K2321">
        <v>433.42700000000002</v>
      </c>
      <c r="L2321">
        <v>423.14</v>
      </c>
      <c r="N2321">
        <v>9.49</v>
      </c>
    </row>
    <row r="2322" spans="1:14" x14ac:dyDescent="0.2">
      <c r="A2322" s="1">
        <v>311</v>
      </c>
      <c r="B2322" s="10">
        <v>33707</v>
      </c>
      <c r="C2322" s="32" t="str">
        <f t="shared" si="201"/>
        <v>V</v>
      </c>
      <c r="F2322" s="5">
        <f t="shared" si="200"/>
        <v>33.735242</v>
      </c>
      <c r="G2322">
        <v>10.282</v>
      </c>
      <c r="K2322">
        <v>433.42700000000002</v>
      </c>
      <c r="L2322">
        <v>423.15</v>
      </c>
      <c r="N2322">
        <v>9.49</v>
      </c>
    </row>
    <row r="2323" spans="1:14" x14ac:dyDescent="0.2">
      <c r="A2323" s="1">
        <v>311</v>
      </c>
      <c r="B2323" s="10">
        <v>33709</v>
      </c>
      <c r="C2323" s="32" t="str">
        <f t="shared" si="201"/>
        <v>V</v>
      </c>
      <c r="F2323" s="5">
        <f t="shared" si="200"/>
        <v>33.725399000000003</v>
      </c>
      <c r="G2323">
        <v>10.279</v>
      </c>
      <c r="K2323">
        <v>433.42700000000002</v>
      </c>
      <c r="L2323">
        <v>423.15</v>
      </c>
      <c r="N2323">
        <v>9.49</v>
      </c>
    </row>
    <row r="2324" spans="1:14" x14ac:dyDescent="0.2">
      <c r="A2324" s="1">
        <v>311</v>
      </c>
      <c r="B2324" s="10">
        <v>33711</v>
      </c>
      <c r="C2324" s="32" t="str">
        <f t="shared" si="201"/>
        <v>V</v>
      </c>
      <c r="F2324" s="5">
        <f t="shared" si="200"/>
        <v>33.715555999999999</v>
      </c>
      <c r="G2324">
        <v>10.276</v>
      </c>
      <c r="K2324">
        <v>433.42700000000002</v>
      </c>
      <c r="L2324">
        <v>423.15</v>
      </c>
      <c r="N2324">
        <v>9.48</v>
      </c>
    </row>
    <row r="2325" spans="1:14" x14ac:dyDescent="0.2">
      <c r="A2325" s="1">
        <v>311</v>
      </c>
      <c r="B2325" s="10">
        <v>33714</v>
      </c>
      <c r="C2325" s="32" t="str">
        <f t="shared" si="201"/>
        <v>V</v>
      </c>
      <c r="F2325" s="5">
        <f t="shared" si="200"/>
        <v>33.702432000000002</v>
      </c>
      <c r="G2325">
        <v>10.272</v>
      </c>
      <c r="K2325">
        <v>433.42700000000002</v>
      </c>
      <c r="L2325">
        <v>423.16</v>
      </c>
      <c r="N2325">
        <v>9.48</v>
      </c>
    </row>
    <row r="2326" spans="1:14" x14ac:dyDescent="0.2">
      <c r="A2326" s="1">
        <v>311</v>
      </c>
      <c r="B2326" s="10">
        <v>33716</v>
      </c>
      <c r="C2326" s="32" t="str">
        <f t="shared" si="201"/>
        <v>V</v>
      </c>
      <c r="F2326" s="5">
        <f t="shared" si="200"/>
        <v>33.692589000000005</v>
      </c>
      <c r="G2326">
        <v>10.269</v>
      </c>
      <c r="K2326">
        <v>433.42700000000002</v>
      </c>
      <c r="L2326">
        <v>423.16</v>
      </c>
      <c r="N2326">
        <v>9.48</v>
      </c>
    </row>
    <row r="2327" spans="1:14" x14ac:dyDescent="0.2">
      <c r="A2327" s="1">
        <v>311</v>
      </c>
      <c r="B2327" s="10">
        <v>33718</v>
      </c>
      <c r="C2327" s="32" t="str">
        <f t="shared" si="201"/>
        <v>V</v>
      </c>
      <c r="F2327" s="5">
        <f t="shared" si="200"/>
        <v>33.663060000000002</v>
      </c>
      <c r="G2327">
        <v>10.26</v>
      </c>
      <c r="K2327">
        <v>433.42700000000002</v>
      </c>
      <c r="L2327">
        <v>423.17</v>
      </c>
      <c r="N2327">
        <v>9.4700000000000006</v>
      </c>
    </row>
    <row r="2328" spans="1:14" x14ac:dyDescent="0.2">
      <c r="A2328" s="1">
        <v>311</v>
      </c>
      <c r="B2328" s="10">
        <v>33771</v>
      </c>
      <c r="C2328" s="32" t="str">
        <f t="shared" si="201"/>
        <v>V</v>
      </c>
      <c r="F2328" s="5">
        <f t="shared" si="200"/>
        <v>33.502291</v>
      </c>
      <c r="G2328">
        <v>10.211</v>
      </c>
      <c r="K2328">
        <v>433.42700000000002</v>
      </c>
      <c r="L2328">
        <v>423.22</v>
      </c>
      <c r="N2328">
        <v>9.42</v>
      </c>
    </row>
    <row r="2329" spans="1:14" x14ac:dyDescent="0.2">
      <c r="A2329" s="1">
        <v>311</v>
      </c>
      <c r="B2329" s="10">
        <v>33996</v>
      </c>
      <c r="C2329" s="32" t="str">
        <f t="shared" si="201"/>
        <v>V</v>
      </c>
      <c r="F2329" s="5">
        <f t="shared" si="200"/>
        <v>33.331679000000001</v>
      </c>
      <c r="G2329">
        <v>10.159000000000001</v>
      </c>
      <c r="K2329">
        <v>433.42700000000002</v>
      </c>
      <c r="L2329">
        <v>423.27</v>
      </c>
      <c r="N2329">
        <v>9.3659999999999997</v>
      </c>
    </row>
    <row r="2330" spans="1:14" x14ac:dyDescent="0.2">
      <c r="A2330" s="1">
        <v>311</v>
      </c>
      <c r="B2330" s="10">
        <v>34026</v>
      </c>
      <c r="C2330" s="32" t="str">
        <f t="shared" si="201"/>
        <v>V</v>
      </c>
      <c r="F2330" s="5">
        <f t="shared" si="200"/>
        <v>33.420265999999998</v>
      </c>
      <c r="G2330">
        <v>10.186</v>
      </c>
      <c r="K2330">
        <v>433.42700000000002</v>
      </c>
      <c r="L2330">
        <v>423.24</v>
      </c>
      <c r="N2330">
        <v>9.3930000000000007</v>
      </c>
    </row>
    <row r="2331" spans="1:14" x14ac:dyDescent="0.2">
      <c r="A2331" s="1">
        <v>311</v>
      </c>
      <c r="B2331" s="10">
        <v>34044</v>
      </c>
      <c r="C2331" s="32" t="str">
        <f t="shared" si="201"/>
        <v>V</v>
      </c>
      <c r="F2331" s="5">
        <f t="shared" si="200"/>
        <v>33.466200000000001</v>
      </c>
      <c r="G2331">
        <v>10.199999999999999</v>
      </c>
      <c r="K2331">
        <v>433.42700000000002</v>
      </c>
      <c r="L2331">
        <v>423.23</v>
      </c>
      <c r="N2331">
        <v>9.407</v>
      </c>
    </row>
    <row r="2332" spans="1:14" x14ac:dyDescent="0.2">
      <c r="A2332" s="1">
        <v>311</v>
      </c>
      <c r="B2332" s="10">
        <v>34058</v>
      </c>
      <c r="C2332" s="32" t="str">
        <f t="shared" si="201"/>
        <v>V</v>
      </c>
      <c r="F2332" s="5">
        <f t="shared" si="200"/>
        <v>33.433390000000003</v>
      </c>
      <c r="G2332">
        <v>10.19</v>
      </c>
      <c r="K2332">
        <v>433.42700000000002</v>
      </c>
      <c r="L2332">
        <v>423.24</v>
      </c>
      <c r="N2332">
        <v>9.3970000000000002</v>
      </c>
    </row>
    <row r="2333" spans="1:14" x14ac:dyDescent="0.2">
      <c r="A2333" s="1">
        <v>311</v>
      </c>
      <c r="B2333" s="10">
        <v>34065</v>
      </c>
      <c r="C2333" s="32" t="str">
        <f t="shared" si="201"/>
        <v>V</v>
      </c>
      <c r="F2333" s="5">
        <f t="shared" si="200"/>
        <v>33.364489000000006</v>
      </c>
      <c r="G2333">
        <v>10.169</v>
      </c>
      <c r="K2333">
        <v>433.42700000000002</v>
      </c>
      <c r="L2333">
        <v>423.26</v>
      </c>
      <c r="N2333">
        <v>9.3759999999999994</v>
      </c>
    </row>
    <row r="2334" spans="1:14" x14ac:dyDescent="0.2">
      <c r="A2334" s="1">
        <v>311</v>
      </c>
      <c r="B2334" s="10">
        <v>34075</v>
      </c>
      <c r="C2334" s="32" t="str">
        <f t="shared" si="201"/>
        <v>V</v>
      </c>
      <c r="F2334" s="5">
        <f t="shared" si="200"/>
        <v>33.285744999999999</v>
      </c>
      <c r="G2334">
        <v>10.145</v>
      </c>
      <c r="K2334">
        <v>433.42700000000002</v>
      </c>
      <c r="L2334">
        <v>423.28</v>
      </c>
      <c r="N2334">
        <v>9.3520000000000003</v>
      </c>
    </row>
    <row r="2335" spans="1:14" x14ac:dyDescent="0.2">
      <c r="A2335" s="1">
        <v>311</v>
      </c>
      <c r="B2335" s="10">
        <v>34086</v>
      </c>
      <c r="C2335" s="32" t="str">
        <f t="shared" si="201"/>
        <v>V</v>
      </c>
      <c r="F2335" s="5">
        <f t="shared" si="200"/>
        <v>33.223405999999997</v>
      </c>
      <c r="G2335">
        <v>10.125999999999999</v>
      </c>
      <c r="K2335">
        <v>433.42700000000002</v>
      </c>
      <c r="L2335">
        <v>423.3</v>
      </c>
      <c r="N2335">
        <v>9.3330000000000002</v>
      </c>
    </row>
    <row r="2336" spans="1:14" x14ac:dyDescent="0.2">
      <c r="A2336" s="1">
        <v>311</v>
      </c>
      <c r="B2336" s="10">
        <v>34100</v>
      </c>
      <c r="C2336" s="32" t="str">
        <f t="shared" si="201"/>
        <v>V</v>
      </c>
      <c r="F2336" s="5">
        <f t="shared" si="200"/>
        <v>33.102009000000002</v>
      </c>
      <c r="G2336">
        <v>10.089</v>
      </c>
      <c r="K2336">
        <v>433.42700000000002</v>
      </c>
      <c r="L2336">
        <v>423.34</v>
      </c>
      <c r="N2336">
        <v>9.2959999999999994</v>
      </c>
    </row>
    <row r="2337" spans="1:14" x14ac:dyDescent="0.2">
      <c r="A2337" s="1">
        <v>311</v>
      </c>
      <c r="B2337" s="10">
        <v>34110</v>
      </c>
      <c r="C2337" s="32" t="str">
        <f t="shared" si="201"/>
        <v>V</v>
      </c>
      <c r="F2337" s="5">
        <f t="shared" si="200"/>
        <v>33.102009000000002</v>
      </c>
      <c r="G2337">
        <v>10.089</v>
      </c>
      <c r="K2337">
        <v>433.42700000000002</v>
      </c>
      <c r="L2337">
        <v>423.34</v>
      </c>
      <c r="N2337">
        <v>9.2959999999999994</v>
      </c>
    </row>
    <row r="2338" spans="1:14" x14ac:dyDescent="0.2">
      <c r="A2338" s="1">
        <v>311</v>
      </c>
      <c r="B2338" s="10">
        <v>34117</v>
      </c>
      <c r="C2338" s="32" t="str">
        <f t="shared" si="201"/>
        <v>V</v>
      </c>
      <c r="F2338" s="5">
        <f t="shared" si="200"/>
        <v>33.079042000000001</v>
      </c>
      <c r="G2338">
        <v>10.082000000000001</v>
      </c>
      <c r="K2338">
        <v>433.42700000000002</v>
      </c>
      <c r="L2338">
        <v>423.34</v>
      </c>
      <c r="N2338">
        <v>9.2889999999999997</v>
      </c>
    </row>
    <row r="2339" spans="1:14" x14ac:dyDescent="0.2">
      <c r="A2339" s="1">
        <v>311</v>
      </c>
      <c r="B2339" s="10">
        <v>34129</v>
      </c>
      <c r="C2339" s="32" t="str">
        <f t="shared" si="201"/>
        <v>V</v>
      </c>
      <c r="F2339" s="5">
        <f t="shared" si="200"/>
        <v>33.059356000000001</v>
      </c>
      <c r="G2339">
        <v>10.076000000000001</v>
      </c>
      <c r="K2339">
        <v>433.42700000000002</v>
      </c>
      <c r="L2339">
        <v>423.35</v>
      </c>
      <c r="N2339">
        <v>9.2829999999999995</v>
      </c>
    </row>
    <row r="2340" spans="1:14" x14ac:dyDescent="0.2">
      <c r="A2340" s="1">
        <v>311</v>
      </c>
      <c r="B2340" s="10">
        <v>34151</v>
      </c>
      <c r="C2340" s="32" t="str">
        <f t="shared" si="201"/>
        <v>V</v>
      </c>
      <c r="F2340" s="5">
        <f t="shared" si="200"/>
        <v>32.997017</v>
      </c>
      <c r="G2340">
        <v>10.057</v>
      </c>
      <c r="K2340">
        <v>433.42700000000002</v>
      </c>
      <c r="L2340">
        <v>423.37</v>
      </c>
      <c r="N2340">
        <v>9.2639999999999993</v>
      </c>
    </row>
    <row r="2341" spans="1:14" x14ac:dyDescent="0.2">
      <c r="A2341" s="1">
        <v>311</v>
      </c>
      <c r="B2341" s="10">
        <v>34267</v>
      </c>
      <c r="C2341" s="32" t="str">
        <f t="shared" si="201"/>
        <v>V</v>
      </c>
      <c r="F2341" s="5">
        <f t="shared" si="200"/>
        <v>32.911711000000004</v>
      </c>
      <c r="G2341">
        <v>10.031000000000001</v>
      </c>
      <c r="K2341">
        <v>433.42700000000002</v>
      </c>
      <c r="L2341">
        <v>423.39600000000002</v>
      </c>
      <c r="N2341">
        <v>9.2379999999999995</v>
      </c>
    </row>
    <row r="2342" spans="1:14" x14ac:dyDescent="0.2">
      <c r="A2342" s="1">
        <v>311</v>
      </c>
      <c r="B2342" s="10">
        <v>34310</v>
      </c>
      <c r="C2342" s="32" t="str">
        <f t="shared" si="201"/>
        <v>V</v>
      </c>
      <c r="F2342" s="5">
        <f t="shared" si="200"/>
        <v>33.046231999999996</v>
      </c>
      <c r="G2342">
        <v>10.071999999999999</v>
      </c>
      <c r="K2342">
        <v>433.42700000000002</v>
      </c>
      <c r="L2342">
        <v>423.35500000000002</v>
      </c>
      <c r="N2342">
        <v>9.2789999999999999</v>
      </c>
    </row>
    <row r="2343" spans="1:14" x14ac:dyDescent="0.2">
      <c r="A2343" s="1">
        <v>311</v>
      </c>
      <c r="B2343" s="10">
        <v>34341</v>
      </c>
      <c r="C2343" s="32" t="str">
        <f t="shared" si="201"/>
        <v>V</v>
      </c>
      <c r="F2343" s="5">
        <f t="shared" si="200"/>
        <v>32.839529000000006</v>
      </c>
      <c r="G2343">
        <v>10.009</v>
      </c>
      <c r="K2343">
        <v>433.42700000000002</v>
      </c>
      <c r="L2343">
        <v>423.41800000000001</v>
      </c>
      <c r="N2343">
        <v>9.2159999999999993</v>
      </c>
    </row>
    <row r="2344" spans="1:14" x14ac:dyDescent="0.2">
      <c r="A2344" s="1">
        <v>311</v>
      </c>
      <c r="B2344" s="10">
        <v>34366</v>
      </c>
      <c r="C2344" s="32" t="str">
        <f t="shared" si="201"/>
        <v>V</v>
      </c>
      <c r="F2344" s="5">
        <f t="shared" si="200"/>
        <v>33.207001000000005</v>
      </c>
      <c r="G2344">
        <v>10.121</v>
      </c>
      <c r="K2344">
        <v>433.42700000000002</v>
      </c>
      <c r="L2344">
        <v>423.30599999999998</v>
      </c>
      <c r="N2344">
        <v>9.3279999999999994</v>
      </c>
    </row>
    <row r="2345" spans="1:14" x14ac:dyDescent="0.2">
      <c r="A2345" s="1">
        <v>311</v>
      </c>
      <c r="B2345" s="10">
        <v>34402</v>
      </c>
      <c r="C2345" s="32" t="str">
        <f t="shared" si="201"/>
        <v>V</v>
      </c>
      <c r="F2345" s="5">
        <f t="shared" si="200"/>
        <v>33.311993000000001</v>
      </c>
      <c r="G2345">
        <v>10.153</v>
      </c>
      <c r="K2345">
        <v>433.42700000000002</v>
      </c>
      <c r="L2345">
        <v>423.274</v>
      </c>
      <c r="N2345">
        <v>9.36</v>
      </c>
    </row>
    <row r="2346" spans="1:14" x14ac:dyDescent="0.2">
      <c r="A2346" s="1">
        <v>311</v>
      </c>
      <c r="B2346" s="10">
        <v>34488</v>
      </c>
      <c r="C2346" s="32" t="str">
        <f t="shared" si="201"/>
        <v>V</v>
      </c>
      <c r="F2346" s="5">
        <f t="shared" si="200"/>
        <v>32.993735999999998</v>
      </c>
      <c r="G2346">
        <v>10.055999999999999</v>
      </c>
      <c r="K2346">
        <v>433.42700000000002</v>
      </c>
      <c r="L2346">
        <v>423.37099999999998</v>
      </c>
      <c r="N2346">
        <v>9.2629999999999999</v>
      </c>
    </row>
    <row r="2347" spans="1:14" x14ac:dyDescent="0.2">
      <c r="A2347" s="1">
        <v>311</v>
      </c>
      <c r="B2347" s="10">
        <v>34522</v>
      </c>
      <c r="C2347" s="32" t="str">
        <f t="shared" si="201"/>
        <v>V</v>
      </c>
      <c r="F2347" s="5">
        <f t="shared" si="200"/>
        <v>32.921554</v>
      </c>
      <c r="G2347">
        <v>10.034000000000001</v>
      </c>
      <c r="K2347">
        <v>433.42700000000002</v>
      </c>
      <c r="L2347">
        <v>423.39299999999997</v>
      </c>
      <c r="N2347">
        <v>9.2409999999999997</v>
      </c>
    </row>
    <row r="2348" spans="1:14" x14ac:dyDescent="0.2">
      <c r="A2348" s="1">
        <v>311</v>
      </c>
      <c r="B2348" s="10">
        <v>34561</v>
      </c>
      <c r="C2348" s="32" t="str">
        <f t="shared" si="201"/>
        <v>V</v>
      </c>
      <c r="F2348" s="5">
        <f t="shared" si="200"/>
        <v>32.760784999999998</v>
      </c>
      <c r="G2348">
        <v>9.9849999999999994</v>
      </c>
      <c r="K2348">
        <v>433.42700000000002</v>
      </c>
      <c r="L2348">
        <v>423.44200000000001</v>
      </c>
      <c r="N2348">
        <v>9.1920000000000002</v>
      </c>
    </row>
    <row r="2349" spans="1:14" x14ac:dyDescent="0.2">
      <c r="A2349" s="1">
        <v>311</v>
      </c>
      <c r="B2349" s="10">
        <v>34589</v>
      </c>
      <c r="C2349" s="32" t="str">
        <f t="shared" si="201"/>
        <v>V</v>
      </c>
      <c r="F2349" s="5">
        <f t="shared" si="200"/>
        <v>32.81</v>
      </c>
      <c r="G2349">
        <v>10</v>
      </c>
      <c r="K2349">
        <v>433.42700000000002</v>
      </c>
      <c r="L2349">
        <v>423.42700000000002</v>
      </c>
      <c r="N2349">
        <v>9.2070000000000007</v>
      </c>
    </row>
    <row r="2350" spans="1:14" x14ac:dyDescent="0.2">
      <c r="A2350" s="1">
        <v>311</v>
      </c>
      <c r="B2350" s="10">
        <v>34611</v>
      </c>
      <c r="C2350" s="32" t="str">
        <f t="shared" si="201"/>
        <v>V</v>
      </c>
      <c r="F2350" s="5">
        <f t="shared" si="200"/>
        <v>32.649231</v>
      </c>
      <c r="G2350">
        <v>9.9510000000000005</v>
      </c>
      <c r="K2350">
        <v>433.42700000000002</v>
      </c>
      <c r="L2350">
        <v>423.476</v>
      </c>
      <c r="N2350">
        <v>9.1579999999999995</v>
      </c>
    </row>
    <row r="2351" spans="1:14" x14ac:dyDescent="0.2">
      <c r="A2351" s="1">
        <v>311</v>
      </c>
      <c r="B2351" s="10">
        <v>34648</v>
      </c>
      <c r="C2351" s="32" t="str">
        <f t="shared" si="201"/>
        <v>V</v>
      </c>
      <c r="F2351" s="5">
        <f t="shared" si="200"/>
        <v>32.517991000000002</v>
      </c>
      <c r="G2351">
        <v>9.9109999999999996</v>
      </c>
      <c r="K2351">
        <v>433.42700000000002</v>
      </c>
      <c r="L2351">
        <v>423.51600000000002</v>
      </c>
      <c r="N2351">
        <v>9.1180000000000003</v>
      </c>
    </row>
    <row r="2352" spans="1:14" x14ac:dyDescent="0.2">
      <c r="A2352" s="1">
        <v>311</v>
      </c>
      <c r="B2352" s="10">
        <v>34676</v>
      </c>
      <c r="C2352" s="32" t="str">
        <f t="shared" si="201"/>
        <v>V</v>
      </c>
      <c r="F2352" s="5">
        <f t="shared" si="200"/>
        <v>32.478619000000002</v>
      </c>
      <c r="G2352">
        <v>9.8989999999999991</v>
      </c>
      <c r="K2352">
        <v>433.42700000000002</v>
      </c>
      <c r="L2352">
        <v>423.52800000000002</v>
      </c>
      <c r="N2352">
        <v>9.1059999999999999</v>
      </c>
    </row>
    <row r="2353" spans="1:14" x14ac:dyDescent="0.2">
      <c r="A2353" s="1">
        <v>311</v>
      </c>
      <c r="B2353" s="10">
        <v>34702</v>
      </c>
      <c r="C2353" s="32" t="str">
        <f t="shared" si="201"/>
        <v>V</v>
      </c>
      <c r="F2353" s="5">
        <f t="shared" si="200"/>
        <v>29.594619999999999</v>
      </c>
      <c r="G2353">
        <v>9.02</v>
      </c>
      <c r="J2353" t="s">
        <v>275</v>
      </c>
      <c r="K2353">
        <v>433.42700000000002</v>
      </c>
      <c r="L2353">
        <v>424.41</v>
      </c>
      <c r="N2353">
        <v>8.23</v>
      </c>
    </row>
    <row r="2354" spans="1:14" x14ac:dyDescent="0.2">
      <c r="A2354" s="1">
        <v>311</v>
      </c>
      <c r="B2354" s="10">
        <v>34775</v>
      </c>
      <c r="C2354" s="32" t="str">
        <f t="shared" si="201"/>
        <v>V</v>
      </c>
      <c r="F2354" s="5">
        <f t="shared" si="200"/>
        <v>32.849372000000002</v>
      </c>
      <c r="G2354">
        <v>10.012</v>
      </c>
      <c r="K2354">
        <v>433.42700000000002</v>
      </c>
      <c r="L2354">
        <v>423.41500000000002</v>
      </c>
      <c r="N2354">
        <v>9.2189999999999994</v>
      </c>
    </row>
    <row r="2355" spans="1:14" x14ac:dyDescent="0.2">
      <c r="A2355" s="1">
        <v>311</v>
      </c>
      <c r="B2355" s="10">
        <v>34817</v>
      </c>
      <c r="C2355" s="32" t="str">
        <f t="shared" si="201"/>
        <v>V</v>
      </c>
      <c r="F2355" s="5">
        <f t="shared" si="200"/>
        <v>32.714851000000003</v>
      </c>
      <c r="G2355">
        <v>9.9710000000000001</v>
      </c>
      <c r="K2355">
        <v>433.42700000000002</v>
      </c>
      <c r="L2355">
        <v>423.45600000000002</v>
      </c>
      <c r="N2355">
        <v>9.1780000000000008</v>
      </c>
    </row>
    <row r="2356" spans="1:14" x14ac:dyDescent="0.2">
      <c r="A2356" s="1">
        <v>311</v>
      </c>
      <c r="B2356" s="10">
        <v>34859</v>
      </c>
      <c r="C2356" s="32" t="str">
        <f t="shared" si="201"/>
        <v>V</v>
      </c>
      <c r="F2356" s="5">
        <f t="shared" si="200"/>
        <v>32.495024000000001</v>
      </c>
      <c r="G2356">
        <v>9.9039999999999999</v>
      </c>
      <c r="K2356">
        <v>433.42700000000002</v>
      </c>
      <c r="L2356">
        <f t="shared" ref="L2356:L2395" si="202">K2356-G2356</f>
        <v>423.52300000000002</v>
      </c>
      <c r="N2356">
        <f t="shared" ref="N2356:N2381" si="203">432.634-L2356</f>
        <v>9.11099999999999</v>
      </c>
    </row>
    <row r="2357" spans="1:14" x14ac:dyDescent="0.2">
      <c r="A2357" s="1">
        <v>311</v>
      </c>
      <c r="B2357" s="10">
        <v>35025</v>
      </c>
      <c r="C2357" s="32" t="str">
        <f t="shared" si="201"/>
        <v>V</v>
      </c>
      <c r="F2357" s="5">
        <f t="shared" si="200"/>
        <v>32.780470999999999</v>
      </c>
      <c r="G2357">
        <v>9.9909999999999997</v>
      </c>
      <c r="K2357">
        <v>433.42700000000002</v>
      </c>
      <c r="L2357">
        <f>K2357-G2357</f>
        <v>423.43600000000004</v>
      </c>
      <c r="N2357">
        <f>432.634-L2357</f>
        <v>9.1979999999999791</v>
      </c>
    </row>
    <row r="2358" spans="1:14" x14ac:dyDescent="0.2">
      <c r="A2358" s="1">
        <v>311</v>
      </c>
      <c r="B2358" s="10">
        <v>35101</v>
      </c>
      <c r="C2358" s="32" t="str">
        <f t="shared" si="201"/>
        <v>V</v>
      </c>
      <c r="F2358" s="5">
        <f t="shared" si="200"/>
        <v>34.204425000000001</v>
      </c>
      <c r="G2358">
        <v>10.425000000000001</v>
      </c>
      <c r="K2358">
        <v>433.42700000000002</v>
      </c>
      <c r="L2358">
        <f t="shared" si="202"/>
        <v>423.00200000000001</v>
      </c>
      <c r="N2358">
        <f t="shared" si="203"/>
        <v>9.632000000000005</v>
      </c>
    </row>
    <row r="2359" spans="1:14" x14ac:dyDescent="0.2">
      <c r="A2359" s="1">
        <v>311</v>
      </c>
      <c r="B2359" s="10">
        <v>35143</v>
      </c>
      <c r="C2359" s="32" t="str">
        <f t="shared" si="201"/>
        <v>V</v>
      </c>
      <c r="F2359" s="5">
        <f t="shared" si="200"/>
        <v>33.866481999999998</v>
      </c>
      <c r="G2359">
        <v>10.321999999999999</v>
      </c>
      <c r="K2359">
        <v>433.42700000000002</v>
      </c>
      <c r="L2359">
        <f t="shared" si="202"/>
        <v>423.10500000000002</v>
      </c>
      <c r="N2359">
        <f t="shared" si="203"/>
        <v>9.5289999999999964</v>
      </c>
    </row>
    <row r="2360" spans="1:14" x14ac:dyDescent="0.2">
      <c r="A2360" s="1">
        <v>311</v>
      </c>
      <c r="B2360" s="10">
        <v>35184</v>
      </c>
      <c r="C2360" s="32" t="str">
        <f t="shared" si="201"/>
        <v>V</v>
      </c>
      <c r="F2360" s="5">
        <f t="shared" si="200"/>
        <v>32.544239000000005</v>
      </c>
      <c r="G2360">
        <v>9.9190000000000005</v>
      </c>
      <c r="K2360">
        <v>433.42700000000002</v>
      </c>
      <c r="L2360">
        <f t="shared" si="202"/>
        <v>423.50800000000004</v>
      </c>
      <c r="N2360">
        <f t="shared" si="203"/>
        <v>9.1259999999999764</v>
      </c>
    </row>
    <row r="2361" spans="1:14" x14ac:dyDescent="0.2">
      <c r="A2361" s="1">
        <v>311</v>
      </c>
      <c r="B2361" s="10">
        <v>35213</v>
      </c>
      <c r="C2361" s="32" t="str">
        <f t="shared" si="201"/>
        <v>V</v>
      </c>
      <c r="F2361" s="5">
        <f t="shared" ref="F2361:F2393" si="204">G2361*3.281</f>
        <v>32.147238000000002</v>
      </c>
      <c r="G2361">
        <v>9.798</v>
      </c>
      <c r="K2361">
        <v>433.42700000000002</v>
      </c>
      <c r="L2361">
        <f t="shared" si="202"/>
        <v>423.62900000000002</v>
      </c>
      <c r="N2361">
        <f t="shared" si="203"/>
        <v>9.0049999999999955</v>
      </c>
    </row>
    <row r="2362" spans="1:14" x14ac:dyDescent="0.2">
      <c r="A2362" s="1">
        <v>311</v>
      </c>
      <c r="B2362" s="10">
        <v>35240</v>
      </c>
      <c r="C2362" s="32" t="str">
        <f t="shared" si="201"/>
        <v>V</v>
      </c>
      <c r="F2362" s="5">
        <f t="shared" si="204"/>
        <v>32.180047999999999</v>
      </c>
      <c r="G2362">
        <v>9.8079999999999998</v>
      </c>
      <c r="K2362">
        <v>433.42700000000002</v>
      </c>
      <c r="L2362">
        <f t="shared" si="202"/>
        <v>423.61900000000003</v>
      </c>
      <c r="N2362">
        <f t="shared" si="203"/>
        <v>9.0149999999999864</v>
      </c>
    </row>
    <row r="2363" spans="1:14" x14ac:dyDescent="0.2">
      <c r="A2363" s="1">
        <v>311</v>
      </c>
      <c r="B2363" s="10">
        <v>35286</v>
      </c>
      <c r="C2363" s="32" t="str">
        <f t="shared" si="201"/>
        <v>V</v>
      </c>
      <c r="F2363" s="5">
        <f t="shared" si="204"/>
        <v>32.439247000000002</v>
      </c>
      <c r="G2363">
        <v>9.8870000000000005</v>
      </c>
      <c r="K2363">
        <v>433.42700000000002</v>
      </c>
      <c r="L2363">
        <f t="shared" si="202"/>
        <v>423.54</v>
      </c>
      <c r="N2363">
        <f t="shared" si="203"/>
        <v>9.0939999999999941</v>
      </c>
    </row>
    <row r="2364" spans="1:14" ht="12.75" customHeight="1" x14ac:dyDescent="0.2">
      <c r="A2364" s="1">
        <v>311</v>
      </c>
      <c r="B2364" s="10">
        <v>35311</v>
      </c>
      <c r="C2364" s="32" t="str">
        <f t="shared" si="201"/>
        <v>V</v>
      </c>
      <c r="F2364" s="5">
        <f t="shared" si="204"/>
        <v>32.606578000000006</v>
      </c>
      <c r="G2364">
        <v>9.9380000000000006</v>
      </c>
      <c r="K2364">
        <v>433.42700000000002</v>
      </c>
      <c r="L2364">
        <f t="shared" si="202"/>
        <v>423.48900000000003</v>
      </c>
      <c r="N2364">
        <f t="shared" si="203"/>
        <v>9.1449999999999818</v>
      </c>
    </row>
    <row r="2365" spans="1:14" ht="12.75" customHeight="1" x14ac:dyDescent="0.2">
      <c r="A2365" s="1">
        <v>311</v>
      </c>
      <c r="B2365" s="10">
        <v>35359</v>
      </c>
      <c r="C2365" s="32" t="str">
        <f t="shared" si="201"/>
        <v>V</v>
      </c>
      <c r="F2365" s="5">
        <f t="shared" si="204"/>
        <v>32.875619999999998</v>
      </c>
      <c r="G2365">
        <v>10.02</v>
      </c>
      <c r="K2365">
        <v>433.42700000000002</v>
      </c>
      <c r="L2365">
        <f t="shared" si="202"/>
        <v>423.40700000000004</v>
      </c>
      <c r="N2365">
        <f t="shared" si="203"/>
        <v>9.2269999999999754</v>
      </c>
    </row>
    <row r="2366" spans="1:14" ht="12.75" customHeight="1" x14ac:dyDescent="0.2">
      <c r="A2366" s="1">
        <v>311</v>
      </c>
      <c r="B2366" s="10">
        <v>35419</v>
      </c>
      <c r="C2366" s="32" t="str">
        <f t="shared" si="201"/>
        <v>V</v>
      </c>
      <c r="F2366" s="5">
        <f t="shared" si="204"/>
        <v>33.699151000000001</v>
      </c>
      <c r="G2366">
        <v>10.271000000000001</v>
      </c>
      <c r="K2366">
        <v>433.42700000000002</v>
      </c>
      <c r="L2366">
        <f t="shared" si="202"/>
        <v>423.15600000000001</v>
      </c>
      <c r="N2366">
        <f t="shared" si="203"/>
        <v>9.4780000000000086</v>
      </c>
    </row>
    <row r="2367" spans="1:14" ht="12.75" customHeight="1" x14ac:dyDescent="0.2">
      <c r="A2367" s="1">
        <v>311</v>
      </c>
      <c r="B2367" s="10">
        <v>35487</v>
      </c>
      <c r="C2367" s="32" t="str">
        <f t="shared" si="201"/>
        <v>V</v>
      </c>
      <c r="F2367" s="5">
        <f t="shared" si="204"/>
        <v>33.873044</v>
      </c>
      <c r="G2367">
        <v>10.324</v>
      </c>
      <c r="K2367">
        <v>433.42700000000002</v>
      </c>
      <c r="L2367">
        <f t="shared" si="202"/>
        <v>423.10300000000001</v>
      </c>
      <c r="N2367">
        <f t="shared" si="203"/>
        <v>9.5310000000000059</v>
      </c>
    </row>
    <row r="2368" spans="1:14" ht="12.75" customHeight="1" x14ac:dyDescent="0.2">
      <c r="A2368" s="1">
        <v>311</v>
      </c>
      <c r="B2368" s="10">
        <v>35551</v>
      </c>
      <c r="C2368" s="32" t="str">
        <f t="shared" si="201"/>
        <v>V</v>
      </c>
      <c r="F2368" s="5">
        <f t="shared" si="204"/>
        <v>32.353941000000006</v>
      </c>
      <c r="G2368">
        <v>9.8610000000000007</v>
      </c>
      <c r="K2368">
        <v>433.42700000000002</v>
      </c>
      <c r="L2368">
        <f t="shared" si="202"/>
        <v>423.56600000000003</v>
      </c>
      <c r="N2368">
        <f t="shared" si="203"/>
        <v>9.0679999999999836</v>
      </c>
    </row>
    <row r="2369" spans="1:14" ht="12.75" customHeight="1" x14ac:dyDescent="0.2">
      <c r="A2369" s="1">
        <v>311</v>
      </c>
      <c r="B2369" s="10">
        <v>35586</v>
      </c>
      <c r="C2369" s="32" t="str">
        <f t="shared" si="201"/>
        <v>V</v>
      </c>
      <c r="F2369" s="5">
        <f t="shared" si="204"/>
        <v>32.265354000000002</v>
      </c>
      <c r="G2369">
        <v>9.8339999999999996</v>
      </c>
      <c r="K2369">
        <v>433.42700000000002</v>
      </c>
      <c r="L2369">
        <f t="shared" si="202"/>
        <v>423.59300000000002</v>
      </c>
      <c r="N2369">
        <f t="shared" si="203"/>
        <v>9.0409999999999968</v>
      </c>
    </row>
    <row r="2370" spans="1:14" ht="12.75" customHeight="1" x14ac:dyDescent="0.2">
      <c r="A2370" s="1">
        <v>311</v>
      </c>
      <c r="B2370" s="10">
        <v>35651</v>
      </c>
      <c r="C2370" s="32" t="str">
        <f t="shared" si="201"/>
        <v>V</v>
      </c>
      <c r="F2370" s="5">
        <f t="shared" si="204"/>
        <v>31.914287000000002</v>
      </c>
      <c r="G2370">
        <v>9.7270000000000003</v>
      </c>
      <c r="K2370">
        <v>433.42700000000002</v>
      </c>
      <c r="L2370">
        <f t="shared" si="202"/>
        <v>423.70000000000005</v>
      </c>
      <c r="N2370">
        <f t="shared" si="203"/>
        <v>8.9339999999999691</v>
      </c>
    </row>
    <row r="2371" spans="1:14" ht="12.75" customHeight="1" x14ac:dyDescent="0.2">
      <c r="A2371" s="1">
        <v>311</v>
      </c>
      <c r="B2371" s="10">
        <v>35693</v>
      </c>
      <c r="C2371" s="32" t="str">
        <f t="shared" si="201"/>
        <v>V</v>
      </c>
      <c r="F2371" s="5">
        <f t="shared" si="204"/>
        <v>32.321131000000001</v>
      </c>
      <c r="G2371">
        <v>9.8510000000000009</v>
      </c>
      <c r="K2371">
        <v>433.42700000000002</v>
      </c>
      <c r="L2371">
        <f t="shared" si="202"/>
        <v>423.57600000000002</v>
      </c>
      <c r="N2371">
        <f t="shared" si="203"/>
        <v>9.0579999999999927</v>
      </c>
    </row>
    <row r="2372" spans="1:14" ht="12.75" customHeight="1" x14ac:dyDescent="0.2">
      <c r="A2372" s="1">
        <v>311</v>
      </c>
      <c r="B2372" s="10">
        <v>35731</v>
      </c>
      <c r="C2372" s="32" t="str">
        <f t="shared" si="201"/>
        <v>V</v>
      </c>
      <c r="F2372" s="5">
        <f t="shared" si="204"/>
        <v>32.806719000000001</v>
      </c>
      <c r="G2372">
        <v>9.9990000000000006</v>
      </c>
      <c r="K2372">
        <v>433.42700000000002</v>
      </c>
      <c r="L2372">
        <f t="shared" si="202"/>
        <v>423.428</v>
      </c>
      <c r="N2372">
        <f t="shared" si="203"/>
        <v>9.2060000000000173</v>
      </c>
    </row>
    <row r="2373" spans="1:14" ht="12.75" customHeight="1" x14ac:dyDescent="0.2">
      <c r="A2373" s="1">
        <v>311</v>
      </c>
      <c r="B2373" s="10">
        <v>35754</v>
      </c>
      <c r="C2373" s="32" t="str">
        <f t="shared" si="201"/>
        <v>V</v>
      </c>
      <c r="F2373" s="5">
        <f t="shared" si="204"/>
        <v>32.901868</v>
      </c>
      <c r="G2373">
        <v>10.028</v>
      </c>
      <c r="K2373">
        <v>433.42700000000002</v>
      </c>
      <c r="L2373">
        <f t="shared" si="202"/>
        <v>423.399</v>
      </c>
      <c r="N2373">
        <f t="shared" si="203"/>
        <v>9.2350000000000136</v>
      </c>
    </row>
    <row r="2374" spans="1:14" ht="12.75" customHeight="1" x14ac:dyDescent="0.2">
      <c r="A2374" s="1">
        <v>311</v>
      </c>
      <c r="B2374" s="10">
        <v>35776</v>
      </c>
      <c r="C2374" s="32" t="str">
        <f t="shared" ref="C2374:C2437" si="205">IF(ISBLANK(D2374),"V","S")</f>
        <v>V</v>
      </c>
      <c r="F2374" s="5">
        <f t="shared" si="204"/>
        <v>33.000298000000001</v>
      </c>
      <c r="G2374">
        <v>10.058</v>
      </c>
      <c r="K2374">
        <v>433.42700000000002</v>
      </c>
      <c r="L2374">
        <f t="shared" si="202"/>
        <v>423.36900000000003</v>
      </c>
      <c r="N2374">
        <f t="shared" si="203"/>
        <v>9.2649999999999864</v>
      </c>
    </row>
    <row r="2375" spans="1:14" ht="12.75" customHeight="1" x14ac:dyDescent="0.2">
      <c r="A2375" s="1">
        <v>311</v>
      </c>
      <c r="B2375" s="10">
        <v>35817</v>
      </c>
      <c r="C2375" s="32" t="str">
        <f t="shared" si="205"/>
        <v>V</v>
      </c>
      <c r="F2375" s="5">
        <f t="shared" si="204"/>
        <v>33.141381000000003</v>
      </c>
      <c r="G2375">
        <v>10.101000000000001</v>
      </c>
      <c r="K2375">
        <v>433.42700000000002</v>
      </c>
      <c r="L2375">
        <f t="shared" si="202"/>
        <v>423.32600000000002</v>
      </c>
      <c r="N2375">
        <f t="shared" si="203"/>
        <v>9.3079999999999927</v>
      </c>
    </row>
    <row r="2376" spans="1:14" ht="12.75" customHeight="1" x14ac:dyDescent="0.2">
      <c r="A2376" s="1">
        <v>311</v>
      </c>
      <c r="B2376" s="10">
        <v>35845</v>
      </c>
      <c r="C2376" s="32" t="str">
        <f t="shared" si="205"/>
        <v>V</v>
      </c>
      <c r="F2376" s="5">
        <f t="shared" si="204"/>
        <v>33.243091999999997</v>
      </c>
      <c r="G2376">
        <v>10.132</v>
      </c>
      <c r="K2376">
        <v>433.42700000000002</v>
      </c>
      <c r="L2376">
        <f t="shared" si="202"/>
        <v>423.29500000000002</v>
      </c>
      <c r="N2376">
        <f t="shared" si="203"/>
        <v>9.3389999999999986</v>
      </c>
    </row>
    <row r="2377" spans="1:14" ht="12.75" customHeight="1" x14ac:dyDescent="0.2">
      <c r="A2377" s="1">
        <v>311</v>
      </c>
      <c r="B2377" s="10">
        <v>35871</v>
      </c>
      <c r="C2377" s="32" t="str">
        <f t="shared" si="205"/>
        <v>V</v>
      </c>
      <c r="F2377" s="5">
        <f t="shared" si="204"/>
        <v>33.216844000000002</v>
      </c>
      <c r="G2377">
        <v>10.124000000000001</v>
      </c>
      <c r="K2377">
        <v>433.42700000000002</v>
      </c>
      <c r="L2377">
        <f t="shared" si="202"/>
        <v>423.303</v>
      </c>
      <c r="N2377">
        <f t="shared" si="203"/>
        <v>9.3310000000000173</v>
      </c>
    </row>
    <row r="2378" spans="1:14" ht="12.75" customHeight="1" x14ac:dyDescent="0.2">
      <c r="A2378" s="1">
        <v>311</v>
      </c>
      <c r="B2378" s="10">
        <v>35900</v>
      </c>
      <c r="C2378" s="32" t="str">
        <f t="shared" si="205"/>
        <v>V</v>
      </c>
      <c r="F2378" s="5">
        <f t="shared" si="204"/>
        <v>33.164348000000004</v>
      </c>
      <c r="G2378">
        <v>10.108000000000001</v>
      </c>
      <c r="K2378">
        <v>433.42700000000002</v>
      </c>
      <c r="L2378">
        <f t="shared" si="202"/>
        <v>423.31900000000002</v>
      </c>
      <c r="N2378">
        <f t="shared" si="203"/>
        <v>9.3149999999999977</v>
      </c>
    </row>
    <row r="2379" spans="1:14" ht="12.75" customHeight="1" x14ac:dyDescent="0.2">
      <c r="A2379" s="1">
        <v>311</v>
      </c>
      <c r="B2379" s="10">
        <v>35956</v>
      </c>
      <c r="C2379" s="32" t="str">
        <f t="shared" si="205"/>
        <v>V</v>
      </c>
      <c r="F2379" s="5">
        <f t="shared" si="204"/>
        <v>32.409718000000005</v>
      </c>
      <c r="G2379">
        <v>9.8780000000000001</v>
      </c>
      <c r="K2379">
        <v>433.42700000000002</v>
      </c>
      <c r="L2379">
        <f t="shared" si="202"/>
        <v>423.54900000000004</v>
      </c>
      <c r="N2379">
        <f t="shared" si="203"/>
        <v>9.0849999999999795</v>
      </c>
    </row>
    <row r="2380" spans="1:14" ht="12.75" customHeight="1" x14ac:dyDescent="0.2">
      <c r="A2380" s="1">
        <v>311</v>
      </c>
      <c r="B2380" s="10">
        <v>36060</v>
      </c>
      <c r="C2380" s="32" t="str">
        <f t="shared" si="205"/>
        <v>V</v>
      </c>
      <c r="F2380" s="5">
        <f t="shared" si="204"/>
        <v>31.953659000000005</v>
      </c>
      <c r="G2380">
        <v>9.7390000000000008</v>
      </c>
      <c r="K2380">
        <v>433.42700000000002</v>
      </c>
      <c r="L2380">
        <f t="shared" si="202"/>
        <v>423.68800000000005</v>
      </c>
      <c r="N2380">
        <f t="shared" si="203"/>
        <v>8.9459999999999695</v>
      </c>
    </row>
    <row r="2381" spans="1:14" ht="12.75" customHeight="1" x14ac:dyDescent="0.2">
      <c r="A2381" s="1">
        <v>311</v>
      </c>
      <c r="B2381" s="10">
        <v>36082</v>
      </c>
      <c r="C2381" s="32" t="str">
        <f t="shared" si="205"/>
        <v>V</v>
      </c>
      <c r="F2381" s="5">
        <f t="shared" si="204"/>
        <v>34.781881000000006</v>
      </c>
      <c r="G2381">
        <v>10.601000000000001</v>
      </c>
      <c r="J2381" t="s">
        <v>275</v>
      </c>
      <c r="K2381">
        <v>433.42700000000002</v>
      </c>
      <c r="L2381">
        <f t="shared" si="202"/>
        <v>422.82600000000002</v>
      </c>
      <c r="N2381">
        <f t="shared" si="203"/>
        <v>9.8079999999999927</v>
      </c>
    </row>
    <row r="2382" spans="1:14" ht="12.75" customHeight="1" x14ac:dyDescent="0.2">
      <c r="A2382" s="1">
        <v>311</v>
      </c>
      <c r="B2382" s="10">
        <v>36185</v>
      </c>
      <c r="C2382" s="32" t="str">
        <f t="shared" si="205"/>
        <v>V</v>
      </c>
      <c r="F2382" s="5">
        <f t="shared" si="204"/>
        <v>33.154505</v>
      </c>
      <c r="G2382">
        <v>10.105</v>
      </c>
      <c r="K2382">
        <v>434.42700000000002</v>
      </c>
      <c r="L2382">
        <f>K2382-G2382</f>
        <v>424.322</v>
      </c>
      <c r="N2382">
        <f>432.634-L2382</f>
        <v>8.3120000000000118</v>
      </c>
    </row>
    <row r="2383" spans="1:14" ht="12.75" customHeight="1" x14ac:dyDescent="0.2">
      <c r="A2383" s="1">
        <v>311</v>
      </c>
      <c r="B2383" s="10">
        <v>36216</v>
      </c>
      <c r="C2383" s="32" t="str">
        <f t="shared" si="205"/>
        <v>V</v>
      </c>
      <c r="F2383" s="5">
        <f t="shared" si="204"/>
        <v>33.249654</v>
      </c>
      <c r="G2383">
        <v>10.134</v>
      </c>
      <c r="K2383">
        <v>435.42700000000002</v>
      </c>
      <c r="L2383">
        <f>K2383-G2383</f>
        <v>425.29300000000001</v>
      </c>
      <c r="N2383">
        <f>432.634-L2383</f>
        <v>7.3410000000000082</v>
      </c>
    </row>
    <row r="2384" spans="1:14" ht="12.75" customHeight="1" x14ac:dyDescent="0.2">
      <c r="A2384" s="1">
        <v>311</v>
      </c>
      <c r="B2384" s="10">
        <v>36235</v>
      </c>
      <c r="C2384" s="32" t="str">
        <f t="shared" si="205"/>
        <v>V</v>
      </c>
      <c r="F2384" s="5">
        <f t="shared" si="204"/>
        <v>33.233249000000001</v>
      </c>
      <c r="G2384">
        <v>10.129</v>
      </c>
      <c r="K2384">
        <v>436.42700000000002</v>
      </c>
      <c r="L2384">
        <f>K2384-G2384</f>
        <v>426.298</v>
      </c>
      <c r="N2384">
        <f>432.634-L2384</f>
        <v>6.3360000000000127</v>
      </c>
    </row>
    <row r="2385" spans="1:14" ht="12.75" customHeight="1" x14ac:dyDescent="0.2">
      <c r="A2385" s="1">
        <v>311</v>
      </c>
      <c r="B2385" s="10">
        <v>36277</v>
      </c>
      <c r="C2385" s="32" t="str">
        <f t="shared" si="205"/>
        <v>V</v>
      </c>
      <c r="F2385" s="5">
        <f t="shared" si="204"/>
        <v>32.767347000000001</v>
      </c>
      <c r="G2385">
        <v>9.9870000000000001</v>
      </c>
      <c r="K2385">
        <v>436.42700000000002</v>
      </c>
      <c r="L2385">
        <f>K2385-G2385</f>
        <v>426.44</v>
      </c>
      <c r="N2385">
        <f>432.634-L2385</f>
        <v>6.1940000000000168</v>
      </c>
    </row>
    <row r="2386" spans="1:14" ht="12.75" customHeight="1" x14ac:dyDescent="0.2">
      <c r="A2386" s="1">
        <v>311</v>
      </c>
      <c r="B2386" s="10">
        <v>36299</v>
      </c>
      <c r="C2386" s="32" t="str">
        <f t="shared" si="205"/>
        <v>V</v>
      </c>
      <c r="F2386" s="5">
        <f t="shared" si="204"/>
        <v>32.330973999999998</v>
      </c>
      <c r="G2386">
        <v>9.8539999999999992</v>
      </c>
      <c r="K2386">
        <v>433.42700000000002</v>
      </c>
      <c r="L2386">
        <f t="shared" si="202"/>
        <v>423.57300000000004</v>
      </c>
      <c r="N2386">
        <v>9.0609999999999999</v>
      </c>
    </row>
    <row r="2387" spans="1:14" ht="12.75" customHeight="1" x14ac:dyDescent="0.2">
      <c r="A2387" s="1">
        <v>311</v>
      </c>
      <c r="B2387" s="10">
        <v>36328</v>
      </c>
      <c r="C2387" s="32" t="str">
        <f t="shared" si="205"/>
        <v>V</v>
      </c>
      <c r="F2387" s="5">
        <f t="shared" si="204"/>
        <v>31.858510000000003</v>
      </c>
      <c r="G2387">
        <v>9.7100000000000009</v>
      </c>
      <c r="K2387">
        <v>433.42700000000002</v>
      </c>
      <c r="L2387">
        <f t="shared" si="202"/>
        <v>423.71700000000004</v>
      </c>
      <c r="N2387">
        <v>8.9169999999999998</v>
      </c>
    </row>
    <row r="2388" spans="1:14" ht="12.75" customHeight="1" x14ac:dyDescent="0.2">
      <c r="A2388" s="1">
        <v>311</v>
      </c>
      <c r="B2388" s="10">
        <v>36371</v>
      </c>
      <c r="C2388" s="32" t="str">
        <f t="shared" si="205"/>
        <v>V</v>
      </c>
      <c r="F2388" s="5">
        <f t="shared" si="204"/>
        <v>31.579625</v>
      </c>
      <c r="G2388">
        <v>9.625</v>
      </c>
      <c r="K2388">
        <v>433.42700000000002</v>
      </c>
      <c r="L2388">
        <f t="shared" si="202"/>
        <v>423.80200000000002</v>
      </c>
      <c r="N2388">
        <v>8.8320000000000007</v>
      </c>
    </row>
    <row r="2389" spans="1:14" ht="12.75" customHeight="1" x14ac:dyDescent="0.2">
      <c r="A2389" s="1">
        <v>311</v>
      </c>
      <c r="B2389" s="10">
        <v>36399</v>
      </c>
      <c r="C2389" s="32" t="str">
        <f t="shared" si="205"/>
        <v>V</v>
      </c>
      <c r="F2389" s="5">
        <f t="shared" si="204"/>
        <v>31.556658000000002</v>
      </c>
      <c r="G2389">
        <v>9.6180000000000003</v>
      </c>
      <c r="K2389">
        <v>433.42700000000002</v>
      </c>
      <c r="L2389">
        <f t="shared" si="202"/>
        <v>423.80900000000003</v>
      </c>
      <c r="N2389">
        <v>8.8249999999999993</v>
      </c>
    </row>
    <row r="2390" spans="1:14" ht="12.75" customHeight="1" x14ac:dyDescent="0.2">
      <c r="A2390" s="1">
        <v>311</v>
      </c>
      <c r="B2390" s="10">
        <v>36427</v>
      </c>
      <c r="C2390" s="32" t="str">
        <f t="shared" si="205"/>
        <v>V</v>
      </c>
      <c r="F2390" s="5">
        <f t="shared" si="204"/>
        <v>31.461509000000003</v>
      </c>
      <c r="G2390">
        <v>9.5890000000000004</v>
      </c>
      <c r="K2390">
        <v>433.42700000000002</v>
      </c>
      <c r="L2390">
        <f t="shared" si="202"/>
        <v>423.83800000000002</v>
      </c>
      <c r="N2390">
        <v>8.7959999999999994</v>
      </c>
    </row>
    <row r="2391" spans="1:14" ht="12.75" customHeight="1" x14ac:dyDescent="0.2">
      <c r="A2391" s="1">
        <v>311</v>
      </c>
      <c r="B2391" s="10">
        <v>36458</v>
      </c>
      <c r="C2391" s="32" t="str">
        <f t="shared" si="205"/>
        <v>V</v>
      </c>
      <c r="F2391" s="5">
        <f t="shared" si="204"/>
        <v>31.655087999999999</v>
      </c>
      <c r="G2391">
        <v>9.6479999999999997</v>
      </c>
      <c r="K2391">
        <v>433.42700000000002</v>
      </c>
      <c r="L2391">
        <f t="shared" si="202"/>
        <v>423.779</v>
      </c>
      <c r="N2391">
        <v>8.8550000000000004</v>
      </c>
    </row>
    <row r="2392" spans="1:14" ht="12.75" customHeight="1" x14ac:dyDescent="0.2">
      <c r="A2392" s="1">
        <v>311</v>
      </c>
      <c r="B2392" s="10">
        <v>36486</v>
      </c>
      <c r="C2392" s="32" t="str">
        <f t="shared" si="205"/>
        <v>V</v>
      </c>
      <c r="F2392" s="5">
        <f t="shared" si="204"/>
        <v>31.878195999999999</v>
      </c>
      <c r="G2392">
        <v>9.7159999999999993</v>
      </c>
      <c r="K2392">
        <v>433.42700000000002</v>
      </c>
      <c r="L2392">
        <f t="shared" si="202"/>
        <v>423.71100000000001</v>
      </c>
      <c r="N2392">
        <v>8.923</v>
      </c>
    </row>
    <row r="2393" spans="1:14" ht="12.75" customHeight="1" x14ac:dyDescent="0.2">
      <c r="A2393" s="1">
        <v>311</v>
      </c>
      <c r="B2393" s="10">
        <v>36521</v>
      </c>
      <c r="C2393" s="32" t="str">
        <f t="shared" si="205"/>
        <v>V</v>
      </c>
      <c r="F2393" s="5">
        <f t="shared" si="204"/>
        <v>32.157081000000005</v>
      </c>
      <c r="G2393">
        <v>9.8010000000000002</v>
      </c>
      <c r="K2393">
        <v>433.42700000000002</v>
      </c>
      <c r="L2393">
        <f t="shared" si="202"/>
        <v>423.62600000000003</v>
      </c>
      <c r="N2393">
        <v>9.0079999999999991</v>
      </c>
    </row>
    <row r="2394" spans="1:14" ht="12.75" customHeight="1" x14ac:dyDescent="0.2">
      <c r="A2394" s="1">
        <v>311</v>
      </c>
      <c r="B2394" s="10">
        <v>36553</v>
      </c>
      <c r="C2394" s="32" t="str">
        <f t="shared" si="205"/>
        <v>V</v>
      </c>
      <c r="F2394" s="5">
        <v>32.35</v>
      </c>
      <c r="G2394" s="3">
        <f t="shared" ref="G2394:G2400" si="206">F2394/3.281</f>
        <v>9.8597988418165201</v>
      </c>
      <c r="K2394">
        <v>433.42700000000002</v>
      </c>
      <c r="L2394">
        <f t="shared" si="202"/>
        <v>423.56720115818348</v>
      </c>
      <c r="N2394">
        <v>9.0670000000000002</v>
      </c>
    </row>
    <row r="2395" spans="1:14" ht="12.75" customHeight="1" x14ac:dyDescent="0.2">
      <c r="A2395" s="1">
        <v>311</v>
      </c>
      <c r="B2395" s="10">
        <v>36587</v>
      </c>
      <c r="C2395" s="32" t="str">
        <f t="shared" si="205"/>
        <v>V</v>
      </c>
      <c r="F2395" s="5">
        <v>32.51</v>
      </c>
      <c r="G2395" s="3">
        <f t="shared" si="206"/>
        <v>9.908564462054251</v>
      </c>
      <c r="K2395">
        <v>433.42700000000002</v>
      </c>
      <c r="L2395">
        <f t="shared" si="202"/>
        <v>423.51843553794578</v>
      </c>
      <c r="N2395" s="3">
        <f t="shared" ref="N2395:N2514" si="207">G2395-0.793</f>
        <v>9.1155644620542517</v>
      </c>
    </row>
    <row r="2396" spans="1:14" ht="12.75" customHeight="1" x14ac:dyDescent="0.2">
      <c r="A2396" s="1">
        <v>311</v>
      </c>
      <c r="B2396" s="10">
        <v>36612</v>
      </c>
      <c r="C2396" s="32" t="str">
        <f t="shared" si="205"/>
        <v>V</v>
      </c>
      <c r="F2396" s="5">
        <v>32.590000000000003</v>
      </c>
      <c r="G2396" s="3">
        <f t="shared" si="206"/>
        <v>9.9329472721731182</v>
      </c>
      <c r="K2396">
        <v>433.42700000000002</v>
      </c>
      <c r="L2396">
        <f t="shared" ref="L2396:L2459" si="208">K2396-G2396</f>
        <v>423.4940527278269</v>
      </c>
      <c r="N2396" s="3">
        <f t="shared" si="207"/>
        <v>9.139947272173119</v>
      </c>
    </row>
    <row r="2397" spans="1:14" ht="12.75" customHeight="1" x14ac:dyDescent="0.2">
      <c r="A2397" s="1">
        <v>311</v>
      </c>
      <c r="B2397" s="10">
        <v>36640</v>
      </c>
      <c r="C2397" s="32" t="str">
        <f t="shared" si="205"/>
        <v>V</v>
      </c>
      <c r="F2397" s="5">
        <v>32.57</v>
      </c>
      <c r="G2397" s="3">
        <f t="shared" si="206"/>
        <v>9.9268515696434019</v>
      </c>
      <c r="K2397">
        <v>433.42700000000002</v>
      </c>
      <c r="L2397">
        <f t="shared" si="208"/>
        <v>423.5001484303566</v>
      </c>
      <c r="N2397" s="3">
        <f t="shared" si="207"/>
        <v>9.1338515696434026</v>
      </c>
    </row>
    <row r="2398" spans="1:14" ht="12.75" customHeight="1" x14ac:dyDescent="0.2">
      <c r="A2398" s="1">
        <v>311</v>
      </c>
      <c r="B2398" s="10">
        <v>36669</v>
      </c>
      <c r="C2398" s="32" t="str">
        <f t="shared" si="205"/>
        <v>V</v>
      </c>
      <c r="F2398" s="5">
        <v>32.630000000000003</v>
      </c>
      <c r="G2398" s="3">
        <f t="shared" si="206"/>
        <v>9.945138677232551</v>
      </c>
      <c r="K2398">
        <v>433.42700000000002</v>
      </c>
      <c r="L2398">
        <f t="shared" si="208"/>
        <v>423.48186132276749</v>
      </c>
      <c r="N2398" s="3">
        <f t="shared" si="207"/>
        <v>9.1521386772325517</v>
      </c>
    </row>
    <row r="2399" spans="1:14" ht="12.75" customHeight="1" x14ac:dyDescent="0.2">
      <c r="A2399" s="1">
        <v>311</v>
      </c>
      <c r="B2399" s="10">
        <v>36706</v>
      </c>
      <c r="C2399" s="32" t="str">
        <f t="shared" si="205"/>
        <v>V</v>
      </c>
      <c r="F2399" s="5">
        <v>32.58</v>
      </c>
      <c r="G2399" s="3">
        <f t="shared" si="206"/>
        <v>9.9298994209082583</v>
      </c>
      <c r="K2399">
        <v>433.42700000000002</v>
      </c>
      <c r="L2399">
        <f t="shared" si="208"/>
        <v>423.49710057909175</v>
      </c>
      <c r="N2399" s="3">
        <f t="shared" si="207"/>
        <v>9.136899420908259</v>
      </c>
    </row>
    <row r="2400" spans="1:14" ht="12.75" customHeight="1" x14ac:dyDescent="0.2">
      <c r="A2400" s="1">
        <v>311</v>
      </c>
      <c r="B2400" s="10">
        <v>36732</v>
      </c>
      <c r="C2400" s="32" t="str">
        <f t="shared" si="205"/>
        <v>V</v>
      </c>
      <c r="F2400" s="5">
        <v>32.729999999999997</v>
      </c>
      <c r="G2400" s="3">
        <f t="shared" si="206"/>
        <v>9.9756171898811328</v>
      </c>
      <c r="K2400">
        <v>433.42700000000002</v>
      </c>
      <c r="L2400">
        <f t="shared" si="208"/>
        <v>423.4513828101189</v>
      </c>
      <c r="N2400" s="3">
        <f t="shared" si="207"/>
        <v>9.1826171898811335</v>
      </c>
    </row>
    <row r="2401" spans="1:14" ht="12.75" customHeight="1" x14ac:dyDescent="0.2">
      <c r="A2401" s="1">
        <v>311</v>
      </c>
      <c r="B2401" s="10">
        <v>36760</v>
      </c>
      <c r="C2401" s="32" t="str">
        <f t="shared" si="205"/>
        <v>V</v>
      </c>
      <c r="F2401" s="5">
        <v>32.770000000000003</v>
      </c>
      <c r="G2401" s="3">
        <v>9.9879999999999995</v>
      </c>
      <c r="K2401">
        <v>433.42700000000002</v>
      </c>
      <c r="L2401">
        <f t="shared" si="208"/>
        <v>423.43900000000002</v>
      </c>
      <c r="N2401" s="3">
        <f t="shared" si="207"/>
        <v>9.1950000000000003</v>
      </c>
    </row>
    <row r="2402" spans="1:14" ht="12.75" customHeight="1" x14ac:dyDescent="0.2">
      <c r="A2402" s="1">
        <v>311</v>
      </c>
      <c r="B2402" s="10">
        <v>36787</v>
      </c>
      <c r="C2402" s="32" t="str">
        <f t="shared" si="205"/>
        <v>V</v>
      </c>
      <c r="F2402" s="5">
        <v>32.82</v>
      </c>
      <c r="G2402" s="3">
        <v>10.004</v>
      </c>
      <c r="K2402">
        <v>433.42700000000002</v>
      </c>
      <c r="L2402">
        <f t="shared" si="208"/>
        <v>423.423</v>
      </c>
      <c r="N2402" s="3">
        <f t="shared" si="207"/>
        <v>9.2110000000000003</v>
      </c>
    </row>
    <row r="2403" spans="1:14" ht="12.75" customHeight="1" x14ac:dyDescent="0.2">
      <c r="A2403" s="1">
        <v>311</v>
      </c>
      <c r="B2403" s="10">
        <v>36822</v>
      </c>
      <c r="C2403" s="32" t="str">
        <f t="shared" si="205"/>
        <v>V</v>
      </c>
      <c r="F2403" s="5">
        <v>32.76</v>
      </c>
      <c r="G2403" s="3">
        <v>9.9849999999999994</v>
      </c>
      <c r="K2403">
        <v>433.42700000000002</v>
      </c>
      <c r="L2403">
        <f t="shared" si="208"/>
        <v>423.44200000000001</v>
      </c>
      <c r="N2403" s="3">
        <f t="shared" si="207"/>
        <v>9.1920000000000002</v>
      </c>
    </row>
    <row r="2404" spans="1:14" ht="12.75" customHeight="1" x14ac:dyDescent="0.2">
      <c r="A2404" s="1">
        <v>311</v>
      </c>
      <c r="B2404" s="10">
        <v>36859</v>
      </c>
      <c r="C2404" s="32" t="str">
        <f t="shared" si="205"/>
        <v>V</v>
      </c>
      <c r="F2404" s="5">
        <v>32.31</v>
      </c>
      <c r="G2404" s="3">
        <v>9.8480000000000008</v>
      </c>
      <c r="K2404">
        <v>433.42700000000002</v>
      </c>
      <c r="L2404">
        <f t="shared" si="208"/>
        <v>423.57900000000001</v>
      </c>
      <c r="N2404" s="3">
        <f t="shared" si="207"/>
        <v>9.0550000000000015</v>
      </c>
    </row>
    <row r="2405" spans="1:14" ht="12.75" customHeight="1" x14ac:dyDescent="0.2">
      <c r="A2405" s="1">
        <v>311</v>
      </c>
      <c r="B2405" s="10">
        <v>36888</v>
      </c>
      <c r="C2405" s="32" t="str">
        <f t="shared" si="205"/>
        <v>V</v>
      </c>
      <c r="F2405" s="5">
        <v>32.25</v>
      </c>
      <c r="G2405" s="3">
        <v>9.83</v>
      </c>
      <c r="K2405">
        <v>433.42700000000002</v>
      </c>
      <c r="L2405">
        <f t="shared" si="208"/>
        <v>423.59700000000004</v>
      </c>
      <c r="N2405" s="3">
        <f t="shared" si="207"/>
        <v>9.0370000000000008</v>
      </c>
    </row>
    <row r="2406" spans="1:14" ht="12.75" customHeight="1" x14ac:dyDescent="0.2">
      <c r="A2406" s="1">
        <v>311</v>
      </c>
      <c r="B2406" s="10">
        <v>36914</v>
      </c>
      <c r="C2406" s="32" t="str">
        <f t="shared" si="205"/>
        <v>V</v>
      </c>
      <c r="F2406" s="5">
        <v>32.369999999999997</v>
      </c>
      <c r="G2406" s="3">
        <v>9.8659999999999997</v>
      </c>
      <c r="K2406">
        <v>433.42700000000002</v>
      </c>
      <c r="L2406">
        <f t="shared" si="208"/>
        <v>423.56100000000004</v>
      </c>
      <c r="N2406" s="3">
        <f t="shared" si="207"/>
        <v>9.0730000000000004</v>
      </c>
    </row>
    <row r="2407" spans="1:14" ht="12.75" customHeight="1" x14ac:dyDescent="0.2">
      <c r="A2407" s="1">
        <v>311</v>
      </c>
      <c r="B2407" s="10">
        <v>36941</v>
      </c>
      <c r="C2407" s="32" t="str">
        <f t="shared" si="205"/>
        <v>V</v>
      </c>
      <c r="F2407" s="5">
        <v>32.51</v>
      </c>
      <c r="G2407" s="3">
        <v>9.9090000000000007</v>
      </c>
      <c r="K2407">
        <v>433.42700000000002</v>
      </c>
      <c r="L2407">
        <f t="shared" si="208"/>
        <v>423.51800000000003</v>
      </c>
      <c r="N2407" s="3">
        <f t="shared" si="207"/>
        <v>9.1160000000000014</v>
      </c>
    </row>
    <row r="2408" spans="1:14" ht="12.75" customHeight="1" x14ac:dyDescent="0.2">
      <c r="A2408" s="1">
        <v>311</v>
      </c>
      <c r="B2408" s="10">
        <v>36965</v>
      </c>
      <c r="C2408" s="32" t="str">
        <f t="shared" si="205"/>
        <v>V</v>
      </c>
      <c r="F2408" s="5">
        <v>32.590000000000003</v>
      </c>
      <c r="G2408" s="3">
        <v>9.9329999999999998</v>
      </c>
      <c r="K2408">
        <v>433.42700000000002</v>
      </c>
      <c r="L2408">
        <f t="shared" si="208"/>
        <v>423.49400000000003</v>
      </c>
      <c r="N2408" s="3">
        <f t="shared" si="207"/>
        <v>9.14</v>
      </c>
    </row>
    <row r="2409" spans="1:14" ht="12.75" customHeight="1" x14ac:dyDescent="0.2">
      <c r="A2409" s="1">
        <v>311</v>
      </c>
      <c r="B2409" s="10">
        <v>37011</v>
      </c>
      <c r="C2409" s="32" t="str">
        <f t="shared" si="205"/>
        <v>V</v>
      </c>
      <c r="F2409" s="5">
        <v>32.24</v>
      </c>
      <c r="G2409" s="3">
        <v>9.827</v>
      </c>
      <c r="K2409">
        <v>433.42700000000002</v>
      </c>
      <c r="L2409">
        <f t="shared" si="208"/>
        <v>423.6</v>
      </c>
      <c r="N2409" s="3">
        <f t="shared" si="207"/>
        <v>9.0340000000000007</v>
      </c>
    </row>
    <row r="2410" spans="1:14" ht="12.75" customHeight="1" x14ac:dyDescent="0.2">
      <c r="A2410" s="1">
        <v>311</v>
      </c>
      <c r="B2410" s="10">
        <v>37041</v>
      </c>
      <c r="C2410" s="32" t="str">
        <f t="shared" si="205"/>
        <v>V</v>
      </c>
      <c r="F2410" s="5">
        <v>31.57</v>
      </c>
      <c r="G2410" s="3">
        <v>9.6229999999999993</v>
      </c>
      <c r="K2410">
        <v>433.42700000000002</v>
      </c>
      <c r="L2410">
        <f t="shared" si="208"/>
        <v>423.80400000000003</v>
      </c>
      <c r="N2410" s="3">
        <f t="shared" si="207"/>
        <v>8.83</v>
      </c>
    </row>
    <row r="2411" spans="1:14" ht="12.75" customHeight="1" x14ac:dyDescent="0.2">
      <c r="A2411" s="1">
        <v>311</v>
      </c>
      <c r="B2411" s="10">
        <v>37063</v>
      </c>
      <c r="C2411" s="32" t="str">
        <f t="shared" si="205"/>
        <v>V</v>
      </c>
      <c r="F2411" s="5">
        <v>31.11</v>
      </c>
      <c r="G2411" s="3">
        <v>9.4819999999999993</v>
      </c>
      <c r="K2411">
        <v>433.42700000000002</v>
      </c>
      <c r="L2411">
        <f t="shared" si="208"/>
        <v>423.94500000000005</v>
      </c>
      <c r="N2411" s="3">
        <f t="shared" si="207"/>
        <v>8.6890000000000001</v>
      </c>
    </row>
    <row r="2412" spans="1:14" ht="12.75" customHeight="1" x14ac:dyDescent="0.2">
      <c r="A2412" s="1">
        <v>311</v>
      </c>
      <c r="B2412" s="10">
        <v>37102</v>
      </c>
      <c r="C2412" s="32" t="str">
        <f t="shared" si="205"/>
        <v>V</v>
      </c>
      <c r="F2412" s="5">
        <v>31.59</v>
      </c>
      <c r="G2412" s="3">
        <v>9.6289999999999996</v>
      </c>
      <c r="K2412">
        <v>433.42700000000002</v>
      </c>
      <c r="L2412">
        <f t="shared" si="208"/>
        <v>423.798</v>
      </c>
      <c r="N2412" s="3">
        <f t="shared" si="207"/>
        <v>8.8360000000000003</v>
      </c>
    </row>
    <row r="2413" spans="1:14" ht="12.75" customHeight="1" x14ac:dyDescent="0.2">
      <c r="A2413" s="1">
        <v>311</v>
      </c>
      <c r="B2413" s="10">
        <v>37130</v>
      </c>
      <c r="C2413" s="32" t="str">
        <f t="shared" si="205"/>
        <v>V</v>
      </c>
      <c r="F2413" s="5">
        <v>31.86</v>
      </c>
      <c r="G2413" s="3">
        <v>9.7110000000000003</v>
      </c>
      <c r="K2413">
        <v>433.42700000000002</v>
      </c>
      <c r="L2413">
        <f t="shared" si="208"/>
        <v>423.71600000000001</v>
      </c>
      <c r="N2413" s="3">
        <f t="shared" si="207"/>
        <v>8.918000000000001</v>
      </c>
    </row>
    <row r="2414" spans="1:14" ht="12.75" customHeight="1" x14ac:dyDescent="0.2">
      <c r="A2414" s="1">
        <v>311</v>
      </c>
      <c r="B2414" s="10">
        <v>37159</v>
      </c>
      <c r="C2414" s="32" t="str">
        <f t="shared" si="205"/>
        <v>V</v>
      </c>
      <c r="F2414" s="5">
        <v>32.07</v>
      </c>
      <c r="G2414" s="3">
        <v>9.7750000000000004</v>
      </c>
      <c r="K2414">
        <v>433.42700000000002</v>
      </c>
      <c r="L2414">
        <f t="shared" si="208"/>
        <v>423.65200000000004</v>
      </c>
      <c r="N2414" s="3">
        <f t="shared" si="207"/>
        <v>8.9820000000000011</v>
      </c>
    </row>
    <row r="2415" spans="1:14" ht="12.75" customHeight="1" x14ac:dyDescent="0.2">
      <c r="A2415" s="1">
        <v>311</v>
      </c>
      <c r="B2415" s="10">
        <v>37193</v>
      </c>
      <c r="C2415" s="32" t="str">
        <f t="shared" si="205"/>
        <v>V</v>
      </c>
      <c r="F2415" s="5">
        <v>32.21</v>
      </c>
      <c r="G2415" s="3">
        <v>9.8179999999999996</v>
      </c>
      <c r="K2415">
        <v>433.42700000000002</v>
      </c>
      <c r="L2415">
        <f t="shared" si="208"/>
        <v>423.60900000000004</v>
      </c>
      <c r="N2415" s="3">
        <f t="shared" si="207"/>
        <v>9.0250000000000004</v>
      </c>
    </row>
    <row r="2416" spans="1:14" ht="12.75" customHeight="1" x14ac:dyDescent="0.2">
      <c r="A2416" s="1">
        <v>311</v>
      </c>
      <c r="B2416" s="10">
        <v>37223</v>
      </c>
      <c r="C2416" s="32" t="str">
        <f t="shared" si="205"/>
        <v>V</v>
      </c>
      <c r="F2416" s="5">
        <v>32.32</v>
      </c>
      <c r="G2416" s="3">
        <v>9.8510000000000009</v>
      </c>
      <c r="K2416">
        <v>433.42700000000002</v>
      </c>
      <c r="L2416">
        <f t="shared" si="208"/>
        <v>423.57600000000002</v>
      </c>
      <c r="N2416" s="3">
        <f t="shared" si="207"/>
        <v>9.0580000000000016</v>
      </c>
    </row>
    <row r="2417" spans="1:14" ht="12.75" customHeight="1" x14ac:dyDescent="0.2">
      <c r="A2417" s="1">
        <v>311</v>
      </c>
      <c r="B2417" s="10">
        <v>37244</v>
      </c>
      <c r="C2417" s="32" t="str">
        <f t="shared" si="205"/>
        <v>V</v>
      </c>
      <c r="F2417" s="5">
        <v>32.39</v>
      </c>
      <c r="G2417" s="3">
        <v>9.8719999999999999</v>
      </c>
      <c r="K2417">
        <v>433.42700000000002</v>
      </c>
      <c r="L2417">
        <f t="shared" si="208"/>
        <v>423.55500000000001</v>
      </c>
      <c r="N2417" s="3">
        <f t="shared" si="207"/>
        <v>9.0790000000000006</v>
      </c>
    </row>
    <row r="2418" spans="1:14" ht="12.75" customHeight="1" x14ac:dyDescent="0.2">
      <c r="A2418" s="1">
        <v>311</v>
      </c>
      <c r="B2418" s="10">
        <v>37281</v>
      </c>
      <c r="C2418" s="32" t="str">
        <f t="shared" si="205"/>
        <v>V</v>
      </c>
      <c r="F2418" s="5">
        <v>32.49</v>
      </c>
      <c r="G2418" s="3">
        <v>9.9030000000000005</v>
      </c>
      <c r="K2418">
        <v>433.42700000000002</v>
      </c>
      <c r="L2418">
        <f t="shared" si="208"/>
        <v>423.524</v>
      </c>
      <c r="N2418" s="3">
        <f t="shared" si="207"/>
        <v>9.1100000000000012</v>
      </c>
    </row>
    <row r="2419" spans="1:14" ht="12.75" customHeight="1" x14ac:dyDescent="0.2">
      <c r="A2419" s="1">
        <v>311</v>
      </c>
      <c r="B2419" s="10">
        <v>37314</v>
      </c>
      <c r="C2419" s="32" t="str">
        <f t="shared" si="205"/>
        <v>V</v>
      </c>
      <c r="F2419" s="5">
        <v>32.64</v>
      </c>
      <c r="G2419" s="3">
        <v>9.9489999999999998</v>
      </c>
      <c r="K2419">
        <v>433.42700000000002</v>
      </c>
      <c r="L2419">
        <f t="shared" si="208"/>
        <v>423.47800000000001</v>
      </c>
      <c r="N2419" s="3">
        <f t="shared" si="207"/>
        <v>9.1560000000000006</v>
      </c>
    </row>
    <row r="2420" spans="1:14" ht="12.75" customHeight="1" x14ac:dyDescent="0.2">
      <c r="A2420" s="1">
        <v>311</v>
      </c>
      <c r="B2420" s="10">
        <v>37337</v>
      </c>
      <c r="C2420" s="32" t="str">
        <f t="shared" si="205"/>
        <v>V</v>
      </c>
      <c r="F2420" s="5">
        <v>32.729999999999997</v>
      </c>
      <c r="G2420" s="3">
        <v>9.9760000000000009</v>
      </c>
      <c r="K2420">
        <v>433.42700000000002</v>
      </c>
      <c r="L2420">
        <f t="shared" si="208"/>
        <v>423.45100000000002</v>
      </c>
      <c r="N2420" s="3">
        <f t="shared" si="207"/>
        <v>9.1830000000000016</v>
      </c>
    </row>
    <row r="2421" spans="1:14" ht="12.75" customHeight="1" x14ac:dyDescent="0.2">
      <c r="A2421" s="1">
        <v>311</v>
      </c>
      <c r="B2421" s="10">
        <v>37375</v>
      </c>
      <c r="C2421" s="32" t="str">
        <f t="shared" si="205"/>
        <v>V</v>
      </c>
      <c r="F2421" s="5">
        <v>32.71</v>
      </c>
      <c r="G2421" s="3">
        <v>9.9700000000000006</v>
      </c>
      <c r="K2421">
        <v>433.42700000000002</v>
      </c>
      <c r="L2421">
        <f t="shared" si="208"/>
        <v>423.45699999999999</v>
      </c>
      <c r="N2421" s="3">
        <f t="shared" si="207"/>
        <v>9.1770000000000014</v>
      </c>
    </row>
    <row r="2422" spans="1:14" ht="12.75" customHeight="1" x14ac:dyDescent="0.2">
      <c r="A2422" s="1">
        <v>311</v>
      </c>
      <c r="B2422" s="10">
        <v>37398</v>
      </c>
      <c r="C2422" s="32" t="str">
        <f t="shared" si="205"/>
        <v>V</v>
      </c>
      <c r="F2422" s="5">
        <v>32.61</v>
      </c>
      <c r="G2422" s="3">
        <v>9.94</v>
      </c>
      <c r="K2422">
        <v>433.42700000000002</v>
      </c>
      <c r="L2422">
        <f t="shared" si="208"/>
        <v>423.48700000000002</v>
      </c>
      <c r="N2422" s="3">
        <f t="shared" si="207"/>
        <v>9.1470000000000002</v>
      </c>
    </row>
    <row r="2423" spans="1:14" ht="12.75" customHeight="1" x14ac:dyDescent="0.2">
      <c r="A2423" s="1">
        <v>311</v>
      </c>
      <c r="B2423" s="10">
        <v>37433</v>
      </c>
      <c r="C2423" s="32" t="str">
        <f t="shared" si="205"/>
        <v>V</v>
      </c>
      <c r="F2423" s="5">
        <v>32.520000000000003</v>
      </c>
      <c r="G2423" s="3">
        <v>9.9120000000000008</v>
      </c>
      <c r="K2423">
        <v>433.42700000000002</v>
      </c>
      <c r="L2423">
        <f t="shared" si="208"/>
        <v>423.51500000000004</v>
      </c>
      <c r="N2423" s="3">
        <f t="shared" si="207"/>
        <v>9.1190000000000015</v>
      </c>
    </row>
    <row r="2424" spans="1:14" ht="12.75" customHeight="1" x14ac:dyDescent="0.2">
      <c r="A2424" s="1">
        <v>311</v>
      </c>
      <c r="B2424" s="10">
        <v>37459</v>
      </c>
      <c r="C2424" s="32" t="str">
        <f t="shared" si="205"/>
        <v>V</v>
      </c>
      <c r="F2424" s="5">
        <v>32.409999999999997</v>
      </c>
      <c r="G2424" s="3">
        <v>9.8789999999999996</v>
      </c>
      <c r="K2424">
        <v>433.42700000000002</v>
      </c>
      <c r="L2424">
        <f t="shared" si="208"/>
        <v>423.548</v>
      </c>
      <c r="N2424" s="3">
        <f t="shared" si="207"/>
        <v>9.0860000000000003</v>
      </c>
    </row>
    <row r="2425" spans="1:14" ht="12.75" customHeight="1" x14ac:dyDescent="0.2">
      <c r="A2425" s="1">
        <v>311</v>
      </c>
      <c r="B2425" s="10">
        <v>37494</v>
      </c>
      <c r="C2425" s="32" t="str">
        <f t="shared" si="205"/>
        <v>V</v>
      </c>
      <c r="F2425" s="5">
        <v>32.43</v>
      </c>
      <c r="G2425" s="3">
        <v>9.8849999999999998</v>
      </c>
      <c r="K2425">
        <v>433.42700000000002</v>
      </c>
      <c r="L2425">
        <f t="shared" si="208"/>
        <v>423.54200000000003</v>
      </c>
      <c r="N2425" s="3">
        <f t="shared" si="207"/>
        <v>9.0920000000000005</v>
      </c>
    </row>
    <row r="2426" spans="1:14" ht="12.75" customHeight="1" x14ac:dyDescent="0.2">
      <c r="A2426" s="1">
        <v>311</v>
      </c>
      <c r="B2426" s="10">
        <v>37524</v>
      </c>
      <c r="C2426" s="32" t="str">
        <f t="shared" si="205"/>
        <v>V</v>
      </c>
      <c r="F2426" s="5">
        <v>32.619999999999997</v>
      </c>
      <c r="G2426" s="3">
        <f t="shared" ref="G2426:G2514" si="209">F2426*0.3048</f>
        <v>9.942575999999999</v>
      </c>
      <c r="K2426">
        <v>433.42700000000002</v>
      </c>
      <c r="L2426">
        <f t="shared" si="208"/>
        <v>423.48442400000005</v>
      </c>
      <c r="N2426" s="3">
        <f t="shared" si="207"/>
        <v>9.1495759999999997</v>
      </c>
    </row>
    <row r="2427" spans="1:14" ht="12.75" customHeight="1" x14ac:dyDescent="0.2">
      <c r="A2427" s="1">
        <v>311</v>
      </c>
      <c r="B2427" s="10">
        <v>37550</v>
      </c>
      <c r="C2427" s="32" t="str">
        <f t="shared" si="205"/>
        <v>V</v>
      </c>
      <c r="F2427" s="5">
        <v>32.69</v>
      </c>
      <c r="G2427" s="3">
        <f t="shared" si="209"/>
        <v>9.9639120000000005</v>
      </c>
      <c r="K2427">
        <v>433.42700000000002</v>
      </c>
      <c r="L2427">
        <f t="shared" si="208"/>
        <v>423.46308800000003</v>
      </c>
      <c r="N2427" s="3">
        <f t="shared" si="207"/>
        <v>9.1709120000000013</v>
      </c>
    </row>
    <row r="2428" spans="1:14" ht="12.75" customHeight="1" x14ac:dyDescent="0.2">
      <c r="A2428" s="1">
        <v>311</v>
      </c>
      <c r="B2428" s="10">
        <v>37581</v>
      </c>
      <c r="C2428" s="32" t="str">
        <f t="shared" si="205"/>
        <v>V</v>
      </c>
      <c r="F2428" s="5">
        <v>32.65</v>
      </c>
      <c r="G2428" s="3">
        <f t="shared" si="209"/>
        <v>9.9517199999999999</v>
      </c>
      <c r="K2428">
        <v>433.42700000000002</v>
      </c>
      <c r="L2428">
        <f t="shared" si="208"/>
        <v>423.47528</v>
      </c>
      <c r="N2428" s="3">
        <f t="shared" si="207"/>
        <v>9.1587200000000006</v>
      </c>
    </row>
    <row r="2429" spans="1:14" ht="12.75" customHeight="1" x14ac:dyDescent="0.2">
      <c r="A2429" s="1">
        <v>311</v>
      </c>
      <c r="B2429" s="10">
        <v>37610</v>
      </c>
      <c r="C2429" s="32" t="str">
        <f t="shared" si="205"/>
        <v>V</v>
      </c>
      <c r="F2429" s="5">
        <v>32.82</v>
      </c>
      <c r="G2429" s="3">
        <f t="shared" si="209"/>
        <v>10.003536</v>
      </c>
      <c r="K2429">
        <v>433.42700000000002</v>
      </c>
      <c r="L2429">
        <f t="shared" si="208"/>
        <v>423.42346400000002</v>
      </c>
      <c r="N2429" s="3">
        <f t="shared" si="207"/>
        <v>9.2105360000000012</v>
      </c>
    </row>
    <row r="2430" spans="1:14" ht="12.75" customHeight="1" x14ac:dyDescent="0.2">
      <c r="A2430" s="1">
        <v>311</v>
      </c>
      <c r="B2430" s="10">
        <v>37651</v>
      </c>
      <c r="C2430" s="32" t="str">
        <f t="shared" si="205"/>
        <v>V</v>
      </c>
      <c r="F2430" s="5">
        <v>32.92</v>
      </c>
      <c r="G2430" s="3">
        <f t="shared" si="209"/>
        <v>10.034016000000001</v>
      </c>
      <c r="K2430">
        <v>433.42700000000002</v>
      </c>
      <c r="L2430">
        <f t="shared" si="208"/>
        <v>423.39298400000001</v>
      </c>
      <c r="N2430" s="3">
        <f t="shared" si="207"/>
        <v>9.2410160000000019</v>
      </c>
    </row>
    <row r="2431" spans="1:14" ht="12.75" customHeight="1" x14ac:dyDescent="0.2">
      <c r="A2431" s="1">
        <v>311</v>
      </c>
      <c r="B2431" s="10">
        <v>37679</v>
      </c>
      <c r="C2431" s="32" t="str">
        <f t="shared" si="205"/>
        <v>V</v>
      </c>
      <c r="F2431" s="5">
        <v>33.020000000000003</v>
      </c>
      <c r="G2431" s="3">
        <f t="shared" si="209"/>
        <v>10.064496000000002</v>
      </c>
      <c r="K2431">
        <v>433.42700000000002</v>
      </c>
      <c r="L2431">
        <f t="shared" si="208"/>
        <v>423.362504</v>
      </c>
      <c r="N2431" s="3">
        <f t="shared" si="207"/>
        <v>9.2714960000000026</v>
      </c>
    </row>
    <row r="2432" spans="1:14" ht="12.75" customHeight="1" x14ac:dyDescent="0.2">
      <c r="A2432" s="1">
        <v>311</v>
      </c>
      <c r="B2432" s="10">
        <v>37706</v>
      </c>
      <c r="C2432" s="32" t="str">
        <f t="shared" si="205"/>
        <v>V</v>
      </c>
      <c r="F2432" s="5">
        <v>33.1</v>
      </c>
      <c r="G2432" s="3">
        <f t="shared" si="209"/>
        <v>10.088880000000001</v>
      </c>
      <c r="K2432">
        <v>433.42700000000002</v>
      </c>
      <c r="L2432">
        <f t="shared" si="208"/>
        <v>423.33812</v>
      </c>
      <c r="N2432" s="3">
        <f t="shared" si="207"/>
        <v>9.2958800000000021</v>
      </c>
    </row>
    <row r="2433" spans="1:14" ht="12.75" customHeight="1" x14ac:dyDescent="0.2">
      <c r="A2433" s="1">
        <v>311</v>
      </c>
      <c r="B2433" s="10">
        <v>37739</v>
      </c>
      <c r="C2433" s="32" t="str">
        <f t="shared" si="205"/>
        <v>V</v>
      </c>
      <c r="F2433" s="5">
        <v>32.97</v>
      </c>
      <c r="G2433" s="3">
        <f t="shared" si="209"/>
        <v>10.049256</v>
      </c>
      <c r="K2433">
        <v>433.42700000000002</v>
      </c>
      <c r="L2433">
        <f t="shared" si="208"/>
        <v>423.37774400000001</v>
      </c>
      <c r="N2433" s="3">
        <f t="shared" si="207"/>
        <v>9.2562560000000005</v>
      </c>
    </row>
    <row r="2434" spans="1:14" ht="12.75" customHeight="1" x14ac:dyDescent="0.2">
      <c r="A2434" s="1">
        <v>311</v>
      </c>
      <c r="B2434" s="10">
        <v>37761</v>
      </c>
      <c r="C2434" s="32" t="str">
        <f t="shared" si="205"/>
        <v>V</v>
      </c>
      <c r="F2434" s="5">
        <v>33.01</v>
      </c>
      <c r="G2434" s="3">
        <f t="shared" si="209"/>
        <v>10.061448</v>
      </c>
      <c r="K2434">
        <v>433.42700000000002</v>
      </c>
      <c r="L2434">
        <f t="shared" si="208"/>
        <v>423.36555200000004</v>
      </c>
      <c r="N2434" s="3">
        <f t="shared" si="207"/>
        <v>9.2684480000000011</v>
      </c>
    </row>
    <row r="2435" spans="1:14" ht="12.75" customHeight="1" x14ac:dyDescent="0.2">
      <c r="A2435" s="1">
        <v>311</v>
      </c>
      <c r="B2435" s="10">
        <v>37802</v>
      </c>
      <c r="C2435" s="32" t="str">
        <f t="shared" si="205"/>
        <v>V</v>
      </c>
      <c r="F2435" s="5">
        <v>33.04</v>
      </c>
      <c r="G2435" s="3">
        <f t="shared" si="209"/>
        <v>10.070592</v>
      </c>
      <c r="K2435">
        <v>433.42700000000002</v>
      </c>
      <c r="L2435">
        <f t="shared" si="208"/>
        <v>423.35640800000004</v>
      </c>
      <c r="N2435" s="3">
        <f t="shared" si="207"/>
        <v>9.2775920000000003</v>
      </c>
    </row>
    <row r="2436" spans="1:14" ht="12.75" customHeight="1" x14ac:dyDescent="0.2">
      <c r="A2436" s="1">
        <v>311</v>
      </c>
      <c r="B2436" s="10">
        <v>37827</v>
      </c>
      <c r="C2436" s="32" t="str">
        <f t="shared" si="205"/>
        <v>V</v>
      </c>
      <c r="F2436" s="5">
        <v>32.979999999999997</v>
      </c>
      <c r="G2436" s="3">
        <f t="shared" si="209"/>
        <v>10.052303999999999</v>
      </c>
      <c r="K2436">
        <v>433.42700000000002</v>
      </c>
      <c r="L2436">
        <f t="shared" si="208"/>
        <v>423.37469600000003</v>
      </c>
      <c r="N2436" s="3">
        <f t="shared" si="207"/>
        <v>9.2593040000000002</v>
      </c>
    </row>
    <row r="2437" spans="1:14" ht="12.75" customHeight="1" x14ac:dyDescent="0.2">
      <c r="A2437" s="1">
        <v>311</v>
      </c>
      <c r="B2437" s="10">
        <v>37860</v>
      </c>
      <c r="C2437" s="32" t="str">
        <f t="shared" si="205"/>
        <v>V</v>
      </c>
      <c r="F2437" s="5">
        <v>33.18</v>
      </c>
      <c r="G2437" s="3">
        <f t="shared" si="209"/>
        <v>10.113264000000001</v>
      </c>
      <c r="K2437">
        <v>433.42700000000002</v>
      </c>
      <c r="L2437">
        <f t="shared" si="208"/>
        <v>423.31373600000001</v>
      </c>
      <c r="N2437" s="3">
        <f t="shared" si="207"/>
        <v>9.3202640000000017</v>
      </c>
    </row>
    <row r="2438" spans="1:14" ht="12.75" customHeight="1" x14ac:dyDescent="0.2">
      <c r="A2438" s="1">
        <v>311</v>
      </c>
      <c r="B2438" s="10">
        <v>37888</v>
      </c>
      <c r="C2438" s="32" t="str">
        <f t="shared" ref="C2438:C2445" si="210">IF(ISBLANK(D2438),"V","S")</f>
        <v>V</v>
      </c>
      <c r="F2438" s="5">
        <v>33.29</v>
      </c>
      <c r="G2438" s="3">
        <f t="shared" si="209"/>
        <v>10.146792</v>
      </c>
      <c r="K2438">
        <v>433.42700000000002</v>
      </c>
      <c r="L2438">
        <f t="shared" si="208"/>
        <v>423.28020800000002</v>
      </c>
      <c r="N2438" s="3">
        <f t="shared" si="207"/>
        <v>9.3537920000000003</v>
      </c>
    </row>
    <row r="2439" spans="1:14" ht="12.75" customHeight="1" x14ac:dyDescent="0.2">
      <c r="A2439" s="1">
        <v>311</v>
      </c>
      <c r="B2439" s="10">
        <v>37924</v>
      </c>
      <c r="C2439" s="32" t="str">
        <f t="shared" si="210"/>
        <v>V</v>
      </c>
      <c r="F2439" s="5">
        <v>33.299999999999997</v>
      </c>
      <c r="G2439" s="3">
        <f t="shared" si="209"/>
        <v>10.149839999999999</v>
      </c>
      <c r="K2439">
        <v>433.42700000000002</v>
      </c>
      <c r="L2439">
        <f t="shared" si="208"/>
        <v>423.27716000000004</v>
      </c>
      <c r="N2439" s="3">
        <f t="shared" si="207"/>
        <v>9.35684</v>
      </c>
    </row>
    <row r="2440" spans="1:14" ht="12.75" customHeight="1" x14ac:dyDescent="0.2">
      <c r="A2440" s="1">
        <v>311</v>
      </c>
      <c r="B2440" s="10">
        <v>37951</v>
      </c>
      <c r="C2440" s="32" t="str">
        <f t="shared" si="210"/>
        <v>V</v>
      </c>
      <c r="F2440" s="5">
        <v>33.28</v>
      </c>
      <c r="G2440" s="3">
        <f t="shared" si="209"/>
        <v>10.143744000000002</v>
      </c>
      <c r="K2440">
        <v>433.42700000000002</v>
      </c>
      <c r="L2440">
        <f t="shared" si="208"/>
        <v>423.28325599999999</v>
      </c>
      <c r="N2440" s="3">
        <f t="shared" si="207"/>
        <v>9.3507440000000024</v>
      </c>
    </row>
    <row r="2441" spans="1:14" ht="12.75" customHeight="1" x14ac:dyDescent="0.2">
      <c r="A2441" s="1">
        <v>311</v>
      </c>
      <c r="B2441" s="10">
        <v>37978</v>
      </c>
      <c r="C2441" s="32" t="str">
        <f t="shared" si="210"/>
        <v>V</v>
      </c>
      <c r="F2441" s="5">
        <v>33.18</v>
      </c>
      <c r="G2441" s="3">
        <f t="shared" si="209"/>
        <v>10.113264000000001</v>
      </c>
      <c r="K2441">
        <v>433.42700000000002</v>
      </c>
      <c r="L2441">
        <f t="shared" si="208"/>
        <v>423.31373600000001</v>
      </c>
      <c r="N2441" s="3">
        <f t="shared" si="207"/>
        <v>9.3202640000000017</v>
      </c>
    </row>
    <row r="2442" spans="1:14" ht="12.75" customHeight="1" x14ac:dyDescent="0.2">
      <c r="A2442" s="1">
        <v>311</v>
      </c>
      <c r="B2442" s="10">
        <v>38008</v>
      </c>
      <c r="C2442" s="32" t="str">
        <f t="shared" si="210"/>
        <v>V</v>
      </c>
      <c r="F2442" s="5">
        <v>33.270000000000003</v>
      </c>
      <c r="G2442" s="3">
        <f t="shared" si="209"/>
        <v>10.140696000000002</v>
      </c>
      <c r="K2442">
        <v>433.42700000000002</v>
      </c>
      <c r="L2442">
        <f t="shared" si="208"/>
        <v>423.28630400000003</v>
      </c>
      <c r="N2442" s="3">
        <f t="shared" si="207"/>
        <v>9.3476960000000027</v>
      </c>
    </row>
    <row r="2443" spans="1:14" ht="12.75" customHeight="1" x14ac:dyDescent="0.2">
      <c r="A2443" s="1">
        <v>311</v>
      </c>
      <c r="B2443" s="10">
        <v>38047</v>
      </c>
      <c r="C2443" s="32" t="str">
        <f t="shared" si="210"/>
        <v>V</v>
      </c>
      <c r="F2443" s="5">
        <v>33.31</v>
      </c>
      <c r="G2443" s="3">
        <f t="shared" si="209"/>
        <v>10.152888000000001</v>
      </c>
      <c r="K2443">
        <v>433.42700000000002</v>
      </c>
      <c r="L2443">
        <f t="shared" si="208"/>
        <v>423.274112</v>
      </c>
      <c r="N2443" s="3">
        <f t="shared" si="207"/>
        <v>9.3598880000000015</v>
      </c>
    </row>
    <row r="2444" spans="1:14" ht="12.75" customHeight="1" x14ac:dyDescent="0.2">
      <c r="A2444" s="1">
        <v>311</v>
      </c>
      <c r="B2444" s="10">
        <v>38079</v>
      </c>
      <c r="C2444" s="32" t="str">
        <f t="shared" si="210"/>
        <v>V</v>
      </c>
      <c r="F2444" s="5">
        <v>33.29</v>
      </c>
      <c r="G2444" s="3">
        <f t="shared" si="209"/>
        <v>10.146792</v>
      </c>
      <c r="K2444">
        <v>433.42700000000002</v>
      </c>
      <c r="L2444">
        <f t="shared" si="208"/>
        <v>423.28020800000002</v>
      </c>
      <c r="N2444" s="3">
        <f t="shared" si="207"/>
        <v>9.3537920000000003</v>
      </c>
    </row>
    <row r="2445" spans="1:14" ht="12.75" customHeight="1" x14ac:dyDescent="0.2">
      <c r="A2445" s="1">
        <v>311</v>
      </c>
      <c r="B2445" s="10">
        <v>38105</v>
      </c>
      <c r="C2445" s="32" t="str">
        <f t="shared" si="210"/>
        <v>V</v>
      </c>
      <c r="F2445" s="5">
        <v>33.270000000000003</v>
      </c>
      <c r="G2445" s="3">
        <f t="shared" si="209"/>
        <v>10.140696000000002</v>
      </c>
      <c r="K2445">
        <v>433.42700000000002</v>
      </c>
      <c r="L2445">
        <f t="shared" si="208"/>
        <v>423.28630400000003</v>
      </c>
      <c r="N2445" s="3">
        <f t="shared" si="207"/>
        <v>9.3476960000000027</v>
      </c>
    </row>
    <row r="2446" spans="1:14" ht="12.75" customHeight="1" x14ac:dyDescent="0.2">
      <c r="A2446" s="1">
        <v>311</v>
      </c>
      <c r="B2446" s="10">
        <v>38131</v>
      </c>
      <c r="C2446" s="32" t="s">
        <v>202</v>
      </c>
      <c r="F2446" s="5">
        <v>33.28</v>
      </c>
      <c r="G2446" s="3">
        <f t="shared" si="209"/>
        <v>10.143744000000002</v>
      </c>
      <c r="J2446" t="s">
        <v>78</v>
      </c>
      <c r="K2446">
        <v>433.42700000000002</v>
      </c>
      <c r="L2446">
        <f t="shared" si="208"/>
        <v>423.28325599999999</v>
      </c>
      <c r="N2446" s="3">
        <f t="shared" si="207"/>
        <v>9.3507440000000024</v>
      </c>
    </row>
    <row r="2447" spans="1:14" ht="12.75" customHeight="1" x14ac:dyDescent="0.2">
      <c r="A2447" s="1">
        <v>311</v>
      </c>
      <c r="B2447" s="10">
        <v>38162</v>
      </c>
      <c r="C2447" s="32" t="s">
        <v>202</v>
      </c>
      <c r="F2447" s="5">
        <v>33.340000000000003</v>
      </c>
      <c r="G2447" s="3">
        <f t="shared" si="209"/>
        <v>10.162032000000002</v>
      </c>
      <c r="J2447" t="s">
        <v>78</v>
      </c>
      <c r="K2447">
        <v>433.42700000000002</v>
      </c>
      <c r="L2447">
        <f t="shared" si="208"/>
        <v>423.26496800000001</v>
      </c>
      <c r="N2447" s="3">
        <f t="shared" si="207"/>
        <v>9.3690320000000025</v>
      </c>
    </row>
    <row r="2448" spans="1:14" ht="12.75" customHeight="1" x14ac:dyDescent="0.2">
      <c r="A2448" s="1">
        <v>311</v>
      </c>
      <c r="B2448" s="10">
        <v>38191</v>
      </c>
      <c r="C2448" s="32" t="s">
        <v>202</v>
      </c>
      <c r="F2448" s="5">
        <v>33.42</v>
      </c>
      <c r="G2448" s="3">
        <f t="shared" si="209"/>
        <v>10.186416000000001</v>
      </c>
      <c r="J2448" t="s">
        <v>78</v>
      </c>
      <c r="K2448">
        <v>433.42700000000002</v>
      </c>
      <c r="L2448">
        <f t="shared" si="208"/>
        <v>423.24058400000001</v>
      </c>
      <c r="N2448" s="3">
        <f t="shared" si="207"/>
        <v>9.393416000000002</v>
      </c>
    </row>
    <row r="2449" spans="1:14" ht="12.75" customHeight="1" x14ac:dyDescent="0.2">
      <c r="A2449" s="1">
        <v>311</v>
      </c>
      <c r="B2449" s="10">
        <v>38215</v>
      </c>
      <c r="C2449" s="32" t="s">
        <v>202</v>
      </c>
      <c r="F2449" s="5">
        <v>33.520000000000003</v>
      </c>
      <c r="G2449" s="3">
        <f t="shared" si="209"/>
        <v>10.216896000000002</v>
      </c>
      <c r="J2449" t="s">
        <v>78</v>
      </c>
      <c r="K2449">
        <v>433.42700000000002</v>
      </c>
      <c r="L2449">
        <f t="shared" si="208"/>
        <v>423.210104</v>
      </c>
      <c r="N2449" s="3">
        <f t="shared" si="207"/>
        <v>9.4238960000000027</v>
      </c>
    </row>
    <row r="2450" spans="1:14" ht="12.75" customHeight="1" x14ac:dyDescent="0.2">
      <c r="A2450" s="1">
        <v>311</v>
      </c>
      <c r="B2450" s="10">
        <v>38254</v>
      </c>
      <c r="C2450" s="32" t="s">
        <v>202</v>
      </c>
      <c r="F2450" s="5">
        <v>33.57</v>
      </c>
      <c r="G2450" s="3">
        <f t="shared" si="209"/>
        <v>10.232136000000001</v>
      </c>
      <c r="J2450" t="s">
        <v>78</v>
      </c>
      <c r="K2450">
        <v>433.42700000000002</v>
      </c>
      <c r="L2450">
        <f t="shared" si="208"/>
        <v>423.194864</v>
      </c>
      <c r="N2450" s="3">
        <f t="shared" si="207"/>
        <v>9.4391360000000013</v>
      </c>
    </row>
    <row r="2451" spans="1:14" ht="12.75" customHeight="1" x14ac:dyDescent="0.2">
      <c r="A2451" s="1">
        <v>311</v>
      </c>
      <c r="B2451" s="10">
        <v>38292</v>
      </c>
      <c r="C2451" s="32" t="s">
        <v>202</v>
      </c>
      <c r="F2451" s="5">
        <v>33.39</v>
      </c>
      <c r="G2451" s="3">
        <f t="shared" si="209"/>
        <v>10.177272</v>
      </c>
      <c r="J2451" t="s">
        <v>78</v>
      </c>
      <c r="K2451">
        <v>433.42700000000002</v>
      </c>
      <c r="L2451">
        <f t="shared" si="208"/>
        <v>423.249728</v>
      </c>
      <c r="N2451" s="3">
        <f t="shared" si="207"/>
        <v>9.3842720000000011</v>
      </c>
    </row>
    <row r="2452" spans="1:14" ht="12.75" customHeight="1" x14ac:dyDescent="0.2">
      <c r="A2452" s="1">
        <v>311</v>
      </c>
      <c r="B2452" s="10">
        <v>38320</v>
      </c>
      <c r="C2452" s="32" t="s">
        <v>202</v>
      </c>
      <c r="F2452" s="5">
        <v>32.909999999999997</v>
      </c>
      <c r="G2452" s="3">
        <f t="shared" si="209"/>
        <v>10.030968</v>
      </c>
      <c r="J2452" t="s">
        <v>78</v>
      </c>
      <c r="K2452">
        <v>433.42700000000002</v>
      </c>
      <c r="L2452">
        <f t="shared" si="208"/>
        <v>423.39603200000005</v>
      </c>
      <c r="N2452" s="3">
        <f t="shared" si="207"/>
        <v>9.2379680000000004</v>
      </c>
    </row>
    <row r="2453" spans="1:14" ht="12.75" customHeight="1" x14ac:dyDescent="0.2">
      <c r="A2453" s="1">
        <v>311</v>
      </c>
      <c r="B2453" s="10">
        <v>38341</v>
      </c>
      <c r="C2453" s="32" t="s">
        <v>202</v>
      </c>
      <c r="F2453" s="5">
        <v>32.909999999999997</v>
      </c>
      <c r="G2453" s="3">
        <f t="shared" si="209"/>
        <v>10.030968</v>
      </c>
      <c r="J2453" t="s">
        <v>78</v>
      </c>
      <c r="K2453">
        <v>433.42700000000002</v>
      </c>
      <c r="L2453">
        <f t="shared" si="208"/>
        <v>423.39603200000005</v>
      </c>
      <c r="N2453" s="3">
        <f t="shared" si="207"/>
        <v>9.2379680000000004</v>
      </c>
    </row>
    <row r="2454" spans="1:14" ht="12.75" customHeight="1" x14ac:dyDescent="0.2">
      <c r="A2454" s="1">
        <v>311</v>
      </c>
      <c r="B2454" s="10">
        <v>38377</v>
      </c>
      <c r="C2454" s="32" t="s">
        <v>202</v>
      </c>
      <c r="F2454" s="5">
        <v>33.06</v>
      </c>
      <c r="G2454" s="3">
        <f t="shared" si="209"/>
        <v>10.076688000000001</v>
      </c>
      <c r="J2454" t="s">
        <v>78</v>
      </c>
      <c r="K2454">
        <v>433.42700000000002</v>
      </c>
      <c r="L2454">
        <f t="shared" si="208"/>
        <v>423.35031200000003</v>
      </c>
      <c r="N2454" s="3">
        <f t="shared" si="207"/>
        <v>9.2836880000000015</v>
      </c>
    </row>
    <row r="2455" spans="1:14" ht="12.75" customHeight="1" x14ac:dyDescent="0.2">
      <c r="A2455" s="1">
        <v>311</v>
      </c>
      <c r="B2455" s="10">
        <v>38413</v>
      </c>
      <c r="C2455" s="32" t="s">
        <v>202</v>
      </c>
      <c r="F2455" s="5">
        <v>33.200000000000003</v>
      </c>
      <c r="G2455" s="3">
        <f t="shared" si="209"/>
        <v>10.119360000000002</v>
      </c>
      <c r="J2455" t="s">
        <v>78</v>
      </c>
      <c r="K2455">
        <v>433.42700000000002</v>
      </c>
      <c r="L2455">
        <f t="shared" si="208"/>
        <v>423.30763999999999</v>
      </c>
      <c r="N2455" s="3">
        <f t="shared" si="207"/>
        <v>9.3263600000000029</v>
      </c>
    </row>
    <row r="2456" spans="1:14" ht="12.75" customHeight="1" x14ac:dyDescent="0.2">
      <c r="A2456" s="1">
        <v>311</v>
      </c>
      <c r="B2456" s="10">
        <v>38439</v>
      </c>
      <c r="C2456" s="32" t="s">
        <v>202</v>
      </c>
      <c r="F2456" s="5">
        <v>33.26</v>
      </c>
      <c r="G2456" s="3">
        <f t="shared" si="209"/>
        <v>10.137648</v>
      </c>
      <c r="J2456" t="s">
        <v>78</v>
      </c>
      <c r="K2456">
        <v>433.42700000000002</v>
      </c>
      <c r="L2456">
        <f t="shared" si="208"/>
        <v>423.28935200000001</v>
      </c>
      <c r="N2456" s="3">
        <f t="shared" si="207"/>
        <v>9.3446480000000012</v>
      </c>
    </row>
    <row r="2457" spans="1:14" ht="12.75" customHeight="1" x14ac:dyDescent="0.2">
      <c r="A2457" s="1">
        <v>311</v>
      </c>
      <c r="B2457" s="10">
        <v>38467</v>
      </c>
      <c r="C2457" s="32" t="s">
        <v>202</v>
      </c>
      <c r="F2457" s="5">
        <v>33.049999999999997</v>
      </c>
      <c r="G2457" s="3">
        <f t="shared" si="209"/>
        <v>10.073639999999999</v>
      </c>
      <c r="J2457" t="s">
        <v>78</v>
      </c>
      <c r="K2457">
        <v>433.42700000000002</v>
      </c>
      <c r="L2457">
        <f t="shared" si="208"/>
        <v>423.35336000000001</v>
      </c>
      <c r="N2457" s="3">
        <f t="shared" si="207"/>
        <v>9.28064</v>
      </c>
    </row>
    <row r="2458" spans="1:14" ht="12.75" customHeight="1" x14ac:dyDescent="0.2">
      <c r="A2458" s="1">
        <v>311</v>
      </c>
      <c r="B2458" s="10">
        <v>38496</v>
      </c>
      <c r="C2458" s="32" t="str">
        <f>IF(ISBLANK(D2458),"V","S")</f>
        <v>V</v>
      </c>
      <c r="F2458" s="5">
        <v>32.979999999999997</v>
      </c>
      <c r="G2458" s="3">
        <f t="shared" si="209"/>
        <v>10.052303999999999</v>
      </c>
      <c r="J2458" t="s">
        <v>102</v>
      </c>
      <c r="K2458">
        <v>433.42700000000002</v>
      </c>
      <c r="L2458">
        <f t="shared" si="208"/>
        <v>423.37469600000003</v>
      </c>
      <c r="N2458" s="3">
        <f t="shared" si="207"/>
        <v>9.2593040000000002</v>
      </c>
    </row>
    <row r="2459" spans="1:14" ht="12.75" customHeight="1" x14ac:dyDescent="0.2">
      <c r="A2459" s="1">
        <v>311</v>
      </c>
      <c r="B2459" s="10">
        <v>38526</v>
      </c>
      <c r="C2459" s="32" t="s">
        <v>202</v>
      </c>
      <c r="F2459" s="5">
        <v>32.28</v>
      </c>
      <c r="G2459" s="3">
        <f t="shared" si="209"/>
        <v>9.8389440000000015</v>
      </c>
      <c r="J2459" t="s">
        <v>78</v>
      </c>
      <c r="K2459">
        <v>433.42700000000002</v>
      </c>
      <c r="L2459">
        <f t="shared" si="208"/>
        <v>423.58805599999999</v>
      </c>
      <c r="N2459" s="3">
        <f t="shared" si="207"/>
        <v>9.0459440000000022</v>
      </c>
    </row>
    <row r="2460" spans="1:14" ht="12.75" customHeight="1" x14ac:dyDescent="0.2">
      <c r="A2460" s="1">
        <v>311</v>
      </c>
      <c r="B2460" s="10">
        <v>38558</v>
      </c>
      <c r="C2460" s="32" t="s">
        <v>202</v>
      </c>
      <c r="F2460" s="5">
        <v>32.31</v>
      </c>
      <c r="G2460" s="3">
        <f t="shared" si="209"/>
        <v>9.8480880000000006</v>
      </c>
      <c r="J2460" t="s">
        <v>78</v>
      </c>
      <c r="K2460">
        <v>433.42700000000002</v>
      </c>
      <c r="L2460">
        <f t="shared" ref="L2460:L2487" si="211">K2460-G2460</f>
        <v>423.578912</v>
      </c>
      <c r="N2460" s="3">
        <f t="shared" si="207"/>
        <v>9.0550880000000014</v>
      </c>
    </row>
    <row r="2461" spans="1:14" ht="12.75" customHeight="1" x14ac:dyDescent="0.2">
      <c r="A2461" s="1">
        <v>311</v>
      </c>
      <c r="B2461" s="10">
        <v>38586</v>
      </c>
      <c r="C2461" s="32" t="s">
        <v>202</v>
      </c>
      <c r="F2461" s="5">
        <v>32.57</v>
      </c>
      <c r="G2461" s="3">
        <f t="shared" si="209"/>
        <v>9.9273360000000004</v>
      </c>
      <c r="J2461" t="s">
        <v>78</v>
      </c>
      <c r="K2461">
        <v>433.42700000000002</v>
      </c>
      <c r="L2461">
        <f t="shared" si="211"/>
        <v>423.499664</v>
      </c>
      <c r="N2461" s="3">
        <f t="shared" si="207"/>
        <v>9.1343360000000011</v>
      </c>
    </row>
    <row r="2462" spans="1:14" ht="12.75" customHeight="1" x14ac:dyDescent="0.2">
      <c r="A2462" s="1">
        <v>311</v>
      </c>
      <c r="B2462" s="10">
        <v>38618</v>
      </c>
      <c r="C2462" s="32" t="s">
        <v>202</v>
      </c>
      <c r="F2462" s="5">
        <v>32.78</v>
      </c>
      <c r="G2462" s="3">
        <f t="shared" si="209"/>
        <v>9.9913440000000016</v>
      </c>
      <c r="J2462" t="s">
        <v>78</v>
      </c>
      <c r="K2462">
        <v>433.42700000000002</v>
      </c>
      <c r="L2462">
        <f t="shared" si="211"/>
        <v>423.43565599999999</v>
      </c>
      <c r="N2462" s="3">
        <f t="shared" si="207"/>
        <v>9.1983440000000023</v>
      </c>
    </row>
    <row r="2463" spans="1:14" ht="12.75" customHeight="1" x14ac:dyDescent="0.2">
      <c r="A2463" s="1">
        <v>311</v>
      </c>
      <c r="B2463" s="10">
        <v>38649</v>
      </c>
      <c r="C2463" s="32" t="s">
        <v>202</v>
      </c>
      <c r="F2463" s="5">
        <v>32.89</v>
      </c>
      <c r="G2463" s="3">
        <f t="shared" si="209"/>
        <v>10.024872</v>
      </c>
      <c r="J2463" t="s">
        <v>78</v>
      </c>
      <c r="K2463">
        <v>433.42700000000002</v>
      </c>
      <c r="L2463">
        <f t="shared" si="211"/>
        <v>423.402128</v>
      </c>
      <c r="N2463" s="3">
        <f t="shared" si="207"/>
        <v>9.231872000000001</v>
      </c>
    </row>
    <row r="2464" spans="1:14" ht="12.75" customHeight="1" x14ac:dyDescent="0.2">
      <c r="A2464" s="1">
        <v>311</v>
      </c>
      <c r="B2464" s="10">
        <v>38677</v>
      </c>
      <c r="C2464" s="32" t="s">
        <v>202</v>
      </c>
      <c r="F2464" s="5">
        <v>32.94</v>
      </c>
      <c r="G2464" s="3">
        <f t="shared" si="209"/>
        <v>10.040112000000001</v>
      </c>
      <c r="J2464" t="s">
        <v>78</v>
      </c>
      <c r="K2464">
        <v>433.42700000000002</v>
      </c>
      <c r="L2464">
        <f t="shared" si="211"/>
        <v>423.386888</v>
      </c>
      <c r="N2464" s="3">
        <f t="shared" si="207"/>
        <v>9.2471120000000013</v>
      </c>
    </row>
    <row r="2465" spans="1:14" ht="12.75" customHeight="1" x14ac:dyDescent="0.2">
      <c r="A2465" s="1">
        <v>311</v>
      </c>
      <c r="B2465" s="10">
        <v>38707</v>
      </c>
      <c r="C2465" s="32" t="str">
        <f>IF(ISBLANK(D2465),"V","S")</f>
        <v>V</v>
      </c>
      <c r="F2465" s="5">
        <v>33.01</v>
      </c>
      <c r="G2465" s="3">
        <f t="shared" si="209"/>
        <v>10.061448</v>
      </c>
      <c r="J2465" t="s">
        <v>102</v>
      </c>
      <c r="K2465">
        <v>433.42700000000002</v>
      </c>
      <c r="L2465">
        <f t="shared" si="211"/>
        <v>423.36555200000004</v>
      </c>
      <c r="N2465" s="3">
        <f t="shared" si="207"/>
        <v>9.2684480000000011</v>
      </c>
    </row>
    <row r="2466" spans="1:14" ht="12.75" customHeight="1" x14ac:dyDescent="0.2">
      <c r="A2466" s="1">
        <v>311</v>
      </c>
      <c r="B2466" s="10">
        <v>38743</v>
      </c>
      <c r="C2466" s="32" t="s">
        <v>202</v>
      </c>
      <c r="F2466" s="5">
        <v>33.08</v>
      </c>
      <c r="G2466" s="3">
        <f t="shared" si="209"/>
        <v>10.082784</v>
      </c>
      <c r="J2466" t="s">
        <v>78</v>
      </c>
      <c r="K2466">
        <v>433.42700000000002</v>
      </c>
      <c r="L2466">
        <f t="shared" si="211"/>
        <v>423.34421600000002</v>
      </c>
      <c r="N2466" s="3">
        <f t="shared" si="207"/>
        <v>9.2897840000000009</v>
      </c>
    </row>
    <row r="2467" spans="1:14" ht="12.75" customHeight="1" x14ac:dyDescent="0.2">
      <c r="A2467" s="1">
        <v>311</v>
      </c>
      <c r="B2467" s="10">
        <v>38776</v>
      </c>
      <c r="C2467" s="32" t="s">
        <v>202</v>
      </c>
      <c r="F2467" s="5">
        <v>33.19</v>
      </c>
      <c r="G2467" s="3">
        <f t="shared" si="209"/>
        <v>10.116312000000001</v>
      </c>
      <c r="J2467" t="s">
        <v>78</v>
      </c>
      <c r="K2467">
        <v>433.42700000000002</v>
      </c>
      <c r="L2467">
        <f t="shared" si="211"/>
        <v>423.31068800000003</v>
      </c>
      <c r="N2467" s="3">
        <f t="shared" si="207"/>
        <v>9.3233120000000014</v>
      </c>
    </row>
    <row r="2468" spans="1:14" ht="12.75" customHeight="1" x14ac:dyDescent="0.2">
      <c r="A2468" s="1">
        <v>311</v>
      </c>
      <c r="B2468" s="10">
        <v>38803</v>
      </c>
      <c r="C2468" s="32" t="s">
        <v>202</v>
      </c>
      <c r="F2468" s="5">
        <v>33.229999999999997</v>
      </c>
      <c r="G2468" s="3">
        <f t="shared" si="209"/>
        <v>10.128504</v>
      </c>
      <c r="J2468" t="s">
        <v>78</v>
      </c>
      <c r="K2468">
        <v>433.42700000000002</v>
      </c>
      <c r="L2468">
        <f t="shared" si="211"/>
        <v>423.298496</v>
      </c>
      <c r="N2468" s="3">
        <f t="shared" si="207"/>
        <v>9.3355040000000002</v>
      </c>
    </row>
    <row r="2469" spans="1:14" ht="12.75" customHeight="1" x14ac:dyDescent="0.2">
      <c r="A2469" s="1">
        <v>311</v>
      </c>
      <c r="B2469" s="10">
        <v>38835</v>
      </c>
      <c r="C2469" s="32" t="s">
        <v>202</v>
      </c>
      <c r="F2469" s="5">
        <v>32.72</v>
      </c>
      <c r="G2469" s="3">
        <f t="shared" si="209"/>
        <v>9.9730559999999997</v>
      </c>
      <c r="J2469" t="s">
        <v>78</v>
      </c>
      <c r="K2469">
        <v>433.42700000000002</v>
      </c>
      <c r="L2469">
        <f t="shared" si="211"/>
        <v>423.45394400000004</v>
      </c>
      <c r="N2469" s="3">
        <f t="shared" si="207"/>
        <v>9.1800560000000004</v>
      </c>
    </row>
    <row r="2470" spans="1:14" ht="12.75" customHeight="1" x14ac:dyDescent="0.2">
      <c r="A2470" s="1">
        <v>311</v>
      </c>
      <c r="B2470" s="10">
        <v>38856</v>
      </c>
      <c r="C2470" s="32" t="s">
        <v>202</v>
      </c>
      <c r="F2470" s="5">
        <v>32.619999999999997</v>
      </c>
      <c r="G2470" s="3">
        <f t="shared" si="209"/>
        <v>9.942575999999999</v>
      </c>
      <c r="J2470" t="s">
        <v>78</v>
      </c>
      <c r="K2470">
        <v>433.42700000000002</v>
      </c>
      <c r="L2470">
        <f t="shared" si="211"/>
        <v>423.48442400000005</v>
      </c>
      <c r="N2470" s="3">
        <f t="shared" si="207"/>
        <v>9.1495759999999997</v>
      </c>
    </row>
    <row r="2471" spans="1:14" ht="12.75" customHeight="1" x14ac:dyDescent="0.2">
      <c r="A2471" s="1">
        <v>311</v>
      </c>
      <c r="B2471" s="10">
        <v>38895</v>
      </c>
      <c r="C2471" s="32" t="s">
        <v>202</v>
      </c>
      <c r="F2471" s="5">
        <v>32.69</v>
      </c>
      <c r="G2471" s="3">
        <f t="shared" si="209"/>
        <v>9.9639120000000005</v>
      </c>
      <c r="J2471" t="s">
        <v>78</v>
      </c>
      <c r="K2471">
        <v>433.42700000000002</v>
      </c>
      <c r="L2471">
        <f t="shared" si="211"/>
        <v>423.46308800000003</v>
      </c>
      <c r="N2471" s="3">
        <f t="shared" si="207"/>
        <v>9.1709120000000013</v>
      </c>
    </row>
    <row r="2472" spans="1:14" ht="12.75" customHeight="1" x14ac:dyDescent="0.2">
      <c r="A2472" s="1">
        <v>311</v>
      </c>
      <c r="B2472" s="10">
        <v>38925</v>
      </c>
      <c r="C2472" s="32" t="s">
        <v>202</v>
      </c>
      <c r="F2472" s="5">
        <v>32.97</v>
      </c>
      <c r="G2472" s="3">
        <f t="shared" si="209"/>
        <v>10.049256</v>
      </c>
      <c r="J2472" t="s">
        <v>78</v>
      </c>
      <c r="K2472">
        <v>433.42700000000002</v>
      </c>
      <c r="L2472">
        <f t="shared" si="211"/>
        <v>423.37774400000001</v>
      </c>
      <c r="N2472" s="3">
        <f t="shared" si="207"/>
        <v>9.2562560000000005</v>
      </c>
    </row>
    <row r="2473" spans="1:14" ht="12.75" customHeight="1" x14ac:dyDescent="0.2">
      <c r="A2473" s="1">
        <v>311</v>
      </c>
      <c r="B2473" s="10">
        <v>38958</v>
      </c>
      <c r="C2473" s="32" t="s">
        <v>202</v>
      </c>
      <c r="F2473" s="5">
        <v>33.229999999999997</v>
      </c>
      <c r="G2473" s="3">
        <f t="shared" si="209"/>
        <v>10.128504</v>
      </c>
      <c r="J2473" t="s">
        <v>78</v>
      </c>
      <c r="K2473">
        <v>433.42700000000002</v>
      </c>
      <c r="L2473">
        <f t="shared" si="211"/>
        <v>423.298496</v>
      </c>
      <c r="N2473" s="3">
        <f t="shared" si="207"/>
        <v>9.3355040000000002</v>
      </c>
    </row>
    <row r="2474" spans="1:14" ht="12.75" customHeight="1" x14ac:dyDescent="0.2">
      <c r="A2474" s="1">
        <v>311</v>
      </c>
      <c r="B2474" s="10">
        <v>38986</v>
      </c>
      <c r="C2474" s="32" t="s">
        <v>202</v>
      </c>
      <c r="F2474" s="5">
        <v>33.369999999999997</v>
      </c>
      <c r="G2474" s="3">
        <f t="shared" si="209"/>
        <v>10.171175999999999</v>
      </c>
      <c r="J2474" t="s">
        <v>78</v>
      </c>
      <c r="K2474">
        <v>433.42700000000002</v>
      </c>
      <c r="L2474">
        <f t="shared" si="211"/>
        <v>423.25582400000002</v>
      </c>
      <c r="N2474" s="3">
        <f t="shared" si="207"/>
        <v>9.3781759999999998</v>
      </c>
    </row>
    <row r="2475" spans="1:14" ht="12.75" customHeight="1" x14ac:dyDescent="0.2">
      <c r="A2475" s="1">
        <v>311</v>
      </c>
      <c r="B2475" s="10">
        <v>39014</v>
      </c>
      <c r="C2475" s="32" t="str">
        <f>IF(ISBLANK(D2475),"V","S")</f>
        <v>V</v>
      </c>
      <c r="F2475" s="5">
        <v>33.380000000000003</v>
      </c>
      <c r="G2475" s="3">
        <f t="shared" si="209"/>
        <v>10.174224000000001</v>
      </c>
      <c r="J2475" t="s">
        <v>129</v>
      </c>
      <c r="K2475">
        <v>433.42700000000002</v>
      </c>
      <c r="L2475">
        <f t="shared" si="211"/>
        <v>423.25277600000004</v>
      </c>
      <c r="N2475" s="3">
        <f t="shared" si="207"/>
        <v>9.3812240000000013</v>
      </c>
    </row>
    <row r="2476" spans="1:14" ht="12.75" customHeight="1" x14ac:dyDescent="0.2">
      <c r="A2476" s="1">
        <v>311</v>
      </c>
      <c r="B2476" s="10">
        <v>39050</v>
      </c>
      <c r="C2476" s="32" t="str">
        <f>IF(ISBLANK(D2476),"V","S")</f>
        <v>V</v>
      </c>
      <c r="F2476" s="5">
        <v>33.450000000000003</v>
      </c>
      <c r="G2476" s="3">
        <f t="shared" si="209"/>
        <v>10.195560000000002</v>
      </c>
      <c r="J2476" t="s">
        <v>129</v>
      </c>
      <c r="K2476">
        <v>433.42700000000002</v>
      </c>
      <c r="L2476">
        <f t="shared" si="211"/>
        <v>423.23144000000002</v>
      </c>
      <c r="N2476" s="3">
        <f t="shared" si="207"/>
        <v>9.4025600000000029</v>
      </c>
    </row>
    <row r="2477" spans="1:14" ht="12.75" customHeight="1" x14ac:dyDescent="0.2">
      <c r="A2477" s="1">
        <v>311</v>
      </c>
      <c r="B2477" s="10">
        <v>39077</v>
      </c>
      <c r="C2477" s="32" t="s">
        <v>202</v>
      </c>
      <c r="F2477" s="5">
        <v>33.51</v>
      </c>
      <c r="G2477" s="3">
        <f t="shared" si="209"/>
        <v>10.213848</v>
      </c>
      <c r="J2477" t="s">
        <v>78</v>
      </c>
      <c r="K2477">
        <v>433.42700000000002</v>
      </c>
      <c r="L2477">
        <f t="shared" si="211"/>
        <v>423.21315200000004</v>
      </c>
      <c r="N2477" s="3">
        <f t="shared" si="207"/>
        <v>9.4208480000000012</v>
      </c>
    </row>
    <row r="2478" spans="1:14" ht="12.75" customHeight="1" x14ac:dyDescent="0.2">
      <c r="A2478" s="1">
        <v>311</v>
      </c>
      <c r="B2478" s="10">
        <v>39114</v>
      </c>
      <c r="C2478" s="32" t="str">
        <f>IF(ISBLANK(D2478),"V","S")</f>
        <v>V</v>
      </c>
      <c r="F2478" s="5">
        <v>33.61</v>
      </c>
      <c r="G2478" s="3">
        <f t="shared" si="209"/>
        <v>10.244328000000001</v>
      </c>
      <c r="J2478" t="s">
        <v>129</v>
      </c>
      <c r="K2478">
        <v>433.42700000000002</v>
      </c>
      <c r="L2478">
        <f t="shared" si="211"/>
        <v>423.18267200000003</v>
      </c>
      <c r="N2478" s="3">
        <f t="shared" si="207"/>
        <v>9.4513280000000019</v>
      </c>
    </row>
    <row r="2479" spans="1:14" ht="12.75" customHeight="1" x14ac:dyDescent="0.2">
      <c r="A2479" s="1">
        <v>311</v>
      </c>
      <c r="B2479" s="10">
        <v>39136</v>
      </c>
      <c r="C2479" s="32" t="str">
        <f>IF(ISBLANK(D2479),"V","S")</f>
        <v>V</v>
      </c>
      <c r="F2479" s="5">
        <v>33.549999999999997</v>
      </c>
      <c r="G2479" s="3">
        <f t="shared" si="209"/>
        <v>10.226039999999999</v>
      </c>
      <c r="J2479" t="s">
        <v>129</v>
      </c>
      <c r="K2479">
        <v>433.42700000000002</v>
      </c>
      <c r="L2479">
        <f t="shared" si="211"/>
        <v>423.20096000000001</v>
      </c>
      <c r="N2479" s="3">
        <f t="shared" si="207"/>
        <v>9.4330400000000001</v>
      </c>
    </row>
    <row r="2480" spans="1:14" ht="12.75" customHeight="1" x14ac:dyDescent="0.2">
      <c r="A2480" s="1">
        <v>311</v>
      </c>
      <c r="B2480" s="10">
        <v>39167</v>
      </c>
      <c r="C2480" s="32" t="s">
        <v>202</v>
      </c>
      <c r="F2480" s="5">
        <v>33.64</v>
      </c>
      <c r="G2480" s="3">
        <f t="shared" si="209"/>
        <v>10.253472</v>
      </c>
      <c r="J2480" t="s">
        <v>78</v>
      </c>
      <c r="K2480">
        <v>433.42700000000002</v>
      </c>
      <c r="L2480">
        <f t="shared" si="211"/>
        <v>423.17352800000003</v>
      </c>
      <c r="N2480" s="3">
        <f t="shared" si="207"/>
        <v>9.4604720000000011</v>
      </c>
    </row>
    <row r="2481" spans="1:14" ht="12.75" customHeight="1" x14ac:dyDescent="0.2">
      <c r="A2481" s="1">
        <v>311</v>
      </c>
      <c r="B2481" s="10">
        <v>39198</v>
      </c>
      <c r="C2481" s="32" t="s">
        <v>202</v>
      </c>
      <c r="F2481" s="5">
        <v>33.43</v>
      </c>
      <c r="G2481" s="3">
        <f t="shared" si="209"/>
        <v>10.189464000000001</v>
      </c>
      <c r="J2481" t="s">
        <v>78</v>
      </c>
      <c r="K2481">
        <v>433.42700000000002</v>
      </c>
      <c r="L2481">
        <f t="shared" si="211"/>
        <v>423.23753600000003</v>
      </c>
      <c r="N2481" s="3">
        <f t="shared" si="207"/>
        <v>9.3964640000000017</v>
      </c>
    </row>
    <row r="2482" spans="1:14" ht="12.75" customHeight="1" x14ac:dyDescent="0.2">
      <c r="A2482" s="1">
        <v>311</v>
      </c>
      <c r="B2482" s="10">
        <v>39220</v>
      </c>
      <c r="C2482" s="32" t="s">
        <v>202</v>
      </c>
      <c r="F2482" s="5">
        <v>33.24</v>
      </c>
      <c r="G2482" s="3">
        <f t="shared" si="209"/>
        <v>10.131552000000001</v>
      </c>
      <c r="J2482" t="s">
        <v>78</v>
      </c>
      <c r="K2482">
        <v>433.42700000000002</v>
      </c>
      <c r="L2482">
        <f t="shared" si="211"/>
        <v>423.29544800000002</v>
      </c>
      <c r="N2482" s="3">
        <f t="shared" si="207"/>
        <v>9.3385520000000017</v>
      </c>
    </row>
    <row r="2483" spans="1:14" ht="12.75" customHeight="1" x14ac:dyDescent="0.2">
      <c r="A2483" s="1">
        <v>311</v>
      </c>
      <c r="B2483" s="10">
        <v>39258</v>
      </c>
      <c r="C2483" s="32" t="s">
        <v>202</v>
      </c>
      <c r="F2483" s="5">
        <v>33.11</v>
      </c>
      <c r="G2483" s="3">
        <f t="shared" si="209"/>
        <v>10.091928000000001</v>
      </c>
      <c r="J2483" t="s">
        <v>78</v>
      </c>
      <c r="K2483">
        <v>433.42700000000002</v>
      </c>
      <c r="L2483">
        <f t="shared" si="211"/>
        <v>423.33507200000003</v>
      </c>
      <c r="N2483" s="3">
        <f t="shared" si="207"/>
        <v>9.2989280000000019</v>
      </c>
    </row>
    <row r="2484" spans="1:14" ht="12.75" customHeight="1" x14ac:dyDescent="0.2">
      <c r="A2484" s="1">
        <v>311</v>
      </c>
      <c r="B2484" s="10">
        <v>39317</v>
      </c>
      <c r="C2484" s="32" t="s">
        <v>202</v>
      </c>
      <c r="F2484" s="5">
        <v>33.43</v>
      </c>
      <c r="G2484" s="3">
        <f t="shared" si="209"/>
        <v>10.189464000000001</v>
      </c>
      <c r="J2484" t="s">
        <v>78</v>
      </c>
      <c r="K2484">
        <v>433.42700000000002</v>
      </c>
      <c r="L2484">
        <f t="shared" si="211"/>
        <v>423.23753600000003</v>
      </c>
      <c r="N2484" s="3">
        <f t="shared" si="207"/>
        <v>9.3964640000000017</v>
      </c>
    </row>
    <row r="2485" spans="1:14" ht="12.75" customHeight="1" x14ac:dyDescent="0.2">
      <c r="A2485" s="1">
        <v>311</v>
      </c>
      <c r="B2485" s="10">
        <v>39356</v>
      </c>
      <c r="C2485" s="32" t="s">
        <v>202</v>
      </c>
      <c r="F2485" s="5">
        <v>33.5</v>
      </c>
      <c r="G2485" s="3">
        <f t="shared" si="209"/>
        <v>10.210800000000001</v>
      </c>
      <c r="J2485" t="s">
        <v>78</v>
      </c>
      <c r="K2485">
        <v>433.42700000000002</v>
      </c>
      <c r="L2485">
        <f t="shared" si="211"/>
        <v>423.21620000000001</v>
      </c>
      <c r="N2485" s="3">
        <f t="shared" si="207"/>
        <v>9.4178000000000015</v>
      </c>
    </row>
    <row r="2486" spans="1:14" ht="12.75" customHeight="1" x14ac:dyDescent="0.2">
      <c r="A2486" s="1">
        <v>311</v>
      </c>
      <c r="B2486" s="10">
        <v>39373</v>
      </c>
      <c r="C2486" s="32" t="str">
        <f t="shared" ref="C2486:C2497" si="212">IF(ISBLANK(D2486),"V","S")</f>
        <v>V</v>
      </c>
      <c r="F2486" s="5">
        <v>33.39</v>
      </c>
      <c r="G2486" s="3">
        <f t="shared" si="209"/>
        <v>10.177272</v>
      </c>
      <c r="J2486" t="s">
        <v>142</v>
      </c>
      <c r="K2486">
        <v>433.42700000000002</v>
      </c>
      <c r="L2486">
        <f t="shared" si="211"/>
        <v>423.249728</v>
      </c>
      <c r="N2486" s="3">
        <f t="shared" si="207"/>
        <v>9.3842720000000011</v>
      </c>
    </row>
    <row r="2487" spans="1:14" ht="12.75" customHeight="1" x14ac:dyDescent="0.2">
      <c r="A2487" s="1">
        <v>311</v>
      </c>
      <c r="B2487" s="10">
        <v>39413</v>
      </c>
      <c r="C2487" s="32" t="str">
        <f t="shared" si="212"/>
        <v>V</v>
      </c>
      <c r="F2487" s="5">
        <v>33.18</v>
      </c>
      <c r="G2487" s="3">
        <f t="shared" si="209"/>
        <v>10.113264000000001</v>
      </c>
      <c r="J2487" t="s">
        <v>142</v>
      </c>
      <c r="K2487">
        <v>433.42700000000002</v>
      </c>
      <c r="L2487">
        <f t="shared" si="211"/>
        <v>423.31373600000001</v>
      </c>
      <c r="N2487" s="3">
        <f t="shared" si="207"/>
        <v>9.3202640000000017</v>
      </c>
    </row>
    <row r="2488" spans="1:14" ht="12.75" customHeight="1" x14ac:dyDescent="0.2">
      <c r="A2488" s="1">
        <v>311</v>
      </c>
      <c r="B2488" s="10">
        <v>39443</v>
      </c>
      <c r="C2488" s="32" t="str">
        <f t="shared" si="212"/>
        <v>V</v>
      </c>
      <c r="F2488" s="5">
        <v>33.229999999999997</v>
      </c>
      <c r="G2488" s="3">
        <f t="shared" si="209"/>
        <v>10.128504</v>
      </c>
      <c r="J2488" t="s">
        <v>148</v>
      </c>
      <c r="K2488">
        <v>433.42700000000002</v>
      </c>
      <c r="L2488" s="3">
        <f t="shared" ref="L2488:L2497" si="213">K2488-G2488</f>
        <v>423.298496</v>
      </c>
      <c r="N2488" s="3">
        <f t="shared" si="207"/>
        <v>9.3355040000000002</v>
      </c>
    </row>
    <row r="2489" spans="1:14" ht="12.75" customHeight="1" x14ac:dyDescent="0.2">
      <c r="A2489" s="1">
        <v>311</v>
      </c>
      <c r="B2489" s="10">
        <v>39472</v>
      </c>
      <c r="C2489" s="32" t="str">
        <f t="shared" si="212"/>
        <v>V</v>
      </c>
      <c r="F2489" s="5">
        <v>33.36</v>
      </c>
      <c r="G2489" s="3">
        <f t="shared" si="209"/>
        <v>10.168128000000001</v>
      </c>
      <c r="J2489" t="s">
        <v>148</v>
      </c>
      <c r="K2489">
        <v>433.42700000000002</v>
      </c>
      <c r="L2489">
        <f t="shared" si="213"/>
        <v>423.258872</v>
      </c>
      <c r="N2489" s="3">
        <f t="shared" si="207"/>
        <v>9.3751280000000019</v>
      </c>
    </row>
    <row r="2490" spans="1:14" ht="12.75" customHeight="1" x14ac:dyDescent="0.2">
      <c r="A2490" s="1">
        <v>311</v>
      </c>
      <c r="B2490" s="10">
        <v>39507</v>
      </c>
      <c r="C2490" s="32" t="str">
        <f t="shared" si="212"/>
        <v>V</v>
      </c>
      <c r="F2490" s="5">
        <v>33.39</v>
      </c>
      <c r="G2490" s="3">
        <f t="shared" si="209"/>
        <v>10.177272</v>
      </c>
      <c r="J2490" t="s">
        <v>129</v>
      </c>
      <c r="K2490">
        <v>433.42700000000002</v>
      </c>
      <c r="L2490">
        <f t="shared" si="213"/>
        <v>423.249728</v>
      </c>
      <c r="N2490" s="3">
        <f t="shared" si="207"/>
        <v>9.3842720000000011</v>
      </c>
    </row>
    <row r="2491" spans="1:14" ht="12.75" customHeight="1" x14ac:dyDescent="0.2">
      <c r="A2491" s="1">
        <v>311</v>
      </c>
      <c r="B2491" s="10">
        <v>39536</v>
      </c>
      <c r="C2491" s="32" t="str">
        <f t="shared" si="212"/>
        <v>V</v>
      </c>
      <c r="F2491" s="5">
        <v>33.46</v>
      </c>
      <c r="G2491" s="3">
        <f t="shared" si="209"/>
        <v>10.198608</v>
      </c>
      <c r="J2491" t="s">
        <v>142</v>
      </c>
      <c r="K2491">
        <v>433.42700000000002</v>
      </c>
      <c r="L2491">
        <f t="shared" si="213"/>
        <v>423.22839200000004</v>
      </c>
      <c r="N2491" s="3">
        <f t="shared" si="207"/>
        <v>9.4056080000000009</v>
      </c>
    </row>
    <row r="2492" spans="1:14" ht="12.75" customHeight="1" x14ac:dyDescent="0.2">
      <c r="A2492" s="1">
        <v>311</v>
      </c>
      <c r="B2492" s="10">
        <v>39563</v>
      </c>
      <c r="C2492" s="32" t="str">
        <f t="shared" si="212"/>
        <v>V</v>
      </c>
      <c r="F2492" s="5">
        <v>33.299999999999997</v>
      </c>
      <c r="G2492" s="3">
        <f t="shared" si="209"/>
        <v>10.149839999999999</v>
      </c>
      <c r="J2492" t="s">
        <v>142</v>
      </c>
      <c r="K2492">
        <v>433.42700000000002</v>
      </c>
      <c r="L2492">
        <f t="shared" si="213"/>
        <v>423.27716000000004</v>
      </c>
      <c r="N2492" s="3">
        <f t="shared" si="207"/>
        <v>9.35684</v>
      </c>
    </row>
    <row r="2493" spans="1:14" ht="12.75" customHeight="1" x14ac:dyDescent="0.2">
      <c r="A2493" s="1">
        <v>311</v>
      </c>
      <c r="B2493" s="10">
        <v>39580</v>
      </c>
      <c r="C2493" s="32" t="str">
        <f t="shared" si="212"/>
        <v>V</v>
      </c>
      <c r="F2493" s="5">
        <v>33.19</v>
      </c>
      <c r="G2493" s="3">
        <f t="shared" si="209"/>
        <v>10.116312000000001</v>
      </c>
      <c r="J2493" t="s">
        <v>148</v>
      </c>
      <c r="K2493">
        <v>433.42700000000002</v>
      </c>
      <c r="L2493">
        <f t="shared" si="213"/>
        <v>423.31068800000003</v>
      </c>
      <c r="N2493" s="3">
        <f t="shared" si="207"/>
        <v>9.3233120000000014</v>
      </c>
    </row>
    <row r="2494" spans="1:14" ht="12.75" customHeight="1" x14ac:dyDescent="0.2">
      <c r="A2494" s="1">
        <v>311</v>
      </c>
      <c r="B2494" s="10">
        <v>39674</v>
      </c>
      <c r="C2494" s="32" t="str">
        <f t="shared" si="212"/>
        <v>V</v>
      </c>
      <c r="F2494" s="5">
        <v>32.75</v>
      </c>
      <c r="G2494" s="3">
        <f t="shared" si="209"/>
        <v>9.9822000000000006</v>
      </c>
      <c r="J2494" t="s">
        <v>129</v>
      </c>
      <c r="K2494">
        <v>433.42700000000002</v>
      </c>
      <c r="L2494">
        <f t="shared" si="213"/>
        <v>423.44480000000004</v>
      </c>
      <c r="N2494" s="3">
        <f t="shared" si="207"/>
        <v>9.1892000000000014</v>
      </c>
    </row>
    <row r="2495" spans="1:14" ht="12.75" customHeight="1" x14ac:dyDescent="0.2">
      <c r="A2495" s="1">
        <v>311</v>
      </c>
      <c r="B2495" s="10">
        <v>39725</v>
      </c>
      <c r="C2495" s="32" t="str">
        <f t="shared" si="212"/>
        <v>V</v>
      </c>
      <c r="F2495" s="5">
        <v>32.82</v>
      </c>
      <c r="G2495" s="3">
        <f t="shared" si="209"/>
        <v>10.003536</v>
      </c>
      <c r="J2495" t="s">
        <v>162</v>
      </c>
      <c r="K2495">
        <v>433.42700000000002</v>
      </c>
      <c r="L2495">
        <f t="shared" si="213"/>
        <v>423.42346400000002</v>
      </c>
      <c r="N2495" s="3">
        <f t="shared" si="207"/>
        <v>9.2105360000000012</v>
      </c>
    </row>
    <row r="2496" spans="1:14" ht="12.75" customHeight="1" x14ac:dyDescent="0.2">
      <c r="A2496" s="1">
        <v>311</v>
      </c>
      <c r="B2496" s="10">
        <v>39767</v>
      </c>
      <c r="C2496" s="32" t="str">
        <f t="shared" si="212"/>
        <v>V</v>
      </c>
      <c r="F2496" s="5">
        <v>32.630000000000003</v>
      </c>
      <c r="G2496" s="3">
        <f t="shared" si="209"/>
        <v>9.9456240000000005</v>
      </c>
      <c r="J2496" t="s">
        <v>148</v>
      </c>
      <c r="K2496">
        <v>433.42700000000002</v>
      </c>
      <c r="L2496">
        <f t="shared" si="213"/>
        <v>423.48137600000001</v>
      </c>
      <c r="N2496" s="3">
        <f t="shared" si="207"/>
        <v>9.1526240000000012</v>
      </c>
    </row>
    <row r="2497" spans="1:14" ht="12.75" customHeight="1" x14ac:dyDescent="0.2">
      <c r="A2497" s="1">
        <v>311</v>
      </c>
      <c r="B2497" s="10">
        <v>39795</v>
      </c>
      <c r="C2497" s="32" t="str">
        <f t="shared" si="212"/>
        <v>V</v>
      </c>
      <c r="F2497" s="5">
        <v>32.53</v>
      </c>
      <c r="G2497" s="3">
        <f t="shared" si="209"/>
        <v>9.9151440000000015</v>
      </c>
      <c r="J2497" t="s">
        <v>148</v>
      </c>
      <c r="K2497">
        <v>433.42700000000002</v>
      </c>
      <c r="L2497">
        <f t="shared" si="213"/>
        <v>423.51185600000002</v>
      </c>
      <c r="N2497" s="3">
        <f t="shared" si="207"/>
        <v>9.1221440000000023</v>
      </c>
    </row>
    <row r="2498" spans="1:14" ht="12.75" customHeight="1" x14ac:dyDescent="0.2">
      <c r="A2498" s="1">
        <v>311</v>
      </c>
      <c r="B2498" s="10">
        <v>39833</v>
      </c>
      <c r="C2498" s="32" t="s">
        <v>202</v>
      </c>
      <c r="D2498">
        <v>33</v>
      </c>
      <c r="E2498">
        <v>0.41</v>
      </c>
      <c r="F2498" s="5">
        <v>32.590000000000003</v>
      </c>
      <c r="G2498" s="3">
        <f t="shared" si="209"/>
        <v>9.9334320000000016</v>
      </c>
      <c r="J2498" t="s">
        <v>78</v>
      </c>
      <c r="K2498">
        <v>433.42700000000002</v>
      </c>
      <c r="L2498">
        <f t="shared" ref="L2498:L2504" si="214">K2498-G2498</f>
        <v>423.49356800000004</v>
      </c>
      <c r="N2498" s="3">
        <f t="shared" si="207"/>
        <v>9.1404320000000023</v>
      </c>
    </row>
    <row r="2499" spans="1:14" ht="12.75" customHeight="1" x14ac:dyDescent="0.2">
      <c r="A2499" s="1">
        <v>311</v>
      </c>
      <c r="B2499" s="10">
        <v>39866</v>
      </c>
      <c r="C2499" s="32" t="str">
        <f t="shared" ref="C2499:C2508" si="215">IF(ISBLANK(D2499),"V","S")</f>
        <v>V</v>
      </c>
      <c r="F2499" s="5">
        <v>32.770000000000003</v>
      </c>
      <c r="G2499" s="3">
        <f t="shared" si="209"/>
        <v>9.9882960000000018</v>
      </c>
      <c r="J2499" t="s">
        <v>166</v>
      </c>
      <c r="K2499">
        <v>433.42700000000002</v>
      </c>
      <c r="L2499">
        <f t="shared" si="214"/>
        <v>423.43870400000003</v>
      </c>
      <c r="N2499" s="3">
        <f t="shared" si="207"/>
        <v>9.1952960000000026</v>
      </c>
    </row>
    <row r="2500" spans="1:14" ht="12.75" customHeight="1" x14ac:dyDescent="0.2">
      <c r="A2500" s="1">
        <v>311</v>
      </c>
      <c r="B2500" s="10">
        <v>39898</v>
      </c>
      <c r="C2500" s="32" t="str">
        <f t="shared" si="215"/>
        <v>V</v>
      </c>
      <c r="F2500" s="5">
        <v>32.61</v>
      </c>
      <c r="G2500" s="3">
        <f t="shared" si="209"/>
        <v>9.939528000000001</v>
      </c>
      <c r="J2500" t="s">
        <v>166</v>
      </c>
      <c r="K2500">
        <v>433.42700000000002</v>
      </c>
      <c r="L2500">
        <f t="shared" si="214"/>
        <v>423.48747200000003</v>
      </c>
      <c r="N2500" s="3">
        <f t="shared" si="207"/>
        <v>9.1465280000000018</v>
      </c>
    </row>
    <row r="2501" spans="1:14" ht="12.75" customHeight="1" x14ac:dyDescent="0.2">
      <c r="A2501" s="1">
        <v>311</v>
      </c>
      <c r="B2501" s="10">
        <v>39928</v>
      </c>
      <c r="C2501" s="32" t="str">
        <f t="shared" si="215"/>
        <v>V</v>
      </c>
      <c r="F2501" s="5">
        <v>32.24</v>
      </c>
      <c r="G2501" s="3">
        <f t="shared" si="209"/>
        <v>9.8267520000000008</v>
      </c>
      <c r="J2501" t="s">
        <v>166</v>
      </c>
      <c r="K2501">
        <v>433.42700000000002</v>
      </c>
      <c r="L2501">
        <f t="shared" si="214"/>
        <v>423.60024800000002</v>
      </c>
      <c r="N2501" s="3">
        <f t="shared" si="207"/>
        <v>9.0337520000000016</v>
      </c>
    </row>
    <row r="2502" spans="1:14" ht="12.75" customHeight="1" x14ac:dyDescent="0.2">
      <c r="A2502" s="1">
        <v>311</v>
      </c>
      <c r="B2502" s="10">
        <v>39966</v>
      </c>
      <c r="C2502" s="32" t="str">
        <f t="shared" si="215"/>
        <v>V</v>
      </c>
      <c r="F2502" s="5">
        <v>31.95</v>
      </c>
      <c r="G2502" s="3">
        <f t="shared" si="209"/>
        <v>9.7383600000000001</v>
      </c>
      <c r="J2502" t="s">
        <v>166</v>
      </c>
      <c r="K2502">
        <v>433.42700000000002</v>
      </c>
      <c r="L2502">
        <f t="shared" si="214"/>
        <v>423.68864000000002</v>
      </c>
      <c r="N2502" s="3">
        <f t="shared" si="207"/>
        <v>8.9453600000000009</v>
      </c>
    </row>
    <row r="2503" spans="1:14" ht="12.75" customHeight="1" x14ac:dyDescent="0.2">
      <c r="A2503" s="1">
        <v>311</v>
      </c>
      <c r="B2503" s="10">
        <v>40004</v>
      </c>
      <c r="C2503" s="32" t="str">
        <f t="shared" si="215"/>
        <v>V</v>
      </c>
      <c r="F2503" s="5">
        <v>31.99</v>
      </c>
      <c r="G2503" s="3">
        <f t="shared" si="209"/>
        <v>9.7505520000000008</v>
      </c>
      <c r="J2503" t="s">
        <v>177</v>
      </c>
      <c r="K2503">
        <v>433.42700000000002</v>
      </c>
      <c r="L2503">
        <f t="shared" si="214"/>
        <v>423.67644799999999</v>
      </c>
      <c r="N2503" s="3">
        <f t="shared" si="207"/>
        <v>8.9575520000000015</v>
      </c>
    </row>
    <row r="2504" spans="1:14" ht="12.75" customHeight="1" x14ac:dyDescent="0.2">
      <c r="A2504" s="1">
        <v>311</v>
      </c>
      <c r="B2504" s="10">
        <v>40045</v>
      </c>
      <c r="C2504" s="32" t="str">
        <f t="shared" si="215"/>
        <v>V</v>
      </c>
      <c r="F2504" s="5">
        <v>32.450000000000003</v>
      </c>
      <c r="G2504" s="3">
        <f t="shared" si="209"/>
        <v>9.890760000000002</v>
      </c>
      <c r="J2504" t="s">
        <v>177</v>
      </c>
      <c r="K2504">
        <v>433.42700000000002</v>
      </c>
      <c r="L2504">
        <f t="shared" si="214"/>
        <v>423.53624000000002</v>
      </c>
      <c r="N2504" s="3">
        <f t="shared" si="207"/>
        <v>9.0977600000000027</v>
      </c>
    </row>
    <row r="2505" spans="1:14" ht="12.75" customHeight="1" x14ac:dyDescent="0.2">
      <c r="A2505" s="1">
        <v>311</v>
      </c>
      <c r="B2505" s="10">
        <v>40074</v>
      </c>
      <c r="C2505" s="32" t="str">
        <f t="shared" si="215"/>
        <v>V</v>
      </c>
      <c r="F2505" s="5">
        <v>32.700000000000003</v>
      </c>
      <c r="G2505" s="3">
        <f t="shared" si="209"/>
        <v>9.966960000000002</v>
      </c>
      <c r="J2505" t="s">
        <v>177</v>
      </c>
      <c r="K2505">
        <v>433.42700000000002</v>
      </c>
      <c r="L2505">
        <f>K2505-G2505</f>
        <v>423.46003999999999</v>
      </c>
      <c r="N2505" s="3">
        <f t="shared" si="207"/>
        <v>9.1739600000000028</v>
      </c>
    </row>
    <row r="2506" spans="1:14" ht="12.75" customHeight="1" x14ac:dyDescent="0.2">
      <c r="A2506" s="1">
        <v>311</v>
      </c>
      <c r="B2506" s="10">
        <v>40102</v>
      </c>
      <c r="C2506" s="32" t="str">
        <f t="shared" si="215"/>
        <v>V</v>
      </c>
      <c r="F2506" s="5">
        <v>32.880000000000003</v>
      </c>
      <c r="G2506" s="3">
        <f t="shared" si="209"/>
        <v>10.021824000000001</v>
      </c>
      <c r="J2506" t="s">
        <v>166</v>
      </c>
      <c r="K2506">
        <v>433.42700000000002</v>
      </c>
      <c r="L2506">
        <f>K2506-G2506</f>
        <v>423.40517600000004</v>
      </c>
      <c r="N2506" s="3">
        <f t="shared" si="207"/>
        <v>9.2288240000000012</v>
      </c>
    </row>
    <row r="2507" spans="1:14" ht="12.75" customHeight="1" x14ac:dyDescent="0.2">
      <c r="A2507" s="1">
        <v>311</v>
      </c>
      <c r="B2507" s="10">
        <v>40128</v>
      </c>
      <c r="C2507" s="32" t="str">
        <f t="shared" si="215"/>
        <v>V</v>
      </c>
      <c r="F2507" s="5">
        <v>32.78</v>
      </c>
      <c r="G2507" s="3">
        <f t="shared" si="209"/>
        <v>9.9913440000000016</v>
      </c>
      <c r="J2507" t="s">
        <v>177</v>
      </c>
      <c r="K2507">
        <v>433.42700000000002</v>
      </c>
      <c r="L2507">
        <f>K2507-G2507</f>
        <v>423.43565599999999</v>
      </c>
      <c r="N2507" s="3">
        <f t="shared" si="207"/>
        <v>9.1983440000000023</v>
      </c>
    </row>
    <row r="2508" spans="1:14" ht="12.75" customHeight="1" x14ac:dyDescent="0.2">
      <c r="A2508" s="1">
        <v>311</v>
      </c>
      <c r="B2508" s="10">
        <v>40162</v>
      </c>
      <c r="C2508" s="32" t="str">
        <f t="shared" si="215"/>
        <v>V</v>
      </c>
      <c r="F2508" s="5">
        <v>33.01</v>
      </c>
      <c r="G2508" s="3">
        <f t="shared" si="209"/>
        <v>10.061448</v>
      </c>
      <c r="J2508" t="s">
        <v>166</v>
      </c>
      <c r="K2508">
        <v>433.42700000000002</v>
      </c>
      <c r="L2508">
        <f>K2508-G2508</f>
        <v>423.36555200000004</v>
      </c>
      <c r="N2508" s="3">
        <f t="shared" si="207"/>
        <v>9.2684480000000011</v>
      </c>
    </row>
    <row r="2509" spans="1:14" ht="12.75" customHeight="1" x14ac:dyDescent="0.2">
      <c r="A2509" s="1">
        <v>311</v>
      </c>
      <c r="B2509" s="10">
        <v>40190</v>
      </c>
      <c r="C2509" s="32" t="s">
        <v>207</v>
      </c>
      <c r="F2509" s="5">
        <v>33.1</v>
      </c>
      <c r="G2509" s="3">
        <f t="shared" si="209"/>
        <v>10.088880000000001</v>
      </c>
      <c r="J2509" t="s">
        <v>224</v>
      </c>
      <c r="K2509">
        <v>433.42700000000002</v>
      </c>
      <c r="L2509">
        <f t="shared" ref="L2509:L2514" si="216">K2509-G2509</f>
        <v>423.33812</v>
      </c>
      <c r="N2509" s="3">
        <f t="shared" si="207"/>
        <v>9.2958800000000021</v>
      </c>
    </row>
    <row r="2510" spans="1:14" ht="12.75" customHeight="1" x14ac:dyDescent="0.2">
      <c r="A2510" s="1">
        <v>311</v>
      </c>
      <c r="B2510" s="10">
        <v>40222</v>
      </c>
      <c r="C2510" s="32" t="s">
        <v>207</v>
      </c>
      <c r="F2510" s="5">
        <v>33.21</v>
      </c>
      <c r="G2510" s="3">
        <f t="shared" si="209"/>
        <v>10.122408</v>
      </c>
      <c r="J2510" t="s">
        <v>224</v>
      </c>
      <c r="K2510">
        <v>433.42700000000002</v>
      </c>
      <c r="L2510">
        <f t="shared" si="216"/>
        <v>423.30459200000001</v>
      </c>
      <c r="N2510" s="3">
        <f t="shared" si="207"/>
        <v>9.3294080000000008</v>
      </c>
    </row>
    <row r="2511" spans="1:14" ht="12.75" customHeight="1" x14ac:dyDescent="0.2">
      <c r="A2511" s="1">
        <v>311</v>
      </c>
      <c r="B2511" s="10">
        <v>40247</v>
      </c>
      <c r="C2511" s="32" t="s">
        <v>207</v>
      </c>
      <c r="F2511" s="5">
        <v>33.299999999999997</v>
      </c>
      <c r="G2511" s="3">
        <f t="shared" si="209"/>
        <v>10.149839999999999</v>
      </c>
      <c r="J2511" t="s">
        <v>225</v>
      </c>
      <c r="K2511">
        <v>433.42700000000002</v>
      </c>
      <c r="L2511">
        <f t="shared" si="216"/>
        <v>423.27716000000004</v>
      </c>
      <c r="N2511" s="3">
        <f t="shared" si="207"/>
        <v>9.35684</v>
      </c>
    </row>
    <row r="2512" spans="1:14" ht="12.75" customHeight="1" x14ac:dyDescent="0.2">
      <c r="A2512" s="1">
        <v>311</v>
      </c>
      <c r="B2512" s="10">
        <v>40275</v>
      </c>
      <c r="C2512" s="32" t="s">
        <v>207</v>
      </c>
      <c r="F2512" s="5">
        <v>33.159999999999997</v>
      </c>
      <c r="G2512" s="3">
        <f t="shared" si="209"/>
        <v>10.107168</v>
      </c>
      <c r="J2512" t="s">
        <v>177</v>
      </c>
      <c r="K2512">
        <v>433.42700000000002</v>
      </c>
      <c r="L2512">
        <f t="shared" si="216"/>
        <v>423.31983200000002</v>
      </c>
      <c r="N2512" s="3">
        <f t="shared" si="207"/>
        <v>9.3141680000000004</v>
      </c>
    </row>
    <row r="2513" spans="1:16" ht="12.75" customHeight="1" x14ac:dyDescent="0.2">
      <c r="A2513" s="1">
        <v>311</v>
      </c>
      <c r="B2513" s="10">
        <v>40302</v>
      </c>
      <c r="C2513" s="32" t="s">
        <v>207</v>
      </c>
      <c r="F2513" s="5">
        <v>33.11</v>
      </c>
      <c r="G2513" s="3">
        <f t="shared" si="209"/>
        <v>10.091928000000001</v>
      </c>
      <c r="J2513" t="s">
        <v>177</v>
      </c>
      <c r="K2513">
        <v>433.42700000000002</v>
      </c>
      <c r="L2513">
        <f t="shared" si="216"/>
        <v>423.33507200000003</v>
      </c>
      <c r="N2513" s="3">
        <f t="shared" si="207"/>
        <v>9.2989280000000019</v>
      </c>
    </row>
    <row r="2514" spans="1:16" ht="12.75" customHeight="1" x14ac:dyDescent="0.2">
      <c r="A2514" s="1">
        <v>311</v>
      </c>
      <c r="B2514" s="10">
        <v>40331</v>
      </c>
      <c r="C2514" s="32" t="s">
        <v>207</v>
      </c>
      <c r="F2514" s="5">
        <v>32.700000000000003</v>
      </c>
      <c r="G2514" s="3">
        <f t="shared" si="209"/>
        <v>9.966960000000002</v>
      </c>
      <c r="J2514" t="s">
        <v>177</v>
      </c>
      <c r="K2514">
        <v>433.42700000000002</v>
      </c>
      <c r="L2514">
        <f t="shared" si="216"/>
        <v>423.46003999999999</v>
      </c>
      <c r="N2514" s="3">
        <f t="shared" si="207"/>
        <v>9.1739600000000028</v>
      </c>
    </row>
    <row r="2515" spans="1:16" ht="12.75" customHeight="1" x14ac:dyDescent="0.2">
      <c r="C2515" s="32"/>
      <c r="G2515" s="3"/>
      <c r="N2515" s="3"/>
    </row>
    <row r="2516" spans="1:16" s="8" customFormat="1" x14ac:dyDescent="0.2">
      <c r="A2516" s="7">
        <v>312</v>
      </c>
      <c r="B2516" s="13">
        <v>30480</v>
      </c>
      <c r="C2516" s="32" t="s">
        <v>202</v>
      </c>
      <c r="D2516" s="8">
        <v>11</v>
      </c>
      <c r="E2516" s="8">
        <v>2.56</v>
      </c>
      <c r="F2516" s="9"/>
      <c r="H2516" s="9">
        <v>8.44</v>
      </c>
      <c r="I2516" s="8">
        <v>2.573</v>
      </c>
      <c r="K2516" s="8">
        <v>426.40199999999999</v>
      </c>
      <c r="M2516" s="8">
        <v>423.83</v>
      </c>
      <c r="O2516" s="8">
        <v>1.964</v>
      </c>
    </row>
    <row r="2517" spans="1:16" x14ac:dyDescent="0.2">
      <c r="A2517" s="1">
        <v>312</v>
      </c>
      <c r="B2517" s="10">
        <v>30480</v>
      </c>
      <c r="C2517" s="32" t="str">
        <f>IF(ISBLANK(D2517),"V","S")</f>
        <v>S</v>
      </c>
      <c r="D2517">
        <v>11</v>
      </c>
      <c r="E2517">
        <v>0.6</v>
      </c>
      <c r="F2517" s="5">
        <f t="shared" ref="F2517:F2557" si="217">G2517*3.281</f>
        <v>10.40077</v>
      </c>
      <c r="G2517">
        <v>3.17</v>
      </c>
      <c r="K2517">
        <v>426.40199999999999</v>
      </c>
      <c r="L2517">
        <v>423.23200000000003</v>
      </c>
      <c r="N2517">
        <v>2.5609999999999999</v>
      </c>
    </row>
    <row r="2518" spans="1:16" x14ac:dyDescent="0.2">
      <c r="A2518" s="1">
        <v>312</v>
      </c>
      <c r="B2518" s="10">
        <v>30483</v>
      </c>
      <c r="C2518" s="32" t="str">
        <f>IF(ISBLANK(D2518),"V","S")</f>
        <v>S</v>
      </c>
      <c r="D2518">
        <v>11</v>
      </c>
      <c r="E2518">
        <v>2.57</v>
      </c>
      <c r="H2518" s="5">
        <v>8.43</v>
      </c>
      <c r="I2518">
        <v>2.569</v>
      </c>
      <c r="K2518">
        <v>426.40199999999999</v>
      </c>
      <c r="M2518">
        <v>423.83300000000003</v>
      </c>
      <c r="O2518">
        <v>1.96</v>
      </c>
    </row>
    <row r="2519" spans="1:16" x14ac:dyDescent="0.2">
      <c r="A2519" s="1">
        <v>312</v>
      </c>
      <c r="B2519" s="10">
        <v>30488</v>
      </c>
      <c r="C2519" s="32" t="str">
        <f>IF(ISBLANK(D2519),"V","S")</f>
        <v>S</v>
      </c>
      <c r="D2519">
        <v>11</v>
      </c>
      <c r="E2519">
        <v>2.61</v>
      </c>
      <c r="H2519" s="5">
        <v>8.39</v>
      </c>
      <c r="I2519">
        <v>2.5569999999999999</v>
      </c>
      <c r="K2519">
        <v>426.40199999999999</v>
      </c>
      <c r="M2519">
        <v>423.84500000000003</v>
      </c>
      <c r="O2519">
        <v>1.948</v>
      </c>
    </row>
    <row r="2520" spans="1:16" x14ac:dyDescent="0.2">
      <c r="A2520" s="1">
        <v>312</v>
      </c>
      <c r="B2520" s="10">
        <v>30509</v>
      </c>
      <c r="C2520" s="32" t="str">
        <f>IF(ISBLANK(D2520),"V","S")</f>
        <v>S</v>
      </c>
      <c r="D2520">
        <v>10</v>
      </c>
      <c r="E2520">
        <v>1.855</v>
      </c>
      <c r="H2520" s="5">
        <v>8.1449999999999996</v>
      </c>
      <c r="I2520">
        <v>2.4830000000000001</v>
      </c>
      <c r="K2520">
        <v>426.40199999999999</v>
      </c>
      <c r="M2520">
        <v>423.91899999999998</v>
      </c>
      <c r="O2520">
        <v>1.8740000000000001</v>
      </c>
    </row>
    <row r="2521" spans="1:16" x14ac:dyDescent="0.2">
      <c r="A2521" s="1">
        <v>312</v>
      </c>
      <c r="B2521" s="10">
        <v>30524</v>
      </c>
      <c r="C2521" s="32" t="str">
        <f>IF(ISBLANK(D2521),"V","S")</f>
        <v>S</v>
      </c>
      <c r="D2521">
        <v>9</v>
      </c>
      <c r="E2521">
        <v>0.83</v>
      </c>
      <c r="H2521" s="5">
        <v>8.17</v>
      </c>
      <c r="I2521">
        <v>2.4900000000000002</v>
      </c>
      <c r="K2521">
        <v>426.40199999999999</v>
      </c>
      <c r="M2521">
        <v>423.91199999999998</v>
      </c>
      <c r="O2521">
        <v>1.881</v>
      </c>
    </row>
    <row r="2522" spans="1:16" x14ac:dyDescent="0.2">
      <c r="A2522" s="1">
        <v>312</v>
      </c>
      <c r="B2522" s="10">
        <v>30566</v>
      </c>
      <c r="C2522" s="32" t="s">
        <v>206</v>
      </c>
      <c r="F2522" s="5">
        <f t="shared" si="217"/>
        <v>11.440847000000002</v>
      </c>
      <c r="G2522">
        <v>3.4870000000000001</v>
      </c>
      <c r="H2522" s="5">
        <v>8.27</v>
      </c>
      <c r="I2522">
        <v>2.5209999999999999</v>
      </c>
      <c r="K2522">
        <v>426.40199999999999</v>
      </c>
      <c r="L2522">
        <v>422.91500000000002</v>
      </c>
      <c r="M2522">
        <v>423.88099999999997</v>
      </c>
      <c r="N2522">
        <v>2.8780000000000001</v>
      </c>
      <c r="O2522">
        <v>1.9119999999999999</v>
      </c>
      <c r="P2522">
        <f t="shared" ref="P2522:P2585" si="218">M2522-L2522</f>
        <v>0.96599999999995134</v>
      </c>
    </row>
    <row r="2523" spans="1:16" x14ac:dyDescent="0.2">
      <c r="A2523" s="1">
        <v>312</v>
      </c>
      <c r="B2523" s="10">
        <v>30739</v>
      </c>
      <c r="C2523" s="32" t="str">
        <f>IF(ISBLANK(D2523),"V","S")</f>
        <v>S</v>
      </c>
      <c r="D2523">
        <v>9</v>
      </c>
      <c r="E2523">
        <v>0.32</v>
      </c>
      <c r="H2523" s="5">
        <v>8.68</v>
      </c>
      <c r="I2523">
        <v>2.6459999999999999</v>
      </c>
      <c r="K2523">
        <v>426.40199999999999</v>
      </c>
      <c r="M2523">
        <v>423.75599999999997</v>
      </c>
      <c r="O2523">
        <v>2.0369999999999999</v>
      </c>
    </row>
    <row r="2524" spans="1:16" x14ac:dyDescent="0.2">
      <c r="A2524" s="1">
        <v>312</v>
      </c>
      <c r="B2524" s="10">
        <v>30778</v>
      </c>
      <c r="C2524" s="32" t="str">
        <f>IF(ISBLANK(D2524),"V","S")</f>
        <v>S</v>
      </c>
      <c r="D2524">
        <v>9</v>
      </c>
      <c r="E2524">
        <v>0.47</v>
      </c>
      <c r="H2524" s="5">
        <v>8.5299999999999994</v>
      </c>
      <c r="I2524">
        <v>2.6</v>
      </c>
      <c r="K2524">
        <v>426.40199999999999</v>
      </c>
      <c r="M2524">
        <v>423.80200000000002</v>
      </c>
      <c r="O2524">
        <v>1.9910000000000001</v>
      </c>
    </row>
    <row r="2525" spans="1:16" x14ac:dyDescent="0.2">
      <c r="A2525" s="1">
        <v>312</v>
      </c>
      <c r="B2525" s="10">
        <v>30785</v>
      </c>
      <c r="C2525" s="32" t="str">
        <f>IF(ISBLANK(D2525),"V","S")</f>
        <v>S</v>
      </c>
      <c r="D2525">
        <v>9</v>
      </c>
      <c r="E2525">
        <v>0.46</v>
      </c>
      <c r="H2525" s="5">
        <v>8.5399999999999991</v>
      </c>
      <c r="I2525">
        <v>2.6030000000000002</v>
      </c>
      <c r="J2525" t="s">
        <v>31</v>
      </c>
      <c r="K2525">
        <v>426.40199999999999</v>
      </c>
      <c r="M2525">
        <v>423.79899999999998</v>
      </c>
      <c r="O2525">
        <v>1.994</v>
      </c>
    </row>
    <row r="2526" spans="1:16" x14ac:dyDescent="0.2">
      <c r="A2526" s="1">
        <v>312</v>
      </c>
      <c r="B2526" s="10">
        <v>30799</v>
      </c>
      <c r="C2526" s="32" t="str">
        <f>IF(ISBLANK(D2526),"V","S")</f>
        <v>S</v>
      </c>
      <c r="D2526">
        <v>9</v>
      </c>
      <c r="E2526">
        <v>0.55000000000000004</v>
      </c>
      <c r="H2526" s="5">
        <v>8.4499999999999993</v>
      </c>
      <c r="I2526">
        <v>2.5760000000000001</v>
      </c>
      <c r="J2526" t="s">
        <v>31</v>
      </c>
      <c r="K2526">
        <v>426.40199999999999</v>
      </c>
      <c r="M2526">
        <v>423.827</v>
      </c>
      <c r="O2526">
        <v>1.9670000000000001</v>
      </c>
    </row>
    <row r="2527" spans="1:16" x14ac:dyDescent="0.2">
      <c r="A2527" s="1">
        <v>312</v>
      </c>
      <c r="B2527" s="10">
        <v>30806</v>
      </c>
      <c r="C2527" s="32" t="s">
        <v>206</v>
      </c>
      <c r="F2527" s="5">
        <f t="shared" si="217"/>
        <v>10.571382</v>
      </c>
      <c r="G2527">
        <v>3.222</v>
      </c>
      <c r="H2527" s="5">
        <v>8.3699999999999992</v>
      </c>
      <c r="I2527">
        <v>2.5510000000000002</v>
      </c>
      <c r="J2527">
        <v>2.2000000000000002</v>
      </c>
      <c r="K2527">
        <v>426.40199999999999</v>
      </c>
      <c r="L2527">
        <v>423.18</v>
      </c>
      <c r="M2527">
        <v>423.851</v>
      </c>
      <c r="N2527">
        <v>2.613</v>
      </c>
      <c r="O2527">
        <v>1.9419999999999999</v>
      </c>
      <c r="P2527">
        <f t="shared" si="218"/>
        <v>0.67099999999999227</v>
      </c>
    </row>
    <row r="2528" spans="1:16" x14ac:dyDescent="0.2">
      <c r="A2528" s="1">
        <v>312</v>
      </c>
      <c r="B2528" s="10">
        <v>30830</v>
      </c>
      <c r="C2528" s="32" t="str">
        <f>IF(ISBLANK(D2528),"V","S")</f>
        <v>V</v>
      </c>
      <c r="H2528" s="5">
        <v>8.41</v>
      </c>
      <c r="I2528">
        <v>2.5630000000000002</v>
      </c>
      <c r="J2528" t="s">
        <v>31</v>
      </c>
      <c r="K2528">
        <v>426.40199999999999</v>
      </c>
      <c r="M2528">
        <v>423.839</v>
      </c>
      <c r="O2528">
        <v>1.954</v>
      </c>
    </row>
    <row r="2529" spans="1:16" x14ac:dyDescent="0.2">
      <c r="A2529" s="1">
        <v>312</v>
      </c>
      <c r="B2529" s="10">
        <v>30839</v>
      </c>
      <c r="C2529" s="32" t="s">
        <v>206</v>
      </c>
      <c r="D2529">
        <v>0</v>
      </c>
      <c r="F2529" s="5">
        <f t="shared" si="217"/>
        <v>10.440142</v>
      </c>
      <c r="G2529">
        <v>3.1819999999999999</v>
      </c>
      <c r="H2529" s="5">
        <v>8.36</v>
      </c>
      <c r="I2529">
        <v>2.548</v>
      </c>
      <c r="K2529">
        <v>426.40199999999999</v>
      </c>
      <c r="L2529">
        <v>423.22</v>
      </c>
      <c r="M2529">
        <v>423.85399999999998</v>
      </c>
      <c r="N2529">
        <v>2.573</v>
      </c>
      <c r="O2529">
        <v>1.9390000000000001</v>
      </c>
      <c r="P2529">
        <f t="shared" si="218"/>
        <v>0.63399999999995771</v>
      </c>
    </row>
    <row r="2530" spans="1:16" x14ac:dyDescent="0.2">
      <c r="A2530" s="1">
        <v>312</v>
      </c>
      <c r="B2530" s="10">
        <v>30848</v>
      </c>
      <c r="C2530" s="32" t="s">
        <v>206</v>
      </c>
      <c r="D2530">
        <v>0</v>
      </c>
      <c r="F2530" s="5">
        <f t="shared" si="217"/>
        <v>10.410613000000001</v>
      </c>
      <c r="G2530">
        <v>3.173</v>
      </c>
      <c r="H2530" s="5">
        <v>8.2200000000000006</v>
      </c>
      <c r="I2530">
        <v>2.5049999999999999</v>
      </c>
      <c r="J2530">
        <v>2.19</v>
      </c>
      <c r="K2530">
        <v>426.40199999999999</v>
      </c>
      <c r="L2530">
        <v>423.22899999999998</v>
      </c>
      <c r="M2530">
        <v>423.89699999999999</v>
      </c>
      <c r="N2530">
        <v>2.5640000000000001</v>
      </c>
      <c r="O2530">
        <v>1.8959999999999999</v>
      </c>
      <c r="P2530">
        <f t="shared" si="218"/>
        <v>0.66800000000000637</v>
      </c>
    </row>
    <row r="2531" spans="1:16" x14ac:dyDescent="0.2">
      <c r="A2531" s="1">
        <v>312</v>
      </c>
      <c r="B2531" s="10">
        <v>30854</v>
      </c>
      <c r="C2531" s="32" t="s">
        <v>206</v>
      </c>
      <c r="F2531" s="5">
        <f t="shared" si="217"/>
        <v>9.301635000000001</v>
      </c>
      <c r="G2531">
        <v>2.835</v>
      </c>
      <c r="H2531" s="5">
        <v>7.93</v>
      </c>
      <c r="I2531">
        <v>2.4169999999999998</v>
      </c>
      <c r="K2531">
        <v>426.40199999999999</v>
      </c>
      <c r="L2531">
        <v>423.56700000000001</v>
      </c>
      <c r="M2531">
        <v>423.98500000000001</v>
      </c>
      <c r="N2531">
        <v>2.226</v>
      </c>
      <c r="O2531">
        <v>1.8080000000000001</v>
      </c>
      <c r="P2531">
        <f t="shared" si="218"/>
        <v>0.41800000000000637</v>
      </c>
    </row>
    <row r="2532" spans="1:16" x14ac:dyDescent="0.2">
      <c r="A2532" s="1">
        <v>312</v>
      </c>
      <c r="B2532" s="10">
        <v>30861</v>
      </c>
      <c r="C2532" s="32" t="s">
        <v>206</v>
      </c>
      <c r="F2532" s="5">
        <f t="shared" si="217"/>
        <v>9.3902220000000014</v>
      </c>
      <c r="G2532">
        <v>2.8620000000000001</v>
      </c>
      <c r="H2532" s="5">
        <v>7.93</v>
      </c>
      <c r="I2532">
        <v>2.4169999999999998</v>
      </c>
      <c r="K2532">
        <v>426.40199999999999</v>
      </c>
      <c r="L2532">
        <v>423.54</v>
      </c>
      <c r="M2532">
        <v>423.98500000000001</v>
      </c>
      <c r="N2532">
        <v>2.2530000000000001</v>
      </c>
      <c r="O2532">
        <v>1.8080000000000001</v>
      </c>
      <c r="P2532">
        <f t="shared" si="218"/>
        <v>0.44499999999999318</v>
      </c>
    </row>
    <row r="2533" spans="1:16" x14ac:dyDescent="0.2">
      <c r="A2533" s="1">
        <v>312</v>
      </c>
      <c r="B2533" s="10">
        <v>30869</v>
      </c>
      <c r="C2533" s="32" t="s">
        <v>206</v>
      </c>
      <c r="F2533" s="5">
        <f t="shared" si="217"/>
        <v>9.3902220000000014</v>
      </c>
      <c r="G2533">
        <v>2.8620000000000001</v>
      </c>
      <c r="H2533" s="5">
        <v>7.95</v>
      </c>
      <c r="I2533">
        <v>2.423</v>
      </c>
      <c r="K2533">
        <v>426.40199999999999</v>
      </c>
      <c r="L2533">
        <v>423.54</v>
      </c>
      <c r="M2533">
        <v>423.97899999999998</v>
      </c>
      <c r="N2533">
        <v>2.2530000000000001</v>
      </c>
      <c r="O2533">
        <v>1.8140000000000001</v>
      </c>
      <c r="P2533">
        <f t="shared" si="218"/>
        <v>0.43899999999996453</v>
      </c>
    </row>
    <row r="2534" spans="1:16" x14ac:dyDescent="0.2">
      <c r="A2534" s="1">
        <v>312</v>
      </c>
      <c r="B2534" s="10">
        <v>30881</v>
      </c>
      <c r="C2534" s="32" t="s">
        <v>206</v>
      </c>
      <c r="F2534" s="5">
        <f t="shared" si="217"/>
        <v>9.9512730000000005</v>
      </c>
      <c r="G2534">
        <v>3.0329999999999999</v>
      </c>
      <c r="H2534" s="5">
        <v>8.07</v>
      </c>
      <c r="I2534">
        <v>2.46</v>
      </c>
      <c r="J2534">
        <v>1.88</v>
      </c>
      <c r="K2534">
        <v>426.40199999999999</v>
      </c>
      <c r="L2534">
        <v>423.36900000000003</v>
      </c>
      <c r="M2534">
        <v>423.94200000000001</v>
      </c>
      <c r="N2534">
        <v>2.4239999999999999</v>
      </c>
      <c r="O2534">
        <v>1.851</v>
      </c>
      <c r="P2534">
        <f t="shared" si="218"/>
        <v>0.57299999999997908</v>
      </c>
    </row>
    <row r="2535" spans="1:16" x14ac:dyDescent="0.2">
      <c r="A2535" s="1">
        <v>312</v>
      </c>
      <c r="B2535" s="10">
        <v>30897</v>
      </c>
      <c r="C2535" s="32" t="s">
        <v>206</v>
      </c>
      <c r="F2535" s="5">
        <f t="shared" si="217"/>
        <v>10.371241000000001</v>
      </c>
      <c r="G2535">
        <v>3.161</v>
      </c>
      <c r="H2535" s="5">
        <v>8.2200000000000006</v>
      </c>
      <c r="I2535">
        <v>2.5049999999999999</v>
      </c>
      <c r="K2535">
        <v>426.40199999999999</v>
      </c>
      <c r="L2535">
        <v>423.24099999999999</v>
      </c>
      <c r="M2535">
        <v>423.89699999999999</v>
      </c>
      <c r="N2535">
        <v>2.552</v>
      </c>
      <c r="O2535">
        <v>1.8959999999999999</v>
      </c>
      <c r="P2535">
        <f t="shared" si="218"/>
        <v>0.65600000000000591</v>
      </c>
    </row>
    <row r="2536" spans="1:16" x14ac:dyDescent="0.2">
      <c r="A2536" s="1">
        <v>312</v>
      </c>
      <c r="B2536" s="10">
        <v>30904</v>
      </c>
      <c r="C2536" s="32" t="s">
        <v>206</v>
      </c>
      <c r="F2536" s="5">
        <f t="shared" si="217"/>
        <v>10.591068000000002</v>
      </c>
      <c r="G2536">
        <v>3.2280000000000002</v>
      </c>
      <c r="H2536" s="5">
        <v>8.7899999999999991</v>
      </c>
      <c r="I2536">
        <v>2.6789999999999998</v>
      </c>
      <c r="J2536">
        <v>1.8</v>
      </c>
      <c r="K2536">
        <v>426.40199999999999</v>
      </c>
      <c r="L2536">
        <v>423.17399999999998</v>
      </c>
      <c r="M2536">
        <v>423.72300000000001</v>
      </c>
      <c r="N2536">
        <v>2.6190000000000002</v>
      </c>
      <c r="O2536">
        <v>2.0699999999999998</v>
      </c>
      <c r="P2536">
        <f t="shared" si="218"/>
        <v>0.54900000000003502</v>
      </c>
    </row>
    <row r="2537" spans="1:16" x14ac:dyDescent="0.2">
      <c r="A2537" s="1">
        <v>312</v>
      </c>
      <c r="B2537" s="10">
        <v>30911</v>
      </c>
      <c r="C2537" s="32" t="s">
        <v>206</v>
      </c>
      <c r="F2537" s="5">
        <f t="shared" si="217"/>
        <v>8.6716829999999998</v>
      </c>
      <c r="G2537">
        <v>2.6429999999999998</v>
      </c>
      <c r="H2537" s="5">
        <v>8.33</v>
      </c>
      <c r="I2537">
        <v>2.5390000000000001</v>
      </c>
      <c r="K2537">
        <v>426.40199999999999</v>
      </c>
      <c r="L2537">
        <v>423.75900000000001</v>
      </c>
      <c r="M2537">
        <v>423.863</v>
      </c>
      <c r="N2537">
        <v>2.0339999999999998</v>
      </c>
      <c r="O2537">
        <v>1.93</v>
      </c>
      <c r="P2537">
        <f t="shared" si="218"/>
        <v>0.10399999999998499</v>
      </c>
    </row>
    <row r="2538" spans="1:16" x14ac:dyDescent="0.2">
      <c r="A2538" s="1">
        <v>312</v>
      </c>
      <c r="B2538" s="10">
        <v>30917</v>
      </c>
      <c r="C2538" s="32" t="s">
        <v>206</v>
      </c>
      <c r="F2538" s="5">
        <f t="shared" si="217"/>
        <v>8.6815259999999999</v>
      </c>
      <c r="G2538">
        <v>2.6459999999999999</v>
      </c>
      <c r="H2538" s="5">
        <v>8.34</v>
      </c>
      <c r="I2538">
        <v>2.5419999999999998</v>
      </c>
      <c r="J2538">
        <v>0.34</v>
      </c>
      <c r="K2538">
        <v>426.40199999999999</v>
      </c>
      <c r="L2538">
        <v>423.75599999999997</v>
      </c>
      <c r="M2538">
        <v>423.86</v>
      </c>
      <c r="N2538">
        <v>2.0369999999999999</v>
      </c>
      <c r="O2538">
        <v>1.9330000000000001</v>
      </c>
      <c r="P2538">
        <f t="shared" si="218"/>
        <v>0.10400000000004184</v>
      </c>
    </row>
    <row r="2539" spans="1:16" x14ac:dyDescent="0.2">
      <c r="A2539" s="1">
        <v>312</v>
      </c>
      <c r="B2539" s="10">
        <v>30925</v>
      </c>
      <c r="C2539" s="32" t="s">
        <v>206</v>
      </c>
      <c r="F2539" s="5">
        <f t="shared" si="217"/>
        <v>8.6913689999999999</v>
      </c>
      <c r="G2539">
        <v>2.649</v>
      </c>
      <c r="H2539" s="5">
        <v>8.3699999999999992</v>
      </c>
      <c r="I2539">
        <v>2.5510000000000002</v>
      </c>
      <c r="J2539">
        <v>0.32</v>
      </c>
      <c r="K2539">
        <v>426.40199999999999</v>
      </c>
      <c r="L2539">
        <v>423.75299999999999</v>
      </c>
      <c r="M2539">
        <v>423.851</v>
      </c>
      <c r="N2539">
        <v>2.04</v>
      </c>
      <c r="O2539">
        <v>1.9419999999999999</v>
      </c>
      <c r="P2539">
        <f t="shared" si="218"/>
        <v>9.8000000000013188E-2</v>
      </c>
    </row>
    <row r="2540" spans="1:16" x14ac:dyDescent="0.2">
      <c r="A2540" s="1">
        <v>312</v>
      </c>
      <c r="B2540" s="10">
        <v>30934</v>
      </c>
      <c r="C2540" s="32" t="s">
        <v>206</v>
      </c>
      <c r="F2540" s="5">
        <f t="shared" si="217"/>
        <v>10.771523</v>
      </c>
      <c r="G2540">
        <v>3.2829999999999999</v>
      </c>
      <c r="H2540" s="5">
        <v>8.41</v>
      </c>
      <c r="I2540">
        <v>2.5630000000000002</v>
      </c>
      <c r="K2540">
        <v>426.40199999999999</v>
      </c>
      <c r="L2540">
        <v>423.11900000000003</v>
      </c>
      <c r="M2540">
        <v>423.839</v>
      </c>
      <c r="N2540">
        <v>2.6739999999999999</v>
      </c>
      <c r="O2540">
        <v>1.954</v>
      </c>
      <c r="P2540">
        <f t="shared" si="218"/>
        <v>0.71999999999997044</v>
      </c>
    </row>
    <row r="2541" spans="1:16" x14ac:dyDescent="0.2">
      <c r="A2541" s="1">
        <v>312</v>
      </c>
      <c r="B2541" s="10">
        <v>30945</v>
      </c>
      <c r="C2541" s="32" t="s">
        <v>206</v>
      </c>
      <c r="F2541" s="5">
        <f t="shared" si="217"/>
        <v>10.830581</v>
      </c>
      <c r="G2541">
        <v>3.3010000000000002</v>
      </c>
      <c r="H2541" s="5">
        <v>8.4499999999999993</v>
      </c>
      <c r="I2541">
        <v>2.5760000000000001</v>
      </c>
      <c r="K2541">
        <v>426.40199999999999</v>
      </c>
      <c r="L2541">
        <v>423.101</v>
      </c>
      <c r="M2541">
        <v>423.827</v>
      </c>
      <c r="N2541">
        <v>2.6920000000000002</v>
      </c>
      <c r="O2541">
        <v>1.9670000000000001</v>
      </c>
      <c r="P2541">
        <f t="shared" si="218"/>
        <v>0.72599999999999909</v>
      </c>
    </row>
    <row r="2542" spans="1:16" x14ac:dyDescent="0.2">
      <c r="A2542" s="1">
        <v>312</v>
      </c>
      <c r="B2542" s="10">
        <v>30979</v>
      </c>
      <c r="C2542" s="32" t="s">
        <v>206</v>
      </c>
      <c r="F2542" s="5">
        <f t="shared" si="217"/>
        <v>10.102199000000001</v>
      </c>
      <c r="G2542">
        <v>3.0790000000000002</v>
      </c>
      <c r="H2542" s="5">
        <v>8.09</v>
      </c>
      <c r="I2542">
        <v>2.4660000000000002</v>
      </c>
      <c r="K2542">
        <v>426.40199999999999</v>
      </c>
      <c r="L2542">
        <v>423.32400000000001</v>
      </c>
      <c r="M2542">
        <v>423.93599999999998</v>
      </c>
      <c r="N2542">
        <v>2.4700000000000002</v>
      </c>
      <c r="O2542">
        <v>1.857</v>
      </c>
      <c r="P2542">
        <f t="shared" si="218"/>
        <v>0.61199999999996635</v>
      </c>
    </row>
    <row r="2543" spans="1:16" x14ac:dyDescent="0.2">
      <c r="A2543" s="1">
        <v>312</v>
      </c>
      <c r="B2543" s="10">
        <v>30986</v>
      </c>
      <c r="C2543" s="32" t="s">
        <v>206</v>
      </c>
      <c r="F2543" s="5">
        <f t="shared" si="217"/>
        <v>10.171100000000001</v>
      </c>
      <c r="G2543">
        <v>3.1</v>
      </c>
      <c r="H2543" s="5">
        <v>8.11</v>
      </c>
      <c r="I2543">
        <v>2.472</v>
      </c>
      <c r="K2543">
        <v>426.40199999999999</v>
      </c>
      <c r="L2543">
        <v>423.30200000000002</v>
      </c>
      <c r="M2543">
        <v>423.93</v>
      </c>
      <c r="N2543">
        <v>2.4910000000000001</v>
      </c>
      <c r="O2543">
        <v>1.863</v>
      </c>
      <c r="P2543">
        <f t="shared" si="218"/>
        <v>0.6279999999999859</v>
      </c>
    </row>
    <row r="2544" spans="1:16" x14ac:dyDescent="0.2">
      <c r="A2544" s="1">
        <v>312</v>
      </c>
      <c r="B2544" s="10">
        <v>30993</v>
      </c>
      <c r="C2544" s="32" t="s">
        <v>206</v>
      </c>
      <c r="F2544" s="5">
        <f t="shared" si="217"/>
        <v>10.131728000000001</v>
      </c>
      <c r="G2544">
        <v>3.0880000000000001</v>
      </c>
      <c r="H2544" s="5">
        <v>8.1300000000000008</v>
      </c>
      <c r="I2544">
        <v>2.4780000000000002</v>
      </c>
      <c r="K2544">
        <v>426.40199999999999</v>
      </c>
      <c r="L2544">
        <v>423.31400000000002</v>
      </c>
      <c r="M2544">
        <v>423.92399999999998</v>
      </c>
      <c r="N2544">
        <v>2.4790000000000001</v>
      </c>
      <c r="O2544">
        <v>1.869</v>
      </c>
      <c r="P2544">
        <f t="shared" si="218"/>
        <v>0.6099999999999568</v>
      </c>
    </row>
    <row r="2545" spans="1:16" x14ac:dyDescent="0.2">
      <c r="A2545" s="1">
        <v>312</v>
      </c>
      <c r="B2545" s="10">
        <v>31001</v>
      </c>
      <c r="C2545" s="32" t="s">
        <v>206</v>
      </c>
      <c r="F2545" s="5">
        <f t="shared" si="217"/>
        <v>10.102199000000001</v>
      </c>
      <c r="G2545">
        <v>3.0790000000000002</v>
      </c>
      <c r="H2545" s="5">
        <v>8.1999999999999993</v>
      </c>
      <c r="I2545">
        <v>2.4990000000000001</v>
      </c>
      <c r="K2545">
        <v>426.40199999999999</v>
      </c>
      <c r="L2545">
        <v>423.32400000000001</v>
      </c>
      <c r="M2545">
        <v>423.90300000000002</v>
      </c>
      <c r="N2545">
        <v>2.4700000000000002</v>
      </c>
      <c r="O2545">
        <v>1.89</v>
      </c>
      <c r="P2545">
        <f t="shared" si="218"/>
        <v>0.57900000000000773</v>
      </c>
    </row>
    <row r="2546" spans="1:16" x14ac:dyDescent="0.2">
      <c r="A2546" s="1">
        <v>312</v>
      </c>
      <c r="B2546" s="10">
        <v>31007</v>
      </c>
      <c r="C2546" s="32" t="s">
        <v>206</v>
      </c>
      <c r="F2546" s="5">
        <f t="shared" si="217"/>
        <v>10.102199000000001</v>
      </c>
      <c r="G2546">
        <v>3.0790000000000002</v>
      </c>
      <c r="H2546" s="5">
        <v>8.24</v>
      </c>
      <c r="I2546">
        <v>2.512</v>
      </c>
      <c r="K2546">
        <v>426.40199999999999</v>
      </c>
      <c r="L2546">
        <v>423.32400000000001</v>
      </c>
      <c r="M2546">
        <v>423.89100000000002</v>
      </c>
      <c r="N2546">
        <v>2.4700000000000002</v>
      </c>
      <c r="O2546">
        <v>1.903</v>
      </c>
      <c r="P2546">
        <f t="shared" si="218"/>
        <v>0.56700000000000728</v>
      </c>
    </row>
    <row r="2547" spans="1:16" x14ac:dyDescent="0.2">
      <c r="A2547" s="1">
        <v>312</v>
      </c>
      <c r="B2547" s="10">
        <v>31016</v>
      </c>
      <c r="C2547" s="32" t="s">
        <v>206</v>
      </c>
      <c r="F2547" s="5">
        <f t="shared" si="217"/>
        <v>10.180943000000001</v>
      </c>
      <c r="G2547">
        <v>3.1030000000000002</v>
      </c>
      <c r="H2547" s="5">
        <v>8.27</v>
      </c>
      <c r="I2547">
        <v>2.5209999999999999</v>
      </c>
      <c r="K2547">
        <v>426.40199999999999</v>
      </c>
      <c r="L2547">
        <v>423.29899999999998</v>
      </c>
      <c r="M2547">
        <v>423.88099999999997</v>
      </c>
      <c r="N2547">
        <v>2.4940000000000002</v>
      </c>
      <c r="O2547">
        <v>1.9119999999999999</v>
      </c>
      <c r="P2547">
        <f t="shared" si="218"/>
        <v>0.58199999999999363</v>
      </c>
    </row>
    <row r="2548" spans="1:16" x14ac:dyDescent="0.2">
      <c r="A2548" s="1">
        <v>312</v>
      </c>
      <c r="B2548" s="10">
        <v>31021</v>
      </c>
      <c r="C2548" s="32" t="s">
        <v>206</v>
      </c>
      <c r="F2548" s="5">
        <f t="shared" si="217"/>
        <v>10.259687</v>
      </c>
      <c r="G2548">
        <v>3.1269999999999998</v>
      </c>
      <c r="H2548" s="5">
        <v>8.3000000000000007</v>
      </c>
      <c r="I2548">
        <v>2.5299999999999998</v>
      </c>
      <c r="K2548">
        <v>426.40199999999999</v>
      </c>
      <c r="L2548">
        <v>423.27499999999998</v>
      </c>
      <c r="M2548">
        <v>423.87200000000001</v>
      </c>
      <c r="N2548">
        <v>2.5179999999999998</v>
      </c>
      <c r="O2548">
        <v>1.921</v>
      </c>
      <c r="P2548">
        <f t="shared" si="218"/>
        <v>0.59700000000003683</v>
      </c>
    </row>
    <row r="2549" spans="1:16" x14ac:dyDescent="0.2">
      <c r="A2549" s="1">
        <v>312</v>
      </c>
      <c r="B2549" s="10">
        <v>31029</v>
      </c>
      <c r="C2549" s="32" t="s">
        <v>206</v>
      </c>
      <c r="F2549" s="5">
        <f t="shared" si="217"/>
        <v>10.381084000000001</v>
      </c>
      <c r="G2549">
        <v>3.1640000000000001</v>
      </c>
      <c r="H2549" s="5">
        <v>8.3800000000000008</v>
      </c>
      <c r="I2549">
        <v>2.5539999999999998</v>
      </c>
      <c r="K2549">
        <v>426.40199999999999</v>
      </c>
      <c r="L2549">
        <v>423.238</v>
      </c>
      <c r="M2549">
        <v>423.84800000000001</v>
      </c>
      <c r="N2549">
        <v>2.5550000000000002</v>
      </c>
      <c r="O2549">
        <v>1.9450000000000001</v>
      </c>
      <c r="P2549">
        <f t="shared" si="218"/>
        <v>0.61000000000001364</v>
      </c>
    </row>
    <row r="2550" spans="1:16" x14ac:dyDescent="0.2">
      <c r="A2550" s="1">
        <v>312</v>
      </c>
      <c r="B2550" s="10">
        <v>31039</v>
      </c>
      <c r="C2550" s="32" t="s">
        <v>206</v>
      </c>
      <c r="F2550" s="5">
        <f t="shared" si="217"/>
        <v>10.571382</v>
      </c>
      <c r="G2550">
        <v>3.222</v>
      </c>
      <c r="H2550" s="5">
        <v>8.41</v>
      </c>
      <c r="I2550">
        <v>2.5630000000000002</v>
      </c>
      <c r="K2550">
        <v>426.40199999999999</v>
      </c>
      <c r="L2550">
        <v>423.18</v>
      </c>
      <c r="M2550">
        <v>423.839</v>
      </c>
      <c r="N2550">
        <v>2.613</v>
      </c>
      <c r="O2550">
        <v>1.954</v>
      </c>
      <c r="P2550">
        <f t="shared" si="218"/>
        <v>0.65899999999999181</v>
      </c>
    </row>
    <row r="2551" spans="1:16" x14ac:dyDescent="0.2">
      <c r="A2551" s="1">
        <v>312</v>
      </c>
      <c r="B2551" s="10">
        <v>31046</v>
      </c>
      <c r="C2551" s="32" t="s">
        <v>206</v>
      </c>
      <c r="F2551" s="5">
        <f t="shared" si="217"/>
        <v>10.640283</v>
      </c>
      <c r="G2551">
        <v>3.2429999999999999</v>
      </c>
      <c r="H2551" s="5">
        <v>8.43</v>
      </c>
      <c r="I2551">
        <v>2.569</v>
      </c>
      <c r="K2551">
        <v>426.40199999999999</v>
      </c>
      <c r="L2551">
        <v>423.15899999999999</v>
      </c>
      <c r="M2551">
        <v>423.83300000000003</v>
      </c>
      <c r="N2551">
        <v>2.6339999999999999</v>
      </c>
      <c r="O2551">
        <v>1.96</v>
      </c>
      <c r="P2551">
        <f t="shared" si="218"/>
        <v>0.67400000000003502</v>
      </c>
    </row>
    <row r="2552" spans="1:16" x14ac:dyDescent="0.2">
      <c r="A2552" s="1">
        <v>312</v>
      </c>
      <c r="B2552" s="10">
        <v>31053</v>
      </c>
      <c r="C2552" s="32" t="s">
        <v>206</v>
      </c>
      <c r="F2552" s="5">
        <f t="shared" si="217"/>
        <v>10.699341</v>
      </c>
      <c r="G2552">
        <v>3.2610000000000001</v>
      </c>
      <c r="H2552" s="5">
        <v>8.4499999999999993</v>
      </c>
      <c r="I2552">
        <v>2.5760000000000001</v>
      </c>
      <c r="K2552">
        <v>426.40199999999999</v>
      </c>
      <c r="L2552">
        <v>423.14100000000002</v>
      </c>
      <c r="M2552">
        <v>423.827</v>
      </c>
      <c r="N2552">
        <v>2.6520000000000001</v>
      </c>
      <c r="O2552">
        <v>1.9670000000000001</v>
      </c>
      <c r="P2552">
        <f t="shared" si="218"/>
        <v>0.68599999999997863</v>
      </c>
    </row>
    <row r="2553" spans="1:16" x14ac:dyDescent="0.2">
      <c r="A2553" s="1">
        <v>312</v>
      </c>
      <c r="B2553" s="10">
        <v>31060</v>
      </c>
      <c r="C2553" s="32" t="s">
        <v>206</v>
      </c>
      <c r="F2553" s="5">
        <f t="shared" si="217"/>
        <v>10.801052</v>
      </c>
      <c r="G2553">
        <v>3.2919999999999998</v>
      </c>
      <c r="H2553" s="5">
        <v>8.4700000000000006</v>
      </c>
      <c r="I2553">
        <v>2.5819999999999999</v>
      </c>
      <c r="K2553">
        <v>426.40199999999999</v>
      </c>
      <c r="L2553">
        <v>423.11</v>
      </c>
      <c r="M2553">
        <v>423.82</v>
      </c>
      <c r="N2553">
        <v>2.6829999999999998</v>
      </c>
      <c r="O2553">
        <v>1.9730000000000001</v>
      </c>
      <c r="P2553">
        <f t="shared" si="218"/>
        <v>0.70999999999997954</v>
      </c>
    </row>
    <row r="2554" spans="1:16" x14ac:dyDescent="0.2">
      <c r="A2554" s="1">
        <v>312</v>
      </c>
      <c r="B2554" s="10">
        <v>31076</v>
      </c>
      <c r="C2554" s="32" t="s">
        <v>206</v>
      </c>
      <c r="F2554" s="5">
        <f t="shared" si="217"/>
        <v>10.879796000000001</v>
      </c>
      <c r="G2554">
        <v>3.3159999999999998</v>
      </c>
      <c r="H2554" s="5">
        <v>8.5500000000000007</v>
      </c>
      <c r="I2554">
        <v>2.6059999999999999</v>
      </c>
      <c r="K2554">
        <v>426.40199999999999</v>
      </c>
      <c r="L2554">
        <v>423.08600000000001</v>
      </c>
      <c r="M2554">
        <v>423.79599999999999</v>
      </c>
      <c r="N2554">
        <v>2.7069999999999999</v>
      </c>
      <c r="O2554">
        <v>1.9970000000000001</v>
      </c>
      <c r="P2554">
        <f t="shared" si="218"/>
        <v>0.70999999999997954</v>
      </c>
    </row>
    <row r="2555" spans="1:16" x14ac:dyDescent="0.2">
      <c r="A2555" s="1">
        <v>312</v>
      </c>
      <c r="B2555" s="10">
        <v>31081</v>
      </c>
      <c r="C2555" s="32" t="s">
        <v>206</v>
      </c>
      <c r="F2555" s="5">
        <f t="shared" si="217"/>
        <v>10.932292</v>
      </c>
      <c r="G2555">
        <v>3.3319999999999999</v>
      </c>
      <c r="H2555" s="5">
        <v>8.59</v>
      </c>
      <c r="I2555">
        <v>2.6179999999999999</v>
      </c>
      <c r="K2555">
        <v>426.40199999999999</v>
      </c>
      <c r="L2555">
        <v>423.07100000000003</v>
      </c>
      <c r="M2555">
        <v>423.78399999999999</v>
      </c>
      <c r="N2555">
        <v>2.7229999999999999</v>
      </c>
      <c r="O2555">
        <v>2.0089999999999999</v>
      </c>
      <c r="P2555">
        <f t="shared" si="218"/>
        <v>0.71299999999996544</v>
      </c>
    </row>
    <row r="2556" spans="1:16" x14ac:dyDescent="0.2">
      <c r="A2556" s="1">
        <v>312</v>
      </c>
      <c r="B2556" s="10">
        <v>31088</v>
      </c>
      <c r="C2556" s="32" t="s">
        <v>206</v>
      </c>
      <c r="F2556" s="5">
        <f t="shared" si="217"/>
        <v>10.961821</v>
      </c>
      <c r="G2556">
        <v>3.3410000000000002</v>
      </c>
      <c r="H2556" s="5">
        <v>8.61</v>
      </c>
      <c r="I2556">
        <v>2.6240000000000001</v>
      </c>
      <c r="K2556">
        <v>426.40199999999999</v>
      </c>
      <c r="L2556">
        <v>423.06099999999998</v>
      </c>
      <c r="M2556">
        <v>423.77800000000002</v>
      </c>
      <c r="N2556">
        <v>2.7320000000000002</v>
      </c>
      <c r="O2556">
        <v>2.0150000000000001</v>
      </c>
      <c r="P2556">
        <f t="shared" si="218"/>
        <v>0.71700000000004138</v>
      </c>
    </row>
    <row r="2557" spans="1:16" x14ac:dyDescent="0.2">
      <c r="A2557" s="1">
        <v>312</v>
      </c>
      <c r="B2557" s="10">
        <v>31116</v>
      </c>
      <c r="C2557" s="32" t="s">
        <v>206</v>
      </c>
      <c r="F2557" s="5">
        <f t="shared" si="217"/>
        <v>11.070094000000001</v>
      </c>
      <c r="G2557">
        <v>3.3740000000000001</v>
      </c>
      <c r="H2557" s="5">
        <v>8.69</v>
      </c>
      <c r="I2557">
        <v>2.649</v>
      </c>
      <c r="K2557">
        <v>426.40199999999999</v>
      </c>
      <c r="L2557">
        <v>423.02800000000002</v>
      </c>
      <c r="M2557">
        <v>423.75299999999999</v>
      </c>
      <c r="N2557">
        <v>2.7650000000000001</v>
      </c>
      <c r="O2557">
        <v>2.04</v>
      </c>
      <c r="P2557">
        <f t="shared" si="218"/>
        <v>0.72499999999996589</v>
      </c>
    </row>
    <row r="2558" spans="1:16" x14ac:dyDescent="0.2">
      <c r="A2558" s="1">
        <v>312</v>
      </c>
      <c r="B2558" s="10">
        <v>31123</v>
      </c>
      <c r="C2558" s="32" t="s">
        <v>206</v>
      </c>
      <c r="F2558" s="5">
        <f t="shared" ref="F2558:F2620" si="219">G2558*3.281</f>
        <v>11.109466000000001</v>
      </c>
      <c r="G2558">
        <v>3.3860000000000001</v>
      </c>
      <c r="H2558" s="5">
        <v>8.7200000000000006</v>
      </c>
      <c r="I2558">
        <v>2.6579999999999999</v>
      </c>
      <c r="K2558">
        <v>426.40199999999999</v>
      </c>
      <c r="L2558">
        <v>423.01600000000002</v>
      </c>
      <c r="M2558">
        <v>423.74400000000003</v>
      </c>
      <c r="N2558">
        <v>2.7770000000000001</v>
      </c>
      <c r="O2558">
        <v>2.0489999999999999</v>
      </c>
      <c r="P2558">
        <f t="shared" si="218"/>
        <v>0.72800000000000864</v>
      </c>
    </row>
    <row r="2559" spans="1:16" x14ac:dyDescent="0.2">
      <c r="A2559" s="1">
        <v>312</v>
      </c>
      <c r="B2559" s="10">
        <v>31130</v>
      </c>
      <c r="C2559" s="32" t="s">
        <v>206</v>
      </c>
      <c r="F2559" s="5">
        <f t="shared" si="219"/>
        <v>10.981507000000001</v>
      </c>
      <c r="G2559">
        <v>3.347</v>
      </c>
      <c r="H2559" s="5">
        <v>8.6199999999999992</v>
      </c>
      <c r="I2559">
        <v>2.6269999999999998</v>
      </c>
      <c r="K2559">
        <v>426.40199999999999</v>
      </c>
      <c r="L2559">
        <v>423.05500000000001</v>
      </c>
      <c r="M2559">
        <v>423.77499999999998</v>
      </c>
      <c r="N2559">
        <v>2.738</v>
      </c>
      <c r="O2559">
        <v>2.0179999999999998</v>
      </c>
      <c r="P2559">
        <f t="shared" si="218"/>
        <v>0.71999999999997044</v>
      </c>
    </row>
    <row r="2560" spans="1:16" x14ac:dyDescent="0.2">
      <c r="A2560" s="1">
        <v>312</v>
      </c>
      <c r="B2560" s="10">
        <v>31137</v>
      </c>
      <c r="C2560" s="32" t="s">
        <v>206</v>
      </c>
      <c r="F2560" s="5">
        <f t="shared" si="219"/>
        <v>10.971664000000001</v>
      </c>
      <c r="G2560">
        <v>3.3439999999999999</v>
      </c>
      <c r="H2560" s="5">
        <v>8.6999999999999993</v>
      </c>
      <c r="I2560">
        <v>2.6520000000000001</v>
      </c>
      <c r="K2560">
        <v>426.40199999999999</v>
      </c>
      <c r="L2560">
        <v>423.05799999999999</v>
      </c>
      <c r="M2560">
        <v>423.75</v>
      </c>
      <c r="N2560">
        <v>2.7349999999999999</v>
      </c>
      <c r="O2560">
        <v>2.0430000000000001</v>
      </c>
      <c r="P2560">
        <f t="shared" si="218"/>
        <v>0.69200000000000728</v>
      </c>
    </row>
    <row r="2561" spans="1:16" x14ac:dyDescent="0.2">
      <c r="A2561" s="1">
        <v>312</v>
      </c>
      <c r="B2561" s="10">
        <v>31144</v>
      </c>
      <c r="C2561" s="32" t="s">
        <v>206</v>
      </c>
      <c r="F2561" s="5">
        <f t="shared" si="219"/>
        <v>10.932292</v>
      </c>
      <c r="G2561">
        <v>3.3319999999999999</v>
      </c>
      <c r="H2561" s="5">
        <v>8.56</v>
      </c>
      <c r="I2561">
        <v>2.609</v>
      </c>
      <c r="K2561">
        <v>426.40199999999999</v>
      </c>
      <c r="L2561">
        <v>423.07100000000003</v>
      </c>
      <c r="M2561">
        <v>423.79300000000001</v>
      </c>
      <c r="N2561">
        <v>2.7229999999999999</v>
      </c>
      <c r="O2561">
        <v>2</v>
      </c>
      <c r="P2561">
        <f t="shared" si="218"/>
        <v>0.72199999999997999</v>
      </c>
    </row>
    <row r="2562" spans="1:16" x14ac:dyDescent="0.2">
      <c r="A2562" s="1">
        <v>312</v>
      </c>
      <c r="B2562" s="10">
        <v>31151</v>
      </c>
      <c r="C2562" s="32" t="s">
        <v>206</v>
      </c>
      <c r="F2562" s="5">
        <f t="shared" si="219"/>
        <v>10.899482000000001</v>
      </c>
      <c r="G2562">
        <v>3.3220000000000001</v>
      </c>
      <c r="H2562" s="5">
        <v>8.5399999999999991</v>
      </c>
      <c r="I2562">
        <v>2.6030000000000002</v>
      </c>
      <c r="K2562">
        <v>426.40199999999999</v>
      </c>
      <c r="L2562">
        <v>423.08</v>
      </c>
      <c r="M2562">
        <v>423.79899999999998</v>
      </c>
      <c r="N2562">
        <v>2.7130000000000001</v>
      </c>
      <c r="O2562">
        <v>1.994</v>
      </c>
      <c r="P2562">
        <f t="shared" si="218"/>
        <v>0.71899999999999409</v>
      </c>
    </row>
    <row r="2563" spans="1:16" x14ac:dyDescent="0.2">
      <c r="A2563" s="1">
        <v>312</v>
      </c>
      <c r="B2563" s="10">
        <v>31158</v>
      </c>
      <c r="C2563" s="32" t="s">
        <v>206</v>
      </c>
      <c r="F2563" s="5">
        <f t="shared" si="219"/>
        <v>10.899482000000001</v>
      </c>
      <c r="G2563">
        <v>3.3220000000000001</v>
      </c>
      <c r="H2563" s="5">
        <v>8.5299999999999994</v>
      </c>
      <c r="I2563">
        <v>2.6</v>
      </c>
      <c r="K2563">
        <v>426.40199999999999</v>
      </c>
      <c r="L2563">
        <v>423.08</v>
      </c>
      <c r="M2563">
        <v>423.80200000000002</v>
      </c>
      <c r="N2563">
        <v>2.7130000000000001</v>
      </c>
      <c r="O2563">
        <v>1.9910000000000001</v>
      </c>
      <c r="P2563">
        <f t="shared" si="218"/>
        <v>0.72200000000003683</v>
      </c>
    </row>
    <row r="2564" spans="1:16" x14ac:dyDescent="0.2">
      <c r="A2564" s="1">
        <v>312</v>
      </c>
      <c r="B2564" s="10">
        <v>31165</v>
      </c>
      <c r="C2564" s="32" t="s">
        <v>206</v>
      </c>
      <c r="F2564" s="5">
        <f t="shared" si="219"/>
        <v>10.689498</v>
      </c>
      <c r="G2564">
        <v>3.258</v>
      </c>
      <c r="H2564" s="5">
        <v>8.2799999999999994</v>
      </c>
      <c r="I2564">
        <v>2.524</v>
      </c>
      <c r="K2564">
        <v>426.40199999999999</v>
      </c>
      <c r="L2564">
        <v>423.14400000000001</v>
      </c>
      <c r="M2564">
        <v>423.87799999999999</v>
      </c>
      <c r="N2564">
        <v>2.649</v>
      </c>
      <c r="O2564">
        <v>1.915</v>
      </c>
      <c r="P2564">
        <f t="shared" si="218"/>
        <v>0.73399999999998045</v>
      </c>
    </row>
    <row r="2565" spans="1:16" x14ac:dyDescent="0.2">
      <c r="A2565" s="1">
        <v>312</v>
      </c>
      <c r="B2565" s="10">
        <v>31172</v>
      </c>
      <c r="C2565" s="32" t="s">
        <v>206</v>
      </c>
      <c r="F2565" s="5">
        <f t="shared" si="219"/>
        <v>10.459828000000002</v>
      </c>
      <c r="G2565">
        <v>3.1880000000000002</v>
      </c>
      <c r="H2565" s="5">
        <v>8.18</v>
      </c>
      <c r="I2565">
        <v>2.4929999999999999</v>
      </c>
      <c r="K2565">
        <v>426.40199999999999</v>
      </c>
      <c r="L2565">
        <v>423.214</v>
      </c>
      <c r="M2565">
        <v>423.90899999999999</v>
      </c>
      <c r="N2565">
        <v>2.5790000000000002</v>
      </c>
      <c r="O2565">
        <v>1.8839999999999999</v>
      </c>
      <c r="P2565">
        <f t="shared" si="218"/>
        <v>0.69499999999999318</v>
      </c>
    </row>
    <row r="2566" spans="1:16" x14ac:dyDescent="0.2">
      <c r="A2566" s="1">
        <v>312</v>
      </c>
      <c r="B2566" s="10">
        <v>31179</v>
      </c>
      <c r="C2566" s="32" t="s">
        <v>206</v>
      </c>
      <c r="F2566" s="5">
        <f t="shared" si="219"/>
        <v>9.5805199999999999</v>
      </c>
      <c r="G2566">
        <v>2.92</v>
      </c>
      <c r="H2566" s="5">
        <v>8.02</v>
      </c>
      <c r="I2566">
        <v>2.4449999999999998</v>
      </c>
      <c r="K2566">
        <v>426.40199999999999</v>
      </c>
      <c r="L2566">
        <v>423.48200000000003</v>
      </c>
      <c r="M2566">
        <v>423.95800000000003</v>
      </c>
      <c r="N2566">
        <v>2.3109999999999999</v>
      </c>
      <c r="O2566">
        <v>1.8360000000000001</v>
      </c>
      <c r="P2566">
        <f t="shared" si="218"/>
        <v>0.47599999999999909</v>
      </c>
    </row>
    <row r="2567" spans="1:16" x14ac:dyDescent="0.2">
      <c r="A2567" s="1">
        <v>312</v>
      </c>
      <c r="B2567" s="10">
        <v>31186</v>
      </c>
      <c r="C2567" s="32" t="s">
        <v>206</v>
      </c>
      <c r="F2567" s="5">
        <f t="shared" si="219"/>
        <v>9.4099079999999997</v>
      </c>
      <c r="G2567">
        <v>2.8679999999999999</v>
      </c>
      <c r="H2567" s="5">
        <v>8</v>
      </c>
      <c r="I2567">
        <v>2.4380000000000002</v>
      </c>
      <c r="K2567">
        <v>426.40199999999999</v>
      </c>
      <c r="L2567">
        <v>423.53399999999999</v>
      </c>
      <c r="M2567">
        <v>423.964</v>
      </c>
      <c r="N2567">
        <v>2.2589999999999999</v>
      </c>
      <c r="O2567">
        <v>1.829</v>
      </c>
      <c r="P2567">
        <f t="shared" si="218"/>
        <v>0.43000000000000682</v>
      </c>
    </row>
    <row r="2568" spans="1:16" x14ac:dyDescent="0.2">
      <c r="A2568" s="1">
        <v>312</v>
      </c>
      <c r="B2568" s="10">
        <v>31193</v>
      </c>
      <c r="C2568" s="32" t="s">
        <v>206</v>
      </c>
      <c r="F2568" s="5">
        <f t="shared" si="219"/>
        <v>9.3606930000000013</v>
      </c>
      <c r="G2568">
        <v>2.8530000000000002</v>
      </c>
      <c r="H2568" s="5">
        <v>7.99</v>
      </c>
      <c r="I2568">
        <v>2.4350000000000001</v>
      </c>
      <c r="K2568">
        <v>426.40199999999999</v>
      </c>
      <c r="L2568">
        <v>423.54899999999998</v>
      </c>
      <c r="M2568">
        <v>423.96699999999998</v>
      </c>
      <c r="N2568">
        <v>2.2440000000000002</v>
      </c>
      <c r="O2568">
        <v>1.8260000000000001</v>
      </c>
      <c r="P2568">
        <f t="shared" si="218"/>
        <v>0.41800000000000637</v>
      </c>
    </row>
    <row r="2569" spans="1:16" x14ac:dyDescent="0.2">
      <c r="A2569" s="1">
        <v>312</v>
      </c>
      <c r="B2569" s="10">
        <v>31200</v>
      </c>
      <c r="C2569" s="32" t="s">
        <v>206</v>
      </c>
      <c r="F2569" s="5">
        <f t="shared" si="219"/>
        <v>9.2491389999999996</v>
      </c>
      <c r="G2569">
        <v>2.819</v>
      </c>
      <c r="H2569" s="5">
        <v>7.96</v>
      </c>
      <c r="I2569">
        <v>2.4260000000000002</v>
      </c>
      <c r="K2569">
        <v>426.40199999999999</v>
      </c>
      <c r="L2569">
        <v>423.58300000000003</v>
      </c>
      <c r="M2569">
        <v>423.976</v>
      </c>
      <c r="N2569">
        <v>2.21</v>
      </c>
      <c r="O2569">
        <v>1.8169999999999999</v>
      </c>
      <c r="P2569">
        <f t="shared" si="218"/>
        <v>0.39299999999997226</v>
      </c>
    </row>
    <row r="2570" spans="1:16" x14ac:dyDescent="0.2">
      <c r="A2570" s="1">
        <v>312</v>
      </c>
      <c r="B2570" s="10">
        <v>31207</v>
      </c>
      <c r="C2570" s="32" t="s">
        <v>206</v>
      </c>
      <c r="F2570" s="5">
        <f t="shared" si="219"/>
        <v>9.2491389999999996</v>
      </c>
      <c r="G2570">
        <v>2.819</v>
      </c>
      <c r="H2570" s="5">
        <v>7.93</v>
      </c>
      <c r="I2570">
        <v>2.4169999999999998</v>
      </c>
      <c r="K2570">
        <v>426.40199999999999</v>
      </c>
      <c r="L2570">
        <v>423.58300000000003</v>
      </c>
      <c r="M2570">
        <v>423.98500000000001</v>
      </c>
      <c r="N2570">
        <v>2.21</v>
      </c>
      <c r="O2570">
        <v>1.8080000000000001</v>
      </c>
      <c r="P2570">
        <f t="shared" si="218"/>
        <v>0.40199999999998681</v>
      </c>
    </row>
    <row r="2571" spans="1:16" x14ac:dyDescent="0.2">
      <c r="A2571" s="1">
        <v>312</v>
      </c>
      <c r="B2571" s="10">
        <v>31214</v>
      </c>
      <c r="C2571" s="32" t="s">
        <v>206</v>
      </c>
      <c r="F2571" s="5">
        <f t="shared" si="219"/>
        <v>9.4000650000000014</v>
      </c>
      <c r="G2571">
        <v>2.8650000000000002</v>
      </c>
      <c r="H2571" s="5">
        <v>8.01</v>
      </c>
      <c r="I2571">
        <v>2.4409999999999998</v>
      </c>
      <c r="K2571">
        <v>426.40199999999999</v>
      </c>
      <c r="L2571">
        <v>423.53699999999998</v>
      </c>
      <c r="M2571">
        <v>423.96100000000001</v>
      </c>
      <c r="N2571">
        <v>2.2559999999999998</v>
      </c>
      <c r="O2571">
        <v>1.8320000000000001</v>
      </c>
      <c r="P2571">
        <f t="shared" si="218"/>
        <v>0.42400000000003502</v>
      </c>
    </row>
    <row r="2572" spans="1:16" x14ac:dyDescent="0.2">
      <c r="A2572" s="1">
        <v>312</v>
      </c>
      <c r="B2572" s="10">
        <v>31228</v>
      </c>
      <c r="C2572" s="32" t="s">
        <v>206</v>
      </c>
      <c r="F2572" s="5">
        <f t="shared" si="219"/>
        <v>9.4295940000000016</v>
      </c>
      <c r="G2572">
        <v>2.8740000000000001</v>
      </c>
      <c r="H2572" s="5">
        <v>8</v>
      </c>
      <c r="I2572">
        <v>2.4380000000000002</v>
      </c>
      <c r="K2572">
        <v>426.40199999999999</v>
      </c>
      <c r="L2572">
        <v>423.52800000000002</v>
      </c>
      <c r="M2572">
        <v>423.964</v>
      </c>
      <c r="N2572">
        <v>2.2650000000000001</v>
      </c>
      <c r="O2572">
        <v>1.829</v>
      </c>
      <c r="P2572">
        <f t="shared" si="218"/>
        <v>0.43599999999997863</v>
      </c>
    </row>
    <row r="2573" spans="1:16" x14ac:dyDescent="0.2">
      <c r="A2573" s="1">
        <v>312</v>
      </c>
      <c r="B2573" s="10">
        <v>31235</v>
      </c>
      <c r="C2573" s="32" t="s">
        <v>206</v>
      </c>
      <c r="F2573" s="5">
        <f t="shared" si="219"/>
        <v>9.468966</v>
      </c>
      <c r="G2573">
        <v>2.8860000000000001</v>
      </c>
      <c r="H2573" s="5">
        <v>7.96</v>
      </c>
      <c r="I2573">
        <v>2.4260000000000002</v>
      </c>
      <c r="K2573">
        <v>426.40199999999999</v>
      </c>
      <c r="L2573">
        <v>423.51600000000002</v>
      </c>
      <c r="M2573">
        <v>423.976</v>
      </c>
      <c r="N2573">
        <v>2.2770000000000001</v>
      </c>
      <c r="O2573">
        <v>1.8169999999999999</v>
      </c>
      <c r="P2573">
        <f t="shared" si="218"/>
        <v>0.45999999999997954</v>
      </c>
    </row>
    <row r="2574" spans="1:16" x14ac:dyDescent="0.2">
      <c r="A2574" s="1">
        <v>312</v>
      </c>
      <c r="B2574" s="10">
        <v>31242</v>
      </c>
      <c r="C2574" s="32" t="s">
        <v>206</v>
      </c>
      <c r="F2574" s="5">
        <f t="shared" si="219"/>
        <v>9.6002060000000018</v>
      </c>
      <c r="G2574">
        <v>2.9260000000000002</v>
      </c>
      <c r="H2574" s="5">
        <v>7.91</v>
      </c>
      <c r="I2574">
        <v>2.411</v>
      </c>
      <c r="K2574">
        <v>426.40199999999999</v>
      </c>
      <c r="L2574">
        <v>423.476</v>
      </c>
      <c r="M2574">
        <v>423.99099999999999</v>
      </c>
      <c r="N2574">
        <v>2.3170000000000002</v>
      </c>
      <c r="O2574">
        <v>1.802</v>
      </c>
      <c r="P2574">
        <f t="shared" si="218"/>
        <v>0.51499999999998636</v>
      </c>
    </row>
    <row r="2575" spans="1:16" x14ac:dyDescent="0.2">
      <c r="A2575" s="1">
        <v>312</v>
      </c>
      <c r="B2575" s="10">
        <v>31249</v>
      </c>
      <c r="C2575" s="32" t="s">
        <v>206</v>
      </c>
      <c r="F2575" s="5">
        <f t="shared" si="219"/>
        <v>9.5608340000000016</v>
      </c>
      <c r="G2575">
        <v>2.9140000000000001</v>
      </c>
      <c r="H2575" s="5">
        <v>7.91</v>
      </c>
      <c r="I2575">
        <v>2.411</v>
      </c>
      <c r="K2575">
        <v>426.40199999999999</v>
      </c>
      <c r="L2575">
        <v>423.488</v>
      </c>
      <c r="M2575">
        <v>423.99099999999999</v>
      </c>
      <c r="N2575">
        <v>2.3050000000000002</v>
      </c>
      <c r="O2575">
        <v>1.802</v>
      </c>
      <c r="P2575">
        <f t="shared" si="218"/>
        <v>0.5029999999999859</v>
      </c>
    </row>
    <row r="2576" spans="1:16" x14ac:dyDescent="0.2">
      <c r="A2576" s="1">
        <v>312</v>
      </c>
      <c r="B2576" s="10">
        <v>31256</v>
      </c>
      <c r="C2576" s="32" t="s">
        <v>206</v>
      </c>
      <c r="F2576" s="5">
        <f t="shared" si="219"/>
        <v>9.5509909999999998</v>
      </c>
      <c r="G2576">
        <v>2.911</v>
      </c>
      <c r="H2576" s="5">
        <v>7.92</v>
      </c>
      <c r="I2576">
        <v>2.4140000000000001</v>
      </c>
      <c r="K2576">
        <v>426.40199999999999</v>
      </c>
      <c r="L2576">
        <v>423.49099999999999</v>
      </c>
      <c r="M2576">
        <v>423.988</v>
      </c>
      <c r="N2576">
        <v>2.302</v>
      </c>
      <c r="O2576">
        <v>1.8049999999999999</v>
      </c>
      <c r="P2576">
        <f t="shared" si="218"/>
        <v>0.4970000000000141</v>
      </c>
    </row>
    <row r="2577" spans="1:17" x14ac:dyDescent="0.2">
      <c r="A2577" s="1">
        <v>312</v>
      </c>
      <c r="B2577" s="10">
        <v>31263</v>
      </c>
      <c r="C2577" s="32" t="s">
        <v>206</v>
      </c>
      <c r="F2577" s="5">
        <f t="shared" si="219"/>
        <v>9.5805199999999999</v>
      </c>
      <c r="G2577">
        <v>2.92</v>
      </c>
      <c r="H2577" s="5">
        <v>7.91</v>
      </c>
      <c r="I2577">
        <v>2.411</v>
      </c>
      <c r="K2577">
        <v>426.40199999999999</v>
      </c>
      <c r="L2577">
        <v>423.48200000000003</v>
      </c>
      <c r="M2577">
        <v>423.99099999999999</v>
      </c>
      <c r="N2577">
        <v>2.3109999999999999</v>
      </c>
      <c r="O2577">
        <v>1.802</v>
      </c>
      <c r="P2577">
        <f t="shared" si="218"/>
        <v>0.50899999999995771</v>
      </c>
    </row>
    <row r="2578" spans="1:17" x14ac:dyDescent="0.2">
      <c r="A2578" s="1">
        <v>312</v>
      </c>
      <c r="B2578" s="10">
        <v>31270</v>
      </c>
      <c r="C2578" s="32" t="s">
        <v>206</v>
      </c>
      <c r="F2578" s="5">
        <f t="shared" si="219"/>
        <v>9.590363</v>
      </c>
      <c r="G2578">
        <v>2.923</v>
      </c>
      <c r="H2578" s="5">
        <v>7.92</v>
      </c>
      <c r="I2578">
        <v>2.4140000000000001</v>
      </c>
      <c r="K2578">
        <v>426.40199999999999</v>
      </c>
      <c r="L2578">
        <v>423.47899999999998</v>
      </c>
      <c r="M2578">
        <v>423.988</v>
      </c>
      <c r="N2578">
        <v>2.3140000000000001</v>
      </c>
      <c r="O2578">
        <v>1.8049999999999999</v>
      </c>
      <c r="P2578">
        <f t="shared" si="218"/>
        <v>0.50900000000001455</v>
      </c>
    </row>
    <row r="2579" spans="1:17" x14ac:dyDescent="0.2">
      <c r="A2579" s="1">
        <v>312</v>
      </c>
      <c r="B2579" s="10">
        <v>31272</v>
      </c>
      <c r="C2579" s="32" t="s">
        <v>206</v>
      </c>
      <c r="F2579" s="5">
        <f t="shared" si="219"/>
        <v>9.6494210000000002</v>
      </c>
      <c r="G2579">
        <v>2.9409999999999998</v>
      </c>
      <c r="H2579" s="5">
        <v>7.9</v>
      </c>
      <c r="I2579">
        <v>2.4079999999999999</v>
      </c>
      <c r="K2579">
        <v>426.40199999999999</v>
      </c>
      <c r="L2579">
        <v>423.46100000000001</v>
      </c>
      <c r="M2579">
        <v>423.99400000000003</v>
      </c>
      <c r="N2579">
        <v>2.3319999999999999</v>
      </c>
      <c r="O2579">
        <v>1.7989999999999999</v>
      </c>
      <c r="P2579">
        <f t="shared" si="218"/>
        <v>0.53300000000001546</v>
      </c>
    </row>
    <row r="2580" spans="1:17" x14ac:dyDescent="0.2">
      <c r="A2580" s="1">
        <v>312</v>
      </c>
      <c r="B2580" s="10">
        <v>31277</v>
      </c>
      <c r="C2580" s="32" t="s">
        <v>206</v>
      </c>
      <c r="F2580" s="5">
        <f t="shared" si="219"/>
        <v>9.6198920000000001</v>
      </c>
      <c r="G2580">
        <v>2.9319999999999999</v>
      </c>
      <c r="H2580" s="5">
        <v>7.91</v>
      </c>
      <c r="I2580">
        <v>2.411</v>
      </c>
      <c r="K2580">
        <v>426.40199999999999</v>
      </c>
      <c r="L2580">
        <v>423.47</v>
      </c>
      <c r="M2580">
        <v>423.99099999999999</v>
      </c>
      <c r="N2580">
        <v>2.323</v>
      </c>
      <c r="O2580">
        <v>1.802</v>
      </c>
      <c r="P2580">
        <f t="shared" si="218"/>
        <v>0.52099999999995816</v>
      </c>
    </row>
    <row r="2581" spans="1:17" x14ac:dyDescent="0.2">
      <c r="A2581" s="1">
        <v>312</v>
      </c>
      <c r="B2581" s="10">
        <v>31284</v>
      </c>
      <c r="C2581" s="32" t="s">
        <v>206</v>
      </c>
      <c r="F2581" s="5">
        <f t="shared" si="219"/>
        <v>9.6395780000000002</v>
      </c>
      <c r="G2581">
        <v>2.9380000000000002</v>
      </c>
      <c r="H2581" s="5">
        <v>7.92</v>
      </c>
      <c r="I2581">
        <v>2.4140000000000001</v>
      </c>
      <c r="K2581">
        <v>426.40199999999999</v>
      </c>
      <c r="L2581">
        <v>423.464</v>
      </c>
      <c r="M2581">
        <v>423.988</v>
      </c>
      <c r="N2581">
        <v>2.3290000000000002</v>
      </c>
      <c r="O2581">
        <v>1.8049999999999999</v>
      </c>
      <c r="P2581">
        <f t="shared" si="218"/>
        <v>0.52400000000000091</v>
      </c>
    </row>
    <row r="2582" spans="1:17" x14ac:dyDescent="0.2">
      <c r="A2582" s="1">
        <v>312</v>
      </c>
      <c r="B2582" s="10">
        <v>31291</v>
      </c>
      <c r="C2582" s="32" t="s">
        <v>206</v>
      </c>
      <c r="F2582" s="5">
        <f t="shared" si="219"/>
        <v>9.6592640000000003</v>
      </c>
      <c r="G2582">
        <v>2.944</v>
      </c>
      <c r="H2582" s="5">
        <v>7.9</v>
      </c>
      <c r="I2582">
        <v>2.4079999999999999</v>
      </c>
      <c r="K2582">
        <v>426.40199999999999</v>
      </c>
      <c r="L2582">
        <v>423.45800000000003</v>
      </c>
      <c r="M2582">
        <v>423.99400000000003</v>
      </c>
      <c r="N2582">
        <v>2.335</v>
      </c>
      <c r="O2582">
        <v>1.7989999999999999</v>
      </c>
      <c r="P2582">
        <f t="shared" si="218"/>
        <v>0.53600000000000136</v>
      </c>
    </row>
    <row r="2583" spans="1:17" x14ac:dyDescent="0.2">
      <c r="A2583" s="1">
        <v>312</v>
      </c>
      <c r="B2583" s="10">
        <v>31298</v>
      </c>
      <c r="C2583" s="32" t="s">
        <v>206</v>
      </c>
      <c r="F2583" s="5">
        <f t="shared" si="219"/>
        <v>9.7117599999999999</v>
      </c>
      <c r="G2583">
        <v>2.96</v>
      </c>
      <c r="H2583" s="5">
        <v>7.93</v>
      </c>
      <c r="I2583">
        <v>2.4169999999999998</v>
      </c>
      <c r="K2583">
        <v>426.40199999999999</v>
      </c>
      <c r="L2583">
        <v>423.44200000000001</v>
      </c>
      <c r="M2583">
        <v>423.98500000000001</v>
      </c>
      <c r="N2583">
        <v>2.351</v>
      </c>
      <c r="O2583">
        <v>1.8080000000000001</v>
      </c>
      <c r="P2583">
        <f t="shared" si="218"/>
        <v>0.54300000000000637</v>
      </c>
    </row>
    <row r="2584" spans="1:17" x14ac:dyDescent="0.2">
      <c r="A2584" s="1">
        <v>312</v>
      </c>
      <c r="B2584" s="10">
        <v>31305</v>
      </c>
      <c r="C2584" s="32" t="s">
        <v>206</v>
      </c>
      <c r="F2584" s="5">
        <f t="shared" si="219"/>
        <v>9.7511320000000001</v>
      </c>
      <c r="G2584">
        <v>2.972</v>
      </c>
      <c r="H2584" s="5">
        <v>7.95</v>
      </c>
      <c r="I2584">
        <v>2.423</v>
      </c>
      <c r="K2584">
        <v>426.40199999999999</v>
      </c>
      <c r="L2584">
        <v>423.43</v>
      </c>
      <c r="M2584">
        <v>423.97899999999998</v>
      </c>
      <c r="N2584">
        <v>2.363</v>
      </c>
      <c r="O2584">
        <v>1.8140000000000001</v>
      </c>
      <c r="P2584">
        <f t="shared" si="218"/>
        <v>0.54899999999997817</v>
      </c>
    </row>
    <row r="2585" spans="1:17" x14ac:dyDescent="0.2">
      <c r="A2585" s="1">
        <v>312</v>
      </c>
      <c r="B2585" s="10">
        <v>31312</v>
      </c>
      <c r="C2585" s="32" t="s">
        <v>206</v>
      </c>
      <c r="F2585" s="5">
        <f t="shared" si="219"/>
        <v>9.7905040000000003</v>
      </c>
      <c r="G2585">
        <v>2.984</v>
      </c>
      <c r="H2585" s="5">
        <v>7.97</v>
      </c>
      <c r="I2585">
        <v>2.4289999999999998</v>
      </c>
      <c r="K2585">
        <v>426.40199999999999</v>
      </c>
      <c r="L2585">
        <v>423.41800000000001</v>
      </c>
      <c r="M2585">
        <v>423.97300000000001</v>
      </c>
      <c r="N2585">
        <v>2.375</v>
      </c>
      <c r="O2585">
        <v>1.82</v>
      </c>
      <c r="P2585">
        <f t="shared" si="218"/>
        <v>0.55500000000000682</v>
      </c>
    </row>
    <row r="2586" spans="1:17" x14ac:dyDescent="0.2">
      <c r="A2586" s="1">
        <v>312</v>
      </c>
      <c r="B2586" s="10">
        <v>31319</v>
      </c>
      <c r="C2586" s="32" t="s">
        <v>206</v>
      </c>
      <c r="F2586" s="5">
        <f t="shared" si="219"/>
        <v>9.8594050000000006</v>
      </c>
      <c r="G2586">
        <v>3.0049999999999999</v>
      </c>
      <c r="H2586" s="5">
        <v>7.99</v>
      </c>
      <c r="I2586">
        <v>2.4350000000000001</v>
      </c>
      <c r="K2586">
        <v>426.40199999999999</v>
      </c>
      <c r="L2586">
        <v>423.39699999999999</v>
      </c>
      <c r="M2586">
        <v>423.96699999999998</v>
      </c>
      <c r="N2586">
        <v>2.3959999999999999</v>
      </c>
      <c r="O2586">
        <v>1.8260000000000001</v>
      </c>
      <c r="P2586">
        <f t="shared" ref="P2586:P2649" si="220">M2586-L2586</f>
        <v>0.56999999999999318</v>
      </c>
    </row>
    <row r="2587" spans="1:17" x14ac:dyDescent="0.2">
      <c r="A2587" s="1">
        <v>312</v>
      </c>
      <c r="B2587" s="10">
        <v>31326</v>
      </c>
      <c r="C2587" s="32" t="s">
        <v>206</v>
      </c>
      <c r="F2587" s="5">
        <f t="shared" si="219"/>
        <v>9.8790910000000007</v>
      </c>
      <c r="G2587">
        <v>3.0110000000000001</v>
      </c>
      <c r="H2587" s="5">
        <v>7.98</v>
      </c>
      <c r="I2587">
        <v>2.4319999999999999</v>
      </c>
      <c r="K2587">
        <v>426.40199999999999</v>
      </c>
      <c r="L2587">
        <v>423.39100000000002</v>
      </c>
      <c r="M2587">
        <v>423.97</v>
      </c>
      <c r="N2587">
        <v>2.4020000000000001</v>
      </c>
      <c r="O2587">
        <v>1.823</v>
      </c>
      <c r="P2587">
        <f t="shared" si="220"/>
        <v>0.57900000000000773</v>
      </c>
    </row>
    <row r="2588" spans="1:17" x14ac:dyDescent="0.2">
      <c r="A2588" s="1">
        <v>312</v>
      </c>
      <c r="B2588" s="10">
        <v>31333</v>
      </c>
      <c r="C2588" s="32" t="s">
        <v>206</v>
      </c>
      <c r="F2588" s="5">
        <f t="shared" si="219"/>
        <v>9.9315870000000004</v>
      </c>
      <c r="G2588">
        <v>3.0270000000000001</v>
      </c>
      <c r="H2588" s="5">
        <v>8.0500000000000007</v>
      </c>
      <c r="I2588">
        <v>2.4540000000000002</v>
      </c>
      <c r="K2588">
        <v>426.40199999999999</v>
      </c>
      <c r="L2588">
        <v>423.375</v>
      </c>
      <c r="M2588">
        <v>423.94799999999998</v>
      </c>
      <c r="N2588">
        <v>2.4180000000000001</v>
      </c>
      <c r="O2588">
        <v>1.845</v>
      </c>
      <c r="P2588">
        <f t="shared" si="220"/>
        <v>0.57299999999997908</v>
      </c>
    </row>
    <row r="2589" spans="1:17" x14ac:dyDescent="0.2">
      <c r="A2589" s="1">
        <v>312</v>
      </c>
      <c r="B2589" s="10">
        <v>31340</v>
      </c>
      <c r="C2589" s="32" t="s">
        <v>206</v>
      </c>
      <c r="F2589" s="5">
        <f t="shared" si="219"/>
        <v>10.000488000000001</v>
      </c>
      <c r="G2589">
        <v>3.048</v>
      </c>
      <c r="H2589" s="5">
        <v>8.08</v>
      </c>
      <c r="I2589">
        <v>2.4630000000000001</v>
      </c>
      <c r="K2589">
        <v>426.40199999999999</v>
      </c>
      <c r="L2589">
        <v>423.35399999999998</v>
      </c>
      <c r="M2589">
        <v>423.93900000000002</v>
      </c>
      <c r="N2589">
        <v>2.4390000000000001</v>
      </c>
      <c r="O2589">
        <v>1.8540000000000001</v>
      </c>
      <c r="P2589">
        <f t="shared" si="220"/>
        <v>0.58500000000003638</v>
      </c>
    </row>
    <row r="2590" spans="1:17" x14ac:dyDescent="0.2">
      <c r="A2590" s="1">
        <v>312</v>
      </c>
      <c r="B2590" s="10">
        <v>31347</v>
      </c>
      <c r="C2590" s="32" t="s">
        <v>206</v>
      </c>
      <c r="F2590" s="5">
        <f t="shared" si="219"/>
        <v>10.079232000000001</v>
      </c>
      <c r="G2590">
        <v>3.0720000000000001</v>
      </c>
      <c r="H2590" s="5">
        <v>8.11</v>
      </c>
      <c r="I2590">
        <v>2.472</v>
      </c>
      <c r="K2590">
        <v>426.40199999999999</v>
      </c>
      <c r="L2590">
        <v>423.33</v>
      </c>
      <c r="M2590">
        <v>423.93</v>
      </c>
      <c r="N2590">
        <v>2.4630000000000001</v>
      </c>
      <c r="O2590">
        <v>1.863</v>
      </c>
      <c r="P2590">
        <f t="shared" si="220"/>
        <v>0.60000000000002274</v>
      </c>
    </row>
    <row r="2591" spans="1:17" x14ac:dyDescent="0.2">
      <c r="A2591" s="1">
        <v>312</v>
      </c>
      <c r="B2591" s="10">
        <v>31437</v>
      </c>
      <c r="C2591" s="32" t="s">
        <v>206</v>
      </c>
      <c r="F2591" s="5">
        <f t="shared" si="219"/>
        <v>10.390927</v>
      </c>
      <c r="G2591">
        <v>3.1669999999999998</v>
      </c>
      <c r="H2591" s="5">
        <v>8.8800000000000008</v>
      </c>
      <c r="I2591">
        <v>2.7069999999999999</v>
      </c>
      <c r="K2591">
        <v>426.40199999999999</v>
      </c>
      <c r="L2591">
        <v>423.23500000000001</v>
      </c>
      <c r="M2591">
        <v>423.69499999999999</v>
      </c>
      <c r="N2591">
        <v>2.5579999999999998</v>
      </c>
      <c r="O2591">
        <v>2.0979999999999999</v>
      </c>
      <c r="P2591">
        <f t="shared" si="220"/>
        <v>0.45999999999997954</v>
      </c>
    </row>
    <row r="2592" spans="1:17" x14ac:dyDescent="0.2">
      <c r="A2592" s="1">
        <v>312</v>
      </c>
      <c r="B2592" s="10">
        <v>31445</v>
      </c>
      <c r="C2592" s="32" t="s">
        <v>206</v>
      </c>
      <c r="F2592" s="50">
        <f t="shared" si="219"/>
        <v>10.331869000000001</v>
      </c>
      <c r="G2592" s="51">
        <v>3.149</v>
      </c>
      <c r="H2592" s="39">
        <v>8.32</v>
      </c>
      <c r="I2592" s="34">
        <v>2.536</v>
      </c>
      <c r="J2592" s="51" t="s">
        <v>271</v>
      </c>
      <c r="K2592">
        <v>426.40199999999999</v>
      </c>
      <c r="L2592">
        <v>423.25299999999999</v>
      </c>
      <c r="M2592">
        <v>423.86599999999999</v>
      </c>
      <c r="N2592">
        <v>2.54</v>
      </c>
      <c r="O2592">
        <v>1.927</v>
      </c>
      <c r="P2592">
        <f t="shared" si="220"/>
        <v>0.61299999999999955</v>
      </c>
      <c r="Q2592" s="34" t="s">
        <v>274</v>
      </c>
    </row>
    <row r="2593" spans="1:17" x14ac:dyDescent="0.2">
      <c r="A2593" s="1">
        <v>312</v>
      </c>
      <c r="B2593" s="10">
        <v>31445</v>
      </c>
      <c r="C2593" s="32" t="s">
        <v>206</v>
      </c>
      <c r="F2593" s="39">
        <f t="shared" si="219"/>
        <v>10.600911</v>
      </c>
      <c r="G2593" s="34">
        <v>3.2309999999999999</v>
      </c>
      <c r="H2593" s="52">
        <v>8.32</v>
      </c>
      <c r="I2593" s="53">
        <v>2.536</v>
      </c>
      <c r="K2593">
        <v>426.40199999999999</v>
      </c>
      <c r="L2593">
        <v>423.17099999999999</v>
      </c>
      <c r="M2593" s="53">
        <v>423.86599999999999</v>
      </c>
      <c r="N2593">
        <v>2.6219999999999999</v>
      </c>
      <c r="O2593" s="53">
        <v>1.927</v>
      </c>
      <c r="P2593" s="53">
        <f t="shared" ref="P2593" si="221">M2593-L2593</f>
        <v>0.69499999999999318</v>
      </c>
      <c r="Q2593" s="53" t="s">
        <v>273</v>
      </c>
    </row>
    <row r="2594" spans="1:17" x14ac:dyDescent="0.2">
      <c r="A2594" s="1">
        <v>312</v>
      </c>
      <c r="B2594" s="10">
        <v>31451</v>
      </c>
      <c r="C2594" s="32" t="s">
        <v>206</v>
      </c>
      <c r="F2594" s="5">
        <f t="shared" si="219"/>
        <v>10.679655</v>
      </c>
      <c r="G2594">
        <v>3.2549999999999999</v>
      </c>
      <c r="H2594" s="5">
        <v>8.33</v>
      </c>
      <c r="I2594">
        <v>2.5390000000000001</v>
      </c>
      <c r="K2594">
        <v>426.40199999999999</v>
      </c>
      <c r="L2594">
        <v>423.14699999999999</v>
      </c>
      <c r="M2594">
        <v>423.863</v>
      </c>
      <c r="N2594">
        <v>2.6459999999999999</v>
      </c>
      <c r="O2594">
        <v>1.93</v>
      </c>
      <c r="P2594">
        <f t="shared" si="220"/>
        <v>0.71600000000000819</v>
      </c>
    </row>
    <row r="2595" spans="1:17" x14ac:dyDescent="0.2">
      <c r="A2595" s="1">
        <v>312</v>
      </c>
      <c r="B2595" s="10">
        <v>31458</v>
      </c>
      <c r="C2595" s="32" t="s">
        <v>206</v>
      </c>
      <c r="F2595" s="5">
        <f t="shared" si="219"/>
        <v>10.732151</v>
      </c>
      <c r="G2595">
        <v>3.2709999999999999</v>
      </c>
      <c r="H2595" s="5">
        <v>8.35</v>
      </c>
      <c r="I2595">
        <v>2.5449999999999999</v>
      </c>
      <c r="K2595">
        <v>426.40199999999999</v>
      </c>
      <c r="L2595">
        <v>423.13200000000001</v>
      </c>
      <c r="M2595">
        <v>423.85700000000003</v>
      </c>
      <c r="N2595">
        <v>2.6619999999999999</v>
      </c>
      <c r="O2595">
        <v>1.9359999999999999</v>
      </c>
      <c r="P2595">
        <f t="shared" si="220"/>
        <v>0.72500000000002274</v>
      </c>
    </row>
    <row r="2596" spans="1:17" x14ac:dyDescent="0.2">
      <c r="A2596" s="1">
        <v>312</v>
      </c>
      <c r="B2596" s="10">
        <v>31465</v>
      </c>
      <c r="C2596" s="32" t="s">
        <v>206</v>
      </c>
      <c r="F2596" s="5">
        <f t="shared" si="219"/>
        <v>10.801052</v>
      </c>
      <c r="G2596">
        <v>3.2919999999999998</v>
      </c>
      <c r="H2596" s="5">
        <v>8.41</v>
      </c>
      <c r="I2596">
        <v>2.5630000000000002</v>
      </c>
      <c r="K2596">
        <v>426.40199999999999</v>
      </c>
      <c r="L2596">
        <v>423.11</v>
      </c>
      <c r="M2596">
        <v>423.839</v>
      </c>
      <c r="N2596">
        <v>2.6829999999999998</v>
      </c>
      <c r="O2596">
        <v>1.954</v>
      </c>
      <c r="P2596">
        <f t="shared" si="220"/>
        <v>0.72899999999998499</v>
      </c>
    </row>
    <row r="2597" spans="1:17" x14ac:dyDescent="0.2">
      <c r="A2597" s="1">
        <v>312</v>
      </c>
      <c r="B2597" s="10">
        <v>31473</v>
      </c>
      <c r="C2597" s="32" t="s">
        <v>206</v>
      </c>
      <c r="F2597" s="5">
        <f t="shared" si="219"/>
        <v>10.909325000000001</v>
      </c>
      <c r="G2597">
        <v>3.3250000000000002</v>
      </c>
      <c r="H2597" s="5">
        <v>8.43</v>
      </c>
      <c r="I2597">
        <v>2.569</v>
      </c>
      <c r="K2597">
        <v>426.40199999999999</v>
      </c>
      <c r="L2597">
        <v>423.077</v>
      </c>
      <c r="M2597">
        <v>423.83300000000003</v>
      </c>
      <c r="N2597">
        <v>2.7160000000000002</v>
      </c>
      <c r="O2597">
        <v>1.96</v>
      </c>
      <c r="P2597">
        <f t="shared" si="220"/>
        <v>0.75600000000002865</v>
      </c>
    </row>
    <row r="2598" spans="1:17" x14ac:dyDescent="0.2">
      <c r="A2598" s="1">
        <v>312</v>
      </c>
      <c r="B2598" s="10">
        <v>31480</v>
      </c>
      <c r="C2598" s="32" t="s">
        <v>206</v>
      </c>
      <c r="F2598" s="5">
        <f t="shared" si="219"/>
        <v>10.899482000000001</v>
      </c>
      <c r="G2598">
        <v>3.3220000000000001</v>
      </c>
      <c r="H2598" s="5">
        <v>8.39</v>
      </c>
      <c r="I2598">
        <v>2.5569999999999999</v>
      </c>
      <c r="K2598">
        <v>426.40199999999999</v>
      </c>
      <c r="L2598">
        <v>423.08</v>
      </c>
      <c r="M2598">
        <v>423.84500000000003</v>
      </c>
      <c r="N2598">
        <v>2.7130000000000001</v>
      </c>
      <c r="O2598">
        <v>1.948</v>
      </c>
      <c r="P2598">
        <f t="shared" si="220"/>
        <v>0.7650000000000432</v>
      </c>
    </row>
    <row r="2599" spans="1:17" x14ac:dyDescent="0.2">
      <c r="A2599" s="1">
        <v>312</v>
      </c>
      <c r="B2599" s="10">
        <v>31487</v>
      </c>
      <c r="C2599" s="32" t="s">
        <v>206</v>
      </c>
      <c r="F2599" s="5">
        <f t="shared" si="219"/>
        <v>10.860110000000001</v>
      </c>
      <c r="G2599">
        <v>3.31</v>
      </c>
      <c r="H2599" s="5">
        <v>8.4499999999999993</v>
      </c>
      <c r="I2599">
        <v>2.5760000000000001</v>
      </c>
      <c r="K2599">
        <v>426.40199999999999</v>
      </c>
      <c r="L2599">
        <v>423.09199999999998</v>
      </c>
      <c r="M2599">
        <v>423.827</v>
      </c>
      <c r="N2599">
        <v>2.7010000000000001</v>
      </c>
      <c r="O2599">
        <v>1.9670000000000001</v>
      </c>
      <c r="P2599">
        <f t="shared" si="220"/>
        <v>0.73500000000001364</v>
      </c>
    </row>
    <row r="2600" spans="1:17" x14ac:dyDescent="0.2">
      <c r="A2600" s="1">
        <v>312</v>
      </c>
      <c r="B2600" s="10">
        <v>31493</v>
      </c>
      <c r="C2600" s="32" t="s">
        <v>206</v>
      </c>
      <c r="F2600" s="5">
        <f t="shared" si="219"/>
        <v>10.942135</v>
      </c>
      <c r="G2600">
        <v>3.335</v>
      </c>
      <c r="H2600" s="5">
        <v>8.42</v>
      </c>
      <c r="I2600">
        <v>2.5659999999999998</v>
      </c>
      <c r="K2600">
        <v>426.40199999999999</v>
      </c>
      <c r="L2600">
        <v>423.06799999999998</v>
      </c>
      <c r="M2600">
        <v>423.83600000000001</v>
      </c>
      <c r="N2600">
        <v>2.726</v>
      </c>
      <c r="O2600">
        <v>1.9570000000000001</v>
      </c>
      <c r="P2600">
        <f t="shared" si="220"/>
        <v>0.7680000000000291</v>
      </c>
    </row>
    <row r="2601" spans="1:17" x14ac:dyDescent="0.2">
      <c r="A2601" s="1">
        <v>312</v>
      </c>
      <c r="B2601" s="10">
        <v>31500</v>
      </c>
      <c r="C2601" s="32" t="s">
        <v>206</v>
      </c>
      <c r="F2601" s="5">
        <f t="shared" si="219"/>
        <v>10.741994</v>
      </c>
      <c r="G2601">
        <v>3.274</v>
      </c>
      <c r="H2601" s="5">
        <v>8.09</v>
      </c>
      <c r="I2601">
        <v>2.4660000000000002</v>
      </c>
      <c r="K2601">
        <v>426.40199999999999</v>
      </c>
      <c r="L2601">
        <v>423.12900000000002</v>
      </c>
      <c r="M2601">
        <v>423.93599999999998</v>
      </c>
      <c r="N2601">
        <v>2.665</v>
      </c>
      <c r="O2601">
        <v>1.857</v>
      </c>
      <c r="P2601">
        <f t="shared" si="220"/>
        <v>0.80699999999995953</v>
      </c>
    </row>
    <row r="2602" spans="1:17" x14ac:dyDescent="0.2">
      <c r="A2602" s="1">
        <v>312</v>
      </c>
      <c r="B2602" s="10">
        <v>31507</v>
      </c>
      <c r="C2602" s="32" t="s">
        <v>206</v>
      </c>
      <c r="F2602" s="5">
        <f t="shared" si="219"/>
        <v>10.541853000000001</v>
      </c>
      <c r="G2602">
        <v>3.2130000000000001</v>
      </c>
      <c r="H2602" s="5">
        <v>8.06</v>
      </c>
      <c r="I2602">
        <v>2.4569999999999999</v>
      </c>
      <c r="K2602">
        <v>426.40199999999999</v>
      </c>
      <c r="L2602">
        <v>423.18900000000002</v>
      </c>
      <c r="M2602">
        <v>423.94499999999999</v>
      </c>
      <c r="N2602">
        <v>2.6040000000000001</v>
      </c>
      <c r="O2602">
        <v>1.8480000000000001</v>
      </c>
      <c r="P2602">
        <f t="shared" si="220"/>
        <v>0.75599999999997181</v>
      </c>
    </row>
    <row r="2603" spans="1:17" x14ac:dyDescent="0.2">
      <c r="A2603" s="1">
        <v>312</v>
      </c>
      <c r="B2603" s="10">
        <v>31515</v>
      </c>
      <c r="C2603" s="32" t="s">
        <v>206</v>
      </c>
      <c r="F2603" s="5">
        <f t="shared" si="219"/>
        <v>10.430299</v>
      </c>
      <c r="G2603">
        <v>3.1789999999999998</v>
      </c>
      <c r="H2603" s="5">
        <v>8.07</v>
      </c>
      <c r="I2603">
        <v>2.46</v>
      </c>
      <c r="K2603">
        <v>426.40199999999999</v>
      </c>
      <c r="L2603">
        <v>423.22300000000001</v>
      </c>
      <c r="M2603">
        <v>423.94200000000001</v>
      </c>
      <c r="N2603">
        <v>2.57</v>
      </c>
      <c r="O2603">
        <v>1.851</v>
      </c>
      <c r="P2603">
        <f t="shared" si="220"/>
        <v>0.71899999999999409</v>
      </c>
    </row>
    <row r="2604" spans="1:17" x14ac:dyDescent="0.2">
      <c r="A2604" s="1">
        <v>312</v>
      </c>
      <c r="B2604" s="10">
        <v>31522</v>
      </c>
      <c r="C2604" s="32" t="s">
        <v>206</v>
      </c>
      <c r="F2604" s="5">
        <f t="shared" si="219"/>
        <v>10.299059</v>
      </c>
      <c r="G2604">
        <v>3.1389999999999998</v>
      </c>
      <c r="H2604" s="5">
        <v>8.0500000000000007</v>
      </c>
      <c r="I2604">
        <v>2.4540000000000002</v>
      </c>
      <c r="K2604">
        <v>426.40199999999999</v>
      </c>
      <c r="L2604">
        <v>423.26299999999998</v>
      </c>
      <c r="M2604">
        <v>423.94799999999998</v>
      </c>
      <c r="N2604">
        <v>2.5299999999999998</v>
      </c>
      <c r="O2604">
        <v>1.845</v>
      </c>
      <c r="P2604">
        <f t="shared" si="220"/>
        <v>0.68500000000000227</v>
      </c>
    </row>
    <row r="2605" spans="1:17" x14ac:dyDescent="0.2">
      <c r="A2605" s="1">
        <v>312</v>
      </c>
      <c r="B2605" s="10">
        <v>31529</v>
      </c>
      <c r="C2605" s="32" t="s">
        <v>206</v>
      </c>
      <c r="F2605" s="5">
        <f t="shared" si="219"/>
        <v>10.171100000000001</v>
      </c>
      <c r="G2605">
        <v>3.1</v>
      </c>
      <c r="H2605" s="5">
        <v>8.1</v>
      </c>
      <c r="I2605">
        <v>2.4689999999999999</v>
      </c>
      <c r="K2605">
        <v>426.40199999999999</v>
      </c>
      <c r="L2605">
        <v>423.30200000000002</v>
      </c>
      <c r="M2605">
        <v>423.93299999999999</v>
      </c>
      <c r="N2605">
        <v>2.4910000000000001</v>
      </c>
      <c r="O2605">
        <v>1.86</v>
      </c>
      <c r="P2605">
        <f t="shared" si="220"/>
        <v>0.63099999999997181</v>
      </c>
    </row>
    <row r="2606" spans="1:17" x14ac:dyDescent="0.2">
      <c r="A2606" s="1">
        <v>312</v>
      </c>
      <c r="B2606" s="10">
        <v>31537</v>
      </c>
      <c r="C2606" s="32" t="s">
        <v>206</v>
      </c>
      <c r="F2606" s="5">
        <f t="shared" si="219"/>
        <v>9.8495619999999988</v>
      </c>
      <c r="G2606">
        <v>3.0019999999999998</v>
      </c>
      <c r="H2606" s="5">
        <v>7.89</v>
      </c>
      <c r="I2606">
        <v>2.4049999999999998</v>
      </c>
      <c r="K2606">
        <v>426.40199999999999</v>
      </c>
      <c r="L2606">
        <v>423.4</v>
      </c>
      <c r="M2606">
        <v>423.99700000000001</v>
      </c>
      <c r="N2606">
        <v>2.3929999999999998</v>
      </c>
      <c r="O2606">
        <v>1.796</v>
      </c>
      <c r="P2606">
        <f t="shared" si="220"/>
        <v>0.59700000000003683</v>
      </c>
    </row>
    <row r="2607" spans="1:17" x14ac:dyDescent="0.2">
      <c r="A2607" s="1">
        <v>312</v>
      </c>
      <c r="B2607" s="10">
        <v>31543</v>
      </c>
      <c r="C2607" s="32" t="s">
        <v>206</v>
      </c>
      <c r="F2607" s="5">
        <f t="shared" si="219"/>
        <v>9.3508500000000012</v>
      </c>
      <c r="G2607">
        <v>2.85</v>
      </c>
      <c r="H2607" s="5">
        <v>7.76</v>
      </c>
      <c r="I2607">
        <v>2.3650000000000002</v>
      </c>
      <c r="K2607">
        <v>426.40199999999999</v>
      </c>
      <c r="L2607">
        <v>423.55200000000002</v>
      </c>
      <c r="M2607">
        <v>424.03699999999998</v>
      </c>
      <c r="N2607">
        <v>2.2410000000000001</v>
      </c>
      <c r="O2607">
        <v>1.756</v>
      </c>
      <c r="P2607">
        <f t="shared" si="220"/>
        <v>0.4849999999999568</v>
      </c>
    </row>
    <row r="2608" spans="1:17" x14ac:dyDescent="0.2">
      <c r="A2608" s="1">
        <v>312</v>
      </c>
      <c r="B2608" s="10">
        <v>31551</v>
      </c>
      <c r="C2608" s="32" t="s">
        <v>206</v>
      </c>
      <c r="F2608" s="5">
        <f t="shared" si="219"/>
        <v>9.468966</v>
      </c>
      <c r="G2608">
        <v>2.8860000000000001</v>
      </c>
      <c r="H2608" s="5">
        <v>7.83</v>
      </c>
      <c r="I2608">
        <v>2.387</v>
      </c>
      <c r="K2608">
        <v>426.40199999999999</v>
      </c>
      <c r="L2608">
        <v>423.51600000000002</v>
      </c>
      <c r="M2608">
        <v>424.01499999999999</v>
      </c>
      <c r="N2608">
        <v>2.2770000000000001</v>
      </c>
      <c r="O2608">
        <v>1.778</v>
      </c>
      <c r="P2608">
        <f t="shared" si="220"/>
        <v>0.4989999999999668</v>
      </c>
    </row>
    <row r="2609" spans="1:16" x14ac:dyDescent="0.2">
      <c r="A2609" s="1">
        <v>312</v>
      </c>
      <c r="B2609" s="10">
        <v>31578</v>
      </c>
      <c r="C2609" s="32" t="s">
        <v>206</v>
      </c>
      <c r="F2609" s="5">
        <f t="shared" si="219"/>
        <v>9.7412890000000001</v>
      </c>
      <c r="G2609">
        <v>2.9689999999999999</v>
      </c>
      <c r="H2609" s="5">
        <v>8.02</v>
      </c>
      <c r="I2609">
        <v>2.4449999999999998</v>
      </c>
      <c r="K2609">
        <v>426.40199999999999</v>
      </c>
      <c r="L2609">
        <v>423.43299999999999</v>
      </c>
      <c r="M2609">
        <v>423.95800000000003</v>
      </c>
      <c r="N2609">
        <v>2.36</v>
      </c>
      <c r="O2609">
        <v>1.8360000000000001</v>
      </c>
      <c r="P2609">
        <f t="shared" si="220"/>
        <v>0.52500000000003411</v>
      </c>
    </row>
    <row r="2610" spans="1:16" x14ac:dyDescent="0.2">
      <c r="A2610" s="1">
        <v>312</v>
      </c>
      <c r="B2610" s="10">
        <v>31592</v>
      </c>
      <c r="C2610" s="32" t="s">
        <v>206</v>
      </c>
      <c r="F2610" s="5">
        <f t="shared" si="219"/>
        <v>9.7314460000000018</v>
      </c>
      <c r="G2610">
        <v>2.9660000000000002</v>
      </c>
      <c r="H2610" s="5">
        <v>8.01</v>
      </c>
      <c r="I2610">
        <v>2.4409999999999998</v>
      </c>
      <c r="K2610">
        <v>426.40199999999999</v>
      </c>
      <c r="L2610">
        <v>423.43599999999998</v>
      </c>
      <c r="M2610">
        <v>423.96100000000001</v>
      </c>
      <c r="N2610">
        <v>2.3570000000000002</v>
      </c>
      <c r="O2610">
        <v>1.8320000000000001</v>
      </c>
      <c r="P2610">
        <f t="shared" si="220"/>
        <v>0.52500000000003411</v>
      </c>
    </row>
    <row r="2611" spans="1:16" x14ac:dyDescent="0.2">
      <c r="A2611" s="1">
        <v>312</v>
      </c>
      <c r="B2611" s="10">
        <v>31602</v>
      </c>
      <c r="C2611" s="32" t="s">
        <v>206</v>
      </c>
      <c r="F2611" s="5">
        <f t="shared" si="219"/>
        <v>9.7905040000000003</v>
      </c>
      <c r="G2611">
        <v>2.984</v>
      </c>
      <c r="H2611" s="5">
        <v>8.07</v>
      </c>
      <c r="I2611">
        <v>2.46</v>
      </c>
      <c r="K2611">
        <v>426.40199999999999</v>
      </c>
      <c r="L2611">
        <v>423.41800000000001</v>
      </c>
      <c r="M2611">
        <v>423.94200000000001</v>
      </c>
      <c r="N2611">
        <v>2.375</v>
      </c>
      <c r="O2611">
        <v>1.851</v>
      </c>
      <c r="P2611">
        <f t="shared" si="220"/>
        <v>0.52400000000000091</v>
      </c>
    </row>
    <row r="2612" spans="1:16" x14ac:dyDescent="0.2">
      <c r="A2612" s="1">
        <v>312</v>
      </c>
      <c r="B2612" s="10">
        <v>31606</v>
      </c>
      <c r="C2612" s="32" t="s">
        <v>206</v>
      </c>
      <c r="F2612" s="5">
        <f t="shared" si="219"/>
        <v>10.020173999999999</v>
      </c>
      <c r="G2612">
        <v>3.0539999999999998</v>
      </c>
      <c r="H2612" s="5">
        <v>8.07</v>
      </c>
      <c r="I2612">
        <v>2.46</v>
      </c>
      <c r="K2612">
        <v>426.40199999999999</v>
      </c>
      <c r="L2612">
        <v>423.34800000000001</v>
      </c>
      <c r="M2612">
        <v>423.94200000000001</v>
      </c>
      <c r="N2612">
        <v>2.4449999999999998</v>
      </c>
      <c r="O2612">
        <v>1.851</v>
      </c>
      <c r="P2612">
        <f t="shared" si="220"/>
        <v>0.59399999999999409</v>
      </c>
    </row>
    <row r="2613" spans="1:16" x14ac:dyDescent="0.2">
      <c r="A2613" s="1">
        <v>312</v>
      </c>
      <c r="B2613" s="10">
        <v>31614</v>
      </c>
      <c r="C2613" s="32" t="s">
        <v>206</v>
      </c>
      <c r="F2613" s="5">
        <f t="shared" si="219"/>
        <v>10.112042000000001</v>
      </c>
      <c r="G2613">
        <v>3.0819999999999999</v>
      </c>
      <c r="H2613" s="5">
        <v>8.09</v>
      </c>
      <c r="I2613">
        <v>2.4660000000000002</v>
      </c>
      <c r="K2613">
        <v>426.40199999999999</v>
      </c>
      <c r="L2613">
        <v>423.32100000000003</v>
      </c>
      <c r="M2613">
        <v>423.93599999999998</v>
      </c>
      <c r="N2613">
        <v>2.4729999999999999</v>
      </c>
      <c r="O2613">
        <v>1.857</v>
      </c>
      <c r="P2613">
        <f t="shared" si="220"/>
        <v>0.61499999999995225</v>
      </c>
    </row>
    <row r="2614" spans="1:16" x14ac:dyDescent="0.2">
      <c r="A2614" s="1">
        <v>312</v>
      </c>
      <c r="B2614" s="10">
        <v>31719</v>
      </c>
      <c r="C2614" s="32" t="s">
        <v>206</v>
      </c>
      <c r="F2614" s="5">
        <f t="shared" si="219"/>
        <v>10.541853000000001</v>
      </c>
      <c r="G2614">
        <v>3.2130000000000001</v>
      </c>
      <c r="H2614" s="5">
        <v>8.31</v>
      </c>
      <c r="I2614">
        <v>2.5329999999999999</v>
      </c>
      <c r="K2614">
        <v>426.40199999999999</v>
      </c>
      <c r="L2614">
        <v>423.18900000000002</v>
      </c>
      <c r="M2614">
        <v>423.86900000000003</v>
      </c>
      <c r="N2614">
        <v>2.6040000000000001</v>
      </c>
      <c r="O2614">
        <v>1.9239999999999999</v>
      </c>
      <c r="P2614">
        <f t="shared" si="220"/>
        <v>0.68000000000000682</v>
      </c>
    </row>
    <row r="2615" spans="1:16" x14ac:dyDescent="0.2">
      <c r="A2615" s="1">
        <v>312</v>
      </c>
      <c r="B2615" s="10">
        <v>31774</v>
      </c>
      <c r="C2615" s="32" t="s">
        <v>206</v>
      </c>
      <c r="F2615" s="5">
        <f t="shared" si="219"/>
        <v>10.571382</v>
      </c>
      <c r="G2615">
        <v>3.222</v>
      </c>
      <c r="H2615" s="5">
        <v>8.5299999999999994</v>
      </c>
      <c r="I2615">
        <v>2.6</v>
      </c>
      <c r="K2615">
        <v>426.40199999999999</v>
      </c>
      <c r="L2615">
        <v>423.18</v>
      </c>
      <c r="M2615">
        <v>423.80200000000002</v>
      </c>
      <c r="N2615">
        <v>2.613</v>
      </c>
      <c r="O2615">
        <v>1.9910000000000001</v>
      </c>
      <c r="P2615">
        <f t="shared" si="220"/>
        <v>0.6220000000000141</v>
      </c>
    </row>
    <row r="2616" spans="1:16" x14ac:dyDescent="0.2">
      <c r="A2616" s="1">
        <v>312</v>
      </c>
      <c r="B2616" s="10">
        <v>31780</v>
      </c>
      <c r="C2616" s="32" t="s">
        <v>206</v>
      </c>
      <c r="F2616" s="5">
        <f t="shared" si="219"/>
        <v>10.850267000000001</v>
      </c>
      <c r="G2616">
        <v>3.3069999999999999</v>
      </c>
      <c r="H2616" s="5">
        <v>8.5399999999999991</v>
      </c>
      <c r="I2616">
        <v>2.6030000000000002</v>
      </c>
      <c r="K2616">
        <v>426.40199999999999</v>
      </c>
      <c r="L2616">
        <v>423.09500000000003</v>
      </c>
      <c r="M2616">
        <v>423.79899999999998</v>
      </c>
      <c r="N2616">
        <v>2.698</v>
      </c>
      <c r="O2616">
        <v>1.994</v>
      </c>
      <c r="P2616">
        <f t="shared" si="220"/>
        <v>0.70399999999995089</v>
      </c>
    </row>
    <row r="2617" spans="1:16" x14ac:dyDescent="0.2">
      <c r="A2617" s="1">
        <v>312</v>
      </c>
      <c r="B2617" s="10">
        <v>31788</v>
      </c>
      <c r="C2617" s="32" t="s">
        <v>206</v>
      </c>
      <c r="F2617" s="5">
        <f t="shared" si="219"/>
        <v>10.909325000000001</v>
      </c>
      <c r="G2617">
        <v>3.3250000000000002</v>
      </c>
      <c r="H2617" s="5">
        <v>8.5500000000000007</v>
      </c>
      <c r="I2617">
        <v>2.6059999999999999</v>
      </c>
      <c r="K2617">
        <v>426.40199999999999</v>
      </c>
      <c r="L2617">
        <v>423.077</v>
      </c>
      <c r="M2617">
        <v>423.79599999999999</v>
      </c>
      <c r="N2617">
        <v>2.7160000000000002</v>
      </c>
      <c r="O2617">
        <v>1.9970000000000001</v>
      </c>
      <c r="P2617">
        <f t="shared" si="220"/>
        <v>0.71899999999999409</v>
      </c>
    </row>
    <row r="2618" spans="1:16" x14ac:dyDescent="0.2">
      <c r="A2618" s="1">
        <v>312</v>
      </c>
      <c r="B2618" s="10">
        <v>31905</v>
      </c>
      <c r="C2618" s="32" t="s">
        <v>206</v>
      </c>
      <c r="H2618" s="5">
        <v>8.6</v>
      </c>
      <c r="I2618">
        <v>2.621</v>
      </c>
      <c r="K2618">
        <v>426.40199999999999</v>
      </c>
      <c r="M2618">
        <v>423.78100000000001</v>
      </c>
      <c r="O2618">
        <v>2.012</v>
      </c>
    </row>
    <row r="2619" spans="1:16" x14ac:dyDescent="0.2">
      <c r="A2619" s="1">
        <v>312</v>
      </c>
      <c r="B2619" s="10">
        <v>32352</v>
      </c>
      <c r="C2619" s="32" t="s">
        <v>206</v>
      </c>
      <c r="F2619" s="5">
        <f t="shared" si="219"/>
        <v>11.001193000000001</v>
      </c>
      <c r="G2619">
        <v>3.3530000000000002</v>
      </c>
      <c r="H2619" s="5">
        <v>8.52</v>
      </c>
      <c r="I2619">
        <v>2.597</v>
      </c>
      <c r="K2619">
        <v>426.40199999999999</v>
      </c>
      <c r="L2619">
        <v>423.04899999999998</v>
      </c>
      <c r="M2619">
        <v>423.80500000000001</v>
      </c>
      <c r="N2619">
        <v>2.7440000000000002</v>
      </c>
      <c r="O2619">
        <v>1.988</v>
      </c>
      <c r="P2619">
        <f t="shared" si="220"/>
        <v>0.75600000000002865</v>
      </c>
    </row>
    <row r="2620" spans="1:16" x14ac:dyDescent="0.2">
      <c r="A2620" s="1">
        <v>312</v>
      </c>
      <c r="B2620" s="10">
        <v>32381</v>
      </c>
      <c r="C2620" s="32" t="s">
        <v>206</v>
      </c>
      <c r="F2620" s="5">
        <f t="shared" si="219"/>
        <v>11.260392</v>
      </c>
      <c r="G2620">
        <v>3.4319999999999999</v>
      </c>
      <c r="H2620" s="5">
        <v>8.56</v>
      </c>
      <c r="I2620">
        <v>2.609</v>
      </c>
      <c r="K2620">
        <v>426.40199999999999</v>
      </c>
      <c r="L2620">
        <v>422.97</v>
      </c>
      <c r="M2620">
        <v>423.79300000000001</v>
      </c>
      <c r="N2620">
        <v>2.823</v>
      </c>
      <c r="O2620">
        <v>2</v>
      </c>
      <c r="P2620">
        <f t="shared" si="220"/>
        <v>0.82299999999997908</v>
      </c>
    </row>
    <row r="2621" spans="1:16" x14ac:dyDescent="0.2">
      <c r="A2621" s="1">
        <v>312</v>
      </c>
      <c r="B2621" s="10">
        <v>32381</v>
      </c>
      <c r="C2621" s="32" t="s">
        <v>206</v>
      </c>
      <c r="H2621" s="5">
        <v>8.52</v>
      </c>
      <c r="I2621">
        <v>2.597</v>
      </c>
      <c r="K2621">
        <v>426.40199999999999</v>
      </c>
      <c r="M2621">
        <v>423.80500000000001</v>
      </c>
      <c r="O2621">
        <v>1.988</v>
      </c>
    </row>
    <row r="2622" spans="1:16" x14ac:dyDescent="0.2">
      <c r="A2622" s="1">
        <v>312</v>
      </c>
      <c r="B2622" s="10">
        <v>32723</v>
      </c>
      <c r="C2622" s="32" t="s">
        <v>206</v>
      </c>
      <c r="F2622" s="5">
        <f t="shared" ref="F2622:F2685" si="222">G2622*3.281</f>
        <v>10.53201</v>
      </c>
      <c r="G2622">
        <v>3.21</v>
      </c>
      <c r="H2622" s="5">
        <v>8.48</v>
      </c>
      <c r="I2622">
        <v>2.585</v>
      </c>
      <c r="K2622">
        <v>426.40199999999999</v>
      </c>
      <c r="L2622">
        <v>423.19299999999998</v>
      </c>
      <c r="M2622">
        <v>423.81700000000001</v>
      </c>
      <c r="N2622">
        <v>2.601</v>
      </c>
      <c r="O2622">
        <v>1.976</v>
      </c>
      <c r="P2622">
        <f t="shared" si="220"/>
        <v>0.62400000000002365</v>
      </c>
    </row>
    <row r="2623" spans="1:16" x14ac:dyDescent="0.2">
      <c r="A2623" s="1">
        <v>312</v>
      </c>
      <c r="B2623" s="10">
        <v>32755</v>
      </c>
      <c r="C2623" s="32" t="s">
        <v>206</v>
      </c>
      <c r="F2623" s="5">
        <f t="shared" si="222"/>
        <v>11.631145</v>
      </c>
      <c r="G2623">
        <v>3.5449999999999999</v>
      </c>
      <c r="H2623" s="5">
        <v>8.6300000000000008</v>
      </c>
      <c r="I2623">
        <v>2.63</v>
      </c>
      <c r="K2623">
        <v>426.40199999999999</v>
      </c>
      <c r="L2623">
        <v>422.85700000000003</v>
      </c>
      <c r="M2623">
        <v>423.77199999999999</v>
      </c>
      <c r="N2623">
        <v>2.9359999999999999</v>
      </c>
      <c r="O2623">
        <v>2.0209999999999999</v>
      </c>
      <c r="P2623">
        <f t="shared" si="220"/>
        <v>0.91499999999996362</v>
      </c>
    </row>
    <row r="2624" spans="1:16" x14ac:dyDescent="0.2">
      <c r="A2624" s="1">
        <v>312</v>
      </c>
      <c r="B2624" s="10">
        <v>32800</v>
      </c>
      <c r="C2624" s="32" t="s">
        <v>206</v>
      </c>
      <c r="F2624" s="5">
        <f t="shared" si="222"/>
        <v>10.899482000000001</v>
      </c>
      <c r="G2624">
        <v>3.3220000000000001</v>
      </c>
      <c r="H2624" s="5">
        <v>8.68</v>
      </c>
      <c r="I2624">
        <v>2.6459999999999999</v>
      </c>
      <c r="K2624">
        <v>426.40199999999999</v>
      </c>
      <c r="L2624">
        <v>423.08</v>
      </c>
      <c r="M2624">
        <v>423.75599999999997</v>
      </c>
      <c r="N2624">
        <v>2.7130000000000001</v>
      </c>
      <c r="O2624">
        <v>2.0369999999999999</v>
      </c>
      <c r="P2624">
        <f t="shared" si="220"/>
        <v>0.67599999999998772</v>
      </c>
    </row>
    <row r="2625" spans="1:16" x14ac:dyDescent="0.2">
      <c r="A2625" s="1">
        <v>312</v>
      </c>
      <c r="B2625" s="10">
        <v>32829</v>
      </c>
      <c r="C2625" s="32" t="s">
        <v>206</v>
      </c>
      <c r="F2625" s="5">
        <f t="shared" si="222"/>
        <v>10.942135</v>
      </c>
      <c r="G2625">
        <v>3.335</v>
      </c>
      <c r="H2625" s="5">
        <v>8.73</v>
      </c>
      <c r="I2625">
        <v>2.661</v>
      </c>
      <c r="K2625">
        <v>426.40199999999999</v>
      </c>
      <c r="L2625">
        <v>423.06799999999998</v>
      </c>
      <c r="M2625">
        <v>423.74099999999999</v>
      </c>
      <c r="N2625">
        <v>2.726</v>
      </c>
      <c r="O2625">
        <v>2.052</v>
      </c>
      <c r="P2625">
        <f t="shared" si="220"/>
        <v>0.67300000000000182</v>
      </c>
    </row>
    <row r="2626" spans="1:16" x14ac:dyDescent="0.2">
      <c r="A2626" s="1">
        <v>312</v>
      </c>
      <c r="B2626" s="10">
        <v>32881</v>
      </c>
      <c r="C2626" s="32" t="s">
        <v>206</v>
      </c>
      <c r="F2626" s="5">
        <f t="shared" si="222"/>
        <v>11.371946000000001</v>
      </c>
      <c r="G2626">
        <v>3.4660000000000002</v>
      </c>
      <c r="H2626" s="5">
        <v>8.89</v>
      </c>
      <c r="I2626">
        <v>2.71</v>
      </c>
      <c r="K2626">
        <v>426.40199999999999</v>
      </c>
      <c r="L2626">
        <v>422.93599999999998</v>
      </c>
      <c r="M2626">
        <v>423.69200000000001</v>
      </c>
      <c r="N2626">
        <v>2.8570000000000002</v>
      </c>
      <c r="O2626">
        <v>2.101</v>
      </c>
      <c r="P2626">
        <f t="shared" si="220"/>
        <v>0.75600000000002865</v>
      </c>
    </row>
    <row r="2627" spans="1:16" x14ac:dyDescent="0.2">
      <c r="A2627" s="1">
        <v>312</v>
      </c>
      <c r="B2627" s="10">
        <v>32930</v>
      </c>
      <c r="C2627" s="32" t="s">
        <v>206</v>
      </c>
      <c r="F2627" s="5">
        <f t="shared" si="222"/>
        <v>11.601616</v>
      </c>
      <c r="G2627">
        <v>3.536</v>
      </c>
      <c r="H2627" s="5">
        <v>9.0500000000000007</v>
      </c>
      <c r="I2627">
        <v>2.758</v>
      </c>
      <c r="K2627">
        <v>426.40199999999999</v>
      </c>
      <c r="L2627">
        <v>422.86599999999999</v>
      </c>
      <c r="M2627">
        <v>423.64400000000001</v>
      </c>
      <c r="N2627">
        <v>2.927</v>
      </c>
      <c r="O2627">
        <v>2.149</v>
      </c>
      <c r="P2627">
        <f t="shared" si="220"/>
        <v>0.77800000000002001</v>
      </c>
    </row>
    <row r="2628" spans="1:16" x14ac:dyDescent="0.2">
      <c r="A2628" s="1">
        <v>312</v>
      </c>
      <c r="B2628" s="10">
        <v>33257</v>
      </c>
      <c r="C2628" s="32" t="s">
        <v>206</v>
      </c>
      <c r="F2628" s="5">
        <f t="shared" si="222"/>
        <v>11.529434</v>
      </c>
      <c r="G2628">
        <v>3.5139999999999998</v>
      </c>
      <c r="H2628" s="5">
        <v>9.23</v>
      </c>
      <c r="I2628">
        <v>2.8130000000000002</v>
      </c>
      <c r="K2628">
        <v>426.40199999999999</v>
      </c>
      <c r="L2628">
        <v>422.88799999999998</v>
      </c>
      <c r="M2628">
        <v>423.589</v>
      </c>
      <c r="N2628">
        <v>2.9049999999999998</v>
      </c>
      <c r="O2628">
        <v>2.2040000000000002</v>
      </c>
      <c r="P2628">
        <f t="shared" si="220"/>
        <v>0.70100000000002183</v>
      </c>
    </row>
    <row r="2629" spans="1:16" x14ac:dyDescent="0.2">
      <c r="A2629" s="1">
        <v>312</v>
      </c>
      <c r="B2629" s="10">
        <v>33306</v>
      </c>
      <c r="C2629" s="32" t="s">
        <v>206</v>
      </c>
      <c r="F2629" s="5">
        <f t="shared" si="222"/>
        <v>11.562244</v>
      </c>
      <c r="G2629">
        <v>3.524</v>
      </c>
      <c r="H2629" s="5">
        <v>9.3699999999999992</v>
      </c>
      <c r="I2629">
        <v>2.8559999999999999</v>
      </c>
      <c r="K2629">
        <v>426.40199999999999</v>
      </c>
      <c r="L2629">
        <v>422.87900000000002</v>
      </c>
      <c r="M2629">
        <v>423.54599999999999</v>
      </c>
      <c r="N2629">
        <v>2.915</v>
      </c>
      <c r="O2629">
        <v>2.2469999999999999</v>
      </c>
      <c r="P2629">
        <f t="shared" si="220"/>
        <v>0.66699999999997317</v>
      </c>
    </row>
    <row r="2630" spans="1:16" x14ac:dyDescent="0.2">
      <c r="A2630" s="1">
        <v>312</v>
      </c>
      <c r="B2630" s="10">
        <v>33326</v>
      </c>
      <c r="C2630" s="32" t="s">
        <v>206</v>
      </c>
      <c r="F2630" s="5">
        <f t="shared" si="222"/>
        <v>11.54912</v>
      </c>
      <c r="G2630">
        <v>3.52</v>
      </c>
      <c r="H2630" s="5">
        <f t="shared" ref="H2630:H2660" si="223">I2630*3.281</f>
        <v>9.2196100000000012</v>
      </c>
      <c r="I2630">
        <v>2.81</v>
      </c>
      <c r="K2630">
        <v>426.40199999999999</v>
      </c>
      <c r="L2630">
        <v>422.88200000000001</v>
      </c>
      <c r="M2630">
        <v>423.59199999999998</v>
      </c>
      <c r="N2630">
        <v>2.911</v>
      </c>
      <c r="O2630">
        <v>2.2010000000000001</v>
      </c>
      <c r="P2630">
        <f t="shared" si="220"/>
        <v>0.70999999999997954</v>
      </c>
    </row>
    <row r="2631" spans="1:16" x14ac:dyDescent="0.2">
      <c r="A2631" s="1">
        <v>312</v>
      </c>
      <c r="B2631" s="10">
        <v>33342</v>
      </c>
      <c r="C2631" s="32" t="s">
        <v>206</v>
      </c>
      <c r="F2631" s="5">
        <f t="shared" si="222"/>
        <v>11.352260000000001</v>
      </c>
      <c r="G2631">
        <v>3.46</v>
      </c>
      <c r="H2631" s="5">
        <f t="shared" si="223"/>
        <v>9.2032050000000005</v>
      </c>
      <c r="I2631">
        <v>2.8050000000000002</v>
      </c>
      <c r="K2631">
        <v>426.40199999999999</v>
      </c>
      <c r="L2631">
        <v>422.94200000000001</v>
      </c>
      <c r="M2631">
        <v>423.59699999999998</v>
      </c>
      <c r="N2631">
        <v>2.851</v>
      </c>
      <c r="O2631">
        <v>2.1960000000000002</v>
      </c>
      <c r="P2631">
        <f t="shared" si="220"/>
        <v>0.65499999999997272</v>
      </c>
    </row>
    <row r="2632" spans="1:16" x14ac:dyDescent="0.2">
      <c r="A2632" s="1">
        <v>312</v>
      </c>
      <c r="B2632" s="10">
        <v>33679</v>
      </c>
      <c r="C2632" s="32" t="s">
        <v>206</v>
      </c>
      <c r="F2632" s="5">
        <f t="shared" si="222"/>
        <v>11.598335000000001</v>
      </c>
      <c r="G2632">
        <v>3.5350000000000001</v>
      </c>
      <c r="H2632" s="5">
        <f t="shared" si="223"/>
        <v>9.058841000000001</v>
      </c>
      <c r="I2632">
        <v>2.7610000000000001</v>
      </c>
      <c r="K2632">
        <v>426.40199999999999</v>
      </c>
      <c r="L2632">
        <v>422.87</v>
      </c>
      <c r="M2632">
        <v>423.64</v>
      </c>
      <c r="N2632">
        <v>2.93</v>
      </c>
      <c r="O2632">
        <v>2.15</v>
      </c>
      <c r="P2632">
        <f t="shared" si="220"/>
        <v>0.76999999999998181</v>
      </c>
    </row>
    <row r="2633" spans="1:16" x14ac:dyDescent="0.2">
      <c r="A2633" s="1">
        <v>312</v>
      </c>
      <c r="B2633" s="10">
        <v>33784</v>
      </c>
      <c r="C2633" s="32" t="s">
        <v>206</v>
      </c>
      <c r="F2633" s="5">
        <f t="shared" si="222"/>
        <v>10.712465000000002</v>
      </c>
      <c r="G2633">
        <v>3.2650000000000001</v>
      </c>
      <c r="H2633" s="3">
        <f t="shared" si="223"/>
        <v>8.8587000000000007</v>
      </c>
      <c r="I2633">
        <v>2.7</v>
      </c>
      <c r="K2633">
        <v>426.40199999999999</v>
      </c>
    </row>
    <row r="2634" spans="1:16" x14ac:dyDescent="0.2">
      <c r="A2634" s="1">
        <v>312</v>
      </c>
      <c r="B2634" s="10">
        <v>34033</v>
      </c>
      <c r="C2634" s="32" t="s">
        <v>206</v>
      </c>
      <c r="F2634" s="5">
        <f t="shared" si="222"/>
        <v>10.709184</v>
      </c>
      <c r="G2634">
        <v>3.2639999999999998</v>
      </c>
      <c r="H2634" s="5">
        <f t="shared" si="223"/>
        <v>8.8521380000000001</v>
      </c>
      <c r="I2634">
        <v>2.698</v>
      </c>
      <c r="K2634">
        <v>426.40199999999999</v>
      </c>
      <c r="L2634">
        <v>423.14</v>
      </c>
      <c r="M2634">
        <v>423.7</v>
      </c>
      <c r="N2634">
        <v>2.6549999999999998</v>
      </c>
      <c r="O2634">
        <v>2.089</v>
      </c>
      <c r="P2634">
        <f t="shared" si="220"/>
        <v>0.56000000000000227</v>
      </c>
    </row>
    <row r="2635" spans="1:16" x14ac:dyDescent="0.2">
      <c r="A2635" s="1">
        <v>312</v>
      </c>
      <c r="B2635" s="10">
        <v>34044</v>
      </c>
      <c r="C2635" s="32" t="s">
        <v>206</v>
      </c>
      <c r="F2635" s="5">
        <f t="shared" si="222"/>
        <v>11.181648000000001</v>
      </c>
      <c r="G2635">
        <v>3.4079999999999999</v>
      </c>
      <c r="H2635" s="5">
        <f t="shared" si="223"/>
        <v>8.8980720000000009</v>
      </c>
      <c r="I2635">
        <v>2.7120000000000002</v>
      </c>
      <c r="K2635">
        <v>426.40199999999999</v>
      </c>
      <c r="L2635">
        <v>422.99</v>
      </c>
      <c r="M2635">
        <v>423.69</v>
      </c>
      <c r="N2635">
        <v>2.7989999999999999</v>
      </c>
      <c r="O2635">
        <v>2.1030000000000002</v>
      </c>
      <c r="P2635">
        <f t="shared" si="220"/>
        <v>0.69999999999998863</v>
      </c>
    </row>
    <row r="2636" spans="1:16" x14ac:dyDescent="0.2">
      <c r="A2636" s="1">
        <v>312</v>
      </c>
      <c r="B2636" s="10">
        <v>34058</v>
      </c>
      <c r="C2636" s="32" t="s">
        <v>206</v>
      </c>
      <c r="F2636" s="5">
        <f t="shared" si="222"/>
        <v>10.686217000000001</v>
      </c>
      <c r="G2636">
        <v>3.2570000000000001</v>
      </c>
      <c r="H2636" s="5">
        <f t="shared" si="223"/>
        <v>8.7241789999999995</v>
      </c>
      <c r="I2636">
        <v>2.6589999999999998</v>
      </c>
      <c r="K2636">
        <v>426.40199999999999</v>
      </c>
      <c r="L2636">
        <v>423.15</v>
      </c>
      <c r="M2636">
        <v>423.74</v>
      </c>
      <c r="N2636">
        <v>2.6480000000000001</v>
      </c>
      <c r="O2636">
        <v>2.0499999999999998</v>
      </c>
      <c r="P2636">
        <f>G2636-I2636</f>
        <v>0.59800000000000031</v>
      </c>
    </row>
    <row r="2637" spans="1:16" x14ac:dyDescent="0.2">
      <c r="A2637" s="1">
        <v>312</v>
      </c>
      <c r="B2637" s="10">
        <v>34065</v>
      </c>
      <c r="C2637" s="32" t="s">
        <v>206</v>
      </c>
      <c r="F2637" s="5">
        <f t="shared" si="222"/>
        <v>10.640283</v>
      </c>
      <c r="G2637">
        <v>3.2429999999999999</v>
      </c>
      <c r="H2637" s="5">
        <f t="shared" si="223"/>
        <v>8.6848069999999993</v>
      </c>
      <c r="I2637">
        <v>2.6469999999999998</v>
      </c>
      <c r="K2637">
        <v>426.40199999999999</v>
      </c>
      <c r="L2637">
        <v>423.16</v>
      </c>
      <c r="M2637">
        <v>423.76</v>
      </c>
      <c r="N2637">
        <v>2.6339999999999999</v>
      </c>
      <c r="O2637">
        <v>2.0379999999999998</v>
      </c>
      <c r="P2637">
        <f t="shared" si="220"/>
        <v>0.59999999999996589</v>
      </c>
    </row>
    <row r="2638" spans="1:16" x14ac:dyDescent="0.2">
      <c r="A2638" s="1">
        <v>312</v>
      </c>
      <c r="B2638" s="10">
        <v>34075</v>
      </c>
      <c r="C2638" s="32" t="s">
        <v>206</v>
      </c>
      <c r="F2638" s="5">
        <f t="shared" si="222"/>
        <v>10.564820000000001</v>
      </c>
      <c r="G2638">
        <v>3.22</v>
      </c>
      <c r="H2638" s="5">
        <f t="shared" si="223"/>
        <v>8.5995010000000001</v>
      </c>
      <c r="I2638">
        <v>2.621</v>
      </c>
      <c r="K2638">
        <v>426.40199999999999</v>
      </c>
      <c r="L2638">
        <v>423.18</v>
      </c>
      <c r="M2638">
        <v>423.78</v>
      </c>
      <c r="N2638">
        <v>2.6110000000000002</v>
      </c>
      <c r="O2638">
        <v>2.012</v>
      </c>
      <c r="P2638">
        <f t="shared" si="220"/>
        <v>0.59999999999996589</v>
      </c>
    </row>
    <row r="2639" spans="1:16" x14ac:dyDescent="0.2">
      <c r="A2639" s="1">
        <v>312</v>
      </c>
      <c r="B2639" s="10">
        <v>34086</v>
      </c>
      <c r="C2639" s="32" t="s">
        <v>206</v>
      </c>
      <c r="F2639" s="5">
        <f t="shared" si="222"/>
        <v>10.335150000000001</v>
      </c>
      <c r="G2639">
        <v>3.15</v>
      </c>
      <c r="H2639" s="5">
        <f t="shared" si="223"/>
        <v>8.5568480000000005</v>
      </c>
      <c r="I2639">
        <v>2.6080000000000001</v>
      </c>
      <c r="K2639">
        <v>426.40199999999999</v>
      </c>
      <c r="L2639">
        <v>423.25</v>
      </c>
      <c r="M2639">
        <v>423.79</v>
      </c>
      <c r="N2639">
        <v>2.5409999999999999</v>
      </c>
      <c r="O2639">
        <v>1.9990000000000001</v>
      </c>
      <c r="P2639">
        <f t="shared" si="220"/>
        <v>0.54000000000002046</v>
      </c>
    </row>
    <row r="2640" spans="1:16" x14ac:dyDescent="0.2">
      <c r="A2640" s="1">
        <v>312</v>
      </c>
      <c r="B2640" s="10">
        <v>34100</v>
      </c>
      <c r="C2640" s="32" t="s">
        <v>206</v>
      </c>
      <c r="F2640" s="5">
        <f t="shared" si="222"/>
        <v>10.161257000000001</v>
      </c>
      <c r="G2640">
        <v>3.097</v>
      </c>
      <c r="H2640" s="5">
        <f t="shared" si="223"/>
        <v>8.4781040000000001</v>
      </c>
      <c r="I2640">
        <v>2.5840000000000001</v>
      </c>
      <c r="K2640">
        <v>426.40199999999999</v>
      </c>
      <c r="L2640">
        <v>423.31</v>
      </c>
      <c r="M2640">
        <v>423.82</v>
      </c>
      <c r="N2640">
        <v>2.488</v>
      </c>
      <c r="O2640">
        <v>1.9750000000000001</v>
      </c>
      <c r="P2640">
        <f t="shared" si="220"/>
        <v>0.50999999999999091</v>
      </c>
    </row>
    <row r="2641" spans="1:16" x14ac:dyDescent="0.2">
      <c r="A2641" s="1">
        <v>312</v>
      </c>
      <c r="B2641" s="10">
        <v>34110</v>
      </c>
      <c r="C2641" s="32" t="s">
        <v>206</v>
      </c>
      <c r="F2641" s="5">
        <f t="shared" si="222"/>
        <v>10.052984</v>
      </c>
      <c r="G2641">
        <v>3.0640000000000001</v>
      </c>
      <c r="H2641" s="5">
        <f t="shared" si="223"/>
        <v>8.4748230000000007</v>
      </c>
      <c r="I2641">
        <v>2.5830000000000002</v>
      </c>
      <c r="K2641">
        <v>426.40199999999999</v>
      </c>
      <c r="L2641">
        <v>423.34</v>
      </c>
      <c r="M2641">
        <v>423.82</v>
      </c>
      <c r="N2641">
        <v>2.4550000000000001</v>
      </c>
      <c r="O2641">
        <v>1.974</v>
      </c>
      <c r="P2641">
        <f t="shared" si="220"/>
        <v>0.48000000000001819</v>
      </c>
    </row>
    <row r="2642" spans="1:16" x14ac:dyDescent="0.2">
      <c r="A2642" s="1">
        <v>312</v>
      </c>
      <c r="B2642" s="10">
        <v>34117</v>
      </c>
      <c r="C2642" s="32" t="s">
        <v>206</v>
      </c>
      <c r="F2642" s="5">
        <f t="shared" si="222"/>
        <v>10.036579000000001</v>
      </c>
      <c r="G2642">
        <v>3.0590000000000002</v>
      </c>
      <c r="H2642" s="5">
        <f t="shared" si="223"/>
        <v>8.4649800000000006</v>
      </c>
      <c r="I2642">
        <v>2.58</v>
      </c>
      <c r="K2642">
        <v>426.40199999999999</v>
      </c>
      <c r="L2642">
        <v>423.34</v>
      </c>
      <c r="M2642">
        <v>423.82</v>
      </c>
      <c r="N2642">
        <v>2.4500000000000002</v>
      </c>
      <c r="O2642">
        <v>1.9710000000000001</v>
      </c>
      <c r="P2642">
        <f t="shared" si="220"/>
        <v>0.48000000000001819</v>
      </c>
    </row>
    <row r="2643" spans="1:16" x14ac:dyDescent="0.2">
      <c r="A2643" s="1">
        <v>312</v>
      </c>
      <c r="B2643" s="10">
        <v>34129</v>
      </c>
      <c r="C2643" s="32" t="s">
        <v>206</v>
      </c>
      <c r="F2643" s="5">
        <f t="shared" si="222"/>
        <v>10.030017000000001</v>
      </c>
      <c r="G2643">
        <v>3.0569999999999999</v>
      </c>
      <c r="H2643" s="5">
        <f t="shared" si="223"/>
        <v>8.4551370000000006</v>
      </c>
      <c r="I2643">
        <v>2.577</v>
      </c>
      <c r="K2643">
        <v>426.40199999999999</v>
      </c>
      <c r="L2643">
        <v>423.35</v>
      </c>
      <c r="M2643">
        <v>423.83</v>
      </c>
      <c r="N2643">
        <v>2.448</v>
      </c>
      <c r="O2643">
        <v>1.968</v>
      </c>
      <c r="P2643">
        <f t="shared" si="220"/>
        <v>0.47999999999996135</v>
      </c>
    </row>
    <row r="2644" spans="1:16" x14ac:dyDescent="0.2">
      <c r="A2644" s="1">
        <v>312</v>
      </c>
      <c r="B2644" s="10">
        <v>34267</v>
      </c>
      <c r="C2644" s="32" t="s">
        <v>206</v>
      </c>
      <c r="F2644" s="5">
        <f t="shared" si="222"/>
        <v>9.6658260000000009</v>
      </c>
      <c r="G2644">
        <v>2.9460000000000002</v>
      </c>
      <c r="H2644" s="5">
        <f t="shared" si="223"/>
        <v>8.3895169999999997</v>
      </c>
      <c r="I2644">
        <v>2.5569999999999999</v>
      </c>
      <c r="K2644">
        <v>426.40199999999999</v>
      </c>
      <c r="L2644">
        <v>423.45600000000002</v>
      </c>
      <c r="M2644">
        <v>423.84500000000003</v>
      </c>
      <c r="N2644">
        <v>2.3370000000000002</v>
      </c>
      <c r="O2644">
        <v>1.948</v>
      </c>
      <c r="P2644">
        <f t="shared" si="220"/>
        <v>0.38900000000001</v>
      </c>
    </row>
    <row r="2645" spans="1:16" x14ac:dyDescent="0.2">
      <c r="A2645" s="1">
        <v>312</v>
      </c>
      <c r="B2645" s="10">
        <v>34310</v>
      </c>
      <c r="C2645" s="32" t="s">
        <v>206</v>
      </c>
      <c r="F2645" s="5">
        <f t="shared" si="222"/>
        <v>9.888933999999999</v>
      </c>
      <c r="G2645">
        <v>3.0139999999999998</v>
      </c>
      <c r="H2645" s="5">
        <f t="shared" si="223"/>
        <v>8.5174760000000003</v>
      </c>
      <c r="I2645">
        <v>2.5960000000000001</v>
      </c>
      <c r="K2645">
        <v>426.40199999999999</v>
      </c>
      <c r="L2645">
        <v>423.38799999999998</v>
      </c>
      <c r="M2645">
        <v>423.80599999999998</v>
      </c>
      <c r="N2645">
        <v>2.4049999999999998</v>
      </c>
      <c r="O2645">
        <v>1.9870000000000001</v>
      </c>
      <c r="P2645">
        <f t="shared" si="220"/>
        <v>0.41800000000000637</v>
      </c>
    </row>
    <row r="2646" spans="1:16" x14ac:dyDescent="0.2">
      <c r="A2646" s="1">
        <v>312</v>
      </c>
      <c r="B2646" s="10">
        <v>34341</v>
      </c>
      <c r="C2646" s="32" t="s">
        <v>206</v>
      </c>
      <c r="F2646" s="5">
        <f t="shared" si="222"/>
        <v>10.112042000000001</v>
      </c>
      <c r="G2646">
        <v>3.0819999999999999</v>
      </c>
      <c r="H2646" s="5">
        <f t="shared" si="223"/>
        <v>8.6159060000000007</v>
      </c>
      <c r="I2646">
        <v>2.6259999999999999</v>
      </c>
      <c r="K2646">
        <v>426.40199999999999</v>
      </c>
      <c r="L2646">
        <v>423.32</v>
      </c>
      <c r="M2646">
        <v>423.77600000000001</v>
      </c>
      <c r="N2646">
        <v>2.4729999999999999</v>
      </c>
      <c r="O2646">
        <v>2.0169999999999999</v>
      </c>
      <c r="P2646">
        <f t="shared" si="220"/>
        <v>0.45600000000001728</v>
      </c>
    </row>
    <row r="2647" spans="1:16" x14ac:dyDescent="0.2">
      <c r="A2647" s="1">
        <v>312</v>
      </c>
      <c r="B2647" s="10">
        <v>34366</v>
      </c>
      <c r="C2647" s="32" t="s">
        <v>206</v>
      </c>
      <c r="F2647" s="5">
        <f t="shared" si="222"/>
        <v>10.295778</v>
      </c>
      <c r="G2647">
        <v>3.1379999999999999</v>
      </c>
      <c r="H2647" s="5">
        <f t="shared" si="223"/>
        <v>8.6618400000000015</v>
      </c>
      <c r="I2647">
        <v>2.64</v>
      </c>
      <c r="K2647">
        <v>426.40199999999999</v>
      </c>
      <c r="L2647">
        <v>423.26400000000001</v>
      </c>
      <c r="M2647">
        <v>423.762</v>
      </c>
      <c r="N2647">
        <v>2.5289999999999999</v>
      </c>
      <c r="O2647">
        <v>2.0310000000000001</v>
      </c>
      <c r="P2647">
        <f t="shared" si="220"/>
        <v>0.49799999999999045</v>
      </c>
    </row>
    <row r="2648" spans="1:16" x14ac:dyDescent="0.2">
      <c r="A2648" s="1">
        <v>312</v>
      </c>
      <c r="B2648" s="10">
        <v>34402</v>
      </c>
      <c r="C2648" s="32" t="s">
        <v>206</v>
      </c>
      <c r="F2648" s="5">
        <f t="shared" si="222"/>
        <v>10.551696000000002</v>
      </c>
      <c r="G2648">
        <v>3.2160000000000002</v>
      </c>
      <c r="H2648" s="5">
        <f t="shared" si="223"/>
        <v>8.7044930000000011</v>
      </c>
      <c r="I2648">
        <v>2.653</v>
      </c>
      <c r="K2648">
        <v>426.40199999999999</v>
      </c>
      <c r="L2648">
        <v>423.18599999999998</v>
      </c>
      <c r="M2648">
        <v>423.74900000000002</v>
      </c>
      <c r="N2648">
        <v>2.6070000000000002</v>
      </c>
      <c r="O2648">
        <v>2.044</v>
      </c>
      <c r="P2648">
        <f t="shared" si="220"/>
        <v>0.56300000000004502</v>
      </c>
    </row>
    <row r="2649" spans="1:16" x14ac:dyDescent="0.2">
      <c r="A2649" s="1">
        <v>312</v>
      </c>
      <c r="B2649" s="10">
        <v>34438</v>
      </c>
      <c r="C2649" s="32" t="s">
        <v>206</v>
      </c>
      <c r="F2649" s="5">
        <f t="shared" si="222"/>
        <v>10.377803</v>
      </c>
      <c r="G2649">
        <v>3.1629999999999998</v>
      </c>
      <c r="H2649" s="5">
        <f t="shared" si="223"/>
        <v>8.5666910000000005</v>
      </c>
      <c r="I2649">
        <v>2.6110000000000002</v>
      </c>
      <c r="K2649">
        <v>426.40199999999999</v>
      </c>
      <c r="L2649">
        <v>423.23899999999998</v>
      </c>
      <c r="M2649">
        <v>423.791</v>
      </c>
      <c r="N2649">
        <v>2.5539999999999998</v>
      </c>
      <c r="O2649">
        <v>2.0019999999999998</v>
      </c>
      <c r="P2649">
        <f t="shared" si="220"/>
        <v>0.55200000000002092</v>
      </c>
    </row>
    <row r="2650" spans="1:16" x14ac:dyDescent="0.2">
      <c r="A2650" s="1">
        <v>312</v>
      </c>
      <c r="B2650" s="10">
        <v>34488</v>
      </c>
      <c r="C2650" s="32" t="s">
        <v>206</v>
      </c>
      <c r="F2650" s="5">
        <f t="shared" si="222"/>
        <v>9.8233140000000017</v>
      </c>
      <c r="G2650">
        <v>2.9940000000000002</v>
      </c>
      <c r="H2650" s="5">
        <f t="shared" si="223"/>
        <v>8.422327000000001</v>
      </c>
      <c r="I2650">
        <v>2.5670000000000002</v>
      </c>
      <c r="K2650">
        <v>426.40199999999999</v>
      </c>
      <c r="L2650">
        <v>423.40800000000002</v>
      </c>
      <c r="M2650">
        <v>423.83499999999998</v>
      </c>
      <c r="N2650">
        <v>2.3849999999999998</v>
      </c>
      <c r="O2650">
        <v>1.958</v>
      </c>
      <c r="P2650">
        <f t="shared" ref="P2650:P2700" si="224">M2650-L2650</f>
        <v>0.42699999999996407</v>
      </c>
    </row>
    <row r="2651" spans="1:16" x14ac:dyDescent="0.2">
      <c r="A2651" s="1">
        <v>312</v>
      </c>
      <c r="B2651" s="10">
        <v>34522</v>
      </c>
      <c r="C2651" s="32" t="s">
        <v>206</v>
      </c>
      <c r="F2651" s="5">
        <f t="shared" si="222"/>
        <v>9.6789500000000004</v>
      </c>
      <c r="G2651">
        <v>2.95</v>
      </c>
      <c r="H2651" s="5">
        <f t="shared" si="223"/>
        <v>8.3206160000000011</v>
      </c>
      <c r="I2651">
        <v>2.536</v>
      </c>
      <c r="K2651">
        <v>426.40199999999999</v>
      </c>
      <c r="L2651">
        <v>423.452</v>
      </c>
      <c r="M2651">
        <v>423.86599999999999</v>
      </c>
      <c r="N2651">
        <v>2.3410000000000002</v>
      </c>
      <c r="O2651">
        <v>1.927</v>
      </c>
      <c r="P2651">
        <f t="shared" si="224"/>
        <v>0.41399999999998727</v>
      </c>
    </row>
    <row r="2652" spans="1:16" x14ac:dyDescent="0.2">
      <c r="A2652" s="1">
        <v>312</v>
      </c>
      <c r="B2652" s="10">
        <v>34561</v>
      </c>
      <c r="C2652" s="32" t="s">
        <v>206</v>
      </c>
      <c r="H2652" s="5">
        <f t="shared" si="223"/>
        <v>8.2090619999999994</v>
      </c>
      <c r="I2652">
        <v>2.5019999999999998</v>
      </c>
      <c r="K2652">
        <v>426.40199999999999</v>
      </c>
      <c r="M2652">
        <v>423.9</v>
      </c>
      <c r="O2652">
        <v>1.893</v>
      </c>
    </row>
    <row r="2653" spans="1:16" x14ac:dyDescent="0.2">
      <c r="A2653" s="1">
        <v>312</v>
      </c>
      <c r="B2653" s="10">
        <v>34589</v>
      </c>
      <c r="C2653" s="32" t="s">
        <v>206</v>
      </c>
      <c r="F2653" s="5">
        <f t="shared" si="222"/>
        <v>9.5214620000000014</v>
      </c>
      <c r="G2653">
        <v>2.9020000000000001</v>
      </c>
      <c r="H2653" s="5">
        <f t="shared" si="223"/>
        <v>8.2451530000000002</v>
      </c>
      <c r="I2653">
        <v>2.5129999999999999</v>
      </c>
      <c r="K2653">
        <v>426.40199999999999</v>
      </c>
      <c r="L2653">
        <v>423.5</v>
      </c>
      <c r="M2653">
        <v>423.88900000000001</v>
      </c>
      <c r="N2653">
        <v>2.2930000000000001</v>
      </c>
      <c r="O2653">
        <v>1.9039999999999999</v>
      </c>
      <c r="P2653">
        <f t="shared" si="224"/>
        <v>0.38900000000001</v>
      </c>
    </row>
    <row r="2654" spans="1:16" x14ac:dyDescent="0.2">
      <c r="A2654" s="1">
        <v>312</v>
      </c>
      <c r="B2654" s="10">
        <v>34611</v>
      </c>
      <c r="C2654" s="32" t="s">
        <v>206</v>
      </c>
      <c r="F2654" s="5">
        <f t="shared" si="222"/>
        <v>9.2688250000000014</v>
      </c>
      <c r="G2654">
        <v>2.8250000000000002</v>
      </c>
      <c r="H2654" s="5">
        <f t="shared" si="223"/>
        <v>8.0778220000000012</v>
      </c>
      <c r="I2654">
        <v>2.4620000000000002</v>
      </c>
      <c r="K2654">
        <v>426.40199999999999</v>
      </c>
      <c r="L2654">
        <v>423.577</v>
      </c>
      <c r="M2654">
        <v>423.94</v>
      </c>
      <c r="N2654">
        <v>2.2160000000000002</v>
      </c>
      <c r="O2654">
        <v>1.853</v>
      </c>
      <c r="P2654">
        <f t="shared" si="224"/>
        <v>0.36299999999999955</v>
      </c>
    </row>
    <row r="2655" spans="1:16" x14ac:dyDescent="0.2">
      <c r="A2655" s="1">
        <v>312</v>
      </c>
      <c r="B2655" s="10">
        <v>34648</v>
      </c>
      <c r="C2655" s="32" t="s">
        <v>206</v>
      </c>
      <c r="F2655" s="5">
        <f t="shared" si="222"/>
        <v>9.1375850000000014</v>
      </c>
      <c r="G2655">
        <v>2.7850000000000001</v>
      </c>
      <c r="H2655" s="5">
        <f t="shared" si="223"/>
        <v>7.9990780000000008</v>
      </c>
      <c r="I2655">
        <v>2.4380000000000002</v>
      </c>
      <c r="K2655">
        <v>426.40199999999999</v>
      </c>
      <c r="L2655">
        <v>423.61700000000002</v>
      </c>
      <c r="M2655">
        <v>423.964</v>
      </c>
      <c r="N2655">
        <v>2.1760000000000002</v>
      </c>
      <c r="O2655">
        <v>1.829</v>
      </c>
      <c r="P2655">
        <f t="shared" si="224"/>
        <v>0.34699999999997999</v>
      </c>
    </row>
    <row r="2656" spans="1:16" x14ac:dyDescent="0.2">
      <c r="A2656" s="1">
        <v>312</v>
      </c>
      <c r="B2656" s="10">
        <v>34676</v>
      </c>
      <c r="C2656" s="32" t="s">
        <v>206</v>
      </c>
      <c r="F2656" s="5">
        <f t="shared" si="222"/>
        <v>9.1638330000000003</v>
      </c>
      <c r="G2656">
        <v>2.7930000000000001</v>
      </c>
      <c r="H2656" s="5">
        <f t="shared" si="223"/>
        <v>7.9892350000000008</v>
      </c>
      <c r="I2656">
        <v>2.4350000000000001</v>
      </c>
      <c r="K2656">
        <v>426.40199999999999</v>
      </c>
      <c r="L2656">
        <v>423.60899999999998</v>
      </c>
      <c r="M2656">
        <v>423.96699999999998</v>
      </c>
      <c r="N2656">
        <v>2.1840000000000002</v>
      </c>
      <c r="O2656">
        <v>1.8260000000000001</v>
      </c>
      <c r="P2656">
        <f t="shared" si="224"/>
        <v>0.35800000000000409</v>
      </c>
    </row>
    <row r="2657" spans="1:16" x14ac:dyDescent="0.2">
      <c r="A2657" s="1">
        <v>312</v>
      </c>
      <c r="B2657" s="10">
        <v>34702</v>
      </c>
      <c r="C2657" s="32" t="s">
        <v>206</v>
      </c>
      <c r="F2657" s="5">
        <f t="shared" si="222"/>
        <v>9.1539900000000003</v>
      </c>
      <c r="G2657">
        <v>2.79</v>
      </c>
      <c r="H2657" s="5">
        <f t="shared" si="223"/>
        <v>8.169690000000001</v>
      </c>
      <c r="I2657">
        <v>2.4900000000000002</v>
      </c>
      <c r="K2657">
        <v>426.40199999999999</v>
      </c>
      <c r="L2657">
        <v>423.61</v>
      </c>
      <c r="M2657">
        <v>423.92</v>
      </c>
      <c r="N2657">
        <v>2.1800000000000002</v>
      </c>
      <c r="O2657">
        <v>1.88</v>
      </c>
      <c r="P2657">
        <f>G2657-I2657</f>
        <v>0.29999999999999982</v>
      </c>
    </row>
    <row r="2658" spans="1:16" x14ac:dyDescent="0.2">
      <c r="A2658" s="1">
        <v>312</v>
      </c>
      <c r="B2658" s="10">
        <v>34775</v>
      </c>
      <c r="C2658" s="32" t="s">
        <v>206</v>
      </c>
      <c r="F2658" s="5">
        <f t="shared" si="222"/>
        <v>9.6297350000000002</v>
      </c>
      <c r="G2658">
        <v>2.9350000000000001</v>
      </c>
      <c r="H2658" s="5">
        <f t="shared" si="223"/>
        <v>8.3829550000000008</v>
      </c>
      <c r="I2658">
        <v>2.5550000000000002</v>
      </c>
      <c r="K2658">
        <v>426.40199999999999</v>
      </c>
      <c r="L2658">
        <v>423.46699999999998</v>
      </c>
      <c r="M2658">
        <v>423.84699999999998</v>
      </c>
      <c r="N2658">
        <v>2.3260000000000001</v>
      </c>
      <c r="O2658">
        <v>1.946</v>
      </c>
      <c r="P2658">
        <f t="shared" si="224"/>
        <v>0.37999999999999545</v>
      </c>
    </row>
    <row r="2659" spans="1:16" x14ac:dyDescent="0.2">
      <c r="A2659" s="1">
        <v>312</v>
      </c>
      <c r="B2659" s="10">
        <v>34817</v>
      </c>
      <c r="C2659" s="32" t="s">
        <v>206</v>
      </c>
      <c r="F2659" s="5">
        <f t="shared" si="222"/>
        <v>9.4394369999999999</v>
      </c>
      <c r="G2659">
        <v>2.8769999999999998</v>
      </c>
      <c r="H2659" s="5">
        <f t="shared" si="223"/>
        <v>8.2189049999999995</v>
      </c>
      <c r="I2659">
        <v>2.5049999999999999</v>
      </c>
      <c r="K2659">
        <v>426.40199999999999</v>
      </c>
      <c r="L2659">
        <f t="shared" ref="L2659:L2700" si="225">K2659-G2659</f>
        <v>423.52499999999998</v>
      </c>
      <c r="M2659">
        <f t="shared" ref="M2659:M2700" si="226">K2659-I2659</f>
        <v>423.89699999999999</v>
      </c>
      <c r="N2659">
        <f t="shared" ref="N2659:O2677" si="227">425.793-L2659</f>
        <v>2.2680000000000291</v>
      </c>
      <c r="O2659">
        <f t="shared" si="227"/>
        <v>1.896000000000015</v>
      </c>
      <c r="P2659">
        <f t="shared" si="224"/>
        <v>0.3720000000000141</v>
      </c>
    </row>
    <row r="2660" spans="1:16" x14ac:dyDescent="0.2">
      <c r="A2660" s="1">
        <v>312</v>
      </c>
      <c r="B2660" s="10">
        <v>34859</v>
      </c>
      <c r="C2660" s="32" t="s">
        <v>206</v>
      </c>
      <c r="F2660" s="5">
        <f t="shared" si="222"/>
        <v>9.1408660000000008</v>
      </c>
      <c r="G2660">
        <v>2.786</v>
      </c>
      <c r="H2660" s="5">
        <f t="shared" si="223"/>
        <v>8.0417310000000004</v>
      </c>
      <c r="I2660">
        <v>2.4510000000000001</v>
      </c>
      <c r="K2660">
        <v>426.40199999999999</v>
      </c>
      <c r="L2660">
        <f t="shared" si="225"/>
        <v>423.61599999999999</v>
      </c>
      <c r="M2660">
        <f t="shared" si="226"/>
        <v>423.95099999999996</v>
      </c>
      <c r="N2660">
        <f t="shared" si="227"/>
        <v>2.1770000000000209</v>
      </c>
      <c r="O2660">
        <f t="shared" si="227"/>
        <v>1.8420000000000414</v>
      </c>
      <c r="P2660">
        <f t="shared" si="224"/>
        <v>0.33499999999997954</v>
      </c>
    </row>
    <row r="2661" spans="1:16" x14ac:dyDescent="0.2">
      <c r="A2661" s="1">
        <v>312</v>
      </c>
      <c r="B2661" s="10">
        <v>35025</v>
      </c>
      <c r="C2661" s="32" t="s">
        <v>206</v>
      </c>
      <c r="F2661" s="5">
        <f t="shared" si="222"/>
        <v>9.6527020000000014</v>
      </c>
      <c r="G2661">
        <v>2.9420000000000002</v>
      </c>
      <c r="H2661" s="5">
        <f t="shared" ref="H2661:H2666" si="228">I2661*3.281</f>
        <v>8.2385910000000013</v>
      </c>
      <c r="I2661">
        <v>2.5110000000000001</v>
      </c>
      <c r="K2661">
        <v>426.40199999999999</v>
      </c>
      <c r="L2661">
        <f>K2661-G2661</f>
        <v>423.46</v>
      </c>
      <c r="M2661">
        <f>K2661-I2661</f>
        <v>423.89099999999996</v>
      </c>
      <c r="N2661">
        <f>425.793-L2661</f>
        <v>2.3330000000000268</v>
      </c>
      <c r="O2661">
        <f>425.793-M2661</f>
        <v>1.9020000000000437</v>
      </c>
      <c r="P2661">
        <f t="shared" si="224"/>
        <v>0.43099999999998317</v>
      </c>
    </row>
    <row r="2662" spans="1:16" x14ac:dyDescent="0.2">
      <c r="A2662" s="1">
        <v>312</v>
      </c>
      <c r="B2662" s="10">
        <v>35101</v>
      </c>
      <c r="C2662" s="32" t="s">
        <v>206</v>
      </c>
      <c r="H2662" s="5">
        <f t="shared" si="228"/>
        <v>8.4026410000000009</v>
      </c>
      <c r="I2662">
        <v>2.5609999999999999</v>
      </c>
      <c r="K2662">
        <v>426.40199999999999</v>
      </c>
      <c r="M2662">
        <f t="shared" si="226"/>
        <v>423.84100000000001</v>
      </c>
      <c r="O2662">
        <f t="shared" si="227"/>
        <v>1.9519999999999982</v>
      </c>
    </row>
    <row r="2663" spans="1:16" x14ac:dyDescent="0.2">
      <c r="A2663" s="1">
        <v>312</v>
      </c>
      <c r="B2663" s="10">
        <v>35143</v>
      </c>
      <c r="C2663" s="32" t="s">
        <v>206</v>
      </c>
      <c r="F2663" s="5">
        <f t="shared" si="222"/>
        <v>10.016893</v>
      </c>
      <c r="G2663">
        <v>3.0529999999999999</v>
      </c>
      <c r="H2663" s="5">
        <f t="shared" si="228"/>
        <v>8.4190459999999998</v>
      </c>
      <c r="I2663">
        <v>2.5659999999999998</v>
      </c>
      <c r="K2663">
        <v>426.40199999999999</v>
      </c>
      <c r="L2663">
        <f t="shared" si="225"/>
        <v>423.34899999999999</v>
      </c>
      <c r="M2663">
        <f t="shared" si="226"/>
        <v>423.83600000000001</v>
      </c>
      <c r="N2663">
        <f t="shared" si="227"/>
        <v>2.4440000000000168</v>
      </c>
      <c r="O2663">
        <f t="shared" si="227"/>
        <v>1.9569999999999936</v>
      </c>
      <c r="P2663">
        <f t="shared" si="224"/>
        <v>0.48700000000002319</v>
      </c>
    </row>
    <row r="2664" spans="1:16" x14ac:dyDescent="0.2">
      <c r="A2664" s="1">
        <v>312</v>
      </c>
      <c r="B2664" s="10">
        <v>35184</v>
      </c>
      <c r="C2664" s="32" t="s">
        <v>206</v>
      </c>
      <c r="F2664" s="5">
        <f t="shared" si="222"/>
        <v>7.7956560000000001</v>
      </c>
      <c r="G2664">
        <v>2.3759999999999999</v>
      </c>
      <c r="K2664">
        <v>426.40199999999999</v>
      </c>
      <c r="L2664">
        <f t="shared" si="225"/>
        <v>424.02600000000001</v>
      </c>
      <c r="N2664">
        <f t="shared" si="227"/>
        <v>1.7669999999999959</v>
      </c>
    </row>
    <row r="2665" spans="1:16" x14ac:dyDescent="0.2">
      <c r="A2665" s="1">
        <v>312</v>
      </c>
      <c r="B2665" s="10">
        <v>35213</v>
      </c>
      <c r="C2665" s="32" t="s">
        <v>206</v>
      </c>
      <c r="F2665" s="5">
        <f t="shared" si="222"/>
        <v>8.6224680000000014</v>
      </c>
      <c r="G2665">
        <v>2.6280000000000001</v>
      </c>
      <c r="H2665" s="5">
        <f t="shared" si="228"/>
        <v>7.6906639999999999</v>
      </c>
      <c r="I2665">
        <v>2.3439999999999999</v>
      </c>
      <c r="K2665">
        <v>426.40199999999999</v>
      </c>
      <c r="L2665">
        <f t="shared" si="225"/>
        <v>423.774</v>
      </c>
      <c r="M2665">
        <f t="shared" si="226"/>
        <v>424.05799999999999</v>
      </c>
      <c r="N2665">
        <f t="shared" si="227"/>
        <v>2.0190000000000055</v>
      </c>
      <c r="O2665">
        <f t="shared" si="227"/>
        <v>1.7350000000000136</v>
      </c>
      <c r="P2665">
        <f t="shared" si="224"/>
        <v>0.28399999999999181</v>
      </c>
    </row>
    <row r="2666" spans="1:16" x14ac:dyDescent="0.2">
      <c r="A2666" s="1">
        <v>312</v>
      </c>
      <c r="B2666" s="10">
        <v>35240</v>
      </c>
      <c r="C2666" s="32" t="s">
        <v>206</v>
      </c>
      <c r="F2666" s="5">
        <f t="shared" si="222"/>
        <v>8.9997830000000008</v>
      </c>
      <c r="G2666">
        <v>2.7429999999999999</v>
      </c>
      <c r="H2666" s="5">
        <f t="shared" si="228"/>
        <v>7.8711190000000002</v>
      </c>
      <c r="I2666">
        <v>2.399</v>
      </c>
      <c r="K2666">
        <v>426.40199999999999</v>
      </c>
      <c r="L2666">
        <f t="shared" si="225"/>
        <v>423.65899999999999</v>
      </c>
      <c r="M2666">
        <f t="shared" si="226"/>
        <v>424.00299999999999</v>
      </c>
      <c r="N2666">
        <f t="shared" si="227"/>
        <v>2.1340000000000146</v>
      </c>
      <c r="O2666">
        <f t="shared" si="227"/>
        <v>1.7900000000000205</v>
      </c>
      <c r="P2666">
        <f t="shared" si="224"/>
        <v>0.34399999999999409</v>
      </c>
    </row>
    <row r="2667" spans="1:16" x14ac:dyDescent="0.2">
      <c r="A2667" s="1">
        <v>312</v>
      </c>
      <c r="B2667" s="10">
        <v>35286</v>
      </c>
      <c r="C2667" s="32" t="s">
        <v>206</v>
      </c>
      <c r="F2667" s="5">
        <f t="shared" si="222"/>
        <v>9.5608340000000016</v>
      </c>
      <c r="G2667">
        <v>2.9140000000000001</v>
      </c>
      <c r="K2667">
        <v>426.40199999999999</v>
      </c>
      <c r="L2667">
        <f t="shared" si="225"/>
        <v>423.488</v>
      </c>
      <c r="N2667">
        <f t="shared" si="227"/>
        <v>2.3050000000000068</v>
      </c>
    </row>
    <row r="2668" spans="1:16" x14ac:dyDescent="0.2">
      <c r="A2668" s="1">
        <v>312</v>
      </c>
      <c r="B2668" s="10">
        <v>35311</v>
      </c>
      <c r="C2668" s="32" t="s">
        <v>206</v>
      </c>
      <c r="F2668" s="5">
        <f t="shared" si="222"/>
        <v>9.9643969999999999</v>
      </c>
      <c r="G2668" s="3">
        <v>3.0369999999999999</v>
      </c>
      <c r="K2668">
        <v>426.40199999999999</v>
      </c>
      <c r="L2668">
        <f t="shared" si="225"/>
        <v>423.36500000000001</v>
      </c>
      <c r="N2668">
        <f t="shared" si="227"/>
        <v>2.4279999999999973</v>
      </c>
    </row>
    <row r="2669" spans="1:16" x14ac:dyDescent="0.2">
      <c r="A2669" s="1">
        <v>312</v>
      </c>
      <c r="B2669" s="10">
        <v>35325</v>
      </c>
      <c r="C2669" s="32" t="s">
        <v>206</v>
      </c>
      <c r="F2669" s="5">
        <f t="shared" si="222"/>
        <v>10.151414000000001</v>
      </c>
      <c r="G2669" s="3">
        <v>3.0939999999999999</v>
      </c>
      <c r="K2669">
        <v>426.40199999999999</v>
      </c>
      <c r="L2669">
        <f t="shared" si="225"/>
        <v>423.30799999999999</v>
      </c>
      <c r="N2669">
        <f t="shared" si="227"/>
        <v>2.4850000000000136</v>
      </c>
    </row>
    <row r="2670" spans="1:16" x14ac:dyDescent="0.2">
      <c r="A2670" s="1">
        <v>312</v>
      </c>
      <c r="B2670" s="10">
        <v>35359</v>
      </c>
      <c r="C2670" s="32" t="s">
        <v>206</v>
      </c>
      <c r="F2670" s="5">
        <f t="shared" si="222"/>
        <v>10.141571000000001</v>
      </c>
      <c r="G2670" s="3">
        <v>3.0910000000000002</v>
      </c>
      <c r="H2670" s="5">
        <f t="shared" ref="H2670:H2672" si="229">I2670*3.281</f>
        <v>8.3534259999999989</v>
      </c>
      <c r="I2670">
        <v>2.5459999999999998</v>
      </c>
      <c r="K2670">
        <v>426.40199999999999</v>
      </c>
      <c r="L2670">
        <f>K2670-G2670</f>
        <v>423.31099999999998</v>
      </c>
      <c r="M2670">
        <f t="shared" si="226"/>
        <v>423.85599999999999</v>
      </c>
      <c r="N2670">
        <f t="shared" si="227"/>
        <v>2.4820000000000277</v>
      </c>
      <c r="P2670">
        <f t="shared" si="224"/>
        <v>0.54500000000001592</v>
      </c>
    </row>
    <row r="2671" spans="1:16" x14ac:dyDescent="0.2">
      <c r="A2671" s="1">
        <v>312</v>
      </c>
      <c r="B2671" s="10">
        <v>35419</v>
      </c>
      <c r="C2671" s="32" t="s">
        <v>206</v>
      </c>
      <c r="F2671" s="5">
        <f t="shared" si="222"/>
        <v>10.003769</v>
      </c>
      <c r="G2671" s="3">
        <v>3.0489999999999999</v>
      </c>
      <c r="H2671" s="5">
        <f t="shared" si="229"/>
        <v>8.3698310000000014</v>
      </c>
      <c r="I2671">
        <v>2.5510000000000002</v>
      </c>
      <c r="K2671">
        <v>426.40199999999999</v>
      </c>
      <c r="L2671">
        <f>K2671-G2671</f>
        <v>423.35300000000001</v>
      </c>
      <c r="M2671">
        <f t="shared" si="226"/>
        <v>423.851</v>
      </c>
      <c r="N2671">
        <f t="shared" si="227"/>
        <v>2.4399999999999977</v>
      </c>
      <c r="P2671">
        <f t="shared" si="224"/>
        <v>0.49799999999999045</v>
      </c>
    </row>
    <row r="2672" spans="1:16" x14ac:dyDescent="0.2">
      <c r="A2672" s="1">
        <v>312</v>
      </c>
      <c r="B2672" s="10">
        <v>35487</v>
      </c>
      <c r="C2672" s="32" t="s">
        <v>206</v>
      </c>
      <c r="F2672" s="5">
        <f t="shared" si="222"/>
        <v>9.8594050000000006</v>
      </c>
      <c r="G2672" s="3">
        <v>3.0049999999999999</v>
      </c>
      <c r="H2672" s="5">
        <f t="shared" si="229"/>
        <v>8.5273190000000003</v>
      </c>
      <c r="I2672">
        <v>2.5990000000000002</v>
      </c>
      <c r="K2672">
        <v>426.40199999999999</v>
      </c>
      <c r="L2672">
        <f>K2672-G2672</f>
        <v>423.39699999999999</v>
      </c>
      <c r="M2672">
        <f t="shared" si="226"/>
        <v>423.803</v>
      </c>
      <c r="N2672">
        <f t="shared" si="227"/>
        <v>2.396000000000015</v>
      </c>
      <c r="P2672">
        <f t="shared" si="224"/>
        <v>0.40600000000000591</v>
      </c>
    </row>
    <row r="2673" spans="1:17" x14ac:dyDescent="0.2">
      <c r="A2673" s="1">
        <v>312</v>
      </c>
      <c r="B2673" s="10">
        <v>35551</v>
      </c>
      <c r="C2673" s="32" t="s">
        <v>206</v>
      </c>
      <c r="F2673" s="5">
        <f t="shared" si="222"/>
        <v>8.9800970000000007</v>
      </c>
      <c r="G2673" s="3">
        <v>2.7370000000000001</v>
      </c>
      <c r="H2673" s="5">
        <f>I2673*3.281</f>
        <v>7.9039289999999998</v>
      </c>
      <c r="I2673">
        <v>2.4089999999999998</v>
      </c>
      <c r="K2673">
        <v>426.40199999999999</v>
      </c>
      <c r="L2673">
        <f t="shared" si="225"/>
        <v>423.66499999999996</v>
      </c>
      <c r="M2673">
        <f t="shared" si="226"/>
        <v>423.99299999999999</v>
      </c>
      <c r="N2673">
        <f t="shared" si="227"/>
        <v>2.1280000000000427</v>
      </c>
      <c r="O2673">
        <f t="shared" si="227"/>
        <v>1.8000000000000114</v>
      </c>
      <c r="P2673">
        <f t="shared" si="224"/>
        <v>0.32800000000003138</v>
      </c>
    </row>
    <row r="2674" spans="1:17" x14ac:dyDescent="0.2">
      <c r="A2674" s="1">
        <v>312</v>
      </c>
      <c r="B2674" s="10">
        <v>35586</v>
      </c>
      <c r="C2674" s="32" t="s">
        <v>206</v>
      </c>
      <c r="F2674" s="5">
        <f t="shared" si="222"/>
        <v>9.0194690000000008</v>
      </c>
      <c r="G2674" s="3">
        <v>2.7490000000000001</v>
      </c>
      <c r="H2674" s="5">
        <f>I2674*3.281</f>
        <v>7.9006480000000003</v>
      </c>
      <c r="I2674">
        <v>2.4079999999999999</v>
      </c>
      <c r="K2674">
        <v>426.40199999999999</v>
      </c>
      <c r="L2674">
        <f t="shared" si="225"/>
        <v>423.65299999999996</v>
      </c>
      <c r="M2674">
        <f t="shared" si="226"/>
        <v>423.99399999999997</v>
      </c>
      <c r="N2674">
        <f t="shared" si="227"/>
        <v>2.1400000000000432</v>
      </c>
      <c r="O2674">
        <f t="shared" si="227"/>
        <v>1.799000000000035</v>
      </c>
      <c r="P2674">
        <f t="shared" si="224"/>
        <v>0.34100000000000819</v>
      </c>
    </row>
    <row r="2675" spans="1:17" x14ac:dyDescent="0.2">
      <c r="A2675" s="1">
        <v>312</v>
      </c>
      <c r="B2675" s="10">
        <v>35625</v>
      </c>
      <c r="C2675" s="32" t="s">
        <v>206</v>
      </c>
      <c r="F2675" s="5">
        <f t="shared" si="222"/>
        <v>7.5397380000000007</v>
      </c>
      <c r="G2675" s="3">
        <v>2.298</v>
      </c>
      <c r="H2675" s="5">
        <f>I2675*3.281</f>
        <v>9.2885109999999997</v>
      </c>
      <c r="I2675">
        <v>2.831</v>
      </c>
      <c r="K2675">
        <v>426.40199999999999</v>
      </c>
      <c r="L2675">
        <f>K2675-G2675</f>
        <v>424.10399999999998</v>
      </c>
      <c r="M2675">
        <f t="shared" si="226"/>
        <v>423.57099999999997</v>
      </c>
      <c r="N2675">
        <f t="shared" si="227"/>
        <v>1.6890000000000214</v>
      </c>
    </row>
    <row r="2676" spans="1:17" x14ac:dyDescent="0.2">
      <c r="A2676" s="1">
        <v>312</v>
      </c>
      <c r="B2676" s="10">
        <v>35651</v>
      </c>
      <c r="C2676" s="32" t="s">
        <v>206</v>
      </c>
      <c r="F2676" s="5">
        <f t="shared" si="222"/>
        <v>8.8160469999999993</v>
      </c>
      <c r="G2676" s="3">
        <v>2.6869999999999998</v>
      </c>
      <c r="H2676" s="5">
        <f>I2676*3.281</f>
        <v>7.5889530000000009</v>
      </c>
      <c r="I2676">
        <v>2.3130000000000002</v>
      </c>
      <c r="K2676">
        <v>426.40199999999999</v>
      </c>
      <c r="L2676">
        <f t="shared" si="225"/>
        <v>423.71499999999997</v>
      </c>
      <c r="M2676">
        <f t="shared" si="226"/>
        <v>424.089</v>
      </c>
      <c r="N2676">
        <f t="shared" si="227"/>
        <v>2.0780000000000314</v>
      </c>
      <c r="O2676">
        <f t="shared" si="227"/>
        <v>1.7040000000000077</v>
      </c>
      <c r="P2676">
        <f t="shared" si="224"/>
        <v>0.37400000000002365</v>
      </c>
    </row>
    <row r="2677" spans="1:17" x14ac:dyDescent="0.2">
      <c r="A2677" s="1">
        <v>312</v>
      </c>
      <c r="B2677" s="10">
        <v>35693</v>
      </c>
      <c r="C2677" s="32" t="s">
        <v>206</v>
      </c>
      <c r="F2677" s="5">
        <f t="shared" si="222"/>
        <v>10.299059</v>
      </c>
      <c r="G2677" s="3">
        <v>3.1389999999999998</v>
      </c>
      <c r="H2677" s="5">
        <f t="shared" ref="H2677:H2691" si="230">I2677*3.281</f>
        <v>6.7260499999999999</v>
      </c>
      <c r="I2677">
        <v>2.0499999999999998</v>
      </c>
      <c r="K2677">
        <v>426.40199999999999</v>
      </c>
      <c r="L2677">
        <f t="shared" si="225"/>
        <v>423.26299999999998</v>
      </c>
      <c r="M2677">
        <f t="shared" si="226"/>
        <v>424.35199999999998</v>
      </c>
      <c r="N2677">
        <f t="shared" si="227"/>
        <v>2.5300000000000296</v>
      </c>
      <c r="O2677">
        <f t="shared" si="227"/>
        <v>1.4410000000000309</v>
      </c>
      <c r="P2677">
        <f t="shared" si="224"/>
        <v>1.0889999999999986</v>
      </c>
    </row>
    <row r="2678" spans="1:17" x14ac:dyDescent="0.2">
      <c r="A2678" s="1">
        <v>312</v>
      </c>
      <c r="B2678" s="10">
        <v>35731</v>
      </c>
      <c r="C2678" s="32" t="s">
        <v>206</v>
      </c>
      <c r="F2678" s="5">
        <f t="shared" si="222"/>
        <v>9.3967840000000002</v>
      </c>
      <c r="G2678" s="3">
        <v>2.8639999999999999</v>
      </c>
      <c r="H2678" s="5">
        <f t="shared" si="230"/>
        <v>7.887524</v>
      </c>
      <c r="I2678">
        <v>2.4039999999999999</v>
      </c>
      <c r="K2678">
        <v>426.40199999999999</v>
      </c>
      <c r="L2678">
        <f t="shared" si="225"/>
        <v>423.53800000000001</v>
      </c>
      <c r="M2678">
        <f t="shared" si="226"/>
        <v>423.99799999999999</v>
      </c>
      <c r="N2678">
        <f t="shared" ref="N2678:N2689" si="231">425.793-L2678</f>
        <v>2.2549999999999955</v>
      </c>
      <c r="O2678">
        <f t="shared" ref="O2678:O2689" si="232">425.793-M2678</f>
        <v>1.7950000000000159</v>
      </c>
      <c r="P2678">
        <f t="shared" si="224"/>
        <v>0.45999999999997954</v>
      </c>
    </row>
    <row r="2679" spans="1:17" x14ac:dyDescent="0.2">
      <c r="A2679" s="1">
        <v>312</v>
      </c>
      <c r="B2679" s="10">
        <v>35754</v>
      </c>
      <c r="C2679" s="32" t="s">
        <v>206</v>
      </c>
      <c r="F2679" s="5">
        <f t="shared" si="222"/>
        <v>9.4853710000000007</v>
      </c>
      <c r="G2679" s="3">
        <v>2.891</v>
      </c>
      <c r="H2679" s="5">
        <f t="shared" si="230"/>
        <v>7.9695489999999998</v>
      </c>
      <c r="I2679">
        <v>2.4289999999999998</v>
      </c>
      <c r="K2679">
        <v>426.40199999999999</v>
      </c>
      <c r="L2679">
        <f t="shared" si="225"/>
        <v>423.51099999999997</v>
      </c>
      <c r="M2679">
        <f t="shared" si="226"/>
        <v>423.97300000000001</v>
      </c>
      <c r="N2679">
        <f t="shared" si="231"/>
        <v>2.2820000000000391</v>
      </c>
      <c r="O2679">
        <f t="shared" si="232"/>
        <v>1.8199999999999932</v>
      </c>
      <c r="P2679">
        <f t="shared" si="224"/>
        <v>0.46200000000004593</v>
      </c>
    </row>
    <row r="2680" spans="1:17" x14ac:dyDescent="0.2">
      <c r="A2680" s="1">
        <v>312</v>
      </c>
      <c r="B2680" s="10">
        <v>35776</v>
      </c>
      <c r="C2680" s="32" t="s">
        <v>206</v>
      </c>
      <c r="F2680" s="5">
        <f t="shared" si="222"/>
        <v>9.6330159999999996</v>
      </c>
      <c r="G2680" s="3">
        <v>2.9359999999999999</v>
      </c>
      <c r="H2680" s="5">
        <f t="shared" si="230"/>
        <v>8.0351689999999998</v>
      </c>
      <c r="I2680">
        <v>2.4489999999999998</v>
      </c>
      <c r="K2680">
        <v>426.40199999999999</v>
      </c>
      <c r="L2680">
        <f t="shared" si="225"/>
        <v>423.46600000000001</v>
      </c>
      <c r="M2680">
        <f t="shared" si="226"/>
        <v>423.95299999999997</v>
      </c>
      <c r="N2680">
        <f t="shared" si="231"/>
        <v>2.3269999999999982</v>
      </c>
      <c r="O2680">
        <f t="shared" si="232"/>
        <v>1.8400000000000318</v>
      </c>
      <c r="P2680">
        <f t="shared" si="224"/>
        <v>0.48699999999996635</v>
      </c>
    </row>
    <row r="2681" spans="1:17" x14ac:dyDescent="0.2">
      <c r="A2681" s="1">
        <v>312</v>
      </c>
      <c r="B2681" s="10">
        <v>35817</v>
      </c>
      <c r="C2681" s="32" t="s">
        <v>206</v>
      </c>
      <c r="F2681" s="5">
        <f t="shared" si="222"/>
        <v>9.8397190000000005</v>
      </c>
      <c r="G2681" s="3">
        <v>2.9990000000000001</v>
      </c>
      <c r="H2681" s="5">
        <f t="shared" si="230"/>
        <v>8.1729710000000004</v>
      </c>
      <c r="I2681">
        <v>2.4910000000000001</v>
      </c>
      <c r="K2681">
        <v>426.40199999999999</v>
      </c>
      <c r="L2681">
        <f t="shared" si="225"/>
        <v>423.40299999999996</v>
      </c>
      <c r="M2681">
        <f t="shared" si="226"/>
        <v>423.911</v>
      </c>
      <c r="N2681">
        <f t="shared" si="231"/>
        <v>2.3900000000000432</v>
      </c>
      <c r="O2681">
        <f t="shared" si="232"/>
        <v>1.882000000000005</v>
      </c>
      <c r="P2681">
        <f t="shared" si="224"/>
        <v>0.5080000000000382</v>
      </c>
    </row>
    <row r="2682" spans="1:17" x14ac:dyDescent="0.2">
      <c r="A2682" s="1">
        <v>312</v>
      </c>
      <c r="B2682" s="10">
        <v>35845</v>
      </c>
      <c r="C2682" s="32" t="s">
        <v>206</v>
      </c>
      <c r="F2682" s="5">
        <f t="shared" si="222"/>
        <v>10.003769</v>
      </c>
      <c r="G2682" s="3">
        <v>3.0489999999999999</v>
      </c>
      <c r="H2682" s="5">
        <f t="shared" si="230"/>
        <v>8.2484339999999996</v>
      </c>
      <c r="I2682">
        <v>2.5139999999999998</v>
      </c>
      <c r="K2682">
        <v>426.40199999999999</v>
      </c>
      <c r="L2682">
        <f t="shared" si="225"/>
        <v>423.35300000000001</v>
      </c>
      <c r="M2682">
        <f t="shared" si="226"/>
        <v>423.88799999999998</v>
      </c>
      <c r="N2682">
        <f t="shared" si="231"/>
        <v>2.4399999999999977</v>
      </c>
      <c r="O2682">
        <f t="shared" si="232"/>
        <v>1.9050000000000296</v>
      </c>
      <c r="P2682">
        <f t="shared" si="224"/>
        <v>0.53499999999996817</v>
      </c>
      <c r="Q2682" s="5"/>
    </row>
    <row r="2683" spans="1:17" x14ac:dyDescent="0.2">
      <c r="A2683" s="1">
        <v>312</v>
      </c>
      <c r="B2683" s="10">
        <v>35871</v>
      </c>
      <c r="C2683" s="32" t="s">
        <v>206</v>
      </c>
      <c r="F2683" s="5">
        <f t="shared" si="222"/>
        <v>9.9053390000000014</v>
      </c>
      <c r="G2683" s="3">
        <v>3.0190000000000001</v>
      </c>
      <c r="H2683" s="5">
        <f t="shared" si="230"/>
        <v>8.1664089999999998</v>
      </c>
      <c r="I2683">
        <v>2.4889999999999999</v>
      </c>
      <c r="K2683">
        <v>426.40199999999999</v>
      </c>
      <c r="L2683">
        <f t="shared" si="225"/>
        <v>423.38299999999998</v>
      </c>
      <c r="M2683">
        <f t="shared" si="226"/>
        <v>423.91300000000001</v>
      </c>
      <c r="N2683">
        <f t="shared" si="231"/>
        <v>2.410000000000025</v>
      </c>
      <c r="O2683">
        <f t="shared" si="232"/>
        <v>1.8799999999999955</v>
      </c>
      <c r="P2683">
        <f t="shared" si="224"/>
        <v>0.53000000000002956</v>
      </c>
      <c r="Q2683" s="5"/>
    </row>
    <row r="2684" spans="1:17" x14ac:dyDescent="0.2">
      <c r="A2684" s="1">
        <v>312</v>
      </c>
      <c r="B2684" s="10">
        <v>35900</v>
      </c>
      <c r="C2684" s="32" t="s">
        <v>206</v>
      </c>
      <c r="F2684" s="5">
        <f t="shared" si="222"/>
        <v>9.7642559999999996</v>
      </c>
      <c r="G2684" s="3">
        <v>2.976</v>
      </c>
      <c r="H2684" s="5">
        <f t="shared" si="230"/>
        <v>8.1106320000000007</v>
      </c>
      <c r="I2684">
        <v>2.472</v>
      </c>
      <c r="K2684">
        <v>426.40199999999999</v>
      </c>
      <c r="L2684">
        <f t="shared" si="225"/>
        <v>423.42599999999999</v>
      </c>
      <c r="M2684">
        <f t="shared" si="226"/>
        <v>423.93</v>
      </c>
      <c r="N2684">
        <f t="shared" si="231"/>
        <v>2.3670000000000186</v>
      </c>
      <c r="O2684">
        <f t="shared" si="232"/>
        <v>1.8629999999999995</v>
      </c>
      <c r="P2684">
        <f t="shared" si="224"/>
        <v>0.5040000000000191</v>
      </c>
      <c r="Q2684" s="5"/>
    </row>
    <row r="2685" spans="1:17" x14ac:dyDescent="0.2">
      <c r="A2685" s="1">
        <v>312</v>
      </c>
      <c r="B2685" s="10">
        <v>35956</v>
      </c>
      <c r="C2685" s="32" t="s">
        <v>206</v>
      </c>
      <c r="F2685" s="5">
        <f t="shared" si="222"/>
        <v>9.4591229999999999</v>
      </c>
      <c r="G2685" s="3">
        <v>2.883</v>
      </c>
      <c r="H2685" s="5">
        <f t="shared" si="230"/>
        <v>7.9925160000000002</v>
      </c>
      <c r="I2685">
        <v>2.4359999999999999</v>
      </c>
      <c r="K2685">
        <v>427.40199999999999</v>
      </c>
      <c r="L2685">
        <f t="shared" ref="L2685:L2691" si="233">K2685-G2685</f>
        <v>424.51900000000001</v>
      </c>
      <c r="M2685">
        <f>K2685-I2685</f>
        <v>424.96600000000001</v>
      </c>
      <c r="N2685">
        <f t="shared" si="231"/>
        <v>1.2740000000000009</v>
      </c>
      <c r="O2685">
        <f t="shared" si="232"/>
        <v>0.82699999999999818</v>
      </c>
      <c r="P2685">
        <f>M2685-L2685</f>
        <v>0.44700000000000273</v>
      </c>
      <c r="Q2685" s="5"/>
    </row>
    <row r="2686" spans="1:17" x14ac:dyDescent="0.2">
      <c r="A2686" s="1">
        <v>312</v>
      </c>
      <c r="B2686" s="10">
        <v>36001</v>
      </c>
      <c r="C2686" s="32" t="s">
        <v>206</v>
      </c>
      <c r="F2686" s="5">
        <f t="shared" ref="F2686:F2727" si="234">G2686*3.281</f>
        <v>9.984083</v>
      </c>
      <c r="G2686" s="3">
        <v>3.0430000000000001</v>
      </c>
      <c r="H2686" s="5">
        <f t="shared" si="230"/>
        <v>8.1532850000000003</v>
      </c>
      <c r="I2686">
        <v>2.4849999999999999</v>
      </c>
      <c r="K2686">
        <v>428.40199999999999</v>
      </c>
      <c r="L2686">
        <f t="shared" si="233"/>
        <v>425.35899999999998</v>
      </c>
      <c r="M2686">
        <f>K2686-I2686</f>
        <v>425.91699999999997</v>
      </c>
      <c r="N2686">
        <f t="shared" si="231"/>
        <v>0.43400000000002592</v>
      </c>
      <c r="O2686">
        <f t="shared" si="232"/>
        <v>-0.1239999999999668</v>
      </c>
      <c r="P2686">
        <f>M2686-L2686</f>
        <v>0.55799999999999272</v>
      </c>
      <c r="Q2686" s="5"/>
    </row>
    <row r="2687" spans="1:17" x14ac:dyDescent="0.2">
      <c r="A2687" s="1">
        <v>312</v>
      </c>
      <c r="B2687" s="10">
        <v>36060</v>
      </c>
      <c r="C2687" s="32" t="s">
        <v>206</v>
      </c>
      <c r="F2687" s="5">
        <f t="shared" si="234"/>
        <v>10.686217000000001</v>
      </c>
      <c r="G2687" s="3">
        <v>3.2570000000000001</v>
      </c>
      <c r="H2687" s="5">
        <f t="shared" si="230"/>
        <v>8.5306000000000015</v>
      </c>
      <c r="I2687">
        <v>2.6</v>
      </c>
      <c r="K2687">
        <v>429.40199999999999</v>
      </c>
      <c r="L2687">
        <f t="shared" si="233"/>
        <v>426.14499999999998</v>
      </c>
      <c r="M2687">
        <f>K2687-I2687</f>
        <v>426.80199999999996</v>
      </c>
      <c r="N2687">
        <f t="shared" si="231"/>
        <v>-0.35199999999997544</v>
      </c>
      <c r="O2687">
        <f t="shared" si="232"/>
        <v>-1.0089999999999577</v>
      </c>
      <c r="P2687">
        <f>M2687-L2687</f>
        <v>0.65699999999998226</v>
      </c>
    </row>
    <row r="2688" spans="1:17" x14ac:dyDescent="0.2">
      <c r="A2688" s="1">
        <v>312</v>
      </c>
      <c r="B2688" s="10">
        <v>36082</v>
      </c>
      <c r="C2688" s="32" t="s">
        <v>206</v>
      </c>
      <c r="F2688" s="5">
        <f t="shared" si="234"/>
        <v>23.898804000000002</v>
      </c>
      <c r="G2688" s="3">
        <v>7.2839999999999998</v>
      </c>
      <c r="H2688" s="5">
        <f t="shared" si="230"/>
        <v>22.904661000000001</v>
      </c>
      <c r="I2688">
        <v>6.9809999999999999</v>
      </c>
      <c r="J2688" s="34" t="s">
        <v>213</v>
      </c>
      <c r="K2688">
        <v>430.40199999999999</v>
      </c>
      <c r="L2688">
        <f t="shared" si="233"/>
        <v>423.11799999999999</v>
      </c>
      <c r="M2688">
        <f>K2688-I2688</f>
        <v>423.42099999999999</v>
      </c>
      <c r="N2688">
        <f t="shared" si="231"/>
        <v>2.6750000000000114</v>
      </c>
      <c r="O2688">
        <f t="shared" si="232"/>
        <v>2.3720000000000141</v>
      </c>
      <c r="P2688">
        <f>M2688-L2688</f>
        <v>0.30299999999999727</v>
      </c>
    </row>
    <row r="2689" spans="1:16" x14ac:dyDescent="0.2">
      <c r="A2689" s="1">
        <v>312</v>
      </c>
      <c r="B2689" s="10">
        <v>36216</v>
      </c>
      <c r="C2689" s="32" t="s">
        <v>206</v>
      </c>
      <c r="F2689" s="5">
        <f t="shared" si="234"/>
        <v>10.797771000000001</v>
      </c>
      <c r="G2689" s="3">
        <v>3.2909999999999999</v>
      </c>
      <c r="H2689" s="5">
        <f t="shared" si="230"/>
        <v>8.8291710000000005</v>
      </c>
      <c r="I2689">
        <v>2.6909999999999998</v>
      </c>
      <c r="K2689">
        <v>432.40199999999999</v>
      </c>
      <c r="L2689">
        <f t="shared" si="233"/>
        <v>429.11099999999999</v>
      </c>
      <c r="M2689">
        <f>K2689-I2689</f>
        <v>429.71100000000001</v>
      </c>
      <c r="N2689">
        <f t="shared" si="231"/>
        <v>-3.3179999999999836</v>
      </c>
      <c r="O2689">
        <f t="shared" si="232"/>
        <v>-3.9180000000000064</v>
      </c>
      <c r="P2689">
        <f>M2689-L2689</f>
        <v>0.60000000000002274</v>
      </c>
    </row>
    <row r="2690" spans="1:16" x14ac:dyDescent="0.2">
      <c r="A2690" s="1">
        <v>312</v>
      </c>
      <c r="B2690" s="10">
        <v>36235</v>
      </c>
      <c r="C2690" s="32" t="s">
        <v>206</v>
      </c>
      <c r="F2690" s="5">
        <f t="shared" si="234"/>
        <v>11.276797</v>
      </c>
      <c r="G2690" s="3">
        <v>3.4369999999999998</v>
      </c>
      <c r="H2690" s="5">
        <f t="shared" si="230"/>
        <v>9.0293119999999991</v>
      </c>
      <c r="I2690">
        <v>2.7519999999999998</v>
      </c>
      <c r="K2690">
        <v>432.40199999999999</v>
      </c>
      <c r="L2690">
        <f t="shared" si="233"/>
        <v>428.96499999999997</v>
      </c>
    </row>
    <row r="2691" spans="1:16" x14ac:dyDescent="0.2">
      <c r="A2691" s="1">
        <v>312</v>
      </c>
      <c r="B2691" s="10">
        <v>36277</v>
      </c>
      <c r="C2691" s="32" t="s">
        <v>206</v>
      </c>
      <c r="F2691" s="5">
        <f t="shared" si="234"/>
        <v>10.016893</v>
      </c>
      <c r="G2691" s="3">
        <v>3.0529999999999999</v>
      </c>
      <c r="H2691" s="5">
        <f t="shared" si="230"/>
        <v>8.5010710000000014</v>
      </c>
      <c r="I2691">
        <v>2.5910000000000002</v>
      </c>
      <c r="K2691">
        <v>432.40199999999999</v>
      </c>
      <c r="L2691">
        <f t="shared" si="233"/>
        <v>429.34899999999999</v>
      </c>
    </row>
    <row r="2692" spans="1:16" x14ac:dyDescent="0.2">
      <c r="A2692" s="1">
        <v>312</v>
      </c>
      <c r="B2692" s="10">
        <v>36299</v>
      </c>
      <c r="C2692" s="32" t="s">
        <v>206</v>
      </c>
      <c r="F2692" s="5">
        <f t="shared" si="234"/>
        <v>8.7569890000000008</v>
      </c>
      <c r="G2692" s="3">
        <v>2.669</v>
      </c>
      <c r="H2692" s="5">
        <f t="shared" ref="H2692:H2727" si="235">I2692*3.281</f>
        <v>7.7070690000000006</v>
      </c>
      <c r="I2692">
        <v>2.3490000000000002</v>
      </c>
      <c r="K2692">
        <v>426.40199999999999</v>
      </c>
      <c r="L2692">
        <f t="shared" si="225"/>
        <v>423.733</v>
      </c>
      <c r="M2692">
        <f t="shared" si="226"/>
        <v>424.053</v>
      </c>
      <c r="N2692">
        <f t="shared" ref="N2692:O2700" si="236">425.793-L2692</f>
        <v>2.0600000000000023</v>
      </c>
      <c r="O2692">
        <f t="shared" si="236"/>
        <v>1.7400000000000091</v>
      </c>
      <c r="P2692">
        <f t="shared" si="224"/>
        <v>0.31999999999999318</v>
      </c>
    </row>
    <row r="2693" spans="1:16" x14ac:dyDescent="0.2">
      <c r="A2693" s="1">
        <v>312</v>
      </c>
      <c r="B2693" s="10">
        <v>36328</v>
      </c>
      <c r="C2693" s="32" t="s">
        <v>206</v>
      </c>
      <c r="F2693" s="5">
        <f t="shared" si="234"/>
        <v>8.5765340000000005</v>
      </c>
      <c r="G2693" s="3">
        <v>2.6139999999999999</v>
      </c>
      <c r="H2693" s="5">
        <f t="shared" si="235"/>
        <v>7.4314650000000011</v>
      </c>
      <c r="I2693">
        <v>2.2650000000000001</v>
      </c>
      <c r="K2693">
        <v>426.40199999999999</v>
      </c>
      <c r="L2693">
        <f t="shared" si="225"/>
        <v>423.78800000000001</v>
      </c>
      <c r="M2693">
        <f t="shared" si="226"/>
        <v>424.137</v>
      </c>
      <c r="N2693">
        <f t="shared" si="236"/>
        <v>2.0049999999999955</v>
      </c>
      <c r="O2693">
        <f t="shared" si="236"/>
        <v>1.6560000000000059</v>
      </c>
      <c r="P2693">
        <f t="shared" si="224"/>
        <v>0.34899999999998954</v>
      </c>
    </row>
    <row r="2694" spans="1:16" x14ac:dyDescent="0.2">
      <c r="A2694" s="1">
        <v>312</v>
      </c>
      <c r="B2694" s="10">
        <v>36371</v>
      </c>
      <c r="C2694" s="32" t="s">
        <v>206</v>
      </c>
      <c r="F2694" s="5">
        <f t="shared" si="234"/>
        <v>8.3599880000000013</v>
      </c>
      <c r="G2694" s="3">
        <v>2.548</v>
      </c>
      <c r="H2694" s="5">
        <f t="shared" si="235"/>
        <v>7.4675560000000001</v>
      </c>
      <c r="I2694">
        <v>2.2759999999999998</v>
      </c>
      <c r="K2694">
        <v>426.40199999999999</v>
      </c>
      <c r="L2694">
        <f t="shared" si="225"/>
        <v>423.85399999999998</v>
      </c>
      <c r="M2694">
        <f t="shared" si="226"/>
        <v>424.12599999999998</v>
      </c>
      <c r="N2694">
        <f t="shared" si="236"/>
        <v>1.9390000000000214</v>
      </c>
      <c r="O2694">
        <f t="shared" si="236"/>
        <v>1.66700000000003</v>
      </c>
      <c r="P2694">
        <f t="shared" si="224"/>
        <v>0.27199999999999136</v>
      </c>
    </row>
    <row r="2695" spans="1:16" x14ac:dyDescent="0.2">
      <c r="A2695" s="1">
        <v>312</v>
      </c>
      <c r="B2695" s="10">
        <v>36399</v>
      </c>
      <c r="C2695" s="32" t="s">
        <v>206</v>
      </c>
      <c r="F2695" s="5">
        <f t="shared" si="234"/>
        <v>9.7183220000000006</v>
      </c>
      <c r="G2695" s="3">
        <v>2.9620000000000002</v>
      </c>
      <c r="H2695" s="5">
        <f t="shared" si="235"/>
        <v>7.7431599999999996</v>
      </c>
      <c r="I2695">
        <v>2.36</v>
      </c>
      <c r="K2695">
        <v>426.40199999999999</v>
      </c>
      <c r="L2695">
        <f t="shared" si="225"/>
        <v>423.44</v>
      </c>
      <c r="M2695">
        <f t="shared" si="226"/>
        <v>424.04199999999997</v>
      </c>
      <c r="N2695">
        <f t="shared" si="236"/>
        <v>2.3530000000000086</v>
      </c>
      <c r="O2695">
        <f t="shared" si="236"/>
        <v>1.7510000000000332</v>
      </c>
      <c r="P2695">
        <f t="shared" si="224"/>
        <v>0.60199999999997544</v>
      </c>
    </row>
    <row r="2696" spans="1:16" x14ac:dyDescent="0.2">
      <c r="A2696" s="1">
        <v>312</v>
      </c>
      <c r="B2696" s="10">
        <v>36427</v>
      </c>
      <c r="C2696" s="32" t="s">
        <v>206</v>
      </c>
      <c r="F2696" s="5">
        <f t="shared" si="234"/>
        <v>9.2228910000000006</v>
      </c>
      <c r="G2696" s="3">
        <v>2.8109999999999999</v>
      </c>
      <c r="H2696" s="5">
        <f t="shared" si="235"/>
        <v>7.7136310000000003</v>
      </c>
      <c r="I2696">
        <v>2.351</v>
      </c>
      <c r="K2696">
        <v>426.40199999999999</v>
      </c>
      <c r="L2696">
        <f t="shared" si="225"/>
        <v>423.59100000000001</v>
      </c>
      <c r="M2696">
        <f t="shared" si="226"/>
        <v>424.05099999999999</v>
      </c>
      <c r="N2696">
        <f t="shared" si="236"/>
        <v>2.2019999999999982</v>
      </c>
      <c r="O2696">
        <f t="shared" si="236"/>
        <v>1.7420000000000186</v>
      </c>
      <c r="P2696">
        <f t="shared" si="224"/>
        <v>0.45999999999997954</v>
      </c>
    </row>
    <row r="2697" spans="1:16" x14ac:dyDescent="0.2">
      <c r="A2697" s="1">
        <v>312</v>
      </c>
      <c r="B2697" s="10">
        <v>36458</v>
      </c>
      <c r="C2697" s="32" t="s">
        <v>206</v>
      </c>
      <c r="F2697" s="5">
        <f t="shared" si="234"/>
        <v>9.0457170000000016</v>
      </c>
      <c r="G2697" s="3">
        <v>2.7570000000000001</v>
      </c>
      <c r="H2697" s="5">
        <f t="shared" si="235"/>
        <v>7.6939450000000011</v>
      </c>
      <c r="I2697">
        <v>2.3450000000000002</v>
      </c>
      <c r="K2697">
        <v>426.40199999999999</v>
      </c>
      <c r="L2697">
        <f t="shared" si="225"/>
        <v>423.64499999999998</v>
      </c>
      <c r="M2697">
        <f t="shared" si="226"/>
        <v>424.05699999999996</v>
      </c>
      <c r="N2697">
        <f t="shared" si="236"/>
        <v>2.1480000000000246</v>
      </c>
      <c r="O2697">
        <f t="shared" si="236"/>
        <v>1.7360000000000468</v>
      </c>
      <c r="P2697">
        <f t="shared" si="224"/>
        <v>0.41199999999997772</v>
      </c>
    </row>
    <row r="2698" spans="1:16" x14ac:dyDescent="0.2">
      <c r="A2698" s="1">
        <v>312</v>
      </c>
      <c r="B2698" s="10">
        <v>36486</v>
      </c>
      <c r="C2698" s="32" t="s">
        <v>206</v>
      </c>
      <c r="F2698" s="5">
        <f t="shared" si="234"/>
        <v>9.1014940000000006</v>
      </c>
      <c r="G2698" s="3">
        <v>2.774</v>
      </c>
      <c r="H2698" s="5">
        <f t="shared" si="235"/>
        <v>7.7792510000000004</v>
      </c>
      <c r="I2698">
        <v>2.371</v>
      </c>
      <c r="K2698">
        <v>426.40199999999999</v>
      </c>
      <c r="L2698">
        <f t="shared" si="225"/>
        <v>423.62799999999999</v>
      </c>
      <c r="M2698">
        <f t="shared" si="226"/>
        <v>424.03100000000001</v>
      </c>
      <c r="N2698">
        <f t="shared" si="236"/>
        <v>2.1650000000000205</v>
      </c>
      <c r="O2698">
        <f t="shared" si="236"/>
        <v>1.7620000000000005</v>
      </c>
      <c r="P2698">
        <f t="shared" si="224"/>
        <v>0.40300000000002001</v>
      </c>
    </row>
    <row r="2699" spans="1:16" x14ac:dyDescent="0.2">
      <c r="A2699" s="1">
        <v>312</v>
      </c>
      <c r="B2699" s="10">
        <v>36553</v>
      </c>
      <c r="C2699" s="32" t="s">
        <v>206</v>
      </c>
      <c r="F2699" s="5">
        <f t="shared" si="234"/>
        <v>9.7511320000000001</v>
      </c>
      <c r="G2699" s="3">
        <v>2.972</v>
      </c>
      <c r="H2699" s="5">
        <f t="shared" si="235"/>
        <v>8.0975079999999995</v>
      </c>
      <c r="I2699">
        <v>2.468</v>
      </c>
      <c r="K2699">
        <v>426.40199999999999</v>
      </c>
      <c r="L2699">
        <f t="shared" si="225"/>
        <v>423.43</v>
      </c>
      <c r="M2699">
        <f t="shared" si="226"/>
        <v>423.93399999999997</v>
      </c>
      <c r="N2699">
        <f t="shared" si="236"/>
        <v>2.3629999999999995</v>
      </c>
      <c r="O2699">
        <f t="shared" si="236"/>
        <v>1.8590000000000373</v>
      </c>
      <c r="P2699">
        <f t="shared" si="224"/>
        <v>0.50399999999996226</v>
      </c>
    </row>
    <row r="2700" spans="1:16" x14ac:dyDescent="0.2">
      <c r="A2700" s="1">
        <v>312</v>
      </c>
      <c r="B2700" s="10">
        <v>36587</v>
      </c>
      <c r="C2700" s="32" t="s">
        <v>206</v>
      </c>
      <c r="F2700" s="5">
        <f t="shared" si="234"/>
        <v>9.9447110000000016</v>
      </c>
      <c r="G2700" s="3">
        <v>3.0310000000000001</v>
      </c>
      <c r="H2700" s="5">
        <f t="shared" si="235"/>
        <v>8.2254670000000001</v>
      </c>
      <c r="I2700">
        <v>2.5070000000000001</v>
      </c>
      <c r="K2700">
        <v>426.40199999999999</v>
      </c>
      <c r="L2700">
        <f t="shared" si="225"/>
        <v>423.37099999999998</v>
      </c>
      <c r="M2700">
        <f t="shared" si="226"/>
        <v>423.89499999999998</v>
      </c>
      <c r="N2700">
        <f t="shared" si="236"/>
        <v>2.4220000000000255</v>
      </c>
      <c r="O2700">
        <f t="shared" si="236"/>
        <v>1.8980000000000246</v>
      </c>
      <c r="P2700">
        <f t="shared" si="224"/>
        <v>0.52400000000000091</v>
      </c>
    </row>
    <row r="2701" spans="1:16" x14ac:dyDescent="0.2">
      <c r="A2701" s="1">
        <v>312</v>
      </c>
      <c r="B2701" s="10">
        <v>36612</v>
      </c>
      <c r="C2701" s="32" t="s">
        <v>206</v>
      </c>
      <c r="F2701" s="5">
        <f t="shared" si="234"/>
        <v>10.157976000000001</v>
      </c>
      <c r="G2701" s="3">
        <v>3.0960000000000001</v>
      </c>
      <c r="H2701" s="5">
        <f t="shared" si="235"/>
        <v>8.2189049999999995</v>
      </c>
      <c r="I2701">
        <v>2.5049999999999999</v>
      </c>
      <c r="K2701">
        <v>426.40199999999999</v>
      </c>
      <c r="L2701">
        <f t="shared" ref="L2701:L2764" si="237">K2701-G2701</f>
        <v>423.30599999999998</v>
      </c>
      <c r="M2701">
        <f t="shared" ref="M2701:M2764" si="238">K2701-I2701</f>
        <v>423.89699999999999</v>
      </c>
      <c r="N2701">
        <f t="shared" ref="N2701:O2720" si="239">425.793-L2701</f>
        <v>2.4870000000000232</v>
      </c>
      <c r="O2701">
        <f t="shared" si="239"/>
        <v>1.896000000000015</v>
      </c>
      <c r="P2701">
        <f t="shared" ref="P2701:P2764" si="240">M2701-L2701</f>
        <v>0.59100000000000819</v>
      </c>
    </row>
    <row r="2702" spans="1:16" x14ac:dyDescent="0.2">
      <c r="A2702" s="1">
        <v>312</v>
      </c>
      <c r="B2702" s="10">
        <v>36640</v>
      </c>
      <c r="C2702" s="32" t="s">
        <v>206</v>
      </c>
      <c r="F2702" s="5">
        <f t="shared" si="234"/>
        <v>9.9709590000000006</v>
      </c>
      <c r="G2702" s="3">
        <v>3.0390000000000001</v>
      </c>
      <c r="H2702" s="5">
        <f t="shared" si="235"/>
        <v>8.1729710000000004</v>
      </c>
      <c r="I2702">
        <v>2.4910000000000001</v>
      </c>
      <c r="K2702">
        <v>426.40199999999999</v>
      </c>
      <c r="L2702">
        <f t="shared" si="237"/>
        <v>423.363</v>
      </c>
      <c r="M2702">
        <f t="shared" si="238"/>
        <v>423.911</v>
      </c>
      <c r="N2702">
        <f t="shared" si="239"/>
        <v>2.4300000000000068</v>
      </c>
      <c r="O2702">
        <f t="shared" si="239"/>
        <v>1.882000000000005</v>
      </c>
      <c r="P2702">
        <f t="shared" si="240"/>
        <v>0.54800000000000182</v>
      </c>
    </row>
    <row r="2703" spans="1:16" x14ac:dyDescent="0.2">
      <c r="A2703" s="1">
        <v>312</v>
      </c>
      <c r="B2703" s="10">
        <v>36669</v>
      </c>
      <c r="C2703" s="32" t="s">
        <v>206</v>
      </c>
      <c r="F2703" s="5">
        <f t="shared" si="234"/>
        <v>10.056265</v>
      </c>
      <c r="G2703" s="3">
        <v>3.0649999999999999</v>
      </c>
      <c r="H2703" s="5">
        <f t="shared" si="235"/>
        <v>8.2123430000000006</v>
      </c>
      <c r="I2703">
        <v>2.5030000000000001</v>
      </c>
      <c r="K2703">
        <v>426.40199999999999</v>
      </c>
      <c r="L2703">
        <f t="shared" si="237"/>
        <v>423.33699999999999</v>
      </c>
      <c r="M2703">
        <f t="shared" si="238"/>
        <v>423.899</v>
      </c>
      <c r="N2703">
        <f t="shared" si="239"/>
        <v>2.4560000000000173</v>
      </c>
      <c r="O2703">
        <f t="shared" si="239"/>
        <v>1.8940000000000055</v>
      </c>
      <c r="P2703">
        <f t="shared" si="240"/>
        <v>0.56200000000001182</v>
      </c>
    </row>
    <row r="2704" spans="1:16" x14ac:dyDescent="0.2">
      <c r="A2704" s="1">
        <v>312</v>
      </c>
      <c r="B2704" s="10">
        <v>36706</v>
      </c>
      <c r="C2704" s="32" t="s">
        <v>206</v>
      </c>
      <c r="F2704" s="5">
        <f t="shared" si="234"/>
        <v>9.7380080000000007</v>
      </c>
      <c r="G2704" s="3">
        <v>2.968</v>
      </c>
      <c r="H2704" s="5">
        <f t="shared" si="235"/>
        <v>8.0581360000000011</v>
      </c>
      <c r="I2704">
        <v>2.456</v>
      </c>
      <c r="K2704">
        <v>426.40199999999999</v>
      </c>
      <c r="L2704">
        <f t="shared" si="237"/>
        <v>423.43399999999997</v>
      </c>
      <c r="M2704">
        <f t="shared" si="238"/>
        <v>423.94599999999997</v>
      </c>
      <c r="N2704">
        <f t="shared" si="239"/>
        <v>2.3590000000000373</v>
      </c>
      <c r="O2704">
        <f t="shared" si="239"/>
        <v>1.8470000000000368</v>
      </c>
      <c r="P2704">
        <f t="shared" si="240"/>
        <v>0.51200000000000045</v>
      </c>
    </row>
    <row r="2705" spans="1:16" x14ac:dyDescent="0.2">
      <c r="A2705" s="1">
        <v>312</v>
      </c>
      <c r="B2705" s="10">
        <v>36732</v>
      </c>
      <c r="C2705" s="32" t="s">
        <v>206</v>
      </c>
      <c r="F2705" s="5">
        <f t="shared" si="234"/>
        <v>10.184224</v>
      </c>
      <c r="G2705" s="3">
        <v>3.1040000000000001</v>
      </c>
      <c r="H2705" s="5">
        <f t="shared" si="235"/>
        <v>8.2484339999999996</v>
      </c>
      <c r="I2705">
        <v>2.5139999999999998</v>
      </c>
      <c r="K2705">
        <v>426.40199999999999</v>
      </c>
      <c r="L2705">
        <f t="shared" si="237"/>
        <v>423.298</v>
      </c>
      <c r="M2705">
        <f t="shared" si="238"/>
        <v>423.88799999999998</v>
      </c>
      <c r="N2705">
        <f t="shared" si="239"/>
        <v>2.4950000000000045</v>
      </c>
      <c r="O2705">
        <f t="shared" si="239"/>
        <v>1.9050000000000296</v>
      </c>
      <c r="P2705">
        <f t="shared" si="240"/>
        <v>0.58999999999997499</v>
      </c>
    </row>
    <row r="2706" spans="1:16" x14ac:dyDescent="0.2">
      <c r="A2706" s="1">
        <v>312</v>
      </c>
      <c r="B2706" s="10">
        <v>36760</v>
      </c>
      <c r="C2706" s="32" t="s">
        <v>206</v>
      </c>
      <c r="F2706" s="5">
        <f t="shared" si="234"/>
        <v>10.919167999999999</v>
      </c>
      <c r="G2706" s="3">
        <v>3.3279999999999998</v>
      </c>
      <c r="H2706" s="5">
        <f t="shared" si="235"/>
        <v>8.4715419999999995</v>
      </c>
      <c r="I2706">
        <v>2.5819999999999999</v>
      </c>
      <c r="K2706">
        <v>426.40199999999999</v>
      </c>
      <c r="L2706">
        <f t="shared" si="237"/>
        <v>423.07400000000001</v>
      </c>
      <c r="M2706">
        <f t="shared" si="238"/>
        <v>423.82</v>
      </c>
      <c r="N2706">
        <f t="shared" si="239"/>
        <v>2.7189999999999941</v>
      </c>
      <c r="O2706">
        <f t="shared" si="239"/>
        <v>1.9730000000000132</v>
      </c>
      <c r="P2706">
        <f t="shared" si="240"/>
        <v>0.7459999999999809</v>
      </c>
    </row>
    <row r="2707" spans="1:16" x14ac:dyDescent="0.2">
      <c r="A2707" s="1">
        <v>312</v>
      </c>
      <c r="B2707" s="10">
        <v>36787</v>
      </c>
      <c r="C2707" s="32" t="s">
        <v>206</v>
      </c>
      <c r="F2707" s="5">
        <f t="shared" si="234"/>
        <v>10.541853000000001</v>
      </c>
      <c r="G2707" s="3">
        <v>3.2130000000000001</v>
      </c>
      <c r="H2707" s="5">
        <f t="shared" si="235"/>
        <v>8.5109139999999996</v>
      </c>
      <c r="I2707">
        <v>2.5939999999999999</v>
      </c>
      <c r="K2707">
        <v>426.40199999999999</v>
      </c>
      <c r="L2707">
        <f t="shared" si="237"/>
        <v>423.18899999999996</v>
      </c>
      <c r="M2707">
        <f t="shared" si="238"/>
        <v>423.80799999999999</v>
      </c>
      <c r="N2707">
        <f t="shared" si="239"/>
        <v>2.6040000000000418</v>
      </c>
      <c r="O2707">
        <f t="shared" si="239"/>
        <v>1.9850000000000136</v>
      </c>
      <c r="P2707">
        <f t="shared" si="240"/>
        <v>0.61900000000002819</v>
      </c>
    </row>
    <row r="2708" spans="1:16" x14ac:dyDescent="0.2">
      <c r="A2708" s="1">
        <v>312</v>
      </c>
      <c r="B2708" s="10">
        <v>36822</v>
      </c>
      <c r="C2708" s="32" t="s">
        <v>206</v>
      </c>
      <c r="F2708" s="5">
        <f t="shared" si="234"/>
        <v>10.233439000000001</v>
      </c>
      <c r="G2708" s="3">
        <v>3.1190000000000002</v>
      </c>
      <c r="H2708" s="5">
        <f t="shared" si="235"/>
        <v>8.422327000000001</v>
      </c>
      <c r="I2708">
        <v>2.5670000000000002</v>
      </c>
      <c r="K2708">
        <v>426.40199999999999</v>
      </c>
      <c r="L2708">
        <f t="shared" si="237"/>
        <v>423.28299999999996</v>
      </c>
      <c r="M2708">
        <f t="shared" si="238"/>
        <v>423.83499999999998</v>
      </c>
      <c r="N2708">
        <f t="shared" si="239"/>
        <v>2.5100000000000477</v>
      </c>
      <c r="O2708">
        <f t="shared" si="239"/>
        <v>1.9580000000000268</v>
      </c>
      <c r="P2708">
        <f t="shared" si="240"/>
        <v>0.55200000000002092</v>
      </c>
    </row>
    <row r="2709" spans="1:16" x14ac:dyDescent="0.2">
      <c r="A2709" s="1">
        <v>312</v>
      </c>
      <c r="B2709" s="10">
        <v>36859</v>
      </c>
      <c r="C2709" s="32" t="s">
        <v>206</v>
      </c>
      <c r="F2709" s="5">
        <f t="shared" si="234"/>
        <v>9.4263130000000004</v>
      </c>
      <c r="G2709" s="3">
        <v>2.8730000000000002</v>
      </c>
      <c r="H2709" s="5">
        <f t="shared" si="235"/>
        <v>8.1467230000000015</v>
      </c>
      <c r="I2709">
        <v>2.4830000000000001</v>
      </c>
      <c r="K2709">
        <v>426.40199999999999</v>
      </c>
      <c r="L2709">
        <f t="shared" si="237"/>
        <v>423.529</v>
      </c>
      <c r="M2709">
        <f t="shared" si="238"/>
        <v>423.91899999999998</v>
      </c>
      <c r="N2709">
        <f t="shared" si="239"/>
        <v>2.26400000000001</v>
      </c>
      <c r="O2709">
        <f t="shared" si="239"/>
        <v>1.8740000000000236</v>
      </c>
      <c r="P2709">
        <f t="shared" si="240"/>
        <v>0.38999999999998636</v>
      </c>
    </row>
    <row r="2710" spans="1:16" x14ac:dyDescent="0.2">
      <c r="A2710" s="1">
        <v>312</v>
      </c>
      <c r="B2710" s="10">
        <v>36888</v>
      </c>
      <c r="C2710" s="32" t="s">
        <v>206</v>
      </c>
      <c r="F2710" s="5">
        <f t="shared" si="234"/>
        <v>9.1343040000000002</v>
      </c>
      <c r="G2710" s="3">
        <v>2.7839999999999998</v>
      </c>
      <c r="H2710" s="5">
        <f t="shared" si="235"/>
        <v>8.0318880000000004</v>
      </c>
      <c r="I2710">
        <v>2.448</v>
      </c>
      <c r="K2710">
        <v>426.40199999999999</v>
      </c>
      <c r="L2710">
        <f t="shared" si="237"/>
        <v>423.61799999999999</v>
      </c>
      <c r="M2710">
        <f t="shared" si="238"/>
        <v>423.95400000000001</v>
      </c>
      <c r="N2710">
        <f t="shared" si="239"/>
        <v>2.1750000000000114</v>
      </c>
      <c r="O2710">
        <f t="shared" si="239"/>
        <v>1.8389999999999986</v>
      </c>
      <c r="P2710">
        <f t="shared" si="240"/>
        <v>0.33600000000001273</v>
      </c>
    </row>
    <row r="2711" spans="1:16" x14ac:dyDescent="0.2">
      <c r="A2711" s="1">
        <v>312</v>
      </c>
      <c r="B2711" s="10">
        <v>36914</v>
      </c>
      <c r="C2711" s="32" t="s">
        <v>206</v>
      </c>
      <c r="F2711" s="5">
        <f t="shared" si="234"/>
        <v>9.2819490000000009</v>
      </c>
      <c r="G2711" s="3">
        <v>2.8290000000000002</v>
      </c>
      <c r="H2711" s="5">
        <f t="shared" si="235"/>
        <v>8.1565660000000015</v>
      </c>
      <c r="I2711">
        <v>2.4860000000000002</v>
      </c>
      <c r="K2711">
        <v>426.40199999999999</v>
      </c>
      <c r="L2711">
        <f t="shared" si="237"/>
        <v>423.57299999999998</v>
      </c>
      <c r="M2711">
        <f t="shared" si="238"/>
        <v>423.916</v>
      </c>
      <c r="N2711">
        <f t="shared" si="239"/>
        <v>2.2200000000000273</v>
      </c>
      <c r="O2711">
        <f t="shared" si="239"/>
        <v>1.8770000000000095</v>
      </c>
      <c r="P2711">
        <f t="shared" si="240"/>
        <v>0.34300000000001774</v>
      </c>
    </row>
    <row r="2712" spans="1:16" x14ac:dyDescent="0.2">
      <c r="A2712" s="1">
        <v>312</v>
      </c>
      <c r="B2712" s="10">
        <v>36941</v>
      </c>
      <c r="C2712" s="32" t="s">
        <v>206</v>
      </c>
      <c r="F2712" s="5">
        <f t="shared" si="234"/>
        <v>9.5149000000000008</v>
      </c>
      <c r="G2712" s="3">
        <v>2.9</v>
      </c>
      <c r="H2712" s="5">
        <f t="shared" si="235"/>
        <v>8.2681199999999997</v>
      </c>
      <c r="I2712">
        <v>2.52</v>
      </c>
      <c r="K2712">
        <v>426.40199999999999</v>
      </c>
      <c r="L2712">
        <f t="shared" si="237"/>
        <v>423.50200000000001</v>
      </c>
      <c r="M2712">
        <f t="shared" si="238"/>
        <v>423.88200000000001</v>
      </c>
      <c r="N2712">
        <f t="shared" si="239"/>
        <v>2.2909999999999968</v>
      </c>
      <c r="O2712">
        <f t="shared" si="239"/>
        <v>1.9110000000000014</v>
      </c>
      <c r="P2712">
        <f t="shared" si="240"/>
        <v>0.37999999999999545</v>
      </c>
    </row>
    <row r="2713" spans="1:16" x14ac:dyDescent="0.2">
      <c r="A2713" s="1">
        <v>312</v>
      </c>
      <c r="B2713" s="10">
        <v>36965</v>
      </c>
      <c r="C2713" s="32" t="s">
        <v>206</v>
      </c>
      <c r="F2713" s="5">
        <f t="shared" si="234"/>
        <v>9.6330159999999996</v>
      </c>
      <c r="G2713" s="3">
        <v>2.9359999999999999</v>
      </c>
      <c r="H2713" s="5">
        <f t="shared" si="235"/>
        <v>8.3501449999999995</v>
      </c>
      <c r="I2713">
        <v>2.5449999999999999</v>
      </c>
      <c r="K2713">
        <v>426.40199999999999</v>
      </c>
      <c r="L2713">
        <f t="shared" si="237"/>
        <v>423.46600000000001</v>
      </c>
      <c r="M2713">
        <f t="shared" si="238"/>
        <v>423.85699999999997</v>
      </c>
      <c r="N2713">
        <f t="shared" si="239"/>
        <v>2.3269999999999982</v>
      </c>
      <c r="O2713">
        <f t="shared" si="239"/>
        <v>1.9360000000000355</v>
      </c>
      <c r="P2713">
        <f t="shared" si="240"/>
        <v>0.39099999999996271</v>
      </c>
    </row>
    <row r="2714" spans="1:16" x14ac:dyDescent="0.2">
      <c r="A2714" s="1">
        <v>312</v>
      </c>
      <c r="B2714" s="10">
        <v>37011</v>
      </c>
      <c r="C2714" s="32" t="s">
        <v>206</v>
      </c>
      <c r="F2714" s="5">
        <f t="shared" si="234"/>
        <v>9.5969250000000006</v>
      </c>
      <c r="G2714" s="3">
        <v>2.9249999999999998</v>
      </c>
      <c r="H2714" s="5">
        <f t="shared" si="235"/>
        <v>8.1073510000000013</v>
      </c>
      <c r="I2714">
        <v>2.4710000000000001</v>
      </c>
      <c r="K2714">
        <v>426.40199999999999</v>
      </c>
      <c r="L2714">
        <f t="shared" si="237"/>
        <v>423.47699999999998</v>
      </c>
      <c r="M2714">
        <f t="shared" si="238"/>
        <v>423.93099999999998</v>
      </c>
      <c r="N2714">
        <f t="shared" si="239"/>
        <v>2.3160000000000309</v>
      </c>
      <c r="O2714">
        <f t="shared" si="239"/>
        <v>1.8620000000000232</v>
      </c>
      <c r="P2714">
        <f t="shared" si="240"/>
        <v>0.45400000000000773</v>
      </c>
    </row>
    <row r="2715" spans="1:16" x14ac:dyDescent="0.2">
      <c r="A2715" s="1">
        <v>312</v>
      </c>
      <c r="B2715" s="10">
        <v>37041</v>
      </c>
      <c r="C2715" s="32" t="s">
        <v>206</v>
      </c>
      <c r="F2715" s="5">
        <f t="shared" si="234"/>
        <v>8.7504270000000002</v>
      </c>
      <c r="G2715" s="3">
        <v>2.6669999999999998</v>
      </c>
      <c r="H2715" s="5">
        <f t="shared" si="235"/>
        <v>7.3691260000000005</v>
      </c>
      <c r="I2715">
        <v>2.246</v>
      </c>
      <c r="K2715">
        <v>426.40199999999999</v>
      </c>
      <c r="L2715">
        <f t="shared" si="237"/>
        <v>423.73500000000001</v>
      </c>
      <c r="M2715">
        <f t="shared" si="238"/>
        <v>424.15600000000001</v>
      </c>
      <c r="N2715">
        <f t="shared" si="239"/>
        <v>2.0579999999999927</v>
      </c>
      <c r="O2715">
        <f t="shared" si="239"/>
        <v>1.6370000000000005</v>
      </c>
      <c r="P2715">
        <f t="shared" si="240"/>
        <v>0.42099999999999227</v>
      </c>
    </row>
    <row r="2716" spans="1:16" x14ac:dyDescent="0.2">
      <c r="A2716" s="1">
        <v>312</v>
      </c>
      <c r="B2716" s="10">
        <v>37063</v>
      </c>
      <c r="C2716" s="32" t="s">
        <v>206</v>
      </c>
      <c r="F2716" s="5">
        <f t="shared" si="234"/>
        <v>8.5830960000000012</v>
      </c>
      <c r="G2716" s="3">
        <v>2.6160000000000001</v>
      </c>
      <c r="H2716" s="5">
        <f t="shared" si="235"/>
        <v>7.4413079999999994</v>
      </c>
      <c r="I2716">
        <v>2.2679999999999998</v>
      </c>
      <c r="K2716">
        <v>426.40199999999999</v>
      </c>
      <c r="L2716">
        <f t="shared" si="237"/>
        <v>423.786</v>
      </c>
      <c r="M2716">
        <f t="shared" si="238"/>
        <v>424.13400000000001</v>
      </c>
      <c r="N2716">
        <f t="shared" si="239"/>
        <v>2.007000000000005</v>
      </c>
      <c r="O2716">
        <f t="shared" si="239"/>
        <v>1.6589999999999918</v>
      </c>
      <c r="P2716">
        <f t="shared" si="240"/>
        <v>0.34800000000001319</v>
      </c>
    </row>
    <row r="2717" spans="1:16" x14ac:dyDescent="0.2">
      <c r="A2717" s="1">
        <v>312</v>
      </c>
      <c r="B2717" s="10">
        <v>37102</v>
      </c>
      <c r="C2717" s="32" t="s">
        <v>206</v>
      </c>
      <c r="F2717" s="5">
        <f t="shared" si="234"/>
        <v>9.2130480000000006</v>
      </c>
      <c r="G2717" s="3">
        <v>2.8079999999999998</v>
      </c>
      <c r="H2717" s="5">
        <f t="shared" si="235"/>
        <v>7.8415900000000009</v>
      </c>
      <c r="I2717">
        <v>2.39</v>
      </c>
      <c r="K2717">
        <v>426.40199999999999</v>
      </c>
      <c r="L2717">
        <f t="shared" si="237"/>
        <v>423.59399999999999</v>
      </c>
      <c r="M2717">
        <f t="shared" si="238"/>
        <v>424.012</v>
      </c>
      <c r="N2717">
        <f t="shared" si="239"/>
        <v>2.1990000000000123</v>
      </c>
      <c r="O2717">
        <f t="shared" si="239"/>
        <v>1.7810000000000059</v>
      </c>
      <c r="P2717">
        <f t="shared" si="240"/>
        <v>0.41800000000000637</v>
      </c>
    </row>
    <row r="2718" spans="1:16" x14ac:dyDescent="0.2">
      <c r="A2718" s="1">
        <v>312</v>
      </c>
      <c r="B2718" s="10">
        <v>37130</v>
      </c>
      <c r="C2718" s="32" t="s">
        <v>206</v>
      </c>
      <c r="F2718" s="5">
        <f t="shared" si="234"/>
        <v>9.4394369999999999</v>
      </c>
      <c r="G2718" s="3">
        <v>2.8769999999999998</v>
      </c>
      <c r="H2718" s="5">
        <f t="shared" si="235"/>
        <v>7.9793919999999998</v>
      </c>
      <c r="I2718">
        <v>2.4319999999999999</v>
      </c>
      <c r="K2718">
        <v>426.40199999999999</v>
      </c>
      <c r="L2718">
        <f t="shared" si="237"/>
        <v>423.52499999999998</v>
      </c>
      <c r="M2718">
        <f t="shared" si="238"/>
        <v>423.96999999999997</v>
      </c>
      <c r="N2718">
        <f t="shared" si="239"/>
        <v>2.2680000000000291</v>
      </c>
      <c r="O2718">
        <f t="shared" si="239"/>
        <v>1.8230000000000359</v>
      </c>
      <c r="P2718">
        <f t="shared" si="240"/>
        <v>0.44499999999999318</v>
      </c>
    </row>
    <row r="2719" spans="1:16" x14ac:dyDescent="0.2">
      <c r="A2719" s="1">
        <v>312</v>
      </c>
      <c r="B2719" s="10">
        <v>37158</v>
      </c>
      <c r="C2719" s="32" t="s">
        <v>206</v>
      </c>
      <c r="F2719" s="5">
        <f t="shared" si="234"/>
        <v>9.6920740000000016</v>
      </c>
      <c r="G2719" s="3">
        <v>2.9540000000000002</v>
      </c>
      <c r="H2719" s="5">
        <f t="shared" si="235"/>
        <v>8.1237560000000002</v>
      </c>
      <c r="I2719">
        <v>2.476</v>
      </c>
      <c r="K2719">
        <v>426.40199999999999</v>
      </c>
      <c r="L2719">
        <f t="shared" si="237"/>
        <v>423.44799999999998</v>
      </c>
      <c r="M2719">
        <f t="shared" si="238"/>
        <v>423.92599999999999</v>
      </c>
      <c r="N2719">
        <f t="shared" si="239"/>
        <v>2.3450000000000273</v>
      </c>
      <c r="O2719">
        <f t="shared" si="239"/>
        <v>1.8670000000000186</v>
      </c>
      <c r="P2719">
        <f t="shared" si="240"/>
        <v>0.47800000000000864</v>
      </c>
    </row>
    <row r="2720" spans="1:16" x14ac:dyDescent="0.2">
      <c r="A2720" s="1">
        <v>312</v>
      </c>
      <c r="B2720" s="10">
        <v>37193</v>
      </c>
      <c r="C2720" s="32" t="s">
        <v>206</v>
      </c>
      <c r="F2720" s="5">
        <f t="shared" si="234"/>
        <v>9.6559830000000009</v>
      </c>
      <c r="G2720" s="3">
        <v>2.9430000000000001</v>
      </c>
      <c r="H2720" s="5">
        <f t="shared" si="235"/>
        <v>8.1795329999999993</v>
      </c>
      <c r="I2720">
        <v>2.4929999999999999</v>
      </c>
      <c r="K2720">
        <v>426.40199999999999</v>
      </c>
      <c r="L2720">
        <f t="shared" si="237"/>
        <v>423.459</v>
      </c>
      <c r="M2720">
        <f t="shared" si="238"/>
        <v>423.90899999999999</v>
      </c>
      <c r="N2720">
        <f t="shared" si="239"/>
        <v>2.3340000000000032</v>
      </c>
      <c r="O2720">
        <f t="shared" si="239"/>
        <v>1.8840000000000146</v>
      </c>
      <c r="P2720">
        <f t="shared" si="240"/>
        <v>0.44999999999998863</v>
      </c>
    </row>
    <row r="2721" spans="1:16" x14ac:dyDescent="0.2">
      <c r="A2721" s="1">
        <v>312</v>
      </c>
      <c r="B2721" s="10">
        <v>37223</v>
      </c>
      <c r="C2721" s="32" t="s">
        <v>206</v>
      </c>
      <c r="F2721" s="5">
        <f t="shared" si="234"/>
        <v>9.8856529999999996</v>
      </c>
      <c r="G2721" s="3">
        <v>3.0129999999999999</v>
      </c>
      <c r="H2721" s="5">
        <f t="shared" si="235"/>
        <v>8.2451530000000002</v>
      </c>
      <c r="I2721">
        <v>2.5129999999999999</v>
      </c>
      <c r="K2721">
        <v>426.40199999999999</v>
      </c>
      <c r="L2721">
        <f t="shared" si="237"/>
        <v>423.38900000000001</v>
      </c>
      <c r="M2721">
        <f t="shared" si="238"/>
        <v>423.88900000000001</v>
      </c>
      <c r="N2721">
        <f t="shared" ref="N2721:O2736" si="241">425.793-L2721</f>
        <v>2.4039999999999964</v>
      </c>
      <c r="O2721">
        <f t="shared" si="241"/>
        <v>1.9039999999999964</v>
      </c>
      <c r="P2721">
        <f t="shared" si="240"/>
        <v>0.5</v>
      </c>
    </row>
    <row r="2722" spans="1:16" x14ac:dyDescent="0.2">
      <c r="A2722" s="1">
        <v>312</v>
      </c>
      <c r="B2722" s="10">
        <v>37244</v>
      </c>
      <c r="C2722" s="32" t="s">
        <v>206</v>
      </c>
      <c r="F2722" s="5">
        <f t="shared" si="234"/>
        <v>9.9348679999999998</v>
      </c>
      <c r="G2722" s="3">
        <v>3.028</v>
      </c>
      <c r="H2722" s="5">
        <f t="shared" si="235"/>
        <v>8.291087000000001</v>
      </c>
      <c r="I2722">
        <v>2.5270000000000001</v>
      </c>
      <c r="K2722">
        <v>426.40199999999999</v>
      </c>
      <c r="L2722">
        <f t="shared" si="237"/>
        <v>423.37399999999997</v>
      </c>
      <c r="M2722">
        <f t="shared" si="238"/>
        <v>423.875</v>
      </c>
      <c r="N2722">
        <f t="shared" si="241"/>
        <v>2.4190000000000396</v>
      </c>
      <c r="O2722">
        <f t="shared" si="241"/>
        <v>1.9180000000000064</v>
      </c>
      <c r="P2722">
        <f t="shared" si="240"/>
        <v>0.5010000000000332</v>
      </c>
    </row>
    <row r="2723" spans="1:16" x14ac:dyDescent="0.2">
      <c r="A2723" s="1">
        <v>312</v>
      </c>
      <c r="B2723" s="10">
        <v>37281</v>
      </c>
      <c r="C2723" s="32" t="s">
        <v>206</v>
      </c>
      <c r="F2723" s="5">
        <f t="shared" si="234"/>
        <v>9.816752000000001</v>
      </c>
      <c r="G2723" s="3">
        <v>2.992</v>
      </c>
      <c r="H2723" s="5">
        <f t="shared" si="235"/>
        <v>8.2254670000000001</v>
      </c>
      <c r="I2723">
        <v>2.5070000000000001</v>
      </c>
      <c r="K2723">
        <v>426.40199999999999</v>
      </c>
      <c r="L2723">
        <f t="shared" si="237"/>
        <v>423.40999999999997</v>
      </c>
      <c r="M2723">
        <f t="shared" si="238"/>
        <v>423.89499999999998</v>
      </c>
      <c r="N2723">
        <f t="shared" si="241"/>
        <v>2.3830000000000382</v>
      </c>
      <c r="O2723">
        <f t="shared" si="241"/>
        <v>1.8980000000000246</v>
      </c>
      <c r="P2723">
        <f t="shared" si="240"/>
        <v>0.48500000000001364</v>
      </c>
    </row>
    <row r="2724" spans="1:16" x14ac:dyDescent="0.2">
      <c r="A2724" s="1">
        <v>312</v>
      </c>
      <c r="B2724" s="10">
        <v>37314</v>
      </c>
      <c r="C2724" s="32" t="s">
        <v>206</v>
      </c>
      <c r="F2724" s="5">
        <f t="shared" si="234"/>
        <v>10.394208000000001</v>
      </c>
      <c r="G2724" s="3">
        <v>3.1680000000000001</v>
      </c>
      <c r="H2724" s="5">
        <f t="shared" si="235"/>
        <v>8.5010710000000014</v>
      </c>
      <c r="I2724">
        <v>2.5910000000000002</v>
      </c>
      <c r="K2724">
        <v>426.40199999999999</v>
      </c>
      <c r="L2724">
        <f t="shared" si="237"/>
        <v>423.23399999999998</v>
      </c>
      <c r="M2724">
        <f t="shared" si="238"/>
        <v>423.81099999999998</v>
      </c>
      <c r="N2724">
        <f t="shared" si="241"/>
        <v>2.5590000000000259</v>
      </c>
      <c r="O2724">
        <f t="shared" si="241"/>
        <v>1.9820000000000277</v>
      </c>
      <c r="P2724">
        <f t="shared" si="240"/>
        <v>0.57699999999999818</v>
      </c>
    </row>
    <row r="2725" spans="1:16" x14ac:dyDescent="0.2">
      <c r="A2725" s="1">
        <v>312</v>
      </c>
      <c r="B2725" s="10">
        <v>37337</v>
      </c>
      <c r="C2725" s="32" t="s">
        <v>206</v>
      </c>
      <c r="F2725" s="5">
        <f t="shared" si="234"/>
        <v>10.420456000000001</v>
      </c>
      <c r="G2725" s="3">
        <v>3.1760000000000002</v>
      </c>
      <c r="H2725" s="5">
        <f t="shared" si="235"/>
        <v>8.543724000000001</v>
      </c>
      <c r="I2725">
        <v>2.6040000000000001</v>
      </c>
      <c r="K2725">
        <v>426.40199999999999</v>
      </c>
      <c r="L2725">
        <f t="shared" si="237"/>
        <v>423.226</v>
      </c>
      <c r="M2725">
        <f t="shared" si="238"/>
        <v>423.798</v>
      </c>
      <c r="N2725">
        <f t="shared" si="241"/>
        <v>2.5670000000000073</v>
      </c>
      <c r="O2725">
        <f t="shared" si="241"/>
        <v>1.9950000000000045</v>
      </c>
      <c r="P2725">
        <f t="shared" si="240"/>
        <v>0.57200000000000273</v>
      </c>
    </row>
    <row r="2726" spans="1:16" x14ac:dyDescent="0.2">
      <c r="A2726" s="1">
        <v>312</v>
      </c>
      <c r="B2726" s="10">
        <v>37375</v>
      </c>
      <c r="C2726" s="32" t="s">
        <v>206</v>
      </c>
      <c r="F2726" s="5">
        <f t="shared" si="234"/>
        <v>10.144852</v>
      </c>
      <c r="G2726" s="3">
        <v>3.0920000000000001</v>
      </c>
      <c r="H2726" s="5">
        <f t="shared" si="235"/>
        <v>8.4026410000000009</v>
      </c>
      <c r="I2726">
        <v>2.5609999999999999</v>
      </c>
      <c r="K2726">
        <v>426.40199999999999</v>
      </c>
      <c r="L2726">
        <f t="shared" si="237"/>
        <v>423.31</v>
      </c>
      <c r="M2726">
        <f t="shared" si="238"/>
        <v>423.84100000000001</v>
      </c>
      <c r="N2726">
        <f t="shared" si="241"/>
        <v>2.4830000000000041</v>
      </c>
      <c r="O2726">
        <f t="shared" si="241"/>
        <v>1.9519999999999982</v>
      </c>
      <c r="P2726">
        <f t="shared" si="240"/>
        <v>0.53100000000000591</v>
      </c>
    </row>
    <row r="2727" spans="1:16" x14ac:dyDescent="0.2">
      <c r="A2727" s="1">
        <v>312</v>
      </c>
      <c r="B2727" s="10">
        <v>37399</v>
      </c>
      <c r="C2727" s="32" t="s">
        <v>206</v>
      </c>
      <c r="F2727" s="5">
        <f t="shared" si="234"/>
        <v>10.095637</v>
      </c>
      <c r="G2727" s="3">
        <v>3.077</v>
      </c>
      <c r="H2727" s="5">
        <f t="shared" si="235"/>
        <v>8.3796739999999996</v>
      </c>
      <c r="I2727">
        <v>2.5539999999999998</v>
      </c>
      <c r="K2727">
        <v>426.40199999999999</v>
      </c>
      <c r="L2727">
        <f t="shared" si="237"/>
        <v>423.32499999999999</v>
      </c>
      <c r="M2727">
        <f t="shared" si="238"/>
        <v>423.84800000000001</v>
      </c>
      <c r="N2727">
        <f t="shared" si="241"/>
        <v>2.4680000000000177</v>
      </c>
      <c r="O2727">
        <f t="shared" si="241"/>
        <v>1.9449999999999932</v>
      </c>
      <c r="P2727">
        <f t="shared" si="240"/>
        <v>0.52300000000002456</v>
      </c>
    </row>
    <row r="2728" spans="1:16" x14ac:dyDescent="0.2">
      <c r="A2728" s="1">
        <v>312</v>
      </c>
      <c r="B2728" s="10">
        <v>37433</v>
      </c>
      <c r="C2728" s="32" t="s">
        <v>206</v>
      </c>
      <c r="F2728" s="5">
        <v>9.5399999999999991</v>
      </c>
      <c r="G2728" s="3">
        <v>2.9079999999999999</v>
      </c>
      <c r="H2728" s="5">
        <v>8.1199999999999992</v>
      </c>
      <c r="I2728" s="3">
        <v>2.4750000000000001</v>
      </c>
      <c r="K2728">
        <v>426.40199999999999</v>
      </c>
      <c r="L2728">
        <f t="shared" si="237"/>
        <v>423.49399999999997</v>
      </c>
      <c r="M2728">
        <f t="shared" si="238"/>
        <v>423.92699999999996</v>
      </c>
      <c r="N2728">
        <f t="shared" si="241"/>
        <v>2.299000000000035</v>
      </c>
      <c r="O2728">
        <f t="shared" si="241"/>
        <v>1.8660000000000423</v>
      </c>
      <c r="P2728">
        <f t="shared" si="240"/>
        <v>0.43299999999999272</v>
      </c>
    </row>
    <row r="2729" spans="1:16" x14ac:dyDescent="0.2">
      <c r="A2729" s="1">
        <v>312</v>
      </c>
      <c r="B2729" s="10">
        <v>37460</v>
      </c>
      <c r="C2729" s="32" t="s">
        <v>206</v>
      </c>
      <c r="F2729" s="5">
        <v>9.7200000000000006</v>
      </c>
      <c r="G2729" s="3">
        <v>2.9630000000000001</v>
      </c>
      <c r="H2729" s="5">
        <v>8.2200000000000006</v>
      </c>
      <c r="I2729" s="3">
        <v>2.5049999999999999</v>
      </c>
      <c r="K2729">
        <v>426.40199999999999</v>
      </c>
      <c r="L2729">
        <f t="shared" si="237"/>
        <v>423.43899999999996</v>
      </c>
      <c r="M2729">
        <f t="shared" si="238"/>
        <v>423.89699999999999</v>
      </c>
      <c r="N2729">
        <f t="shared" si="241"/>
        <v>2.3540000000000418</v>
      </c>
      <c r="O2729">
        <f t="shared" si="241"/>
        <v>1.896000000000015</v>
      </c>
      <c r="P2729">
        <f t="shared" si="240"/>
        <v>0.45800000000002683</v>
      </c>
    </row>
    <row r="2730" spans="1:16" x14ac:dyDescent="0.2">
      <c r="A2730" s="1">
        <v>312</v>
      </c>
      <c r="B2730" s="10">
        <v>37494</v>
      </c>
      <c r="C2730" s="32" t="s">
        <v>206</v>
      </c>
      <c r="F2730" s="5">
        <v>9.5370000000000008</v>
      </c>
      <c r="G2730" s="3">
        <v>2.907</v>
      </c>
      <c r="H2730" s="5">
        <v>8.14</v>
      </c>
      <c r="I2730" s="3">
        <v>2.4809999999999999</v>
      </c>
      <c r="K2730">
        <v>426.40199999999999</v>
      </c>
      <c r="L2730">
        <f t="shared" si="237"/>
        <v>423.495</v>
      </c>
      <c r="M2730">
        <f t="shared" si="238"/>
        <v>423.92099999999999</v>
      </c>
      <c r="N2730">
        <f t="shared" si="241"/>
        <v>2.2980000000000018</v>
      </c>
      <c r="O2730">
        <f t="shared" si="241"/>
        <v>1.8720000000000141</v>
      </c>
      <c r="P2730">
        <f t="shared" si="240"/>
        <v>0.42599999999998772</v>
      </c>
    </row>
    <row r="2731" spans="1:16" x14ac:dyDescent="0.2">
      <c r="A2731" s="1">
        <v>312</v>
      </c>
      <c r="B2731" s="10">
        <v>37524</v>
      </c>
      <c r="C2731" s="32" t="s">
        <v>206</v>
      </c>
      <c r="F2731" s="5">
        <f t="shared" ref="F2731:F2796" si="242">G2731/0.3048</f>
        <v>10.236220472440944</v>
      </c>
      <c r="G2731" s="3">
        <v>3.12</v>
      </c>
      <c r="H2731" s="5">
        <f t="shared" ref="H2731:H2788" si="243">I2731/0.3048</f>
        <v>8.4219160104986877</v>
      </c>
      <c r="I2731" s="3">
        <v>2.5670000000000002</v>
      </c>
      <c r="K2731">
        <v>426.40199999999999</v>
      </c>
      <c r="L2731">
        <f t="shared" si="237"/>
        <v>423.28199999999998</v>
      </c>
      <c r="M2731">
        <f t="shared" si="238"/>
        <v>423.83499999999998</v>
      </c>
      <c r="N2731">
        <f t="shared" si="241"/>
        <v>2.5110000000000241</v>
      </c>
      <c r="O2731">
        <f t="shared" si="241"/>
        <v>1.9580000000000268</v>
      </c>
      <c r="P2731">
        <f t="shared" si="240"/>
        <v>0.55299999999999727</v>
      </c>
    </row>
    <row r="2732" spans="1:16" x14ac:dyDescent="0.2">
      <c r="A2732" s="1">
        <v>312</v>
      </c>
      <c r="B2732" s="10">
        <v>37546</v>
      </c>
      <c r="C2732" s="32" t="s">
        <v>206</v>
      </c>
      <c r="F2732" s="5">
        <f t="shared" si="242"/>
        <v>10.216535433070865</v>
      </c>
      <c r="G2732" s="3">
        <v>3.1139999999999999</v>
      </c>
      <c r="H2732" s="5">
        <f t="shared" si="243"/>
        <v>8.448162729658792</v>
      </c>
      <c r="I2732" s="3">
        <v>2.5750000000000002</v>
      </c>
      <c r="K2732">
        <v>426.40199999999999</v>
      </c>
      <c r="L2732">
        <f t="shared" si="237"/>
        <v>423.28800000000001</v>
      </c>
      <c r="M2732">
        <f t="shared" si="238"/>
        <v>423.827</v>
      </c>
      <c r="N2732">
        <f t="shared" si="241"/>
        <v>2.5049999999999955</v>
      </c>
      <c r="O2732">
        <f t="shared" si="241"/>
        <v>1.9660000000000082</v>
      </c>
      <c r="P2732">
        <f t="shared" si="240"/>
        <v>0.53899999999998727</v>
      </c>
    </row>
    <row r="2733" spans="1:16" x14ac:dyDescent="0.2">
      <c r="A2733" s="1">
        <v>312</v>
      </c>
      <c r="B2733" s="10">
        <v>37581</v>
      </c>
      <c r="C2733" s="32" t="s">
        <v>206</v>
      </c>
      <c r="F2733" s="5">
        <f t="shared" si="242"/>
        <v>10.265748031496063</v>
      </c>
      <c r="G2733" s="3">
        <v>3.129</v>
      </c>
      <c r="H2733" s="5">
        <f t="shared" si="243"/>
        <v>8.5137795275590555</v>
      </c>
      <c r="I2733" s="3">
        <v>2.5950000000000002</v>
      </c>
      <c r="K2733">
        <v>426.40199999999999</v>
      </c>
      <c r="L2733">
        <f t="shared" si="237"/>
        <v>423.27299999999997</v>
      </c>
      <c r="M2733">
        <f t="shared" si="238"/>
        <v>423.80699999999996</v>
      </c>
      <c r="N2733">
        <f t="shared" si="241"/>
        <v>2.5200000000000387</v>
      </c>
      <c r="O2733">
        <f t="shared" si="241"/>
        <v>1.9860000000000468</v>
      </c>
      <c r="P2733">
        <f t="shared" si="240"/>
        <v>0.53399999999999181</v>
      </c>
    </row>
    <row r="2734" spans="1:16" x14ac:dyDescent="0.2">
      <c r="A2734" s="1">
        <v>312</v>
      </c>
      <c r="B2734" s="10">
        <v>37610</v>
      </c>
      <c r="C2734" s="32" t="s">
        <v>206</v>
      </c>
      <c r="F2734" s="5">
        <f t="shared" si="242"/>
        <v>10.377296587926509</v>
      </c>
      <c r="G2734" s="3">
        <v>3.1629999999999998</v>
      </c>
      <c r="H2734" s="5">
        <f t="shared" si="243"/>
        <v>8.5564304461942253</v>
      </c>
      <c r="I2734" s="3">
        <v>2.6080000000000001</v>
      </c>
      <c r="K2734">
        <v>426.40199999999999</v>
      </c>
      <c r="L2734">
        <f t="shared" si="237"/>
        <v>423.23899999999998</v>
      </c>
      <c r="M2734">
        <f t="shared" si="238"/>
        <v>423.79399999999998</v>
      </c>
      <c r="N2734">
        <f t="shared" si="241"/>
        <v>2.5540000000000305</v>
      </c>
      <c r="O2734">
        <f t="shared" si="241"/>
        <v>1.9990000000000236</v>
      </c>
      <c r="P2734">
        <f t="shared" si="240"/>
        <v>0.55500000000000682</v>
      </c>
    </row>
    <row r="2735" spans="1:16" x14ac:dyDescent="0.2">
      <c r="A2735" s="1">
        <v>312</v>
      </c>
      <c r="B2735" s="10">
        <v>37651</v>
      </c>
      <c r="C2735" s="32" t="s">
        <v>206</v>
      </c>
      <c r="F2735" s="5">
        <f t="shared" si="242"/>
        <v>10.62992125984252</v>
      </c>
      <c r="G2735" s="3">
        <v>3.24</v>
      </c>
      <c r="H2735" s="5">
        <f t="shared" si="243"/>
        <v>8.6417322834645667</v>
      </c>
      <c r="I2735" s="3">
        <v>2.6339999999999999</v>
      </c>
      <c r="K2735">
        <v>426.40199999999999</v>
      </c>
      <c r="L2735">
        <f t="shared" si="237"/>
        <v>423.16199999999998</v>
      </c>
      <c r="M2735">
        <f t="shared" si="238"/>
        <v>423.76799999999997</v>
      </c>
      <c r="N2735">
        <f t="shared" si="241"/>
        <v>2.6310000000000286</v>
      </c>
      <c r="O2735">
        <f t="shared" si="241"/>
        <v>2.0250000000000341</v>
      </c>
      <c r="P2735">
        <f t="shared" si="240"/>
        <v>0.60599999999999454</v>
      </c>
    </row>
    <row r="2736" spans="1:16" x14ac:dyDescent="0.2">
      <c r="A2736" s="1">
        <v>312</v>
      </c>
      <c r="B2736" s="10">
        <v>37679</v>
      </c>
      <c r="C2736" s="32" t="s">
        <v>206</v>
      </c>
      <c r="F2736" s="5">
        <f t="shared" si="242"/>
        <v>10.741469816272966</v>
      </c>
      <c r="G2736" s="3">
        <v>3.274</v>
      </c>
      <c r="H2736" s="5">
        <f t="shared" si="243"/>
        <v>8.7401574803149611</v>
      </c>
      <c r="I2736" s="3">
        <v>2.6640000000000001</v>
      </c>
      <c r="K2736">
        <v>426.40199999999999</v>
      </c>
      <c r="L2736">
        <f t="shared" si="237"/>
        <v>423.12799999999999</v>
      </c>
      <c r="M2736">
        <f t="shared" si="238"/>
        <v>423.738</v>
      </c>
      <c r="N2736">
        <f t="shared" si="241"/>
        <v>2.6650000000000205</v>
      </c>
      <c r="O2736">
        <f t="shared" si="241"/>
        <v>2.0550000000000068</v>
      </c>
      <c r="P2736">
        <f t="shared" si="240"/>
        <v>0.61000000000001364</v>
      </c>
    </row>
    <row r="2737" spans="1:16" x14ac:dyDescent="0.2">
      <c r="A2737" s="1">
        <v>312</v>
      </c>
      <c r="B2737" s="10">
        <v>37705</v>
      </c>
      <c r="C2737" s="32" t="s">
        <v>206</v>
      </c>
      <c r="F2737" s="5">
        <f t="shared" si="242"/>
        <v>10.685695538057743</v>
      </c>
      <c r="G2737" s="3">
        <v>3.2570000000000001</v>
      </c>
      <c r="H2737" s="5">
        <f t="shared" si="243"/>
        <v>8.7565616797900265</v>
      </c>
      <c r="I2737" s="3">
        <v>2.669</v>
      </c>
      <c r="K2737">
        <v>426.40199999999999</v>
      </c>
      <c r="L2737">
        <f t="shared" si="237"/>
        <v>423.14499999999998</v>
      </c>
      <c r="M2737">
        <f t="shared" si="238"/>
        <v>423.733</v>
      </c>
      <c r="N2737">
        <f t="shared" ref="N2737:O2754" si="244">425.793-L2737</f>
        <v>2.6480000000000246</v>
      </c>
      <c r="O2737">
        <f t="shared" si="244"/>
        <v>2.0600000000000023</v>
      </c>
      <c r="P2737">
        <f t="shared" si="240"/>
        <v>0.58800000000002228</v>
      </c>
    </row>
    <row r="2738" spans="1:16" x14ac:dyDescent="0.2">
      <c r="A2738" s="1">
        <v>312</v>
      </c>
      <c r="B2738" s="10">
        <v>37739</v>
      </c>
      <c r="C2738" s="32" t="s">
        <v>206</v>
      </c>
      <c r="F2738" s="5">
        <f t="shared" si="242"/>
        <v>10.623359580052492</v>
      </c>
      <c r="G2738" s="3">
        <v>3.238</v>
      </c>
      <c r="H2738" s="5">
        <f t="shared" si="243"/>
        <v>8.6843832020997365</v>
      </c>
      <c r="I2738" s="3">
        <v>2.6469999999999998</v>
      </c>
      <c r="K2738">
        <v>426.40199999999999</v>
      </c>
      <c r="L2738">
        <f t="shared" si="237"/>
        <v>423.16399999999999</v>
      </c>
      <c r="M2738">
        <f t="shared" si="238"/>
        <v>423.755</v>
      </c>
      <c r="N2738">
        <f t="shared" si="244"/>
        <v>2.6290000000000191</v>
      </c>
      <c r="O2738">
        <f t="shared" si="244"/>
        <v>2.0380000000000109</v>
      </c>
      <c r="P2738">
        <f t="shared" si="240"/>
        <v>0.59100000000000819</v>
      </c>
    </row>
    <row r="2739" spans="1:16" x14ac:dyDescent="0.2">
      <c r="A2739" s="1">
        <v>312</v>
      </c>
      <c r="B2739" s="10">
        <v>37761</v>
      </c>
      <c r="C2739" s="32" t="s">
        <v>206</v>
      </c>
      <c r="F2739" s="5">
        <f t="shared" si="242"/>
        <v>10.62992125984252</v>
      </c>
      <c r="G2739" s="3">
        <v>3.24</v>
      </c>
      <c r="H2739" s="5">
        <f t="shared" si="243"/>
        <v>8.6843832020997365</v>
      </c>
      <c r="I2739" s="3">
        <v>2.6469999999999998</v>
      </c>
      <c r="K2739">
        <v>426.40199999999999</v>
      </c>
      <c r="L2739">
        <f t="shared" si="237"/>
        <v>423.16199999999998</v>
      </c>
      <c r="M2739">
        <f t="shared" si="238"/>
        <v>423.755</v>
      </c>
      <c r="N2739">
        <f t="shared" si="244"/>
        <v>2.6310000000000286</v>
      </c>
      <c r="O2739">
        <f t="shared" si="244"/>
        <v>2.0380000000000109</v>
      </c>
      <c r="P2739">
        <f t="shared" si="240"/>
        <v>0.59300000000001774</v>
      </c>
    </row>
    <row r="2740" spans="1:16" x14ac:dyDescent="0.2">
      <c r="A2740" s="1">
        <v>312</v>
      </c>
      <c r="B2740" s="10">
        <v>37802</v>
      </c>
      <c r="C2740" s="32" t="s">
        <v>206</v>
      </c>
      <c r="F2740" s="5">
        <f t="shared" si="242"/>
        <v>10.531496062992126</v>
      </c>
      <c r="G2740" s="3">
        <v>3.21</v>
      </c>
      <c r="H2740" s="5">
        <f t="shared" si="243"/>
        <v>8.5826771653543314</v>
      </c>
      <c r="I2740" s="3">
        <v>2.6160000000000001</v>
      </c>
      <c r="K2740">
        <v>426.40199999999999</v>
      </c>
      <c r="L2740">
        <f t="shared" si="237"/>
        <v>423.19200000000001</v>
      </c>
      <c r="M2740">
        <f t="shared" si="238"/>
        <v>423.786</v>
      </c>
      <c r="N2740">
        <f t="shared" si="244"/>
        <v>2.6009999999999991</v>
      </c>
      <c r="O2740">
        <f t="shared" si="244"/>
        <v>2.007000000000005</v>
      </c>
      <c r="P2740">
        <f t="shared" si="240"/>
        <v>0.59399999999999409</v>
      </c>
    </row>
    <row r="2741" spans="1:16" x14ac:dyDescent="0.2">
      <c r="A2741" s="1">
        <v>312</v>
      </c>
      <c r="B2741" s="10">
        <v>37830</v>
      </c>
      <c r="C2741" s="32" t="s">
        <v>206</v>
      </c>
      <c r="F2741" s="5">
        <f t="shared" si="242"/>
        <v>10.564304461942257</v>
      </c>
      <c r="G2741" s="3">
        <v>3.22</v>
      </c>
      <c r="H2741" s="5">
        <f t="shared" si="243"/>
        <v>8.6122047244094482</v>
      </c>
      <c r="I2741" s="3">
        <v>2.625</v>
      </c>
      <c r="K2741">
        <v>426.40199999999999</v>
      </c>
      <c r="L2741">
        <f t="shared" si="237"/>
        <v>423.18199999999996</v>
      </c>
      <c r="M2741">
        <f t="shared" si="238"/>
        <v>423.77699999999999</v>
      </c>
      <c r="N2741">
        <f t="shared" si="244"/>
        <v>2.6110000000000468</v>
      </c>
      <c r="O2741">
        <f t="shared" si="244"/>
        <v>2.0160000000000196</v>
      </c>
      <c r="P2741">
        <f t="shared" si="240"/>
        <v>0.59500000000002728</v>
      </c>
    </row>
    <row r="2742" spans="1:16" x14ac:dyDescent="0.2">
      <c r="A2742" s="1">
        <v>312</v>
      </c>
      <c r="B2742" s="10">
        <v>37859</v>
      </c>
      <c r="C2742" s="32" t="s">
        <v>206</v>
      </c>
      <c r="F2742" s="5">
        <f t="shared" si="242"/>
        <v>10.866141732283463</v>
      </c>
      <c r="G2742" s="3">
        <v>3.3119999999999998</v>
      </c>
      <c r="H2742" s="5">
        <f t="shared" si="243"/>
        <v>8.7696850393700778</v>
      </c>
      <c r="I2742" s="3">
        <v>2.673</v>
      </c>
      <c r="K2742">
        <v>426.40199999999999</v>
      </c>
      <c r="L2742">
        <f t="shared" si="237"/>
        <v>423.09</v>
      </c>
      <c r="M2742">
        <f t="shared" si="238"/>
        <v>423.72899999999998</v>
      </c>
      <c r="N2742">
        <f t="shared" si="244"/>
        <v>2.7030000000000314</v>
      </c>
      <c r="O2742">
        <f t="shared" si="244"/>
        <v>2.0640000000000214</v>
      </c>
      <c r="P2742">
        <f t="shared" si="240"/>
        <v>0.63900000000001</v>
      </c>
    </row>
    <row r="2743" spans="1:16" x14ac:dyDescent="0.2">
      <c r="A2743" s="1">
        <v>312</v>
      </c>
      <c r="B2743" s="10">
        <v>37888</v>
      </c>
      <c r="C2743" s="32" t="s">
        <v>206</v>
      </c>
      <c r="F2743" s="5">
        <f t="shared" si="242"/>
        <v>10.918635170603674</v>
      </c>
      <c r="G2743" s="3">
        <v>3.3279999999999998</v>
      </c>
      <c r="H2743" s="5">
        <f t="shared" si="243"/>
        <v>8.8353018372703414</v>
      </c>
      <c r="I2743" s="3">
        <v>2.6930000000000001</v>
      </c>
      <c r="K2743">
        <v>426.40199999999999</v>
      </c>
      <c r="L2743">
        <f t="shared" si="237"/>
        <v>423.07400000000001</v>
      </c>
      <c r="M2743">
        <f t="shared" si="238"/>
        <v>423.709</v>
      </c>
      <c r="N2743">
        <f t="shared" si="244"/>
        <v>2.7189999999999941</v>
      </c>
      <c r="O2743">
        <f t="shared" si="244"/>
        <v>2.0840000000000032</v>
      </c>
      <c r="P2743">
        <f t="shared" si="240"/>
        <v>0.63499999999999091</v>
      </c>
    </row>
    <row r="2744" spans="1:16" x14ac:dyDescent="0.2">
      <c r="A2744" s="1">
        <v>312</v>
      </c>
      <c r="B2744" s="10">
        <v>37924</v>
      </c>
      <c r="C2744" s="32" t="s">
        <v>206</v>
      </c>
      <c r="F2744" s="5">
        <f t="shared" si="242"/>
        <v>10.754593175853017</v>
      </c>
      <c r="G2744" s="3">
        <v>3.278</v>
      </c>
      <c r="H2744" s="5">
        <f t="shared" si="243"/>
        <v>8.832020997375329</v>
      </c>
      <c r="I2744" s="3">
        <v>2.6920000000000002</v>
      </c>
      <c r="K2744">
        <v>426.40199999999999</v>
      </c>
      <c r="L2744">
        <f t="shared" si="237"/>
        <v>423.12399999999997</v>
      </c>
      <c r="M2744">
        <f t="shared" si="238"/>
        <v>423.71</v>
      </c>
      <c r="N2744">
        <f t="shared" si="244"/>
        <v>2.6690000000000396</v>
      </c>
      <c r="O2744">
        <f t="shared" si="244"/>
        <v>2.0830000000000268</v>
      </c>
      <c r="P2744">
        <f t="shared" si="240"/>
        <v>0.58600000000001273</v>
      </c>
    </row>
    <row r="2745" spans="1:16" x14ac:dyDescent="0.2">
      <c r="A2745" s="1">
        <v>312</v>
      </c>
      <c r="B2745" s="10">
        <v>37951</v>
      </c>
      <c r="C2745" s="32" t="s">
        <v>206</v>
      </c>
      <c r="F2745" s="5">
        <f t="shared" si="242"/>
        <v>10.734908136482938</v>
      </c>
      <c r="G2745" s="3">
        <v>3.2719999999999998</v>
      </c>
      <c r="H2745" s="5">
        <f t="shared" si="243"/>
        <v>8.8221784776902883</v>
      </c>
      <c r="I2745" s="3">
        <v>2.6890000000000001</v>
      </c>
      <c r="K2745">
        <v>426.40199999999999</v>
      </c>
      <c r="L2745">
        <f t="shared" si="237"/>
        <v>423.13</v>
      </c>
      <c r="M2745">
        <f t="shared" si="238"/>
        <v>423.71299999999997</v>
      </c>
      <c r="N2745">
        <f t="shared" si="244"/>
        <v>2.6630000000000109</v>
      </c>
      <c r="O2745">
        <f t="shared" si="244"/>
        <v>2.0800000000000409</v>
      </c>
      <c r="P2745">
        <f t="shared" si="240"/>
        <v>0.58299999999996999</v>
      </c>
    </row>
    <row r="2746" spans="1:16" x14ac:dyDescent="0.2">
      <c r="A2746" s="1">
        <v>312</v>
      </c>
      <c r="B2746" s="10">
        <v>37978</v>
      </c>
      <c r="C2746" s="32" t="s">
        <v>206</v>
      </c>
      <c r="F2746" s="5">
        <f t="shared" si="242"/>
        <v>10.492125984251969</v>
      </c>
      <c r="G2746" s="3">
        <v>3.198</v>
      </c>
      <c r="H2746" s="5">
        <f t="shared" si="243"/>
        <v>8.7368766404199469</v>
      </c>
      <c r="I2746" s="3">
        <v>2.6629999999999998</v>
      </c>
      <c r="K2746">
        <v>426.40199999999999</v>
      </c>
      <c r="L2746">
        <f t="shared" si="237"/>
        <v>423.20400000000001</v>
      </c>
      <c r="M2746">
        <f t="shared" si="238"/>
        <v>423.73899999999998</v>
      </c>
      <c r="N2746">
        <f t="shared" si="244"/>
        <v>2.5889999999999986</v>
      </c>
      <c r="O2746">
        <f t="shared" si="244"/>
        <v>2.0540000000000305</v>
      </c>
      <c r="P2746">
        <f t="shared" si="240"/>
        <v>0.53499999999996817</v>
      </c>
    </row>
    <row r="2747" spans="1:16" x14ac:dyDescent="0.2">
      <c r="A2747" s="1">
        <v>312</v>
      </c>
      <c r="B2747" s="10">
        <v>38008</v>
      </c>
      <c r="C2747" s="32" t="s">
        <v>206</v>
      </c>
      <c r="F2747" s="5">
        <f t="shared" si="242"/>
        <v>10.574146981627296</v>
      </c>
      <c r="G2747" s="3">
        <v>3.2229999999999999</v>
      </c>
      <c r="H2747" s="5">
        <f t="shared" si="243"/>
        <v>8.7828083989501309</v>
      </c>
      <c r="I2747" s="3">
        <v>2.677</v>
      </c>
      <c r="K2747">
        <v>426.40199999999999</v>
      </c>
      <c r="L2747">
        <f t="shared" si="237"/>
        <v>423.17899999999997</v>
      </c>
      <c r="M2747">
        <f t="shared" si="238"/>
        <v>423.72499999999997</v>
      </c>
      <c r="N2747">
        <f t="shared" si="244"/>
        <v>2.6140000000000327</v>
      </c>
      <c r="O2747">
        <f t="shared" si="244"/>
        <v>2.0680000000000405</v>
      </c>
      <c r="P2747">
        <f t="shared" si="240"/>
        <v>0.54599999999999227</v>
      </c>
    </row>
    <row r="2748" spans="1:16" x14ac:dyDescent="0.2">
      <c r="A2748" s="1">
        <v>312</v>
      </c>
      <c r="B2748" s="10">
        <v>38047</v>
      </c>
      <c r="C2748" s="32" t="s">
        <v>206</v>
      </c>
      <c r="F2748" s="5">
        <f t="shared" si="242"/>
        <v>10.754593175853017</v>
      </c>
      <c r="G2748" s="3">
        <v>3.278</v>
      </c>
      <c r="H2748" s="5">
        <f t="shared" si="243"/>
        <v>8.8188976377952759</v>
      </c>
      <c r="I2748" s="3">
        <v>2.6880000000000002</v>
      </c>
      <c r="K2748">
        <v>426.40199999999999</v>
      </c>
      <c r="L2748">
        <f t="shared" si="237"/>
        <v>423.12399999999997</v>
      </c>
      <c r="M2748">
        <f t="shared" si="238"/>
        <v>423.714</v>
      </c>
      <c r="N2748">
        <f t="shared" si="244"/>
        <v>2.6690000000000396</v>
      </c>
      <c r="O2748">
        <f t="shared" si="244"/>
        <v>2.0790000000000077</v>
      </c>
      <c r="P2748">
        <f t="shared" si="240"/>
        <v>0.59000000000003183</v>
      </c>
    </row>
    <row r="2749" spans="1:16" x14ac:dyDescent="0.2">
      <c r="A2749" s="1">
        <v>312</v>
      </c>
      <c r="B2749" s="10">
        <v>38078</v>
      </c>
      <c r="C2749" s="32" t="s">
        <v>206</v>
      </c>
      <c r="F2749" s="5">
        <f t="shared" si="242"/>
        <v>10.436351706036746</v>
      </c>
      <c r="G2749" s="3">
        <v>3.181</v>
      </c>
      <c r="H2749" s="5">
        <f t="shared" si="243"/>
        <v>8.7401574803149611</v>
      </c>
      <c r="I2749" s="3">
        <v>2.6640000000000001</v>
      </c>
      <c r="K2749">
        <v>426.40199999999999</v>
      </c>
      <c r="L2749">
        <f t="shared" si="237"/>
        <v>423.221</v>
      </c>
      <c r="M2749">
        <f t="shared" si="238"/>
        <v>423.738</v>
      </c>
      <c r="N2749">
        <f t="shared" si="244"/>
        <v>2.5720000000000027</v>
      </c>
      <c r="O2749">
        <f t="shared" si="244"/>
        <v>2.0550000000000068</v>
      </c>
      <c r="P2749">
        <f t="shared" si="240"/>
        <v>0.51699999999999591</v>
      </c>
    </row>
    <row r="2750" spans="1:16" x14ac:dyDescent="0.2">
      <c r="A2750" s="1">
        <v>312</v>
      </c>
      <c r="B2750" s="10">
        <v>38105</v>
      </c>
      <c r="C2750" s="32" t="s">
        <v>206</v>
      </c>
      <c r="F2750" s="5">
        <f t="shared" si="242"/>
        <v>10.885826771653543</v>
      </c>
      <c r="G2750" s="3">
        <v>3.3180000000000001</v>
      </c>
      <c r="H2750" s="5">
        <f t="shared" si="243"/>
        <v>8.7926509186351716</v>
      </c>
      <c r="I2750" s="3">
        <v>2.68</v>
      </c>
      <c r="K2750">
        <v>426.40199999999999</v>
      </c>
      <c r="L2750">
        <f t="shared" si="237"/>
        <v>423.084</v>
      </c>
      <c r="M2750">
        <f t="shared" si="238"/>
        <v>423.72199999999998</v>
      </c>
      <c r="N2750">
        <f t="shared" si="244"/>
        <v>2.7090000000000032</v>
      </c>
      <c r="O2750">
        <f t="shared" si="244"/>
        <v>2.0710000000000264</v>
      </c>
      <c r="P2750">
        <f t="shared" si="240"/>
        <v>0.63799999999997681</v>
      </c>
    </row>
    <row r="2751" spans="1:16" x14ac:dyDescent="0.2">
      <c r="A2751" s="1">
        <v>312</v>
      </c>
      <c r="B2751" s="10">
        <v>38131</v>
      </c>
      <c r="C2751" s="32" t="s">
        <v>206</v>
      </c>
      <c r="F2751" s="5">
        <f t="shared" si="242"/>
        <v>10.958005249343831</v>
      </c>
      <c r="G2751" s="3">
        <v>3.34</v>
      </c>
      <c r="H2751" s="5">
        <f t="shared" si="243"/>
        <v>8.8123359580052494</v>
      </c>
      <c r="I2751" s="3">
        <v>2.6859999999999999</v>
      </c>
      <c r="K2751">
        <v>426.40199999999999</v>
      </c>
      <c r="L2751">
        <f t="shared" si="237"/>
        <v>423.06200000000001</v>
      </c>
      <c r="M2751">
        <f t="shared" si="238"/>
        <v>423.71600000000001</v>
      </c>
      <c r="N2751">
        <f t="shared" si="244"/>
        <v>2.7309999999999945</v>
      </c>
      <c r="O2751">
        <f t="shared" si="244"/>
        <v>2.0769999999999982</v>
      </c>
      <c r="P2751">
        <f t="shared" si="240"/>
        <v>0.65399999999999636</v>
      </c>
    </row>
    <row r="2752" spans="1:16" x14ac:dyDescent="0.2">
      <c r="A2752" s="1">
        <v>312</v>
      </c>
      <c r="B2752" s="10">
        <v>38162</v>
      </c>
      <c r="C2752" s="32" t="s">
        <v>206</v>
      </c>
      <c r="F2752" s="5">
        <f t="shared" si="242"/>
        <v>11.227034120734908</v>
      </c>
      <c r="G2752" s="3">
        <v>3.4220000000000002</v>
      </c>
      <c r="H2752" s="5">
        <f t="shared" si="243"/>
        <v>8.9468503937007871</v>
      </c>
      <c r="I2752" s="3">
        <v>2.7269999999999999</v>
      </c>
      <c r="K2752">
        <v>426.40199999999999</v>
      </c>
      <c r="L2752">
        <f t="shared" si="237"/>
        <v>422.97999999999996</v>
      </c>
      <c r="M2752">
        <f t="shared" si="238"/>
        <v>423.67500000000001</v>
      </c>
      <c r="N2752">
        <f t="shared" si="244"/>
        <v>2.813000000000045</v>
      </c>
      <c r="O2752">
        <f t="shared" si="244"/>
        <v>2.117999999999995</v>
      </c>
      <c r="P2752">
        <f t="shared" si="240"/>
        <v>0.69500000000005002</v>
      </c>
    </row>
    <row r="2753" spans="1:16" x14ac:dyDescent="0.2">
      <c r="A2753" s="1">
        <v>312</v>
      </c>
      <c r="B2753" s="10">
        <v>38191</v>
      </c>
      <c r="C2753" s="32" t="s">
        <v>206</v>
      </c>
      <c r="F2753" s="5">
        <f t="shared" si="242"/>
        <v>11.299212598425196</v>
      </c>
      <c r="G2753" s="3">
        <v>3.444</v>
      </c>
      <c r="H2753" s="5">
        <f t="shared" si="243"/>
        <v>8.969816272965879</v>
      </c>
      <c r="I2753" s="3">
        <v>2.734</v>
      </c>
      <c r="K2753">
        <v>426.40199999999999</v>
      </c>
      <c r="L2753">
        <f t="shared" si="237"/>
        <v>422.95799999999997</v>
      </c>
      <c r="M2753">
        <f t="shared" si="238"/>
        <v>423.66800000000001</v>
      </c>
      <c r="N2753">
        <f t="shared" si="244"/>
        <v>2.8350000000000364</v>
      </c>
      <c r="O2753">
        <f t="shared" si="244"/>
        <v>2.125</v>
      </c>
      <c r="P2753">
        <f t="shared" si="240"/>
        <v>0.71000000000003638</v>
      </c>
    </row>
    <row r="2754" spans="1:16" x14ac:dyDescent="0.2">
      <c r="A2754" s="1">
        <v>312</v>
      </c>
      <c r="B2754" s="10">
        <v>38225</v>
      </c>
      <c r="C2754" s="32" t="s">
        <v>206</v>
      </c>
      <c r="F2754" s="5">
        <f t="shared" si="242"/>
        <v>11.48293963254593</v>
      </c>
      <c r="G2754" s="3">
        <v>3.5</v>
      </c>
      <c r="H2754" s="5">
        <f t="shared" si="243"/>
        <v>9.0813648293963247</v>
      </c>
      <c r="I2754" s="3">
        <v>2.7679999999999998</v>
      </c>
      <c r="K2754">
        <v>426.40199999999999</v>
      </c>
      <c r="L2754">
        <f t="shared" si="237"/>
        <v>422.90199999999999</v>
      </c>
      <c r="M2754">
        <f t="shared" si="238"/>
        <v>423.63400000000001</v>
      </c>
      <c r="N2754">
        <f t="shared" si="244"/>
        <v>2.8910000000000196</v>
      </c>
      <c r="O2754">
        <f t="shared" si="244"/>
        <v>2.1589999999999918</v>
      </c>
      <c r="P2754">
        <f t="shared" si="240"/>
        <v>0.73200000000002774</v>
      </c>
    </row>
    <row r="2755" spans="1:16" x14ac:dyDescent="0.2">
      <c r="A2755" s="1">
        <v>312</v>
      </c>
      <c r="B2755" s="10">
        <v>38250</v>
      </c>
      <c r="C2755" s="32" t="s">
        <v>206</v>
      </c>
      <c r="F2755" s="5">
        <f t="shared" si="242"/>
        <v>11.459973753280838</v>
      </c>
      <c r="G2755" s="3">
        <v>3.4929999999999999</v>
      </c>
      <c r="H2755" s="5">
        <f t="shared" si="243"/>
        <v>9.0879265091863513</v>
      </c>
      <c r="I2755" s="3">
        <v>2.77</v>
      </c>
      <c r="K2755">
        <v>426.40199999999999</v>
      </c>
      <c r="L2755">
        <f t="shared" si="237"/>
        <v>422.90899999999999</v>
      </c>
      <c r="M2755">
        <f t="shared" si="238"/>
        <v>423.63200000000001</v>
      </c>
      <c r="N2755">
        <f t="shared" ref="N2755:O2771" si="245">425.793-L2755</f>
        <v>2.8840000000000146</v>
      </c>
      <c r="O2755">
        <f t="shared" si="245"/>
        <v>2.1610000000000014</v>
      </c>
      <c r="P2755">
        <f t="shared" si="240"/>
        <v>0.72300000000001319</v>
      </c>
    </row>
    <row r="2756" spans="1:16" x14ac:dyDescent="0.2">
      <c r="A2756" s="1">
        <v>312</v>
      </c>
      <c r="B2756" s="10">
        <v>38292</v>
      </c>
      <c r="C2756" s="32" t="s">
        <v>206</v>
      </c>
      <c r="F2756" s="5">
        <f t="shared" si="242"/>
        <v>10.334645669291337</v>
      </c>
      <c r="G2756" s="3">
        <v>3.15</v>
      </c>
      <c r="H2756" s="5">
        <f t="shared" si="243"/>
        <v>8.7106299212598408</v>
      </c>
      <c r="I2756" s="3">
        <v>2.6549999999999998</v>
      </c>
      <c r="K2756">
        <v>426.40199999999999</v>
      </c>
      <c r="L2756">
        <f t="shared" si="237"/>
        <v>423.25200000000001</v>
      </c>
      <c r="M2756">
        <f t="shared" si="238"/>
        <v>423.74700000000001</v>
      </c>
      <c r="N2756">
        <f t="shared" si="245"/>
        <v>2.5409999999999968</v>
      </c>
      <c r="O2756">
        <f t="shared" si="245"/>
        <v>2.0459999999999923</v>
      </c>
      <c r="P2756">
        <f t="shared" si="240"/>
        <v>0.49500000000000455</v>
      </c>
    </row>
    <row r="2757" spans="1:16" x14ac:dyDescent="0.2">
      <c r="A2757" s="1">
        <v>312</v>
      </c>
      <c r="B2757" s="10">
        <v>38320</v>
      </c>
      <c r="C2757" s="32" t="s">
        <v>206</v>
      </c>
      <c r="F2757" s="5">
        <f t="shared" si="242"/>
        <v>9.8129921259842519</v>
      </c>
      <c r="G2757" s="3">
        <v>2.9910000000000001</v>
      </c>
      <c r="H2757" s="5">
        <f t="shared" si="243"/>
        <v>8.5531496062992129</v>
      </c>
      <c r="I2757" s="3">
        <v>2.6070000000000002</v>
      </c>
      <c r="K2757">
        <v>426.40199999999999</v>
      </c>
      <c r="L2757">
        <f t="shared" si="237"/>
        <v>423.411</v>
      </c>
      <c r="M2757">
        <f t="shared" si="238"/>
        <v>423.79499999999996</v>
      </c>
      <c r="N2757">
        <f t="shared" si="245"/>
        <v>2.382000000000005</v>
      </c>
      <c r="O2757">
        <f t="shared" si="245"/>
        <v>1.9980000000000473</v>
      </c>
      <c r="P2757">
        <f t="shared" si="240"/>
        <v>0.38399999999995771</v>
      </c>
    </row>
    <row r="2758" spans="1:16" x14ac:dyDescent="0.2">
      <c r="A2758" s="1">
        <v>312</v>
      </c>
      <c r="B2758" s="10">
        <v>38341</v>
      </c>
      <c r="C2758" s="32" t="s">
        <v>206</v>
      </c>
      <c r="F2758" s="5">
        <f t="shared" si="242"/>
        <v>9.9606299212598426</v>
      </c>
      <c r="G2758" s="3">
        <v>3.036</v>
      </c>
      <c r="H2758" s="5">
        <f t="shared" si="243"/>
        <v>8.5990813648293951</v>
      </c>
      <c r="I2758" s="3">
        <v>2.621</v>
      </c>
      <c r="K2758">
        <v>426.40199999999999</v>
      </c>
      <c r="L2758">
        <f t="shared" si="237"/>
        <v>423.36599999999999</v>
      </c>
      <c r="M2758">
        <f t="shared" si="238"/>
        <v>423.78100000000001</v>
      </c>
      <c r="N2758">
        <f t="shared" si="245"/>
        <v>2.4270000000000209</v>
      </c>
      <c r="O2758">
        <f t="shared" si="245"/>
        <v>2.0120000000000005</v>
      </c>
      <c r="P2758">
        <f t="shared" si="240"/>
        <v>0.41500000000002046</v>
      </c>
    </row>
    <row r="2759" spans="1:16" x14ac:dyDescent="0.2">
      <c r="A2759" s="1">
        <v>312</v>
      </c>
      <c r="B2759" s="10">
        <v>38377</v>
      </c>
      <c r="C2759" s="32" t="s">
        <v>206</v>
      </c>
      <c r="F2759" s="5">
        <f t="shared" si="242"/>
        <v>10.354330708661417</v>
      </c>
      <c r="G2759" s="3">
        <v>3.1560000000000001</v>
      </c>
      <c r="H2759" s="5">
        <f t="shared" si="243"/>
        <v>8.7631233595800513</v>
      </c>
      <c r="I2759" s="3">
        <v>2.6709999999999998</v>
      </c>
      <c r="K2759">
        <v>426.40199999999999</v>
      </c>
      <c r="L2759">
        <f t="shared" si="237"/>
        <v>423.24599999999998</v>
      </c>
      <c r="M2759">
        <f t="shared" si="238"/>
        <v>423.73099999999999</v>
      </c>
      <c r="N2759">
        <f t="shared" si="245"/>
        <v>2.5470000000000255</v>
      </c>
      <c r="O2759">
        <f t="shared" si="245"/>
        <v>2.0620000000000118</v>
      </c>
      <c r="P2759">
        <f t="shared" si="240"/>
        <v>0.48500000000001364</v>
      </c>
    </row>
    <row r="2760" spans="1:16" x14ac:dyDescent="0.2">
      <c r="A2760" s="1">
        <v>312</v>
      </c>
      <c r="B2760" s="10">
        <v>38413</v>
      </c>
      <c r="C2760" s="32" t="s">
        <v>206</v>
      </c>
      <c r="F2760" s="5">
        <f t="shared" si="242"/>
        <v>10.62007874015748</v>
      </c>
      <c r="G2760" s="3">
        <v>3.2370000000000001</v>
      </c>
      <c r="H2760" s="5">
        <f t="shared" si="243"/>
        <v>8.8746719160104988</v>
      </c>
      <c r="I2760" s="3">
        <v>2.7050000000000001</v>
      </c>
      <c r="K2760">
        <v>426.40199999999999</v>
      </c>
      <c r="L2760">
        <f t="shared" si="237"/>
        <v>423.16499999999996</v>
      </c>
      <c r="M2760">
        <f t="shared" si="238"/>
        <v>423.697</v>
      </c>
      <c r="N2760">
        <f t="shared" si="245"/>
        <v>2.6280000000000427</v>
      </c>
      <c r="O2760">
        <f t="shared" si="245"/>
        <v>2.0960000000000036</v>
      </c>
      <c r="P2760">
        <f t="shared" si="240"/>
        <v>0.53200000000003911</v>
      </c>
    </row>
    <row r="2761" spans="1:16" x14ac:dyDescent="0.2">
      <c r="A2761" s="1">
        <v>312</v>
      </c>
      <c r="B2761" s="10">
        <v>38440</v>
      </c>
      <c r="C2761" s="32" t="s">
        <v>206</v>
      </c>
      <c r="F2761" s="5">
        <f t="shared" si="242"/>
        <v>10.6003937007874</v>
      </c>
      <c r="G2761" s="3">
        <v>3.2309999999999999</v>
      </c>
      <c r="H2761" s="5">
        <f t="shared" si="243"/>
        <v>8.8418635170603661</v>
      </c>
      <c r="I2761" s="3">
        <v>2.6949999999999998</v>
      </c>
      <c r="K2761">
        <v>426.40199999999999</v>
      </c>
      <c r="L2761">
        <f t="shared" si="237"/>
        <v>423.17099999999999</v>
      </c>
      <c r="M2761">
        <f t="shared" si="238"/>
        <v>423.70699999999999</v>
      </c>
      <c r="N2761">
        <f t="shared" si="245"/>
        <v>2.6220000000000141</v>
      </c>
      <c r="O2761">
        <f t="shared" si="245"/>
        <v>2.0860000000000127</v>
      </c>
      <c r="P2761">
        <f t="shared" si="240"/>
        <v>0.53600000000000136</v>
      </c>
    </row>
    <row r="2762" spans="1:16" x14ac:dyDescent="0.2">
      <c r="A2762" s="1">
        <v>312</v>
      </c>
      <c r="B2762" s="10">
        <v>38467</v>
      </c>
      <c r="C2762" s="32" t="s">
        <v>206</v>
      </c>
      <c r="F2762" s="5">
        <f t="shared" si="242"/>
        <v>10.072178477690288</v>
      </c>
      <c r="G2762" s="3">
        <v>3.07</v>
      </c>
      <c r="H2762" s="5">
        <f t="shared" si="243"/>
        <v>8.6876640419947506</v>
      </c>
      <c r="I2762" s="3">
        <v>2.6480000000000001</v>
      </c>
      <c r="K2762">
        <v>426.40199999999999</v>
      </c>
      <c r="L2762">
        <f t="shared" si="237"/>
        <v>423.33199999999999</v>
      </c>
      <c r="M2762">
        <f t="shared" si="238"/>
        <v>423.75399999999996</v>
      </c>
      <c r="N2762">
        <f t="shared" si="245"/>
        <v>2.4610000000000127</v>
      </c>
      <c r="O2762">
        <f t="shared" si="245"/>
        <v>2.0390000000000441</v>
      </c>
      <c r="P2762">
        <f t="shared" si="240"/>
        <v>0.42199999999996862</v>
      </c>
    </row>
    <row r="2763" spans="1:16" x14ac:dyDescent="0.2">
      <c r="A2763" s="1">
        <v>312</v>
      </c>
      <c r="B2763" s="10">
        <v>38496</v>
      </c>
      <c r="C2763" s="32" t="s">
        <v>206</v>
      </c>
      <c r="F2763" s="5">
        <f t="shared" si="242"/>
        <v>9.9803149606299204</v>
      </c>
      <c r="G2763" s="3">
        <v>3.0419999999999998</v>
      </c>
      <c r="H2763" s="5">
        <f t="shared" si="243"/>
        <v>8.654855643044618</v>
      </c>
      <c r="I2763" s="3">
        <v>2.6379999999999999</v>
      </c>
      <c r="K2763">
        <v>426.40199999999999</v>
      </c>
      <c r="L2763">
        <f t="shared" si="237"/>
        <v>423.36</v>
      </c>
      <c r="M2763">
        <f t="shared" si="238"/>
        <v>423.76400000000001</v>
      </c>
      <c r="N2763">
        <f t="shared" si="245"/>
        <v>2.4329999999999927</v>
      </c>
      <c r="O2763">
        <f t="shared" si="245"/>
        <v>2.0289999999999964</v>
      </c>
      <c r="P2763">
        <f t="shared" si="240"/>
        <v>0.40399999999999636</v>
      </c>
    </row>
    <row r="2764" spans="1:16" x14ac:dyDescent="0.2">
      <c r="A2764" s="1">
        <v>312</v>
      </c>
      <c r="B2764" s="10">
        <v>38526</v>
      </c>
      <c r="C2764" s="32" t="s">
        <v>206</v>
      </c>
      <c r="F2764" s="5">
        <f t="shared" si="242"/>
        <v>8.9009186351706031</v>
      </c>
      <c r="G2764" s="3">
        <v>2.7130000000000001</v>
      </c>
      <c r="H2764" s="5">
        <f t="shared" si="243"/>
        <v>7.9593175853018376</v>
      </c>
      <c r="I2764" s="3">
        <v>2.4260000000000002</v>
      </c>
      <c r="K2764">
        <v>426.40199999999999</v>
      </c>
      <c r="L2764">
        <f t="shared" si="237"/>
        <v>423.68899999999996</v>
      </c>
      <c r="M2764">
        <f t="shared" si="238"/>
        <v>423.976</v>
      </c>
      <c r="N2764">
        <f t="shared" si="245"/>
        <v>2.1040000000000418</v>
      </c>
      <c r="O2764">
        <f t="shared" si="245"/>
        <v>1.8170000000000073</v>
      </c>
      <c r="P2764">
        <f t="shared" si="240"/>
        <v>0.28700000000003456</v>
      </c>
    </row>
    <row r="2765" spans="1:16" x14ac:dyDescent="0.2">
      <c r="A2765" s="1">
        <v>312</v>
      </c>
      <c r="B2765" s="10">
        <v>38558</v>
      </c>
      <c r="C2765" s="32" t="s">
        <v>206</v>
      </c>
      <c r="F2765" s="5">
        <f t="shared" si="242"/>
        <v>9.1961942257217846</v>
      </c>
      <c r="G2765" s="3">
        <v>2.8029999999999999</v>
      </c>
      <c r="H2765" s="5">
        <f t="shared" si="243"/>
        <v>8.0544619422572179</v>
      </c>
      <c r="I2765" s="3">
        <v>2.4550000000000001</v>
      </c>
      <c r="K2765">
        <v>426.40199999999999</v>
      </c>
      <c r="L2765">
        <f t="shared" ref="L2765:L2796" si="246">K2765-G2765</f>
        <v>423.59899999999999</v>
      </c>
      <c r="M2765">
        <f t="shared" ref="M2765:M2803" si="247">K2765-I2765</f>
        <v>423.947</v>
      </c>
      <c r="N2765">
        <f t="shared" si="245"/>
        <v>2.1940000000000168</v>
      </c>
      <c r="O2765">
        <f t="shared" si="245"/>
        <v>1.8460000000000036</v>
      </c>
      <c r="P2765">
        <f t="shared" ref="P2765:P2796" si="248">M2765-L2765</f>
        <v>0.34800000000001319</v>
      </c>
    </row>
    <row r="2766" spans="1:16" x14ac:dyDescent="0.2">
      <c r="A2766" s="1">
        <v>312</v>
      </c>
      <c r="B2766" s="10">
        <v>38586</v>
      </c>
      <c r="C2766" s="32" t="s">
        <v>206</v>
      </c>
      <c r="F2766" s="5">
        <f t="shared" si="242"/>
        <v>10.029527559055117</v>
      </c>
      <c r="G2766" s="3">
        <v>3.0569999999999999</v>
      </c>
      <c r="H2766" s="5">
        <f t="shared" si="243"/>
        <v>8.3858267716535426</v>
      </c>
      <c r="I2766" s="3">
        <v>2.556</v>
      </c>
      <c r="K2766">
        <v>426.40199999999999</v>
      </c>
      <c r="L2766">
        <f t="shared" si="246"/>
        <v>423.34499999999997</v>
      </c>
      <c r="M2766">
        <f t="shared" si="247"/>
        <v>423.846</v>
      </c>
      <c r="N2766">
        <f t="shared" si="245"/>
        <v>2.4480000000000359</v>
      </c>
      <c r="O2766">
        <f t="shared" si="245"/>
        <v>1.9470000000000027</v>
      </c>
      <c r="P2766">
        <f t="shared" si="248"/>
        <v>0.5010000000000332</v>
      </c>
    </row>
    <row r="2767" spans="1:16" x14ac:dyDescent="0.2">
      <c r="A2767" s="1">
        <v>312</v>
      </c>
      <c r="B2767" s="10">
        <v>38618</v>
      </c>
      <c r="C2767" s="32" t="s">
        <v>206</v>
      </c>
      <c r="F2767" s="5">
        <f t="shared" si="242"/>
        <v>10.196850393700787</v>
      </c>
      <c r="G2767" s="3">
        <v>3.1080000000000001</v>
      </c>
      <c r="H2767" s="5">
        <f t="shared" si="243"/>
        <v>8.5465879265091864</v>
      </c>
      <c r="I2767" s="3">
        <v>2.605</v>
      </c>
      <c r="K2767">
        <v>426.40199999999999</v>
      </c>
      <c r="L2767">
        <f t="shared" si="246"/>
        <v>423.29399999999998</v>
      </c>
      <c r="M2767">
        <f t="shared" si="247"/>
        <v>423.79699999999997</v>
      </c>
      <c r="N2767">
        <f t="shared" si="245"/>
        <v>2.4990000000000236</v>
      </c>
      <c r="O2767">
        <f t="shared" si="245"/>
        <v>1.9960000000000377</v>
      </c>
      <c r="P2767">
        <f t="shared" si="248"/>
        <v>0.5029999999999859</v>
      </c>
    </row>
    <row r="2768" spans="1:16" x14ac:dyDescent="0.2">
      <c r="A2768" s="1">
        <v>312</v>
      </c>
      <c r="B2768" s="10">
        <v>38649</v>
      </c>
      <c r="C2768" s="32" t="s">
        <v>206</v>
      </c>
      <c r="F2768" s="5">
        <f t="shared" si="242"/>
        <v>10.318241469816272</v>
      </c>
      <c r="G2768" s="3">
        <v>3.145</v>
      </c>
      <c r="H2768" s="5">
        <f t="shared" si="243"/>
        <v>8.5990813648293951</v>
      </c>
      <c r="I2768" s="3">
        <v>2.621</v>
      </c>
      <c r="K2768">
        <v>426.40199999999999</v>
      </c>
      <c r="L2768">
        <f t="shared" si="246"/>
        <v>423.25700000000001</v>
      </c>
      <c r="M2768">
        <f t="shared" si="247"/>
        <v>423.78100000000001</v>
      </c>
      <c r="N2768">
        <f t="shared" si="245"/>
        <v>2.5360000000000014</v>
      </c>
      <c r="O2768">
        <f t="shared" si="245"/>
        <v>2.0120000000000005</v>
      </c>
      <c r="P2768">
        <f t="shared" si="248"/>
        <v>0.52400000000000091</v>
      </c>
    </row>
    <row r="2769" spans="1:16" x14ac:dyDescent="0.2">
      <c r="A2769" s="1">
        <v>312</v>
      </c>
      <c r="B2769" s="10">
        <v>38677</v>
      </c>
      <c r="C2769" s="32" t="s">
        <v>206</v>
      </c>
      <c r="F2769" s="5">
        <f t="shared" si="242"/>
        <v>10.403543307086613</v>
      </c>
      <c r="G2769" s="3">
        <v>3.1709999999999998</v>
      </c>
      <c r="H2769" s="5">
        <f t="shared" si="243"/>
        <v>8.5892388451443562</v>
      </c>
      <c r="I2769" s="3">
        <v>2.6179999999999999</v>
      </c>
      <c r="K2769">
        <v>426.40199999999999</v>
      </c>
      <c r="L2769">
        <f t="shared" si="246"/>
        <v>423.23099999999999</v>
      </c>
      <c r="M2769">
        <f t="shared" si="247"/>
        <v>423.78399999999999</v>
      </c>
      <c r="N2769">
        <f t="shared" si="245"/>
        <v>2.5620000000000118</v>
      </c>
      <c r="O2769">
        <f t="shared" si="245"/>
        <v>2.0090000000000146</v>
      </c>
      <c r="P2769">
        <f t="shared" si="248"/>
        <v>0.55299999999999727</v>
      </c>
    </row>
    <row r="2770" spans="1:16" x14ac:dyDescent="0.2">
      <c r="A2770" s="1">
        <v>312</v>
      </c>
      <c r="B2770" s="10">
        <v>38707</v>
      </c>
      <c r="C2770" s="32" t="s">
        <v>206</v>
      </c>
      <c r="F2770" s="5">
        <f t="shared" si="242"/>
        <v>10.495406824146981</v>
      </c>
      <c r="G2770" s="3">
        <v>3.1989999999999998</v>
      </c>
      <c r="H2770" s="5">
        <f t="shared" si="243"/>
        <v>8.6745406824146976</v>
      </c>
      <c r="I2770" s="3">
        <v>2.6440000000000001</v>
      </c>
      <c r="K2770">
        <v>426.40199999999999</v>
      </c>
      <c r="L2770">
        <f t="shared" si="246"/>
        <v>423.20299999999997</v>
      </c>
      <c r="M2770">
        <f t="shared" si="247"/>
        <v>423.75799999999998</v>
      </c>
      <c r="N2770">
        <f t="shared" si="245"/>
        <v>2.5900000000000318</v>
      </c>
      <c r="O2770">
        <f t="shared" si="245"/>
        <v>2.035000000000025</v>
      </c>
      <c r="P2770">
        <f t="shared" si="248"/>
        <v>0.55500000000000682</v>
      </c>
    </row>
    <row r="2771" spans="1:16" x14ac:dyDescent="0.2">
      <c r="A2771" s="1">
        <v>312</v>
      </c>
      <c r="B2771" s="10">
        <v>38743</v>
      </c>
      <c r="C2771" s="32" t="s">
        <v>206</v>
      </c>
      <c r="F2771" s="5">
        <f t="shared" si="242"/>
        <v>10.708661417322833</v>
      </c>
      <c r="G2771" s="3">
        <v>3.2639999999999998</v>
      </c>
      <c r="H2771" s="5">
        <f t="shared" si="243"/>
        <v>8.7499999999999982</v>
      </c>
      <c r="I2771" s="3">
        <v>2.6669999999999998</v>
      </c>
      <c r="K2771">
        <v>426.40199999999999</v>
      </c>
      <c r="L2771">
        <f t="shared" si="246"/>
        <v>423.13799999999998</v>
      </c>
      <c r="M2771">
        <f t="shared" si="247"/>
        <v>423.73500000000001</v>
      </c>
      <c r="N2771">
        <f t="shared" si="245"/>
        <v>2.6550000000000296</v>
      </c>
      <c r="O2771">
        <f t="shared" si="245"/>
        <v>2.0579999999999927</v>
      </c>
      <c r="P2771">
        <f t="shared" si="248"/>
        <v>0.59700000000003683</v>
      </c>
    </row>
    <row r="2772" spans="1:16" x14ac:dyDescent="0.2">
      <c r="A2772" s="1">
        <v>312</v>
      </c>
      <c r="B2772" s="10">
        <v>38776</v>
      </c>
      <c r="C2772" s="32" t="s">
        <v>206</v>
      </c>
      <c r="F2772" s="5">
        <f t="shared" si="242"/>
        <v>10.885826771653543</v>
      </c>
      <c r="G2772" s="3">
        <v>3.3180000000000001</v>
      </c>
      <c r="H2772" s="5">
        <f t="shared" si="243"/>
        <v>8.8451443569553803</v>
      </c>
      <c r="I2772" s="3">
        <v>2.6960000000000002</v>
      </c>
      <c r="K2772">
        <v>426.40199999999999</v>
      </c>
      <c r="L2772">
        <f t="shared" si="246"/>
        <v>423.084</v>
      </c>
      <c r="M2772">
        <f t="shared" si="247"/>
        <v>423.70599999999996</v>
      </c>
      <c r="N2772">
        <f t="shared" ref="N2772:O2787" si="249">425.793-L2772</f>
        <v>2.7090000000000032</v>
      </c>
      <c r="O2772">
        <f t="shared" si="249"/>
        <v>2.0870000000000459</v>
      </c>
      <c r="P2772">
        <f t="shared" si="248"/>
        <v>0.62199999999995725</v>
      </c>
    </row>
    <row r="2773" spans="1:16" x14ac:dyDescent="0.2">
      <c r="A2773" s="1">
        <v>312</v>
      </c>
      <c r="B2773" s="10">
        <v>38803</v>
      </c>
      <c r="C2773" s="32" t="s">
        <v>206</v>
      </c>
      <c r="F2773" s="5">
        <f t="shared" si="242"/>
        <v>10.879265091863516</v>
      </c>
      <c r="G2773" s="3">
        <v>3.3159999999999998</v>
      </c>
      <c r="H2773" s="5">
        <f t="shared" si="243"/>
        <v>8.8615485564304457</v>
      </c>
      <c r="I2773" s="3">
        <v>2.7010000000000001</v>
      </c>
      <c r="K2773">
        <v>426.40199999999999</v>
      </c>
      <c r="L2773">
        <f t="shared" si="246"/>
        <v>423.08600000000001</v>
      </c>
      <c r="M2773">
        <f t="shared" si="247"/>
        <v>423.70099999999996</v>
      </c>
      <c r="N2773">
        <f t="shared" si="249"/>
        <v>2.7069999999999936</v>
      </c>
      <c r="O2773">
        <f t="shared" si="249"/>
        <v>2.0920000000000414</v>
      </c>
      <c r="P2773">
        <f t="shared" si="248"/>
        <v>0.61499999999995225</v>
      </c>
    </row>
    <row r="2774" spans="1:16" x14ac:dyDescent="0.2">
      <c r="A2774" s="1">
        <v>312</v>
      </c>
      <c r="B2774" s="10">
        <v>38835</v>
      </c>
      <c r="C2774" s="32" t="s">
        <v>206</v>
      </c>
      <c r="F2774" s="5">
        <f t="shared" si="242"/>
        <v>9.5833333333333321</v>
      </c>
      <c r="G2774" s="3">
        <v>2.9209999999999998</v>
      </c>
      <c r="H2774" s="5">
        <f t="shared" si="243"/>
        <v>8.4219160104986877</v>
      </c>
      <c r="I2774" s="3">
        <v>2.5670000000000002</v>
      </c>
      <c r="K2774">
        <v>426.40199999999999</v>
      </c>
      <c r="L2774">
        <f t="shared" si="246"/>
        <v>423.48099999999999</v>
      </c>
      <c r="M2774">
        <f t="shared" si="247"/>
        <v>423.83499999999998</v>
      </c>
      <c r="N2774">
        <f t="shared" si="249"/>
        <v>2.3120000000000118</v>
      </c>
      <c r="O2774">
        <f t="shared" si="249"/>
        <v>1.9580000000000268</v>
      </c>
      <c r="P2774">
        <f t="shared" si="248"/>
        <v>0.35399999999998499</v>
      </c>
    </row>
    <row r="2775" spans="1:16" x14ac:dyDescent="0.2">
      <c r="A2775" s="1">
        <v>312</v>
      </c>
      <c r="B2775" s="10">
        <v>38856</v>
      </c>
      <c r="C2775" s="32" t="s">
        <v>206</v>
      </c>
      <c r="F2775" s="5">
        <f t="shared" si="242"/>
        <v>9.4225721784776901</v>
      </c>
      <c r="G2775" s="3">
        <v>2.8719999999999999</v>
      </c>
      <c r="H2775" s="5">
        <f t="shared" si="243"/>
        <v>8.3070866141732278</v>
      </c>
      <c r="I2775" s="3">
        <v>2.532</v>
      </c>
      <c r="K2775">
        <v>426.40199999999999</v>
      </c>
      <c r="L2775">
        <f t="shared" si="246"/>
        <v>423.53</v>
      </c>
      <c r="M2775">
        <f t="shared" si="247"/>
        <v>423.87</v>
      </c>
      <c r="N2775">
        <f t="shared" si="249"/>
        <v>2.2630000000000337</v>
      </c>
      <c r="O2775">
        <f t="shared" si="249"/>
        <v>1.9230000000000018</v>
      </c>
      <c r="P2775">
        <f t="shared" si="248"/>
        <v>0.34000000000003183</v>
      </c>
    </row>
    <row r="2776" spans="1:16" x14ac:dyDescent="0.2">
      <c r="A2776" s="1">
        <v>312</v>
      </c>
      <c r="B2776" s="10">
        <v>38894</v>
      </c>
      <c r="C2776" s="32" t="s">
        <v>206</v>
      </c>
      <c r="F2776" s="5">
        <f t="shared" si="242"/>
        <v>9.757217847769029</v>
      </c>
      <c r="G2776" s="3">
        <v>2.9740000000000002</v>
      </c>
      <c r="H2776" s="5">
        <f t="shared" si="243"/>
        <v>8.448162729658792</v>
      </c>
      <c r="I2776" s="3">
        <v>2.5750000000000002</v>
      </c>
      <c r="K2776">
        <v>426.40199999999999</v>
      </c>
      <c r="L2776">
        <f t="shared" si="246"/>
        <v>423.428</v>
      </c>
      <c r="M2776">
        <f t="shared" si="247"/>
        <v>423.827</v>
      </c>
      <c r="N2776">
        <f t="shared" si="249"/>
        <v>2.3650000000000091</v>
      </c>
      <c r="O2776">
        <f t="shared" si="249"/>
        <v>1.9660000000000082</v>
      </c>
      <c r="P2776">
        <f t="shared" si="248"/>
        <v>0.39900000000000091</v>
      </c>
    </row>
    <row r="2777" spans="1:16" x14ac:dyDescent="0.2">
      <c r="A2777" s="1">
        <v>312</v>
      </c>
      <c r="B2777" s="10">
        <v>38925</v>
      </c>
      <c r="C2777" s="32" t="s">
        <v>206</v>
      </c>
      <c r="F2777" s="5">
        <f t="shared" si="242"/>
        <v>10.456036745406823</v>
      </c>
      <c r="G2777" s="3">
        <v>3.1869999999999998</v>
      </c>
      <c r="H2777" s="5">
        <f t="shared" si="243"/>
        <v>8.6515748031496056</v>
      </c>
      <c r="I2777" s="3">
        <v>2.637</v>
      </c>
      <c r="K2777">
        <v>426.40199999999999</v>
      </c>
      <c r="L2777">
        <f t="shared" si="246"/>
        <v>423.21499999999997</v>
      </c>
      <c r="M2777">
        <f t="shared" si="247"/>
        <v>423.76499999999999</v>
      </c>
      <c r="N2777">
        <f t="shared" si="249"/>
        <v>2.5780000000000314</v>
      </c>
      <c r="O2777">
        <f t="shared" si="249"/>
        <v>2.02800000000002</v>
      </c>
      <c r="P2777">
        <f t="shared" si="248"/>
        <v>0.55000000000001137</v>
      </c>
    </row>
    <row r="2778" spans="1:16" x14ac:dyDescent="0.2">
      <c r="A2778" s="1">
        <v>312</v>
      </c>
      <c r="B2778" s="10">
        <v>38958</v>
      </c>
      <c r="C2778" s="32" t="s">
        <v>206</v>
      </c>
      <c r="F2778" s="5">
        <f t="shared" si="242"/>
        <v>11.043307086614172</v>
      </c>
      <c r="G2778" s="3">
        <v>3.3660000000000001</v>
      </c>
      <c r="H2778" s="5">
        <f t="shared" si="243"/>
        <v>8.8746719160104988</v>
      </c>
      <c r="I2778" s="3">
        <v>2.7050000000000001</v>
      </c>
      <c r="K2778">
        <v>426.40199999999999</v>
      </c>
      <c r="L2778">
        <f t="shared" si="246"/>
        <v>423.036</v>
      </c>
      <c r="M2778">
        <f t="shared" si="247"/>
        <v>423.697</v>
      </c>
      <c r="N2778">
        <f t="shared" si="249"/>
        <v>2.757000000000005</v>
      </c>
      <c r="O2778">
        <f t="shared" si="249"/>
        <v>2.0960000000000036</v>
      </c>
      <c r="P2778">
        <f t="shared" si="248"/>
        <v>0.66100000000000136</v>
      </c>
    </row>
    <row r="2779" spans="1:16" x14ac:dyDescent="0.2">
      <c r="A2779" s="1">
        <v>312</v>
      </c>
      <c r="B2779" s="10">
        <v>38986</v>
      </c>
      <c r="C2779" s="32" t="s">
        <v>206</v>
      </c>
      <c r="F2779" s="5">
        <f t="shared" si="242"/>
        <v>11.08267716535433</v>
      </c>
      <c r="G2779" s="3">
        <v>3.3780000000000001</v>
      </c>
      <c r="H2779" s="5">
        <f t="shared" si="243"/>
        <v>8.9304461942257216</v>
      </c>
      <c r="I2779" s="3">
        <v>2.722</v>
      </c>
      <c r="K2779">
        <v>426.40199999999999</v>
      </c>
      <c r="L2779">
        <f t="shared" si="246"/>
        <v>423.024</v>
      </c>
      <c r="M2779">
        <f t="shared" si="247"/>
        <v>423.68</v>
      </c>
      <c r="N2779">
        <f t="shared" si="249"/>
        <v>2.7690000000000055</v>
      </c>
      <c r="O2779">
        <f t="shared" si="249"/>
        <v>2.1129999999999995</v>
      </c>
      <c r="P2779">
        <f t="shared" si="248"/>
        <v>0.65600000000000591</v>
      </c>
    </row>
    <row r="2780" spans="1:16" x14ac:dyDescent="0.2">
      <c r="A2780" s="1">
        <v>312</v>
      </c>
      <c r="B2780" s="10">
        <v>39014</v>
      </c>
      <c r="C2780" s="32" t="s">
        <v>206</v>
      </c>
      <c r="F2780" s="5">
        <f t="shared" si="242"/>
        <v>11.059711286089238</v>
      </c>
      <c r="G2780" s="3">
        <v>3.371</v>
      </c>
      <c r="H2780" s="5">
        <f t="shared" si="243"/>
        <v>8.9370078740157481</v>
      </c>
      <c r="I2780" s="3">
        <v>2.7240000000000002</v>
      </c>
      <c r="K2780">
        <v>426.40199999999999</v>
      </c>
      <c r="L2780">
        <f t="shared" si="246"/>
        <v>423.03100000000001</v>
      </c>
      <c r="M2780">
        <f t="shared" si="247"/>
        <v>423.678</v>
      </c>
      <c r="N2780">
        <f t="shared" si="249"/>
        <v>2.7620000000000005</v>
      </c>
      <c r="O2780">
        <f t="shared" si="249"/>
        <v>2.1150000000000091</v>
      </c>
      <c r="P2780">
        <f t="shared" si="248"/>
        <v>0.64699999999999136</v>
      </c>
    </row>
    <row r="2781" spans="1:16" x14ac:dyDescent="0.2">
      <c r="A2781" s="1">
        <v>312</v>
      </c>
      <c r="B2781" s="10">
        <v>39050</v>
      </c>
      <c r="C2781" s="32" t="s">
        <v>206</v>
      </c>
      <c r="F2781" s="5">
        <f t="shared" si="242"/>
        <v>11.131889763779526</v>
      </c>
      <c r="G2781" s="3">
        <v>3.3929999999999998</v>
      </c>
      <c r="H2781" s="5">
        <f t="shared" si="243"/>
        <v>8.9993438320209957</v>
      </c>
      <c r="I2781" s="3">
        <v>2.7429999999999999</v>
      </c>
      <c r="K2781">
        <v>426.40199999999999</v>
      </c>
      <c r="L2781">
        <f t="shared" si="246"/>
        <v>423.00900000000001</v>
      </c>
      <c r="M2781">
        <f t="shared" si="247"/>
        <v>423.65899999999999</v>
      </c>
      <c r="N2781">
        <f t="shared" si="249"/>
        <v>2.7839999999999918</v>
      </c>
      <c r="O2781">
        <f t="shared" si="249"/>
        <v>2.1340000000000146</v>
      </c>
      <c r="P2781">
        <f t="shared" si="248"/>
        <v>0.64999999999997726</v>
      </c>
    </row>
    <row r="2782" spans="1:16" x14ac:dyDescent="0.2">
      <c r="A2782" s="1">
        <v>312</v>
      </c>
      <c r="B2782" s="10">
        <v>39077</v>
      </c>
      <c r="C2782" s="32" t="s">
        <v>206</v>
      </c>
      <c r="F2782" s="5">
        <f t="shared" si="242"/>
        <v>11.325459317585301</v>
      </c>
      <c r="G2782" s="3">
        <v>3.452</v>
      </c>
      <c r="H2782" s="5">
        <f t="shared" si="243"/>
        <v>9.0485564304461938</v>
      </c>
      <c r="I2782" s="3">
        <v>2.758</v>
      </c>
      <c r="K2782">
        <v>426.40199999999999</v>
      </c>
      <c r="L2782">
        <f t="shared" si="246"/>
        <v>422.95</v>
      </c>
      <c r="M2782">
        <f t="shared" si="247"/>
        <v>423.64400000000001</v>
      </c>
      <c r="N2782">
        <f t="shared" si="249"/>
        <v>2.8430000000000177</v>
      </c>
      <c r="O2782">
        <f t="shared" si="249"/>
        <v>2.1490000000000009</v>
      </c>
      <c r="P2782">
        <f t="shared" si="248"/>
        <v>0.69400000000001683</v>
      </c>
    </row>
    <row r="2783" spans="1:16" x14ac:dyDescent="0.2">
      <c r="A2783" s="1">
        <v>312</v>
      </c>
      <c r="B2783" s="10">
        <v>39114</v>
      </c>
      <c r="C2783" s="32" t="s">
        <v>206</v>
      </c>
      <c r="F2783" s="5">
        <f t="shared" si="242"/>
        <v>11.50262467191601</v>
      </c>
      <c r="G2783" s="3">
        <v>3.5059999999999998</v>
      </c>
      <c r="H2783" s="5">
        <f t="shared" si="243"/>
        <v>9.1469816272965865</v>
      </c>
      <c r="I2783" s="3">
        <v>2.7879999999999998</v>
      </c>
      <c r="K2783">
        <v>426.40199999999999</v>
      </c>
      <c r="L2783">
        <f t="shared" si="246"/>
        <v>422.89600000000002</v>
      </c>
      <c r="M2783">
        <f t="shared" si="247"/>
        <v>423.61399999999998</v>
      </c>
      <c r="N2783">
        <f t="shared" si="249"/>
        <v>2.8969999999999914</v>
      </c>
      <c r="O2783">
        <f t="shared" si="249"/>
        <v>2.1790000000000305</v>
      </c>
      <c r="P2783">
        <f t="shared" si="248"/>
        <v>0.71799999999996089</v>
      </c>
    </row>
    <row r="2784" spans="1:16" x14ac:dyDescent="0.2">
      <c r="A2784" s="1">
        <v>312</v>
      </c>
      <c r="B2784" s="10">
        <v>39136</v>
      </c>
      <c r="C2784" s="32" t="s">
        <v>206</v>
      </c>
      <c r="F2784" s="5">
        <f t="shared" si="242"/>
        <v>11.620734908136482</v>
      </c>
      <c r="G2784" s="3">
        <v>3.5419999999999998</v>
      </c>
      <c r="H2784" s="5">
        <f t="shared" si="243"/>
        <v>9.2257217847769013</v>
      </c>
      <c r="I2784" s="3">
        <v>2.8119999999999998</v>
      </c>
      <c r="K2784">
        <v>426.40199999999999</v>
      </c>
      <c r="L2784">
        <f t="shared" si="246"/>
        <v>422.86</v>
      </c>
      <c r="M2784">
        <f t="shared" si="247"/>
        <v>423.59</v>
      </c>
      <c r="N2784">
        <f t="shared" si="249"/>
        <v>2.9329999999999927</v>
      </c>
      <c r="O2784">
        <f t="shared" si="249"/>
        <v>2.2030000000000314</v>
      </c>
      <c r="P2784">
        <f t="shared" si="248"/>
        <v>0.72999999999996135</v>
      </c>
    </row>
    <row r="2785" spans="1:16" x14ac:dyDescent="0.2">
      <c r="A2785" s="1">
        <v>312</v>
      </c>
      <c r="B2785" s="10">
        <v>39167</v>
      </c>
      <c r="C2785" s="32" t="s">
        <v>206</v>
      </c>
      <c r="F2785" s="5">
        <f t="shared" si="242"/>
        <v>11.190944881889763</v>
      </c>
      <c r="G2785" s="3">
        <v>3.411</v>
      </c>
      <c r="H2785" s="5">
        <f t="shared" si="243"/>
        <v>9.1272965879265087</v>
      </c>
      <c r="I2785" s="3">
        <v>2.782</v>
      </c>
      <c r="K2785">
        <v>426.40199999999999</v>
      </c>
      <c r="L2785">
        <f t="shared" si="246"/>
        <v>422.99099999999999</v>
      </c>
      <c r="M2785">
        <f t="shared" si="247"/>
        <v>423.62</v>
      </c>
      <c r="N2785">
        <f t="shared" si="249"/>
        <v>2.8020000000000209</v>
      </c>
      <c r="O2785">
        <f t="shared" si="249"/>
        <v>2.1730000000000018</v>
      </c>
      <c r="P2785">
        <f t="shared" si="248"/>
        <v>0.6290000000000191</v>
      </c>
    </row>
    <row r="2786" spans="1:16" x14ac:dyDescent="0.2">
      <c r="A2786" s="1">
        <v>312</v>
      </c>
      <c r="B2786" s="10">
        <v>39198</v>
      </c>
      <c r="C2786" s="32" t="s">
        <v>206</v>
      </c>
      <c r="F2786" s="5">
        <f t="shared" si="242"/>
        <v>10.613517060367453</v>
      </c>
      <c r="G2786" s="3">
        <v>3.2349999999999999</v>
      </c>
      <c r="H2786" s="5">
        <f t="shared" si="243"/>
        <v>8.8615485564304457</v>
      </c>
      <c r="I2786" s="3">
        <v>2.7010000000000001</v>
      </c>
      <c r="K2786">
        <v>426.40199999999999</v>
      </c>
      <c r="L2786">
        <f t="shared" si="246"/>
        <v>423.16699999999997</v>
      </c>
      <c r="M2786">
        <f t="shared" si="247"/>
        <v>423.70099999999996</v>
      </c>
      <c r="N2786">
        <f t="shared" si="249"/>
        <v>2.6260000000000332</v>
      </c>
      <c r="O2786">
        <f t="shared" si="249"/>
        <v>2.0920000000000414</v>
      </c>
      <c r="P2786">
        <f t="shared" si="248"/>
        <v>0.53399999999999181</v>
      </c>
    </row>
    <row r="2787" spans="1:16" x14ac:dyDescent="0.2">
      <c r="A2787" s="1">
        <v>312</v>
      </c>
      <c r="B2787" s="10">
        <v>39220</v>
      </c>
      <c r="C2787" s="32" t="s">
        <v>206</v>
      </c>
      <c r="F2787" s="5">
        <f t="shared" si="242"/>
        <v>10.324803149606298</v>
      </c>
      <c r="G2787" s="3">
        <v>3.1469999999999998</v>
      </c>
      <c r="H2787" s="5">
        <f t="shared" si="243"/>
        <v>8.7926509186351716</v>
      </c>
      <c r="I2787" s="3">
        <v>2.68</v>
      </c>
      <c r="K2787">
        <v>426.40199999999999</v>
      </c>
      <c r="L2787">
        <f t="shared" si="246"/>
        <v>423.255</v>
      </c>
      <c r="M2787">
        <f t="shared" si="247"/>
        <v>423.72199999999998</v>
      </c>
      <c r="N2787">
        <f t="shared" si="249"/>
        <v>2.5380000000000109</v>
      </c>
      <c r="O2787">
        <f t="shared" si="249"/>
        <v>2.0710000000000264</v>
      </c>
      <c r="P2787">
        <f t="shared" si="248"/>
        <v>0.46699999999998454</v>
      </c>
    </row>
    <row r="2788" spans="1:16" x14ac:dyDescent="0.2">
      <c r="A2788" s="1">
        <v>312</v>
      </c>
      <c r="B2788" s="10">
        <v>39258</v>
      </c>
      <c r="C2788" s="32" t="s">
        <v>206</v>
      </c>
      <c r="F2788" s="5">
        <f t="shared" si="242"/>
        <v>10.118110236220472</v>
      </c>
      <c r="G2788" s="3">
        <v>3.0840000000000001</v>
      </c>
      <c r="H2788" s="5">
        <f t="shared" si="243"/>
        <v>8.6712598425196834</v>
      </c>
      <c r="I2788" s="3">
        <v>2.6429999999999998</v>
      </c>
      <c r="K2788">
        <v>426.40199999999999</v>
      </c>
      <c r="L2788">
        <f t="shared" si="246"/>
        <v>423.31799999999998</v>
      </c>
      <c r="M2788">
        <f t="shared" si="247"/>
        <v>423.75900000000001</v>
      </c>
      <c r="N2788">
        <f t="shared" ref="N2788:O2803" si="250">425.793-L2788</f>
        <v>2.4750000000000227</v>
      </c>
      <c r="O2788">
        <f t="shared" si="250"/>
        <v>2.0339999999999918</v>
      </c>
      <c r="P2788">
        <f t="shared" si="248"/>
        <v>0.44100000000003092</v>
      </c>
    </row>
    <row r="2789" spans="1:16" x14ac:dyDescent="0.2">
      <c r="A2789" s="1">
        <v>312</v>
      </c>
      <c r="B2789" s="10">
        <v>39272</v>
      </c>
      <c r="C2789" s="32" t="s">
        <v>206</v>
      </c>
      <c r="F2789" s="5">
        <v>10.23</v>
      </c>
      <c r="G2789" s="3">
        <v>3.1179999999999999</v>
      </c>
      <c r="H2789" s="5">
        <v>8.7200000000000006</v>
      </c>
      <c r="I2789" s="3">
        <v>2.6579999999999999</v>
      </c>
      <c r="J2789" s="3"/>
      <c r="K2789">
        <v>426.40199999999999</v>
      </c>
      <c r="L2789">
        <f t="shared" si="246"/>
        <v>423.28399999999999</v>
      </c>
      <c r="M2789">
        <f t="shared" si="247"/>
        <v>423.74399999999997</v>
      </c>
      <c r="N2789">
        <f t="shared" si="250"/>
        <v>2.5090000000000146</v>
      </c>
      <c r="O2789">
        <f t="shared" si="250"/>
        <v>2.049000000000035</v>
      </c>
      <c r="P2789">
        <f t="shared" si="248"/>
        <v>0.45999999999997954</v>
      </c>
    </row>
    <row r="2790" spans="1:16" x14ac:dyDescent="0.2">
      <c r="A2790" s="1">
        <v>312</v>
      </c>
      <c r="B2790" s="10">
        <v>39317</v>
      </c>
      <c r="C2790" s="32" t="s">
        <v>206</v>
      </c>
      <c r="F2790" s="5">
        <f t="shared" si="242"/>
        <v>11.089238845144356</v>
      </c>
      <c r="G2790" s="3">
        <v>3.38</v>
      </c>
      <c r="H2790" s="5">
        <f t="shared" ref="H2790:H2839" si="251">I2790/0.3048</f>
        <v>8.9829396325459321</v>
      </c>
      <c r="I2790" s="3">
        <v>2.738</v>
      </c>
      <c r="K2790">
        <v>426.40199999999999</v>
      </c>
      <c r="L2790">
        <f t="shared" si="246"/>
        <v>423.02199999999999</v>
      </c>
      <c r="M2790">
        <f t="shared" si="247"/>
        <v>423.66399999999999</v>
      </c>
      <c r="N2790">
        <f t="shared" si="250"/>
        <v>2.771000000000015</v>
      </c>
      <c r="O2790">
        <f t="shared" si="250"/>
        <v>2.1290000000000191</v>
      </c>
      <c r="P2790">
        <f t="shared" si="248"/>
        <v>0.64199999999999591</v>
      </c>
    </row>
    <row r="2791" spans="1:16" x14ac:dyDescent="0.2">
      <c r="A2791" s="1">
        <v>312</v>
      </c>
      <c r="B2791" s="10">
        <v>39356</v>
      </c>
      <c r="C2791" s="32" t="s">
        <v>206</v>
      </c>
      <c r="F2791" s="5">
        <f t="shared" si="242"/>
        <v>11.056430446194225</v>
      </c>
      <c r="G2791" s="3">
        <v>3.37</v>
      </c>
      <c r="H2791" s="5">
        <f t="shared" si="251"/>
        <v>8.9960629921259834</v>
      </c>
      <c r="I2791" s="3">
        <v>2.742</v>
      </c>
      <c r="K2791">
        <v>426.40199999999999</v>
      </c>
      <c r="L2791">
        <f t="shared" si="246"/>
        <v>423.03199999999998</v>
      </c>
      <c r="M2791">
        <f t="shared" si="247"/>
        <v>423.65999999999997</v>
      </c>
      <c r="N2791">
        <f t="shared" si="250"/>
        <v>2.7610000000000241</v>
      </c>
      <c r="O2791">
        <f t="shared" si="250"/>
        <v>2.1330000000000382</v>
      </c>
      <c r="P2791">
        <f t="shared" si="248"/>
        <v>0.6279999999999859</v>
      </c>
    </row>
    <row r="2792" spans="1:16" x14ac:dyDescent="0.2">
      <c r="A2792" s="1">
        <v>312</v>
      </c>
      <c r="B2792" s="10">
        <v>39373</v>
      </c>
      <c r="C2792" s="32" t="s">
        <v>206</v>
      </c>
      <c r="F2792" s="5">
        <f t="shared" si="242"/>
        <v>10.823490813648293</v>
      </c>
      <c r="G2792" s="3">
        <v>3.2989999999999999</v>
      </c>
      <c r="H2792" s="5">
        <f t="shared" si="251"/>
        <v>8.8812335958005235</v>
      </c>
      <c r="I2792" s="3">
        <v>2.7069999999999999</v>
      </c>
      <c r="K2792">
        <v>426.40199999999999</v>
      </c>
      <c r="L2792">
        <f t="shared" si="246"/>
        <v>423.10300000000001</v>
      </c>
      <c r="M2792">
        <f t="shared" si="247"/>
        <v>423.69499999999999</v>
      </c>
      <c r="N2792">
        <f t="shared" si="250"/>
        <v>2.6899999999999977</v>
      </c>
      <c r="O2792">
        <f t="shared" si="250"/>
        <v>2.0980000000000132</v>
      </c>
      <c r="P2792">
        <f t="shared" si="248"/>
        <v>0.59199999999998454</v>
      </c>
    </row>
    <row r="2793" spans="1:16" x14ac:dyDescent="0.2">
      <c r="A2793" s="1">
        <v>312</v>
      </c>
      <c r="B2793" s="10">
        <v>39413</v>
      </c>
      <c r="C2793" s="32" t="s">
        <v>206</v>
      </c>
      <c r="F2793" s="5">
        <f t="shared" si="242"/>
        <v>10.219816272965879</v>
      </c>
      <c r="G2793" s="3">
        <v>3.1150000000000002</v>
      </c>
      <c r="H2793" s="5">
        <f t="shared" si="251"/>
        <v>8.7959317585301839</v>
      </c>
      <c r="I2793" s="3">
        <v>2.681</v>
      </c>
      <c r="K2793">
        <v>426.40199999999999</v>
      </c>
      <c r="L2793">
        <f t="shared" si="246"/>
        <v>423.28699999999998</v>
      </c>
      <c r="M2793">
        <f t="shared" si="247"/>
        <v>423.721</v>
      </c>
      <c r="N2793">
        <f t="shared" si="250"/>
        <v>2.5060000000000286</v>
      </c>
      <c r="O2793">
        <f t="shared" si="250"/>
        <v>2.0720000000000027</v>
      </c>
      <c r="P2793">
        <f t="shared" si="248"/>
        <v>0.43400000000002592</v>
      </c>
    </row>
    <row r="2794" spans="1:16" x14ac:dyDescent="0.2">
      <c r="A2794" s="1">
        <v>312</v>
      </c>
      <c r="B2794" s="10">
        <v>39443</v>
      </c>
      <c r="C2794" s="32" t="s">
        <v>206</v>
      </c>
      <c r="F2794" s="5">
        <f t="shared" si="242"/>
        <v>10.400262467191601</v>
      </c>
      <c r="G2794" s="3">
        <v>3.17</v>
      </c>
      <c r="H2794" s="5">
        <f t="shared" si="251"/>
        <v>8.8484251968503926</v>
      </c>
      <c r="I2794" s="3">
        <v>2.6970000000000001</v>
      </c>
      <c r="K2794">
        <v>426.40199999999999</v>
      </c>
      <c r="L2794">
        <f t="shared" si="246"/>
        <v>423.23199999999997</v>
      </c>
      <c r="M2794">
        <f t="shared" si="247"/>
        <v>423.70499999999998</v>
      </c>
      <c r="N2794">
        <f t="shared" si="250"/>
        <v>2.5610000000000355</v>
      </c>
      <c r="O2794">
        <f t="shared" si="250"/>
        <v>2.0880000000000223</v>
      </c>
      <c r="P2794">
        <f t="shared" si="248"/>
        <v>0.47300000000001319</v>
      </c>
    </row>
    <row r="2795" spans="1:16" x14ac:dyDescent="0.2">
      <c r="A2795" s="1">
        <v>312</v>
      </c>
      <c r="B2795" s="10">
        <v>39472</v>
      </c>
      <c r="C2795" s="32" t="s">
        <v>206</v>
      </c>
      <c r="F2795" s="5">
        <f t="shared" si="242"/>
        <v>10.738188976377952</v>
      </c>
      <c r="G2795" s="3">
        <v>3.2730000000000001</v>
      </c>
      <c r="H2795" s="5">
        <f t="shared" si="251"/>
        <v>8.9402887139107605</v>
      </c>
      <c r="I2795" s="3">
        <v>2.7250000000000001</v>
      </c>
      <c r="K2795">
        <v>426.40199999999999</v>
      </c>
      <c r="L2795">
        <f t="shared" si="246"/>
        <v>423.12899999999996</v>
      </c>
      <c r="M2795">
        <f t="shared" si="247"/>
        <v>423.67699999999996</v>
      </c>
      <c r="N2795">
        <f t="shared" si="250"/>
        <v>2.6640000000000441</v>
      </c>
      <c r="O2795">
        <f t="shared" si="250"/>
        <v>2.1160000000000423</v>
      </c>
      <c r="P2795">
        <f t="shared" si="248"/>
        <v>0.54800000000000182</v>
      </c>
    </row>
    <row r="2796" spans="1:16" x14ac:dyDescent="0.2">
      <c r="A2796" s="1">
        <v>312</v>
      </c>
      <c r="B2796" s="10">
        <v>39507</v>
      </c>
      <c r="C2796" s="32" t="s">
        <v>206</v>
      </c>
      <c r="F2796" s="5">
        <f t="shared" si="242"/>
        <v>11.151574803149606</v>
      </c>
      <c r="G2796" s="3">
        <v>3.399</v>
      </c>
      <c r="H2796" s="5">
        <f t="shared" si="251"/>
        <v>9.0616797900262469</v>
      </c>
      <c r="I2796" s="3">
        <v>2.762</v>
      </c>
      <c r="K2796">
        <v>426.40199999999999</v>
      </c>
      <c r="L2796">
        <f t="shared" si="246"/>
        <v>423.00299999999999</v>
      </c>
      <c r="M2796">
        <f t="shared" si="247"/>
        <v>423.64</v>
      </c>
      <c r="N2796">
        <f t="shared" si="250"/>
        <v>2.7900000000000205</v>
      </c>
      <c r="O2796">
        <f t="shared" si="250"/>
        <v>2.15300000000002</v>
      </c>
      <c r="P2796">
        <f t="shared" si="248"/>
        <v>0.63700000000000045</v>
      </c>
    </row>
    <row r="2797" spans="1:16" x14ac:dyDescent="0.2">
      <c r="A2797" s="1">
        <v>312</v>
      </c>
      <c r="B2797" s="10">
        <v>39536</v>
      </c>
      <c r="C2797" s="32" t="s">
        <v>206</v>
      </c>
      <c r="G2797" s="3"/>
      <c r="H2797" s="5">
        <f t="shared" si="251"/>
        <v>8.7828083989501309</v>
      </c>
      <c r="I2797" s="3">
        <v>2.677</v>
      </c>
      <c r="J2797" t="s">
        <v>171</v>
      </c>
      <c r="K2797">
        <v>426.40199999999999</v>
      </c>
      <c r="M2797">
        <f t="shared" si="247"/>
        <v>423.72499999999997</v>
      </c>
      <c r="O2797">
        <f t="shared" si="250"/>
        <v>2.0680000000000405</v>
      </c>
    </row>
    <row r="2798" spans="1:16" x14ac:dyDescent="0.2">
      <c r="A2798" s="1">
        <v>312</v>
      </c>
      <c r="B2798" s="10">
        <v>39563</v>
      </c>
      <c r="C2798" s="32" t="s">
        <v>206</v>
      </c>
      <c r="G2798" s="3"/>
      <c r="H2798" s="5">
        <f t="shared" si="251"/>
        <v>8.7860892388451433</v>
      </c>
      <c r="I2798" s="3">
        <v>2.6779999999999999</v>
      </c>
      <c r="J2798" t="s">
        <v>171</v>
      </c>
      <c r="K2798">
        <v>426.40199999999999</v>
      </c>
      <c r="M2798">
        <f t="shared" si="247"/>
        <v>423.72399999999999</v>
      </c>
      <c r="O2798">
        <f t="shared" si="250"/>
        <v>2.0690000000000168</v>
      </c>
    </row>
    <row r="2799" spans="1:16" x14ac:dyDescent="0.2">
      <c r="A2799" s="1">
        <v>312</v>
      </c>
      <c r="B2799" s="10">
        <v>39580</v>
      </c>
      <c r="C2799" s="32" t="s">
        <v>206</v>
      </c>
      <c r="G2799" s="3"/>
      <c r="H2799" s="5">
        <f t="shared" si="251"/>
        <v>8.5892388451443562</v>
      </c>
      <c r="I2799" s="3">
        <v>2.6179999999999999</v>
      </c>
      <c r="J2799" t="s">
        <v>171</v>
      </c>
      <c r="K2799">
        <v>426.40199999999999</v>
      </c>
      <c r="M2799">
        <f t="shared" si="247"/>
        <v>423.78399999999999</v>
      </c>
      <c r="O2799">
        <f t="shared" si="250"/>
        <v>2.0090000000000146</v>
      </c>
    </row>
    <row r="2800" spans="1:16" x14ac:dyDescent="0.2">
      <c r="A2800" s="1">
        <v>312</v>
      </c>
      <c r="B2800" s="10">
        <v>39674</v>
      </c>
      <c r="C2800" s="32" t="s">
        <v>206</v>
      </c>
      <c r="F2800" s="5">
        <f t="shared" ref="F2800:F2806" si="252">G2800/0.3048</f>
        <v>9.7933070866141723</v>
      </c>
      <c r="G2800" s="3">
        <v>2.9849999999999999</v>
      </c>
      <c r="H2800" s="5">
        <f t="shared" si="251"/>
        <v>8.6023622047244093</v>
      </c>
      <c r="I2800" s="3">
        <v>2.6219999999999999</v>
      </c>
      <c r="K2800">
        <v>426.40199999999999</v>
      </c>
      <c r="L2800">
        <f t="shared" ref="L2800:L2805" si="253">K2800-G2800</f>
        <v>423.41699999999997</v>
      </c>
      <c r="M2800">
        <f t="shared" si="247"/>
        <v>423.78</v>
      </c>
      <c r="N2800">
        <f t="shared" si="250"/>
        <v>2.3760000000000332</v>
      </c>
      <c r="O2800">
        <f t="shared" si="250"/>
        <v>2.0130000000000337</v>
      </c>
      <c r="P2800">
        <f t="shared" ref="P2800:P2805" si="254">M2800-L2800</f>
        <v>0.36299999999999955</v>
      </c>
    </row>
    <row r="2801" spans="1:16" x14ac:dyDescent="0.2">
      <c r="A2801" s="1">
        <v>312</v>
      </c>
      <c r="B2801" s="10">
        <v>39725</v>
      </c>
      <c r="C2801" s="32" t="s">
        <v>206</v>
      </c>
      <c r="F2801" s="5">
        <f t="shared" si="252"/>
        <v>9.858923884514434</v>
      </c>
      <c r="G2801" s="3">
        <v>3.0049999999999999</v>
      </c>
      <c r="H2801" s="5">
        <f t="shared" si="251"/>
        <v>8.5859580052493438</v>
      </c>
      <c r="I2801" s="3">
        <v>2.617</v>
      </c>
      <c r="K2801">
        <v>426.40199999999999</v>
      </c>
      <c r="L2801">
        <f t="shared" si="253"/>
        <v>423.39699999999999</v>
      </c>
      <c r="M2801">
        <f t="shared" si="247"/>
        <v>423.78499999999997</v>
      </c>
      <c r="N2801">
        <f t="shared" si="250"/>
        <v>2.396000000000015</v>
      </c>
      <c r="O2801">
        <f t="shared" si="250"/>
        <v>2.0080000000000382</v>
      </c>
      <c r="P2801">
        <f t="shared" si="254"/>
        <v>0.38799999999997681</v>
      </c>
    </row>
    <row r="2802" spans="1:16" x14ac:dyDescent="0.2">
      <c r="A2802" s="1">
        <v>312</v>
      </c>
      <c r="B2802" s="10">
        <v>39767</v>
      </c>
      <c r="C2802" s="32" t="s">
        <v>206</v>
      </c>
      <c r="F2802" s="5">
        <f t="shared" si="252"/>
        <v>9.2322834645669296</v>
      </c>
      <c r="G2802" s="3">
        <v>2.8140000000000001</v>
      </c>
      <c r="H2802" s="5">
        <f t="shared" si="251"/>
        <v>8.2677165354330704</v>
      </c>
      <c r="I2802" s="3">
        <v>2.52</v>
      </c>
      <c r="K2802">
        <v>426.40199999999999</v>
      </c>
      <c r="L2802">
        <f t="shared" si="253"/>
        <v>423.58799999999997</v>
      </c>
      <c r="M2802">
        <f t="shared" si="247"/>
        <v>423.88200000000001</v>
      </c>
      <c r="N2802">
        <f t="shared" si="250"/>
        <v>2.2050000000000409</v>
      </c>
      <c r="O2802">
        <f t="shared" si="250"/>
        <v>1.9110000000000014</v>
      </c>
      <c r="P2802">
        <f t="shared" si="254"/>
        <v>0.29400000000003956</v>
      </c>
    </row>
    <row r="2803" spans="1:16" x14ac:dyDescent="0.2">
      <c r="A2803" s="1">
        <v>312</v>
      </c>
      <c r="B2803" s="10">
        <v>39795</v>
      </c>
      <c r="C2803" s="32" t="s">
        <v>206</v>
      </c>
      <c r="F2803" s="5">
        <f t="shared" si="252"/>
        <v>9.1961942257217846</v>
      </c>
      <c r="G2803" s="3">
        <v>2.8029999999999999</v>
      </c>
      <c r="H2803" s="5">
        <f t="shared" si="251"/>
        <v>8.2874015748031482</v>
      </c>
      <c r="I2803" s="3">
        <v>2.5259999999999998</v>
      </c>
      <c r="K2803">
        <v>426.40199999999999</v>
      </c>
      <c r="L2803">
        <f t="shared" si="253"/>
        <v>423.59899999999999</v>
      </c>
      <c r="M2803">
        <f t="shared" si="247"/>
        <v>423.87599999999998</v>
      </c>
      <c r="N2803">
        <f t="shared" si="250"/>
        <v>2.1940000000000168</v>
      </c>
      <c r="O2803">
        <f t="shared" si="250"/>
        <v>1.91700000000003</v>
      </c>
      <c r="P2803">
        <f t="shared" si="254"/>
        <v>0.27699999999998681</v>
      </c>
    </row>
    <row r="2804" spans="1:16" x14ac:dyDescent="0.2">
      <c r="A2804" s="1">
        <v>312</v>
      </c>
      <c r="B2804" s="10">
        <v>39832</v>
      </c>
      <c r="C2804" s="32" t="s">
        <v>206</v>
      </c>
      <c r="F2804" s="5">
        <f t="shared" si="252"/>
        <v>9.3274278215223099</v>
      </c>
      <c r="G2804" s="3">
        <v>2.843</v>
      </c>
      <c r="H2804" s="5">
        <f t="shared" si="251"/>
        <v>8.4022309711286081</v>
      </c>
      <c r="I2804" s="3">
        <v>2.5609999999999999</v>
      </c>
      <c r="K2804">
        <v>426.40199999999999</v>
      </c>
      <c r="L2804">
        <f t="shared" si="253"/>
        <v>423.55899999999997</v>
      </c>
      <c r="M2804">
        <f t="shared" ref="M2804:M2810" si="255">K2804-I2804</f>
        <v>423.84100000000001</v>
      </c>
      <c r="N2804">
        <f t="shared" ref="N2804:O2806" si="256">425.793-L2804</f>
        <v>2.2340000000000373</v>
      </c>
      <c r="O2804">
        <f t="shared" si="256"/>
        <v>1.9519999999999982</v>
      </c>
      <c r="P2804">
        <f t="shared" si="254"/>
        <v>0.28200000000003911</v>
      </c>
    </row>
    <row r="2805" spans="1:16" x14ac:dyDescent="0.2">
      <c r="A2805" s="1">
        <v>312</v>
      </c>
      <c r="B2805" s="10">
        <v>39866</v>
      </c>
      <c r="C2805" s="32" t="s">
        <v>206</v>
      </c>
      <c r="F2805" s="5">
        <f t="shared" si="252"/>
        <v>9.6358267716535426</v>
      </c>
      <c r="G2805" s="3">
        <v>2.9369999999999998</v>
      </c>
      <c r="H2805" s="5">
        <f t="shared" si="251"/>
        <v>8.5334645669291334</v>
      </c>
      <c r="I2805" s="3">
        <v>2.601</v>
      </c>
      <c r="K2805">
        <v>426.40199999999999</v>
      </c>
      <c r="L2805">
        <f t="shared" si="253"/>
        <v>423.46499999999997</v>
      </c>
      <c r="M2805">
        <f t="shared" si="255"/>
        <v>423.80099999999999</v>
      </c>
      <c r="N2805">
        <f t="shared" si="256"/>
        <v>2.3280000000000314</v>
      </c>
      <c r="O2805">
        <f t="shared" si="256"/>
        <v>1.9920000000000186</v>
      </c>
      <c r="P2805">
        <f t="shared" si="254"/>
        <v>0.33600000000001273</v>
      </c>
    </row>
    <row r="2806" spans="1:16" x14ac:dyDescent="0.2">
      <c r="A2806" s="1">
        <v>312</v>
      </c>
      <c r="B2806" s="10">
        <v>39898</v>
      </c>
      <c r="C2806" s="32" t="s">
        <v>206</v>
      </c>
      <c r="F2806" s="5">
        <f t="shared" si="252"/>
        <v>8.6646981627296586</v>
      </c>
      <c r="G2806" s="3">
        <v>2.641</v>
      </c>
      <c r="H2806" s="5">
        <f t="shared" si="251"/>
        <v>8.241469816272966</v>
      </c>
      <c r="I2806" s="3">
        <v>2.512</v>
      </c>
      <c r="K2806">
        <v>426.40199999999999</v>
      </c>
      <c r="L2806">
        <f>K2806-G2806</f>
        <v>423.76099999999997</v>
      </c>
      <c r="M2806">
        <f t="shared" si="255"/>
        <v>423.89</v>
      </c>
      <c r="N2806">
        <f t="shared" si="256"/>
        <v>2.0320000000000391</v>
      </c>
      <c r="O2806">
        <f t="shared" si="256"/>
        <v>1.90300000000002</v>
      </c>
      <c r="P2806">
        <f>M2806-L2806</f>
        <v>0.1290000000000191</v>
      </c>
    </row>
    <row r="2807" spans="1:16" x14ac:dyDescent="0.2">
      <c r="A2807" s="1">
        <v>312</v>
      </c>
      <c r="B2807" s="10">
        <v>39938</v>
      </c>
      <c r="C2807" s="32" t="s">
        <v>206</v>
      </c>
      <c r="G2807" s="3"/>
      <c r="H2807" s="5">
        <f t="shared" si="251"/>
        <v>8.8188976377952759</v>
      </c>
      <c r="I2807" s="3">
        <v>2.6880000000000002</v>
      </c>
      <c r="J2807" t="s">
        <v>171</v>
      </c>
      <c r="K2807">
        <v>426.40199999999999</v>
      </c>
      <c r="M2807">
        <f t="shared" si="255"/>
        <v>423.714</v>
      </c>
      <c r="O2807">
        <f t="shared" ref="O2807:O2812" si="257">425.793-M2807</f>
        <v>2.0790000000000077</v>
      </c>
    </row>
    <row r="2808" spans="1:16" x14ac:dyDescent="0.2">
      <c r="A2808" s="1">
        <v>312</v>
      </c>
      <c r="B2808" s="10">
        <v>39966</v>
      </c>
      <c r="C2808" s="32" t="s">
        <v>206</v>
      </c>
      <c r="G2808" s="3"/>
      <c r="H2808" s="5">
        <f t="shared" si="251"/>
        <v>7.6706036745406827</v>
      </c>
      <c r="I2808" s="3">
        <v>2.3380000000000001</v>
      </c>
      <c r="J2808" t="s">
        <v>171</v>
      </c>
      <c r="K2808">
        <v>426.40199999999999</v>
      </c>
      <c r="M2808">
        <f t="shared" si="255"/>
        <v>424.06399999999996</v>
      </c>
      <c r="O2808">
        <f t="shared" si="257"/>
        <v>1.7290000000000418</v>
      </c>
    </row>
    <row r="2809" spans="1:16" x14ac:dyDescent="0.2">
      <c r="A2809" s="1">
        <v>312</v>
      </c>
      <c r="B2809" s="10">
        <v>40001</v>
      </c>
      <c r="C2809" s="32" t="s">
        <v>206</v>
      </c>
      <c r="F2809" s="5">
        <f>G2809/0.3048</f>
        <v>8.7204724409448815</v>
      </c>
      <c r="G2809" s="3">
        <v>2.6579999999999999</v>
      </c>
      <c r="H2809" s="5">
        <f t="shared" si="251"/>
        <v>7.7723097112860895</v>
      </c>
      <c r="I2809" s="3">
        <v>2.3690000000000002</v>
      </c>
      <c r="K2809">
        <v>426.40199999999999</v>
      </c>
      <c r="L2809">
        <f t="shared" ref="L2809:L2814" si="258">K2809-G2809</f>
        <v>423.74399999999997</v>
      </c>
      <c r="M2809">
        <f t="shared" si="255"/>
        <v>424.03299999999996</v>
      </c>
      <c r="N2809">
        <f t="shared" ref="N2809:N2814" si="259">425.793-L2809</f>
        <v>2.049000000000035</v>
      </c>
      <c r="O2809">
        <f t="shared" si="257"/>
        <v>1.7600000000000477</v>
      </c>
      <c r="P2809">
        <f t="shared" ref="P2809:P2814" si="260">M2809-L2809</f>
        <v>0.28899999999998727</v>
      </c>
    </row>
    <row r="2810" spans="1:16" x14ac:dyDescent="0.2">
      <c r="A2810" s="1">
        <v>312</v>
      </c>
      <c r="B2810" s="10">
        <v>40044</v>
      </c>
      <c r="C2810" s="32" t="s">
        <v>206</v>
      </c>
      <c r="F2810" s="5">
        <f t="shared" ref="F2810:F2839" si="261">G2810/0.3048</f>
        <v>9.7506561679790025</v>
      </c>
      <c r="G2810" s="3">
        <v>2.972</v>
      </c>
      <c r="H2810" s="5">
        <f t="shared" si="251"/>
        <v>8.2906824146981624</v>
      </c>
      <c r="I2810" s="3">
        <v>2.5270000000000001</v>
      </c>
      <c r="K2810">
        <v>426.40199999999999</v>
      </c>
      <c r="L2810">
        <f t="shared" si="258"/>
        <v>423.43</v>
      </c>
      <c r="M2810">
        <f t="shared" si="255"/>
        <v>423.875</v>
      </c>
      <c r="N2810">
        <f t="shared" si="259"/>
        <v>2.3629999999999995</v>
      </c>
      <c r="O2810">
        <f t="shared" si="257"/>
        <v>1.9180000000000064</v>
      </c>
      <c r="P2810">
        <f t="shared" si="260"/>
        <v>0.44499999999999318</v>
      </c>
    </row>
    <row r="2811" spans="1:16" x14ac:dyDescent="0.2">
      <c r="A2811" s="1">
        <v>312</v>
      </c>
      <c r="B2811" s="10">
        <v>40074</v>
      </c>
      <c r="C2811" s="32" t="s">
        <v>206</v>
      </c>
      <c r="F2811" s="5">
        <f t="shared" si="261"/>
        <v>10.170603674540683</v>
      </c>
      <c r="G2811" s="3">
        <v>3.1</v>
      </c>
      <c r="H2811" s="5">
        <f t="shared" si="251"/>
        <v>8.4383202099737531</v>
      </c>
      <c r="I2811" s="3">
        <v>2.5720000000000001</v>
      </c>
      <c r="K2811">
        <v>426.40199999999999</v>
      </c>
      <c r="L2811">
        <f t="shared" si="258"/>
        <v>423.30199999999996</v>
      </c>
      <c r="M2811">
        <f t="shared" ref="M2811:M2816" si="262">K2811-I2811</f>
        <v>423.83</v>
      </c>
      <c r="N2811">
        <f t="shared" si="259"/>
        <v>2.4910000000000423</v>
      </c>
      <c r="O2811">
        <f t="shared" si="257"/>
        <v>1.9630000000000223</v>
      </c>
      <c r="P2811">
        <f t="shared" si="260"/>
        <v>0.52800000000002001</v>
      </c>
    </row>
    <row r="2812" spans="1:16" x14ac:dyDescent="0.2">
      <c r="A2812" s="1">
        <v>312</v>
      </c>
      <c r="B2812" s="10">
        <v>40102</v>
      </c>
      <c r="C2812" s="32" t="s">
        <v>206</v>
      </c>
      <c r="F2812" s="5">
        <f t="shared" si="261"/>
        <v>10.452755905511811</v>
      </c>
      <c r="G2812" s="3">
        <v>3.1859999999999999</v>
      </c>
      <c r="H2812" s="5">
        <f t="shared" si="251"/>
        <v>8.6384514435695525</v>
      </c>
      <c r="I2812" s="3">
        <v>2.633</v>
      </c>
      <c r="K2812">
        <v>426.40199999999999</v>
      </c>
      <c r="L2812">
        <f t="shared" si="258"/>
        <v>423.21600000000001</v>
      </c>
      <c r="M2812">
        <f t="shared" si="262"/>
        <v>423.76900000000001</v>
      </c>
      <c r="N2812">
        <f t="shared" si="259"/>
        <v>2.5769999999999982</v>
      </c>
      <c r="O2812">
        <f t="shared" si="257"/>
        <v>2.0240000000000009</v>
      </c>
      <c r="P2812">
        <f t="shared" si="260"/>
        <v>0.55299999999999727</v>
      </c>
    </row>
    <row r="2813" spans="1:16" x14ac:dyDescent="0.2">
      <c r="A2813" s="1">
        <v>312</v>
      </c>
      <c r="B2813" s="10">
        <v>40128</v>
      </c>
      <c r="C2813" s="32" t="s">
        <v>206</v>
      </c>
      <c r="F2813" s="5">
        <f t="shared" si="261"/>
        <v>10.41994750656168</v>
      </c>
      <c r="G2813" s="3">
        <v>3.1760000000000002</v>
      </c>
      <c r="H2813" s="5">
        <f t="shared" si="251"/>
        <v>8.5695538057742784</v>
      </c>
      <c r="I2813" s="3">
        <v>2.6120000000000001</v>
      </c>
      <c r="K2813">
        <v>426.40199999999999</v>
      </c>
      <c r="L2813">
        <f t="shared" si="258"/>
        <v>423.226</v>
      </c>
      <c r="M2813">
        <f t="shared" si="262"/>
        <v>423.78999999999996</v>
      </c>
      <c r="N2813">
        <f t="shared" si="259"/>
        <v>2.5670000000000073</v>
      </c>
      <c r="O2813">
        <f t="shared" ref="O2813:O2818" si="263">425.793-M2813</f>
        <v>2.0030000000000427</v>
      </c>
      <c r="P2813">
        <f t="shared" si="260"/>
        <v>0.56399999999996453</v>
      </c>
    </row>
    <row r="2814" spans="1:16" x14ac:dyDescent="0.2">
      <c r="A2814" s="1">
        <v>312</v>
      </c>
      <c r="B2814" s="10">
        <v>40161</v>
      </c>
      <c r="C2814" s="32" t="s">
        <v>206</v>
      </c>
      <c r="F2814" s="5">
        <f t="shared" si="261"/>
        <v>10.328083989501312</v>
      </c>
      <c r="G2814" s="3">
        <v>3.1480000000000001</v>
      </c>
      <c r="H2814" s="5">
        <f t="shared" si="251"/>
        <v>8.6712598425196834</v>
      </c>
      <c r="I2814" s="3">
        <v>2.6429999999999998</v>
      </c>
      <c r="K2814">
        <v>426.40199999999999</v>
      </c>
      <c r="L2814">
        <f t="shared" si="258"/>
        <v>423.25399999999996</v>
      </c>
      <c r="M2814">
        <f t="shared" si="262"/>
        <v>423.75900000000001</v>
      </c>
      <c r="N2814">
        <f t="shared" si="259"/>
        <v>2.5390000000000441</v>
      </c>
      <c r="O2814">
        <f t="shared" si="263"/>
        <v>2.0339999999999918</v>
      </c>
      <c r="P2814">
        <f t="shared" si="260"/>
        <v>0.5050000000000523</v>
      </c>
    </row>
    <row r="2815" spans="1:16" x14ac:dyDescent="0.2">
      <c r="A2815" s="1">
        <v>312</v>
      </c>
      <c r="B2815" s="10">
        <v>40191</v>
      </c>
      <c r="C2815" s="32" t="s">
        <v>206</v>
      </c>
      <c r="F2815" s="5">
        <f t="shared" si="261"/>
        <v>10.774278215223095</v>
      </c>
      <c r="G2815" s="3">
        <v>3.2839999999999998</v>
      </c>
      <c r="H2815" s="5">
        <f t="shared" si="251"/>
        <v>8.7401574803149611</v>
      </c>
      <c r="I2815" s="3">
        <v>2.6640000000000001</v>
      </c>
      <c r="K2815">
        <v>426.40199999999999</v>
      </c>
      <c r="L2815">
        <f t="shared" ref="L2815:L2822" si="264">K2815-G2815</f>
        <v>423.11799999999999</v>
      </c>
      <c r="M2815">
        <f t="shared" si="262"/>
        <v>423.738</v>
      </c>
      <c r="N2815">
        <f t="shared" ref="N2815:N2822" si="265">425.793-L2815</f>
        <v>2.6750000000000114</v>
      </c>
      <c r="O2815">
        <f t="shared" si="263"/>
        <v>2.0550000000000068</v>
      </c>
      <c r="P2815">
        <f t="shared" ref="P2815:P2822" si="266">M2815-L2815</f>
        <v>0.62000000000000455</v>
      </c>
    </row>
    <row r="2816" spans="1:16" x14ac:dyDescent="0.2">
      <c r="A2816" s="1">
        <v>312</v>
      </c>
      <c r="B2816" s="10">
        <v>40221</v>
      </c>
      <c r="C2816" s="32" t="s">
        <v>206</v>
      </c>
      <c r="F2816" s="5">
        <f t="shared" si="261"/>
        <v>10.872703412073491</v>
      </c>
      <c r="G2816" s="3">
        <v>3.3140000000000001</v>
      </c>
      <c r="H2816" s="5">
        <f t="shared" si="251"/>
        <v>8.8451443569553803</v>
      </c>
      <c r="I2816" s="3">
        <v>2.6960000000000002</v>
      </c>
      <c r="K2816">
        <v>426.40199999999999</v>
      </c>
      <c r="L2816">
        <f t="shared" si="264"/>
        <v>423.08799999999997</v>
      </c>
      <c r="M2816">
        <f t="shared" si="262"/>
        <v>423.70599999999996</v>
      </c>
      <c r="N2816">
        <f t="shared" si="265"/>
        <v>2.7050000000000409</v>
      </c>
      <c r="O2816">
        <f t="shared" si="263"/>
        <v>2.0870000000000459</v>
      </c>
      <c r="P2816">
        <f t="shared" si="266"/>
        <v>0.617999999999995</v>
      </c>
    </row>
    <row r="2817" spans="1:16" x14ac:dyDescent="0.2">
      <c r="A2817" s="1">
        <v>312</v>
      </c>
      <c r="B2817" s="10">
        <v>40246</v>
      </c>
      <c r="C2817" s="32" t="s">
        <v>206</v>
      </c>
      <c r="F2817" s="5">
        <f t="shared" si="261"/>
        <v>11.085958005249344</v>
      </c>
      <c r="G2817" s="3">
        <v>3.379</v>
      </c>
      <c r="H2817" s="5">
        <f t="shared" si="251"/>
        <v>8.9140419947506562</v>
      </c>
      <c r="I2817" s="3">
        <v>2.7170000000000001</v>
      </c>
      <c r="K2817">
        <v>426.40199999999999</v>
      </c>
      <c r="L2817">
        <f t="shared" si="264"/>
        <v>423.02299999999997</v>
      </c>
      <c r="M2817">
        <f t="shared" ref="M2817:M2822" si="267">K2817-I2817</f>
        <v>423.685</v>
      </c>
      <c r="N2817">
        <f t="shared" si="265"/>
        <v>2.7700000000000387</v>
      </c>
      <c r="O2817">
        <f t="shared" si="263"/>
        <v>2.1080000000000041</v>
      </c>
      <c r="P2817">
        <f t="shared" si="266"/>
        <v>0.66200000000003456</v>
      </c>
    </row>
    <row r="2818" spans="1:16" x14ac:dyDescent="0.2">
      <c r="A2818" s="1">
        <v>312</v>
      </c>
      <c r="B2818" s="10">
        <v>40274</v>
      </c>
      <c r="C2818" s="32" t="s">
        <v>206</v>
      </c>
      <c r="F2818" s="5">
        <f t="shared" si="261"/>
        <v>10.567585301837271</v>
      </c>
      <c r="G2818" s="3">
        <v>3.2210000000000001</v>
      </c>
      <c r="H2818" s="5">
        <f t="shared" si="251"/>
        <v>8.727034120734908</v>
      </c>
      <c r="I2818" s="3">
        <v>2.66</v>
      </c>
      <c r="K2818">
        <v>426.40199999999999</v>
      </c>
      <c r="L2818">
        <f t="shared" si="264"/>
        <v>423.18099999999998</v>
      </c>
      <c r="M2818">
        <f t="shared" si="267"/>
        <v>423.74199999999996</v>
      </c>
      <c r="N2818">
        <f t="shared" si="265"/>
        <v>2.6120000000000232</v>
      </c>
      <c r="O2818">
        <f t="shared" si="263"/>
        <v>2.0510000000000446</v>
      </c>
      <c r="P2818">
        <f t="shared" si="266"/>
        <v>0.56099999999997863</v>
      </c>
    </row>
    <row r="2819" spans="1:16" x14ac:dyDescent="0.2">
      <c r="A2819" s="1">
        <v>312</v>
      </c>
      <c r="B2819" s="10">
        <v>40331</v>
      </c>
      <c r="C2819" s="32" t="s">
        <v>206</v>
      </c>
      <c r="F2819" s="5">
        <f t="shared" si="261"/>
        <v>9.7440944881889759</v>
      </c>
      <c r="G2819" s="3">
        <v>2.97</v>
      </c>
      <c r="H2819" s="5">
        <f t="shared" si="251"/>
        <v>8.4547244094488185</v>
      </c>
      <c r="I2819" s="3">
        <v>2.577</v>
      </c>
      <c r="K2819">
        <v>426.40199999999999</v>
      </c>
      <c r="L2819">
        <f t="shared" si="264"/>
        <v>423.43199999999996</v>
      </c>
      <c r="M2819">
        <f t="shared" si="267"/>
        <v>423.82499999999999</v>
      </c>
      <c r="N2819">
        <f t="shared" si="265"/>
        <v>2.3610000000000468</v>
      </c>
      <c r="O2819">
        <f t="shared" ref="O2819:O2825" si="268">425.793-M2819</f>
        <v>1.9680000000000177</v>
      </c>
      <c r="P2819">
        <f t="shared" si="266"/>
        <v>0.3930000000000291</v>
      </c>
    </row>
    <row r="2820" spans="1:16" x14ac:dyDescent="0.2">
      <c r="A2820" s="1">
        <v>312</v>
      </c>
      <c r="B2820" s="10">
        <v>40378</v>
      </c>
      <c r="C2820" s="32" t="s">
        <v>206</v>
      </c>
      <c r="F2820" s="5">
        <f t="shared" si="261"/>
        <v>9.6883202099737531</v>
      </c>
      <c r="G2820" s="3">
        <v>2.9529999999999998</v>
      </c>
      <c r="H2820" s="5">
        <f t="shared" si="251"/>
        <v>8.4087926509186346</v>
      </c>
      <c r="I2820" s="3">
        <v>2.5630000000000002</v>
      </c>
      <c r="K2820">
        <v>426.40199999999999</v>
      </c>
      <c r="L2820">
        <f t="shared" si="264"/>
        <v>423.44900000000001</v>
      </c>
      <c r="M2820">
        <f t="shared" si="267"/>
        <v>423.839</v>
      </c>
      <c r="N2820">
        <f t="shared" si="265"/>
        <v>2.3439999999999941</v>
      </c>
      <c r="O2820">
        <f t="shared" si="268"/>
        <v>1.9540000000000077</v>
      </c>
      <c r="P2820">
        <f t="shared" si="266"/>
        <v>0.38999999999998636</v>
      </c>
    </row>
    <row r="2821" spans="1:16" x14ac:dyDescent="0.2">
      <c r="A2821" s="1">
        <v>312</v>
      </c>
      <c r="B2821" s="10">
        <v>40417</v>
      </c>
      <c r="C2821" s="32" t="s">
        <v>206</v>
      </c>
      <c r="F2821" s="5">
        <f t="shared" si="261"/>
        <v>8.9895013123359586</v>
      </c>
      <c r="G2821" s="3">
        <v>2.74</v>
      </c>
      <c r="H2821" s="5">
        <f t="shared" si="251"/>
        <v>7.9461942257217846</v>
      </c>
      <c r="I2821" s="3">
        <v>2.4220000000000002</v>
      </c>
      <c r="K2821">
        <v>426.40199999999999</v>
      </c>
      <c r="L2821">
        <f t="shared" si="264"/>
        <v>423.66199999999998</v>
      </c>
      <c r="M2821">
        <f t="shared" si="267"/>
        <v>423.97999999999996</v>
      </c>
      <c r="N2821">
        <f t="shared" si="265"/>
        <v>2.1310000000000286</v>
      </c>
      <c r="O2821">
        <f t="shared" si="268"/>
        <v>1.813000000000045</v>
      </c>
      <c r="P2821">
        <f t="shared" si="266"/>
        <v>0.31799999999998363</v>
      </c>
    </row>
    <row r="2822" spans="1:16" x14ac:dyDescent="0.2">
      <c r="A2822" s="1">
        <v>312</v>
      </c>
      <c r="B2822" s="10">
        <v>40442</v>
      </c>
      <c r="C2822" s="32" t="s">
        <v>206</v>
      </c>
      <c r="F2822" s="5">
        <f t="shared" si="261"/>
        <v>8.5925196850393704</v>
      </c>
      <c r="G2822" s="3">
        <v>2.6190000000000002</v>
      </c>
      <c r="H2822" s="5">
        <f t="shared" si="251"/>
        <v>7.6870078740157473</v>
      </c>
      <c r="I2822" s="3">
        <v>2.343</v>
      </c>
      <c r="K2822">
        <v>426.40199999999999</v>
      </c>
      <c r="L2822">
        <f t="shared" si="264"/>
        <v>423.78299999999996</v>
      </c>
      <c r="M2822">
        <f t="shared" si="267"/>
        <v>424.05899999999997</v>
      </c>
      <c r="N2822">
        <f t="shared" si="265"/>
        <v>2.0100000000000477</v>
      </c>
      <c r="O2822">
        <f t="shared" si="268"/>
        <v>1.7340000000000373</v>
      </c>
      <c r="P2822">
        <f t="shared" si="266"/>
        <v>0.27600000000001046</v>
      </c>
    </row>
    <row r="2823" spans="1:16" x14ac:dyDescent="0.2">
      <c r="A2823" s="1">
        <v>312</v>
      </c>
      <c r="B2823" s="10">
        <v>40485</v>
      </c>
      <c r="C2823" s="32" t="s">
        <v>206</v>
      </c>
      <c r="F2823" s="5">
        <f t="shared" si="261"/>
        <v>8.507217847769029</v>
      </c>
      <c r="G2823" s="3">
        <v>2.593</v>
      </c>
      <c r="H2823" s="5">
        <f t="shared" si="251"/>
        <v>7.4245406824146976</v>
      </c>
      <c r="I2823" s="3">
        <v>2.2629999999999999</v>
      </c>
      <c r="K2823">
        <v>426.40199999999999</v>
      </c>
      <c r="L2823">
        <f>K2823-G2823</f>
        <v>423.80899999999997</v>
      </c>
      <c r="M2823">
        <f t="shared" ref="M2823:M2828" si="269">K2823-I2823</f>
        <v>424.13900000000001</v>
      </c>
      <c r="N2823">
        <f>425.793-L2823</f>
        <v>1.9840000000000373</v>
      </c>
      <c r="O2823">
        <f t="shared" si="268"/>
        <v>1.6539999999999964</v>
      </c>
      <c r="P2823">
        <f>M2823-L2823</f>
        <v>0.33000000000004093</v>
      </c>
    </row>
    <row r="2824" spans="1:16" x14ac:dyDescent="0.2">
      <c r="A2824" s="1">
        <v>312</v>
      </c>
      <c r="B2824" s="10">
        <v>40514</v>
      </c>
      <c r="C2824" s="32" t="s">
        <v>206</v>
      </c>
      <c r="F2824" s="5">
        <f t="shared" si="261"/>
        <v>8.7598425196850389</v>
      </c>
      <c r="G2824" s="3">
        <v>2.67</v>
      </c>
      <c r="H2824" s="5">
        <f t="shared" si="251"/>
        <v>7.6476377952755898</v>
      </c>
      <c r="I2824" s="3">
        <v>2.331</v>
      </c>
      <c r="K2824">
        <v>426.40199999999999</v>
      </c>
      <c r="L2824">
        <f>K2824-G2824</f>
        <v>423.73199999999997</v>
      </c>
      <c r="M2824">
        <f t="shared" si="269"/>
        <v>424.07099999999997</v>
      </c>
      <c r="N2824">
        <f>425.793-L2824</f>
        <v>2.0610000000000355</v>
      </c>
      <c r="O2824">
        <f t="shared" si="268"/>
        <v>1.7220000000000368</v>
      </c>
      <c r="P2824">
        <f>M2824-L2824</f>
        <v>0.33899999999999864</v>
      </c>
    </row>
    <row r="2825" spans="1:16" x14ac:dyDescent="0.2">
      <c r="A2825" s="1">
        <v>312</v>
      </c>
      <c r="B2825" s="10">
        <v>40549</v>
      </c>
      <c r="C2825" s="32" t="s">
        <v>202</v>
      </c>
      <c r="G2825" s="3"/>
      <c r="H2825" s="5">
        <f t="shared" si="251"/>
        <v>7.8083989501312328</v>
      </c>
      <c r="I2825" s="3">
        <v>2.38</v>
      </c>
      <c r="J2825" t="s">
        <v>171</v>
      </c>
      <c r="K2825">
        <v>426.40199999999999</v>
      </c>
      <c r="M2825">
        <f t="shared" si="269"/>
        <v>424.02199999999999</v>
      </c>
      <c r="O2825">
        <f t="shared" si="268"/>
        <v>1.771000000000015</v>
      </c>
    </row>
    <row r="2826" spans="1:16" x14ac:dyDescent="0.2">
      <c r="A2826" s="1">
        <v>312</v>
      </c>
      <c r="B2826" s="10">
        <v>40577</v>
      </c>
      <c r="C2826" s="32" t="s">
        <v>206</v>
      </c>
      <c r="F2826" s="5">
        <f t="shared" si="261"/>
        <v>9.4225721784776901</v>
      </c>
      <c r="G2826" s="3">
        <v>2.8719999999999999</v>
      </c>
      <c r="H2826" s="5">
        <f t="shared" si="251"/>
        <v>7.9593175853018376</v>
      </c>
      <c r="I2826" s="3">
        <v>2.4260000000000002</v>
      </c>
      <c r="K2826">
        <v>426.40199999999999</v>
      </c>
      <c r="L2826">
        <f>K2826-G2826</f>
        <v>423.53</v>
      </c>
      <c r="M2826">
        <f t="shared" si="269"/>
        <v>423.976</v>
      </c>
      <c r="N2826">
        <f>425.793-L2826</f>
        <v>2.2630000000000337</v>
      </c>
      <c r="O2826">
        <f>425.793-M2826</f>
        <v>1.8170000000000073</v>
      </c>
      <c r="P2826">
        <f>M2826-L2826</f>
        <v>0.44600000000002638</v>
      </c>
    </row>
    <row r="2827" spans="1:16" x14ac:dyDescent="0.2">
      <c r="A2827" s="1">
        <v>312</v>
      </c>
      <c r="B2827" s="10">
        <v>40605</v>
      </c>
      <c r="C2827" s="32" t="s">
        <v>206</v>
      </c>
      <c r="G2827" s="3"/>
      <c r="H2827" s="5">
        <f t="shared" si="251"/>
        <v>8.067585301837271</v>
      </c>
      <c r="I2827" s="3">
        <v>2.4590000000000001</v>
      </c>
      <c r="J2827" t="s">
        <v>263</v>
      </c>
      <c r="K2827">
        <v>426.40199999999999</v>
      </c>
      <c r="M2827">
        <f t="shared" si="269"/>
        <v>423.94299999999998</v>
      </c>
      <c r="O2827">
        <f t="shared" ref="O2827:O2833" si="270">425.793-M2827</f>
        <v>1.8500000000000227</v>
      </c>
    </row>
    <row r="2828" spans="1:16" x14ac:dyDescent="0.2">
      <c r="A2828" s="1">
        <v>312</v>
      </c>
      <c r="B2828" s="10">
        <v>40632</v>
      </c>
      <c r="C2828" s="32" t="s">
        <v>206</v>
      </c>
      <c r="F2828" s="5">
        <f t="shared" si="261"/>
        <v>9.6194225721784772</v>
      </c>
      <c r="G2828" s="3">
        <v>2.9319999999999999</v>
      </c>
      <c r="H2828" s="5">
        <f t="shared" si="251"/>
        <v>8.0643044619422568</v>
      </c>
      <c r="I2828" s="3">
        <v>2.4580000000000002</v>
      </c>
      <c r="K2828">
        <v>426.40199999999999</v>
      </c>
      <c r="L2828">
        <f t="shared" ref="L2828:L2833" si="271">K2828-G2828</f>
        <v>423.46999999999997</v>
      </c>
      <c r="M2828">
        <f t="shared" si="269"/>
        <v>423.94399999999996</v>
      </c>
      <c r="N2828">
        <f t="shared" ref="N2828:N2833" si="272">425.793-L2828</f>
        <v>2.3230000000000359</v>
      </c>
      <c r="O2828">
        <f t="shared" si="270"/>
        <v>1.8490000000000464</v>
      </c>
      <c r="P2828">
        <f t="shared" ref="P2828:P2833" si="273">M2828-L2828</f>
        <v>0.47399999999998954</v>
      </c>
    </row>
    <row r="2829" spans="1:16" x14ac:dyDescent="0.2">
      <c r="A2829" s="1">
        <v>312</v>
      </c>
      <c r="B2829" s="10">
        <v>40666</v>
      </c>
      <c r="C2829" s="32" t="s">
        <v>206</v>
      </c>
      <c r="F2829" s="5">
        <f t="shared" si="261"/>
        <v>8.7171916010498691</v>
      </c>
      <c r="G2829" s="3">
        <v>2.657</v>
      </c>
      <c r="H2829" s="5">
        <f t="shared" si="251"/>
        <v>7.6246719160104979</v>
      </c>
      <c r="I2829" s="3">
        <v>2.3239999999999998</v>
      </c>
      <c r="K2829">
        <v>426.40199999999999</v>
      </c>
      <c r="L2829">
        <f t="shared" si="271"/>
        <v>423.745</v>
      </c>
      <c r="M2829">
        <f t="shared" ref="M2829:M2834" si="274">K2829-I2829</f>
        <v>424.07799999999997</v>
      </c>
      <c r="N2829">
        <f t="shared" si="272"/>
        <v>2.0480000000000018</v>
      </c>
      <c r="O2829">
        <f t="shared" si="270"/>
        <v>1.7150000000000318</v>
      </c>
      <c r="P2829">
        <f t="shared" si="273"/>
        <v>0.33299999999996999</v>
      </c>
    </row>
    <row r="2830" spans="1:16" x14ac:dyDescent="0.2">
      <c r="A2830" s="1">
        <v>312</v>
      </c>
      <c r="B2830" s="10">
        <v>40709</v>
      </c>
      <c r="C2830" s="32" t="s">
        <v>206</v>
      </c>
      <c r="F2830" s="5">
        <f t="shared" si="261"/>
        <v>8.4514435695538062</v>
      </c>
      <c r="G2830" s="3">
        <v>2.5760000000000001</v>
      </c>
      <c r="H2830" s="5">
        <f t="shared" si="251"/>
        <v>7.5032808398950124</v>
      </c>
      <c r="I2830" s="3">
        <v>2.2869999999999999</v>
      </c>
      <c r="K2830">
        <v>426.40199999999999</v>
      </c>
      <c r="L2830">
        <f t="shared" si="271"/>
        <v>423.82599999999996</v>
      </c>
      <c r="M2830">
        <f t="shared" si="274"/>
        <v>424.11500000000001</v>
      </c>
      <c r="N2830">
        <f t="shared" si="272"/>
        <v>1.9670000000000414</v>
      </c>
      <c r="O2830">
        <f t="shared" si="270"/>
        <v>1.6779999999999973</v>
      </c>
      <c r="P2830">
        <f t="shared" si="273"/>
        <v>0.28900000000004411</v>
      </c>
    </row>
    <row r="2831" spans="1:16" x14ac:dyDescent="0.2">
      <c r="A2831" s="1">
        <v>312</v>
      </c>
      <c r="B2831" s="10">
        <v>40714</v>
      </c>
      <c r="C2831" s="32" t="s">
        <v>206</v>
      </c>
      <c r="F2831" s="5">
        <f t="shared" si="261"/>
        <v>8.4678477690288716</v>
      </c>
      <c r="G2831" s="3">
        <v>2.581</v>
      </c>
      <c r="H2831" s="5">
        <f t="shared" si="251"/>
        <v>7.5426509186351698</v>
      </c>
      <c r="I2831" s="3">
        <v>2.2989999999999999</v>
      </c>
      <c r="K2831">
        <v>426.40199999999999</v>
      </c>
      <c r="L2831">
        <f t="shared" si="271"/>
        <v>423.82099999999997</v>
      </c>
      <c r="M2831">
        <f t="shared" si="274"/>
        <v>424.10300000000001</v>
      </c>
      <c r="N2831">
        <f t="shared" si="272"/>
        <v>1.9720000000000368</v>
      </c>
      <c r="O2831">
        <f>425.793-M2831</f>
        <v>1.6899999999999977</v>
      </c>
      <c r="P2831">
        <f t="shared" si="273"/>
        <v>0.28200000000003911</v>
      </c>
    </row>
    <row r="2832" spans="1:16" x14ac:dyDescent="0.2">
      <c r="A2832" s="1">
        <v>312</v>
      </c>
      <c r="B2832" s="10">
        <v>40743</v>
      </c>
      <c r="C2832" s="32" t="s">
        <v>206</v>
      </c>
      <c r="F2832" s="5">
        <f t="shared" si="261"/>
        <v>8.9074803149606296</v>
      </c>
      <c r="G2832" s="3">
        <v>2.7149999999999999</v>
      </c>
      <c r="H2832" s="5">
        <f t="shared" si="251"/>
        <v>7.6771653543307075</v>
      </c>
      <c r="I2832" s="3">
        <v>2.34</v>
      </c>
      <c r="K2832">
        <v>426.40199999999999</v>
      </c>
      <c r="L2832">
        <f t="shared" si="271"/>
        <v>423.68700000000001</v>
      </c>
      <c r="M2832">
        <f t="shared" si="274"/>
        <v>424.06200000000001</v>
      </c>
      <c r="N2832">
        <f t="shared" si="272"/>
        <v>2.1059999999999945</v>
      </c>
      <c r="O2832">
        <f t="shared" si="270"/>
        <v>1.7309999999999945</v>
      </c>
      <c r="P2832">
        <f t="shared" si="273"/>
        <v>0.375</v>
      </c>
    </row>
    <row r="2833" spans="1:16" x14ac:dyDescent="0.2">
      <c r="A2833" s="1">
        <v>312</v>
      </c>
      <c r="B2833" s="10">
        <v>40772</v>
      </c>
      <c r="C2833" s="32" t="s">
        <v>206</v>
      </c>
      <c r="F2833" s="5">
        <f t="shared" si="261"/>
        <v>9.2421259842519685</v>
      </c>
      <c r="G2833" s="3">
        <v>2.8170000000000002</v>
      </c>
      <c r="H2833" s="5">
        <f t="shared" si="251"/>
        <v>7.8280839895013123</v>
      </c>
      <c r="I2833" s="3">
        <v>2.3860000000000001</v>
      </c>
      <c r="K2833">
        <v>426.40199999999999</v>
      </c>
      <c r="L2833">
        <f t="shared" si="271"/>
        <v>423.58499999999998</v>
      </c>
      <c r="M2833">
        <f t="shared" si="274"/>
        <v>424.01599999999996</v>
      </c>
      <c r="N2833">
        <f t="shared" si="272"/>
        <v>2.2080000000000268</v>
      </c>
      <c r="O2833">
        <f t="shared" si="270"/>
        <v>1.7770000000000437</v>
      </c>
      <c r="P2833">
        <f t="shared" si="273"/>
        <v>0.43099999999998317</v>
      </c>
    </row>
    <row r="2834" spans="1:16" x14ac:dyDescent="0.2">
      <c r="A2834" s="1">
        <v>312</v>
      </c>
      <c r="B2834" s="10">
        <v>40808</v>
      </c>
      <c r="C2834" s="32" t="s">
        <v>206</v>
      </c>
      <c r="F2834" s="5">
        <f t="shared" si="261"/>
        <v>9.6391076115485568</v>
      </c>
      <c r="G2834" s="3">
        <v>2.9380000000000002</v>
      </c>
      <c r="H2834" s="5">
        <f t="shared" si="251"/>
        <v>8.0544619422572179</v>
      </c>
      <c r="I2834" s="3">
        <v>2.4550000000000001</v>
      </c>
      <c r="K2834">
        <v>426.40199999999999</v>
      </c>
      <c r="L2834">
        <f t="shared" ref="L2834:L2839" si="275">K2834-G2834</f>
        <v>423.464</v>
      </c>
      <c r="M2834">
        <f t="shared" si="274"/>
        <v>423.947</v>
      </c>
      <c r="N2834">
        <f t="shared" ref="N2834:O2836" si="276">425.793-L2834</f>
        <v>2.3290000000000077</v>
      </c>
      <c r="O2834">
        <f t="shared" si="276"/>
        <v>1.8460000000000036</v>
      </c>
      <c r="P2834">
        <f t="shared" ref="P2834:P2839" si="277">M2834-L2834</f>
        <v>0.48300000000000409</v>
      </c>
    </row>
    <row r="2835" spans="1:16" x14ac:dyDescent="0.2">
      <c r="A2835" s="1">
        <v>312</v>
      </c>
      <c r="B2835" s="10">
        <v>40842</v>
      </c>
      <c r="C2835" s="32" t="s">
        <v>206</v>
      </c>
      <c r="F2835" s="5">
        <f t="shared" si="261"/>
        <v>9.9114173228346445</v>
      </c>
      <c r="G2835" s="3">
        <v>3.0209999999999999</v>
      </c>
      <c r="H2835" s="5">
        <f t="shared" si="251"/>
        <v>8.2381889763779519</v>
      </c>
      <c r="I2835" s="3">
        <v>2.5110000000000001</v>
      </c>
      <c r="K2835">
        <v>426.40199999999999</v>
      </c>
      <c r="L2835">
        <f t="shared" si="275"/>
        <v>423.38099999999997</v>
      </c>
      <c r="M2835">
        <f>K2835-I2835</f>
        <v>423.89099999999996</v>
      </c>
      <c r="N2835">
        <f t="shared" si="276"/>
        <v>2.4120000000000346</v>
      </c>
      <c r="O2835">
        <f t="shared" si="276"/>
        <v>1.9020000000000437</v>
      </c>
      <c r="P2835" s="3">
        <f t="shared" si="277"/>
        <v>0.50999999999999091</v>
      </c>
    </row>
    <row r="2836" spans="1:16" x14ac:dyDescent="0.2">
      <c r="A2836" s="1">
        <v>312</v>
      </c>
      <c r="B2836" s="10">
        <v>40868</v>
      </c>
      <c r="C2836" s="32" t="s">
        <v>206</v>
      </c>
      <c r="F2836" s="5">
        <f t="shared" si="261"/>
        <v>10.029527559055117</v>
      </c>
      <c r="G2836" s="3">
        <v>3.0569999999999999</v>
      </c>
      <c r="H2836" s="5">
        <f t="shared" si="251"/>
        <v>8.3628608923884507</v>
      </c>
      <c r="I2836" s="3">
        <v>2.5489999999999999</v>
      </c>
      <c r="K2836">
        <v>426.40199999999999</v>
      </c>
      <c r="L2836">
        <f t="shared" si="275"/>
        <v>423.34499999999997</v>
      </c>
      <c r="M2836">
        <f>K2836-I2836</f>
        <v>423.85300000000001</v>
      </c>
      <c r="N2836">
        <f t="shared" si="276"/>
        <v>2.4480000000000359</v>
      </c>
      <c r="O2836">
        <f t="shared" si="276"/>
        <v>1.9399999999999977</v>
      </c>
      <c r="P2836">
        <f t="shared" si="277"/>
        <v>0.5080000000000382</v>
      </c>
    </row>
    <row r="2837" spans="1:16" x14ac:dyDescent="0.2">
      <c r="A2837" s="1">
        <v>312</v>
      </c>
      <c r="B2837" s="10">
        <v>40897</v>
      </c>
      <c r="C2837" s="32" t="s">
        <v>206</v>
      </c>
      <c r="F2837" s="5">
        <f t="shared" si="261"/>
        <v>10.265748031496063</v>
      </c>
      <c r="G2837" s="3">
        <v>3.129</v>
      </c>
      <c r="H2837" s="5">
        <f t="shared" si="251"/>
        <v>8.4448818897637778</v>
      </c>
      <c r="I2837" s="3">
        <v>2.5739999999999998</v>
      </c>
      <c r="K2837">
        <v>426.40199999999999</v>
      </c>
      <c r="L2837">
        <f t="shared" si="275"/>
        <v>423.27299999999997</v>
      </c>
      <c r="M2837">
        <f>K2837-I2837</f>
        <v>423.82799999999997</v>
      </c>
      <c r="N2837">
        <f t="shared" ref="N2837:O2839" si="278">425.793-L2837</f>
        <v>2.5200000000000387</v>
      </c>
      <c r="O2837">
        <f t="shared" si="278"/>
        <v>1.9650000000000318</v>
      </c>
      <c r="P2837">
        <f t="shared" si="277"/>
        <v>0.55500000000000682</v>
      </c>
    </row>
    <row r="2838" spans="1:16" x14ac:dyDescent="0.2">
      <c r="A2838" s="1">
        <v>312</v>
      </c>
      <c r="B2838" s="10">
        <v>40932</v>
      </c>
      <c r="C2838" s="32" t="s">
        <v>206</v>
      </c>
      <c r="F2838" s="5">
        <f t="shared" si="261"/>
        <v>10.308398950131233</v>
      </c>
      <c r="G2838" s="3">
        <v>3.1419999999999999</v>
      </c>
      <c r="H2838" s="5">
        <f t="shared" si="251"/>
        <v>8.5892388451443562</v>
      </c>
      <c r="I2838" s="3">
        <v>2.6179999999999999</v>
      </c>
      <c r="K2838">
        <v>426.40199999999999</v>
      </c>
      <c r="L2838">
        <f t="shared" si="275"/>
        <v>423.26</v>
      </c>
      <c r="M2838">
        <f>K2838-I2838</f>
        <v>423.78399999999999</v>
      </c>
      <c r="N2838">
        <f t="shared" si="278"/>
        <v>2.5330000000000155</v>
      </c>
      <c r="O2838">
        <f t="shared" si="278"/>
        <v>2.0090000000000146</v>
      </c>
      <c r="P2838">
        <f t="shared" si="277"/>
        <v>0.52400000000000091</v>
      </c>
    </row>
    <row r="2839" spans="1:16" x14ac:dyDescent="0.2">
      <c r="A2839" s="1">
        <v>312</v>
      </c>
      <c r="B2839" s="10">
        <v>40977</v>
      </c>
      <c r="C2839" s="32" t="s">
        <v>206</v>
      </c>
      <c r="F2839" s="5">
        <f t="shared" si="261"/>
        <v>10.456036745406823</v>
      </c>
      <c r="G2839" s="3">
        <v>3.1869999999999998</v>
      </c>
      <c r="H2839" s="5">
        <f t="shared" si="251"/>
        <v>8.727034120734908</v>
      </c>
      <c r="I2839" s="3">
        <v>2.66</v>
      </c>
      <c r="K2839">
        <v>426.40199999999999</v>
      </c>
      <c r="L2839">
        <f t="shared" si="275"/>
        <v>423.21499999999997</v>
      </c>
      <c r="M2839">
        <f>K2839-I2839</f>
        <v>423.74199999999996</v>
      </c>
      <c r="N2839">
        <f t="shared" si="278"/>
        <v>2.5780000000000314</v>
      </c>
      <c r="O2839">
        <f t="shared" si="278"/>
        <v>2.0510000000000446</v>
      </c>
      <c r="P2839">
        <f t="shared" si="277"/>
        <v>0.52699999999998681</v>
      </c>
    </row>
    <row r="2840" spans="1:16" x14ac:dyDescent="0.2">
      <c r="C2840" s="32"/>
      <c r="G2840" s="3"/>
      <c r="H2840" s="3"/>
    </row>
    <row r="2841" spans="1:16" s="8" customFormat="1" x14ac:dyDescent="0.2">
      <c r="A2841" s="7">
        <v>313</v>
      </c>
      <c r="B2841" s="13">
        <v>30480</v>
      </c>
      <c r="C2841" s="32" t="str">
        <f t="shared" ref="C2841:C2851" si="279">IF(ISBLANK(D2841),"V","S")</f>
        <v>S</v>
      </c>
      <c r="D2841" s="8">
        <v>8</v>
      </c>
      <c r="E2841" s="8">
        <v>3.95</v>
      </c>
      <c r="F2841" s="9">
        <f t="shared" ref="F2841:F2875" si="280">G2841*3.281</f>
        <v>4.0487539999999997</v>
      </c>
      <c r="G2841" s="8">
        <v>1.234</v>
      </c>
      <c r="H2841" s="9"/>
      <c r="J2841" s="8" t="s">
        <v>50</v>
      </c>
      <c r="K2841" s="8">
        <v>424.97899999999998</v>
      </c>
      <c r="L2841" s="8">
        <v>423.74400000000003</v>
      </c>
      <c r="N2841" s="8">
        <v>0.52300000000000002</v>
      </c>
    </row>
    <row r="2842" spans="1:16" x14ac:dyDescent="0.2">
      <c r="A2842" s="1">
        <v>313</v>
      </c>
      <c r="B2842" s="10">
        <v>30483</v>
      </c>
      <c r="C2842" s="32" t="str">
        <f t="shared" si="279"/>
        <v>S</v>
      </c>
      <c r="D2842">
        <v>4</v>
      </c>
      <c r="E2842">
        <v>1.36</v>
      </c>
      <c r="F2842" s="5">
        <f t="shared" si="280"/>
        <v>2.6412050000000002</v>
      </c>
      <c r="G2842">
        <v>0.80500000000000005</v>
      </c>
      <c r="K2842">
        <v>424.97899999999998</v>
      </c>
      <c r="L2842">
        <v>424.17399999999998</v>
      </c>
      <c r="N2842">
        <v>9.4E-2</v>
      </c>
    </row>
    <row r="2843" spans="1:16" x14ac:dyDescent="0.2">
      <c r="A2843" s="1">
        <v>313</v>
      </c>
      <c r="B2843" s="10">
        <v>30488</v>
      </c>
      <c r="C2843" s="32" t="str">
        <f t="shared" si="279"/>
        <v>S</v>
      </c>
      <c r="D2843">
        <v>5</v>
      </c>
      <c r="E2843">
        <v>2.29</v>
      </c>
      <c r="F2843" s="5">
        <f t="shared" si="280"/>
        <v>2.7101060000000001</v>
      </c>
      <c r="G2843">
        <v>0.82599999999999996</v>
      </c>
      <c r="K2843">
        <v>424.97899999999998</v>
      </c>
      <c r="L2843">
        <v>424.15300000000002</v>
      </c>
      <c r="N2843">
        <v>0.115</v>
      </c>
    </row>
    <row r="2844" spans="1:16" x14ac:dyDescent="0.2">
      <c r="A2844" s="1">
        <v>313</v>
      </c>
      <c r="B2844" s="10">
        <v>30509</v>
      </c>
      <c r="C2844" s="32" t="str">
        <f t="shared" si="279"/>
        <v>S</v>
      </c>
      <c r="D2844">
        <v>3.5</v>
      </c>
      <c r="E2844">
        <v>0.75</v>
      </c>
      <c r="F2844" s="5">
        <f t="shared" si="280"/>
        <v>2.7494779999999999</v>
      </c>
      <c r="G2844">
        <v>0.83799999999999997</v>
      </c>
      <c r="K2844">
        <v>424.97899999999998</v>
      </c>
      <c r="L2844">
        <v>424.14</v>
      </c>
      <c r="N2844">
        <v>0.127</v>
      </c>
    </row>
    <row r="2845" spans="1:16" x14ac:dyDescent="0.2">
      <c r="A2845" s="1">
        <v>313</v>
      </c>
      <c r="B2845" s="10">
        <v>30566</v>
      </c>
      <c r="C2845" s="32" t="str">
        <f t="shared" si="279"/>
        <v>S</v>
      </c>
      <c r="D2845">
        <v>4</v>
      </c>
      <c r="E2845">
        <v>0.94</v>
      </c>
      <c r="F2845" s="5">
        <f t="shared" si="280"/>
        <v>3.0611730000000001</v>
      </c>
      <c r="G2845">
        <v>0.93300000000000005</v>
      </c>
      <c r="K2845">
        <v>424.97899999999998</v>
      </c>
      <c r="L2845">
        <v>424.04599999999999</v>
      </c>
      <c r="N2845">
        <v>0.222</v>
      </c>
    </row>
    <row r="2846" spans="1:16" x14ac:dyDescent="0.2">
      <c r="A2846" s="1">
        <v>313</v>
      </c>
      <c r="B2846" s="10">
        <v>30737</v>
      </c>
      <c r="C2846" s="32" t="str">
        <f t="shared" si="279"/>
        <v>S</v>
      </c>
      <c r="D2846">
        <v>4</v>
      </c>
      <c r="E2846">
        <v>0.97</v>
      </c>
      <c r="F2846" s="5">
        <f t="shared" si="280"/>
        <v>3.0316440000000004</v>
      </c>
      <c r="G2846">
        <v>0.92400000000000004</v>
      </c>
      <c r="K2846">
        <v>424.97899999999998</v>
      </c>
      <c r="L2846">
        <v>424.05500000000001</v>
      </c>
      <c r="N2846">
        <v>0.21299999999999999</v>
      </c>
    </row>
    <row r="2847" spans="1:16" x14ac:dyDescent="0.2">
      <c r="A2847" s="1">
        <v>313</v>
      </c>
      <c r="B2847" s="10">
        <v>30739</v>
      </c>
      <c r="C2847" s="32" t="str">
        <f t="shared" si="279"/>
        <v>S</v>
      </c>
      <c r="D2847">
        <v>4</v>
      </c>
      <c r="E2847">
        <v>0.97</v>
      </c>
      <c r="F2847" s="5">
        <f t="shared" si="280"/>
        <v>3.0316440000000004</v>
      </c>
      <c r="G2847">
        <v>0.92400000000000004</v>
      </c>
      <c r="K2847">
        <v>424.97899999999998</v>
      </c>
      <c r="L2847">
        <v>424.05500000000001</v>
      </c>
      <c r="N2847">
        <v>0.21299999999999999</v>
      </c>
    </row>
    <row r="2848" spans="1:16" x14ac:dyDescent="0.2">
      <c r="A2848" s="1">
        <v>313</v>
      </c>
      <c r="B2848" s="10">
        <v>30778</v>
      </c>
      <c r="C2848" s="32" t="str">
        <f t="shared" si="279"/>
        <v>S</v>
      </c>
      <c r="D2848">
        <v>6</v>
      </c>
      <c r="E2848">
        <v>3.43</v>
      </c>
      <c r="F2848" s="5">
        <f t="shared" si="280"/>
        <v>2.5690230000000001</v>
      </c>
      <c r="G2848">
        <v>0.78300000000000003</v>
      </c>
      <c r="K2848">
        <v>424.97899999999998</v>
      </c>
      <c r="L2848">
        <v>424.19499999999999</v>
      </c>
      <c r="N2848">
        <v>7.1999999999999995E-2</v>
      </c>
    </row>
    <row r="2849" spans="1:14" x14ac:dyDescent="0.2">
      <c r="A2849" s="1">
        <v>313</v>
      </c>
      <c r="B2849" s="10">
        <v>30785</v>
      </c>
      <c r="C2849" s="32" t="str">
        <f t="shared" si="279"/>
        <v>S</v>
      </c>
      <c r="D2849">
        <v>6</v>
      </c>
      <c r="E2849">
        <v>3.41</v>
      </c>
      <c r="F2849" s="5">
        <f t="shared" si="280"/>
        <v>2.5887090000000001</v>
      </c>
      <c r="G2849">
        <v>0.78900000000000003</v>
      </c>
      <c r="K2849">
        <v>424.97899999999998</v>
      </c>
      <c r="L2849">
        <v>424.18900000000002</v>
      </c>
      <c r="N2849">
        <v>7.8E-2</v>
      </c>
    </row>
    <row r="2850" spans="1:14" x14ac:dyDescent="0.2">
      <c r="A2850" s="1">
        <v>313</v>
      </c>
      <c r="B2850" s="10">
        <v>30799</v>
      </c>
      <c r="C2850" s="32" t="str">
        <f t="shared" si="279"/>
        <v>S</v>
      </c>
      <c r="D2850">
        <v>6</v>
      </c>
      <c r="E2850">
        <v>3.48</v>
      </c>
      <c r="F2850" s="5">
        <f t="shared" si="280"/>
        <v>2.5198080000000003</v>
      </c>
      <c r="G2850">
        <v>0.76800000000000002</v>
      </c>
      <c r="K2850">
        <v>424.97899999999998</v>
      </c>
      <c r="L2850">
        <v>424.21100000000001</v>
      </c>
      <c r="N2850">
        <v>5.7000000000000002E-2</v>
      </c>
    </row>
    <row r="2851" spans="1:14" x14ac:dyDescent="0.2">
      <c r="A2851" s="1">
        <v>313</v>
      </c>
      <c r="B2851" s="10">
        <v>30806</v>
      </c>
      <c r="C2851" s="32" t="str">
        <f t="shared" si="279"/>
        <v>S</v>
      </c>
      <c r="D2851">
        <v>7</v>
      </c>
      <c r="E2851">
        <v>4.0999999999999996</v>
      </c>
      <c r="F2851" s="5">
        <f t="shared" si="280"/>
        <v>2.900404</v>
      </c>
      <c r="G2851">
        <v>0.88400000000000001</v>
      </c>
      <c r="K2851">
        <v>424.97899999999998</v>
      </c>
      <c r="L2851">
        <v>424.09500000000003</v>
      </c>
      <c r="N2851">
        <v>0.17299999999999999</v>
      </c>
    </row>
    <row r="2852" spans="1:14" x14ac:dyDescent="0.2">
      <c r="A2852" s="1">
        <v>313</v>
      </c>
      <c r="B2852" s="10">
        <v>30830</v>
      </c>
      <c r="C2852" s="32" t="str">
        <f t="shared" ref="C2852:C2915" si="281">IF(ISBLANK(D2852),"V","S")</f>
        <v>S</v>
      </c>
      <c r="D2852">
        <v>6</v>
      </c>
      <c r="E2852">
        <v>2.96</v>
      </c>
      <c r="F2852" s="5">
        <f t="shared" si="280"/>
        <v>3.0414870000000005</v>
      </c>
      <c r="G2852">
        <v>0.92700000000000005</v>
      </c>
      <c r="K2852">
        <v>424.97899999999998</v>
      </c>
      <c r="L2852">
        <v>424.05200000000002</v>
      </c>
      <c r="N2852">
        <v>0.216</v>
      </c>
    </row>
    <row r="2853" spans="1:14" x14ac:dyDescent="0.2">
      <c r="A2853" s="1">
        <v>313</v>
      </c>
      <c r="B2853" s="10">
        <v>30839</v>
      </c>
      <c r="C2853" s="32" t="str">
        <f t="shared" si="281"/>
        <v>S</v>
      </c>
      <c r="D2853">
        <v>7</v>
      </c>
      <c r="E2853">
        <v>4.5</v>
      </c>
      <c r="F2853" s="5">
        <f t="shared" si="280"/>
        <v>2.5001220000000002</v>
      </c>
      <c r="G2853">
        <v>0.76200000000000001</v>
      </c>
      <c r="K2853">
        <v>424.97899999999998</v>
      </c>
      <c r="L2853">
        <v>424.21699999999998</v>
      </c>
      <c r="N2853">
        <v>5.0999999999999997E-2</v>
      </c>
    </row>
    <row r="2854" spans="1:14" x14ac:dyDescent="0.2">
      <c r="A2854" s="1">
        <v>313</v>
      </c>
      <c r="B2854" s="10">
        <v>30848</v>
      </c>
      <c r="C2854" s="32" t="str">
        <f t="shared" si="281"/>
        <v>S</v>
      </c>
      <c r="D2854">
        <v>6</v>
      </c>
      <c r="E2854">
        <v>3.62</v>
      </c>
      <c r="F2854" s="5">
        <f t="shared" si="280"/>
        <v>2.3787250000000002</v>
      </c>
      <c r="G2854">
        <v>0.72499999999999998</v>
      </c>
      <c r="K2854">
        <v>424.97899999999998</v>
      </c>
      <c r="L2854">
        <v>424.25299999999999</v>
      </c>
      <c r="N2854">
        <v>1.4E-2</v>
      </c>
    </row>
    <row r="2855" spans="1:14" x14ac:dyDescent="0.2">
      <c r="A2855" s="1">
        <v>313</v>
      </c>
      <c r="B2855" s="10">
        <v>30854</v>
      </c>
      <c r="C2855" s="32" t="str">
        <f t="shared" si="281"/>
        <v>S</v>
      </c>
      <c r="D2855">
        <v>4</v>
      </c>
      <c r="E2855">
        <v>1.53</v>
      </c>
      <c r="F2855" s="5">
        <f t="shared" si="280"/>
        <v>2.470593</v>
      </c>
      <c r="G2855">
        <v>0.753</v>
      </c>
      <c r="K2855">
        <v>424.97899999999998</v>
      </c>
      <c r="L2855">
        <v>424.226</v>
      </c>
      <c r="N2855">
        <v>4.2000000000000003E-2</v>
      </c>
    </row>
    <row r="2856" spans="1:14" x14ac:dyDescent="0.2">
      <c r="A2856" s="1">
        <v>313</v>
      </c>
      <c r="B2856" s="10">
        <v>30861</v>
      </c>
      <c r="C2856" s="32" t="str">
        <f t="shared" si="281"/>
        <v>S</v>
      </c>
      <c r="D2856">
        <v>4</v>
      </c>
      <c r="E2856">
        <v>1.4</v>
      </c>
      <c r="F2856" s="5">
        <f t="shared" si="280"/>
        <v>2.5985520000000002</v>
      </c>
      <c r="G2856">
        <v>0.79200000000000004</v>
      </c>
      <c r="K2856">
        <v>424.97899999999998</v>
      </c>
      <c r="L2856">
        <v>424.18599999999998</v>
      </c>
      <c r="N2856">
        <v>8.1000000000000003E-2</v>
      </c>
    </row>
    <row r="2857" spans="1:14" x14ac:dyDescent="0.2">
      <c r="A2857" s="1">
        <v>313</v>
      </c>
      <c r="B2857" s="10">
        <v>30869</v>
      </c>
      <c r="C2857" s="32" t="str">
        <f t="shared" si="281"/>
        <v>S</v>
      </c>
      <c r="D2857">
        <v>4</v>
      </c>
      <c r="E2857">
        <v>1.27</v>
      </c>
      <c r="F2857" s="5">
        <f t="shared" si="280"/>
        <v>2.7297919999999998</v>
      </c>
      <c r="G2857">
        <v>0.83199999999999996</v>
      </c>
      <c r="K2857">
        <v>424.97899999999998</v>
      </c>
      <c r="L2857">
        <v>424.14699999999999</v>
      </c>
      <c r="N2857">
        <v>0.121</v>
      </c>
    </row>
    <row r="2858" spans="1:14" x14ac:dyDescent="0.2">
      <c r="A2858" s="1">
        <v>313</v>
      </c>
      <c r="B2858" s="10">
        <v>30881</v>
      </c>
      <c r="C2858" s="32" t="str">
        <f t="shared" si="281"/>
        <v>S</v>
      </c>
      <c r="D2858">
        <v>5</v>
      </c>
      <c r="E2858">
        <v>1.81</v>
      </c>
      <c r="F2858" s="5">
        <f t="shared" si="280"/>
        <v>3.1891319999999999</v>
      </c>
      <c r="G2858">
        <v>0.97199999999999998</v>
      </c>
      <c r="K2858">
        <v>424.97899999999998</v>
      </c>
      <c r="L2858">
        <v>424.00599999999997</v>
      </c>
      <c r="N2858">
        <v>0.26100000000000001</v>
      </c>
    </row>
    <row r="2859" spans="1:14" x14ac:dyDescent="0.2">
      <c r="A2859" s="1">
        <v>313</v>
      </c>
      <c r="B2859" s="10">
        <v>30888</v>
      </c>
      <c r="C2859" s="32" t="str">
        <f t="shared" si="281"/>
        <v>S</v>
      </c>
      <c r="D2859">
        <v>6</v>
      </c>
      <c r="E2859">
        <v>2.65</v>
      </c>
      <c r="F2859" s="5">
        <f t="shared" si="280"/>
        <v>3.349901</v>
      </c>
      <c r="G2859">
        <v>1.0209999999999999</v>
      </c>
      <c r="K2859">
        <v>424.97899999999998</v>
      </c>
      <c r="L2859">
        <v>423.95800000000003</v>
      </c>
      <c r="N2859">
        <v>0.31</v>
      </c>
    </row>
    <row r="2860" spans="1:14" x14ac:dyDescent="0.2">
      <c r="A2860" s="1">
        <v>313</v>
      </c>
      <c r="B2860" s="10">
        <v>30897</v>
      </c>
      <c r="C2860" s="32" t="str">
        <f t="shared" si="281"/>
        <v>S</v>
      </c>
      <c r="D2860">
        <v>5</v>
      </c>
      <c r="E2860">
        <v>1.32</v>
      </c>
      <c r="F2860" s="5">
        <f t="shared" si="280"/>
        <v>3.6812820000000004</v>
      </c>
      <c r="G2860">
        <v>1.1220000000000001</v>
      </c>
      <c r="K2860">
        <v>424.97899999999998</v>
      </c>
      <c r="L2860">
        <v>423.85700000000003</v>
      </c>
      <c r="N2860">
        <v>0.41099999999999998</v>
      </c>
    </row>
    <row r="2861" spans="1:14" x14ac:dyDescent="0.2">
      <c r="A2861" s="1">
        <v>313</v>
      </c>
      <c r="B2861" s="10">
        <v>30904</v>
      </c>
      <c r="C2861" s="32" t="str">
        <f t="shared" si="281"/>
        <v>S</v>
      </c>
      <c r="D2861">
        <v>5</v>
      </c>
      <c r="E2861">
        <v>1.65</v>
      </c>
      <c r="F2861" s="5">
        <f t="shared" si="280"/>
        <v>3.349901</v>
      </c>
      <c r="G2861">
        <v>1.0209999999999999</v>
      </c>
      <c r="K2861">
        <v>424.97899999999998</v>
      </c>
      <c r="L2861">
        <v>423.95800000000003</v>
      </c>
      <c r="N2861">
        <v>0.31</v>
      </c>
    </row>
    <row r="2862" spans="1:14" x14ac:dyDescent="0.2">
      <c r="A2862" s="1">
        <v>313</v>
      </c>
      <c r="B2862" s="10">
        <v>30911</v>
      </c>
      <c r="C2862" s="32" t="str">
        <f t="shared" si="281"/>
        <v>S</v>
      </c>
      <c r="D2862">
        <v>5</v>
      </c>
      <c r="E2862">
        <v>1.56</v>
      </c>
      <c r="F2862" s="5">
        <f t="shared" si="280"/>
        <v>3.4417689999999999</v>
      </c>
      <c r="G2862">
        <v>1.0489999999999999</v>
      </c>
      <c r="K2862">
        <v>424.97899999999998</v>
      </c>
      <c r="L2862">
        <v>423.93</v>
      </c>
      <c r="N2862">
        <v>0.33800000000000002</v>
      </c>
    </row>
    <row r="2863" spans="1:14" x14ac:dyDescent="0.2">
      <c r="A2863" s="1">
        <v>313</v>
      </c>
      <c r="B2863" s="10">
        <v>30917</v>
      </c>
      <c r="C2863" s="32" t="str">
        <f t="shared" si="281"/>
        <v>S</v>
      </c>
      <c r="D2863">
        <v>5</v>
      </c>
      <c r="E2863">
        <v>1.51</v>
      </c>
      <c r="F2863" s="5">
        <f t="shared" si="280"/>
        <v>3.4909840000000005</v>
      </c>
      <c r="G2863">
        <v>1.0640000000000001</v>
      </c>
      <c r="K2863">
        <v>424.97899999999998</v>
      </c>
      <c r="L2863">
        <v>423.91500000000002</v>
      </c>
      <c r="N2863">
        <v>0.35299999999999998</v>
      </c>
    </row>
    <row r="2864" spans="1:14" x14ac:dyDescent="0.2">
      <c r="A2864" s="1">
        <v>313</v>
      </c>
      <c r="B2864" s="10">
        <v>30934</v>
      </c>
      <c r="C2864" s="32" t="str">
        <f t="shared" si="281"/>
        <v>S</v>
      </c>
      <c r="D2864">
        <v>4</v>
      </c>
      <c r="E2864">
        <v>0.32</v>
      </c>
      <c r="F2864" s="5">
        <f t="shared" si="280"/>
        <v>3.6812820000000004</v>
      </c>
      <c r="G2864">
        <v>1.1220000000000001</v>
      </c>
      <c r="K2864">
        <v>424.97899999999998</v>
      </c>
      <c r="L2864">
        <v>423.85700000000003</v>
      </c>
      <c r="N2864">
        <v>0.41099999999999998</v>
      </c>
    </row>
    <row r="2865" spans="1:14" x14ac:dyDescent="0.2">
      <c r="A2865" s="1">
        <v>313</v>
      </c>
      <c r="B2865" s="10">
        <v>30945</v>
      </c>
      <c r="C2865" s="32" t="str">
        <f t="shared" si="281"/>
        <v>S</v>
      </c>
      <c r="D2865">
        <v>4</v>
      </c>
      <c r="E2865">
        <v>0.17</v>
      </c>
      <c r="F2865" s="5">
        <f t="shared" si="280"/>
        <v>3.8289270000000002</v>
      </c>
      <c r="G2865">
        <v>1.167</v>
      </c>
      <c r="K2865">
        <v>424.97899999999998</v>
      </c>
      <c r="L2865">
        <v>423.81099999999998</v>
      </c>
      <c r="N2865">
        <v>0.45600000000000002</v>
      </c>
    </row>
    <row r="2866" spans="1:14" x14ac:dyDescent="0.2">
      <c r="A2866" s="1">
        <v>313</v>
      </c>
      <c r="B2866" s="10">
        <v>30979</v>
      </c>
      <c r="C2866" s="32" t="str">
        <f t="shared" si="281"/>
        <v>S</v>
      </c>
      <c r="D2866">
        <v>3</v>
      </c>
      <c r="E2866">
        <v>0.65</v>
      </c>
      <c r="F2866" s="5">
        <f t="shared" si="280"/>
        <v>2.3491960000000001</v>
      </c>
      <c r="G2866">
        <v>0.71599999999999997</v>
      </c>
      <c r="K2866">
        <v>424.97899999999998</v>
      </c>
      <c r="L2866">
        <v>424.262</v>
      </c>
      <c r="N2866">
        <v>5.0000000000000001E-3</v>
      </c>
    </row>
    <row r="2867" spans="1:14" x14ac:dyDescent="0.2">
      <c r="A2867" s="1">
        <v>313</v>
      </c>
      <c r="B2867" s="10">
        <v>30993</v>
      </c>
      <c r="C2867" s="32" t="str">
        <f t="shared" si="281"/>
        <v>S</v>
      </c>
      <c r="D2867">
        <v>3</v>
      </c>
      <c r="E2867">
        <v>0.34</v>
      </c>
      <c r="F2867" s="5">
        <f t="shared" si="280"/>
        <v>2.6608910000000003</v>
      </c>
      <c r="G2867">
        <v>0.81100000000000005</v>
      </c>
      <c r="K2867">
        <v>424.97899999999998</v>
      </c>
      <c r="L2867">
        <v>424.16800000000001</v>
      </c>
      <c r="N2867">
        <v>0.1</v>
      </c>
    </row>
    <row r="2868" spans="1:14" x14ac:dyDescent="0.2">
      <c r="A2868" s="1">
        <v>313</v>
      </c>
      <c r="B2868" s="10">
        <v>31002</v>
      </c>
      <c r="C2868" s="32" t="str">
        <f t="shared" si="281"/>
        <v>S</v>
      </c>
      <c r="D2868">
        <v>3</v>
      </c>
      <c r="E2868">
        <v>0.23</v>
      </c>
      <c r="F2868" s="5">
        <f t="shared" si="280"/>
        <v>2.769164</v>
      </c>
      <c r="G2868">
        <v>0.84399999999999997</v>
      </c>
      <c r="K2868">
        <v>424.97899999999998</v>
      </c>
      <c r="L2868">
        <v>424.13400000000001</v>
      </c>
      <c r="N2868">
        <v>0.13300000000000001</v>
      </c>
    </row>
    <row r="2869" spans="1:14" x14ac:dyDescent="0.2">
      <c r="A2869" s="1">
        <v>313</v>
      </c>
      <c r="B2869" s="10">
        <v>31007</v>
      </c>
      <c r="C2869" s="32" t="str">
        <f t="shared" si="281"/>
        <v>S</v>
      </c>
      <c r="D2869">
        <v>4</v>
      </c>
      <c r="E2869">
        <v>1.1100000000000001</v>
      </c>
      <c r="F2869" s="5">
        <f t="shared" si="280"/>
        <v>2.8905609999999999</v>
      </c>
      <c r="G2869">
        <v>0.88100000000000001</v>
      </c>
      <c r="K2869">
        <v>424.97899999999998</v>
      </c>
      <c r="L2869">
        <v>424.09800000000001</v>
      </c>
      <c r="N2869">
        <v>0.17</v>
      </c>
    </row>
    <row r="2870" spans="1:14" x14ac:dyDescent="0.2">
      <c r="A2870" s="1">
        <v>313</v>
      </c>
      <c r="B2870" s="10">
        <v>31016</v>
      </c>
      <c r="C2870" s="32" t="str">
        <f t="shared" si="281"/>
        <v>S</v>
      </c>
      <c r="D2870">
        <v>4</v>
      </c>
      <c r="E2870">
        <v>1.1200000000000001</v>
      </c>
      <c r="F2870" s="5">
        <f t="shared" si="280"/>
        <v>2.8807180000000003</v>
      </c>
      <c r="G2870">
        <v>0.878</v>
      </c>
      <c r="K2870">
        <v>424.97899999999998</v>
      </c>
      <c r="L2870">
        <v>424.101</v>
      </c>
      <c r="N2870">
        <v>0.16700000000000001</v>
      </c>
    </row>
    <row r="2871" spans="1:14" x14ac:dyDescent="0.2">
      <c r="A2871" s="1">
        <v>313</v>
      </c>
      <c r="B2871" s="10">
        <v>31021</v>
      </c>
      <c r="C2871" s="32" t="str">
        <f t="shared" si="281"/>
        <v>S</v>
      </c>
      <c r="D2871">
        <v>4</v>
      </c>
      <c r="E2871">
        <v>0.93</v>
      </c>
      <c r="F2871" s="5">
        <f t="shared" si="280"/>
        <v>3.0710160000000002</v>
      </c>
      <c r="G2871">
        <v>0.93600000000000005</v>
      </c>
      <c r="K2871">
        <v>424.97899999999998</v>
      </c>
      <c r="L2871">
        <v>424.04300000000001</v>
      </c>
      <c r="N2871">
        <v>0.22500000000000001</v>
      </c>
    </row>
    <row r="2872" spans="1:14" x14ac:dyDescent="0.2">
      <c r="A2872" s="1">
        <v>313</v>
      </c>
      <c r="B2872" s="10">
        <v>31029</v>
      </c>
      <c r="C2872" s="32" t="str">
        <f t="shared" si="281"/>
        <v>S</v>
      </c>
      <c r="D2872">
        <v>4</v>
      </c>
      <c r="E2872">
        <v>0.79</v>
      </c>
      <c r="F2872" s="5">
        <f t="shared" si="280"/>
        <v>3.2088179999999999</v>
      </c>
      <c r="G2872">
        <v>0.97799999999999998</v>
      </c>
      <c r="K2872">
        <v>424.97899999999998</v>
      </c>
      <c r="L2872">
        <v>424</v>
      </c>
      <c r="N2872">
        <v>0.26700000000000002</v>
      </c>
    </row>
    <row r="2873" spans="1:14" x14ac:dyDescent="0.2">
      <c r="A2873" s="1">
        <v>313</v>
      </c>
      <c r="B2873" s="10">
        <v>31039</v>
      </c>
      <c r="C2873" s="32" t="str">
        <f t="shared" si="281"/>
        <v>S</v>
      </c>
      <c r="D2873">
        <v>4</v>
      </c>
      <c r="E2873">
        <v>0.6</v>
      </c>
      <c r="F2873" s="5">
        <f t="shared" si="280"/>
        <v>3.3991160000000002</v>
      </c>
      <c r="G2873">
        <v>1.036</v>
      </c>
      <c r="K2873">
        <v>424.97899999999998</v>
      </c>
      <c r="L2873">
        <v>423.94200000000001</v>
      </c>
      <c r="N2873">
        <v>0.32500000000000001</v>
      </c>
    </row>
    <row r="2874" spans="1:14" x14ac:dyDescent="0.2">
      <c r="A2874" s="1">
        <v>313</v>
      </c>
      <c r="B2874" s="10">
        <v>31046</v>
      </c>
      <c r="C2874" s="32" t="str">
        <f t="shared" si="281"/>
        <v>S</v>
      </c>
      <c r="D2874">
        <v>4</v>
      </c>
      <c r="E2874">
        <v>0.52</v>
      </c>
      <c r="F2874" s="5">
        <f t="shared" si="280"/>
        <v>3.481141</v>
      </c>
      <c r="G2874">
        <v>1.0609999999999999</v>
      </c>
      <c r="K2874">
        <v>424.97899999999998</v>
      </c>
      <c r="L2874">
        <v>423.91800000000001</v>
      </c>
      <c r="N2874">
        <v>0.35</v>
      </c>
    </row>
    <row r="2875" spans="1:14" x14ac:dyDescent="0.2">
      <c r="A2875" s="1">
        <v>313</v>
      </c>
      <c r="B2875" s="10">
        <v>31053</v>
      </c>
      <c r="C2875" s="32" t="str">
        <f t="shared" si="281"/>
        <v>S</v>
      </c>
      <c r="D2875">
        <v>4</v>
      </c>
      <c r="E2875">
        <v>0.43</v>
      </c>
      <c r="F2875" s="5">
        <f t="shared" si="280"/>
        <v>3.5697280000000005</v>
      </c>
      <c r="G2875">
        <v>1.0880000000000001</v>
      </c>
      <c r="K2875">
        <v>424.97899999999998</v>
      </c>
      <c r="L2875">
        <v>423.89100000000002</v>
      </c>
      <c r="N2875">
        <v>0.377</v>
      </c>
    </row>
    <row r="2876" spans="1:14" x14ac:dyDescent="0.2">
      <c r="A2876" s="1">
        <v>313</v>
      </c>
      <c r="B2876" s="10">
        <v>31060</v>
      </c>
      <c r="C2876" s="32" t="str">
        <f t="shared" si="281"/>
        <v>S</v>
      </c>
      <c r="D2876">
        <v>4</v>
      </c>
      <c r="J2876" t="s">
        <v>51</v>
      </c>
      <c r="K2876">
        <v>424.97899999999998</v>
      </c>
    </row>
    <row r="2877" spans="1:14" x14ac:dyDescent="0.2">
      <c r="A2877" s="1">
        <v>313</v>
      </c>
      <c r="B2877" s="10">
        <v>31076</v>
      </c>
      <c r="C2877" s="32" t="str">
        <f t="shared" si="281"/>
        <v>S</v>
      </c>
      <c r="D2877">
        <v>4</v>
      </c>
      <c r="J2877" t="s">
        <v>51</v>
      </c>
      <c r="K2877">
        <v>424.97899999999998</v>
      </c>
    </row>
    <row r="2878" spans="1:14" x14ac:dyDescent="0.2">
      <c r="A2878" s="1">
        <v>313</v>
      </c>
      <c r="B2878" s="10">
        <v>31081</v>
      </c>
      <c r="C2878" s="32" t="str">
        <f t="shared" si="281"/>
        <v>V</v>
      </c>
      <c r="J2878" t="s">
        <v>51</v>
      </c>
      <c r="K2878">
        <v>424.97899999999998</v>
      </c>
    </row>
    <row r="2879" spans="1:14" x14ac:dyDescent="0.2">
      <c r="A2879" s="1">
        <v>313</v>
      </c>
      <c r="B2879" s="10">
        <v>31088</v>
      </c>
      <c r="C2879" s="32" t="str">
        <f t="shared" si="281"/>
        <v>V</v>
      </c>
      <c r="J2879" t="s">
        <v>51</v>
      </c>
      <c r="K2879">
        <v>424.97899999999998</v>
      </c>
    </row>
    <row r="2880" spans="1:14" x14ac:dyDescent="0.2">
      <c r="A2880" s="1">
        <v>313</v>
      </c>
      <c r="B2880" s="10">
        <v>31095</v>
      </c>
      <c r="C2880" s="32" t="str">
        <f t="shared" si="281"/>
        <v>V</v>
      </c>
      <c r="J2880" t="s">
        <v>51</v>
      </c>
      <c r="K2880">
        <v>424.97899999999998</v>
      </c>
    </row>
    <row r="2881" spans="1:14" x14ac:dyDescent="0.2">
      <c r="A2881" s="1">
        <v>313</v>
      </c>
      <c r="B2881" s="10">
        <v>31102</v>
      </c>
      <c r="C2881" s="32" t="str">
        <f t="shared" si="281"/>
        <v>V</v>
      </c>
      <c r="J2881" t="s">
        <v>51</v>
      </c>
      <c r="K2881">
        <v>424.97899999999998</v>
      </c>
    </row>
    <row r="2882" spans="1:14" x14ac:dyDescent="0.2">
      <c r="A2882" s="1">
        <v>313</v>
      </c>
      <c r="B2882" s="10">
        <v>31116</v>
      </c>
      <c r="C2882" s="32" t="str">
        <f t="shared" si="281"/>
        <v>V</v>
      </c>
      <c r="J2882" t="s">
        <v>51</v>
      </c>
      <c r="K2882">
        <v>424.97899999999998</v>
      </c>
    </row>
    <row r="2883" spans="1:14" x14ac:dyDescent="0.2">
      <c r="A2883" s="1">
        <v>313</v>
      </c>
      <c r="B2883" s="10">
        <v>31123</v>
      </c>
      <c r="C2883" s="32" t="str">
        <f t="shared" si="281"/>
        <v>V</v>
      </c>
      <c r="J2883" t="s">
        <v>51</v>
      </c>
      <c r="K2883">
        <v>424.97899999999998</v>
      </c>
    </row>
    <row r="2884" spans="1:14" x14ac:dyDescent="0.2">
      <c r="A2884" s="1">
        <v>313</v>
      </c>
      <c r="B2884" s="10">
        <v>31130</v>
      </c>
      <c r="C2884" s="32" t="str">
        <f t="shared" si="281"/>
        <v>S</v>
      </c>
      <c r="D2884">
        <v>4</v>
      </c>
      <c r="J2884" t="s">
        <v>51</v>
      </c>
      <c r="K2884">
        <v>424.97899999999998</v>
      </c>
    </row>
    <row r="2885" spans="1:14" x14ac:dyDescent="0.2">
      <c r="A2885" s="1">
        <v>313</v>
      </c>
      <c r="B2885" s="10">
        <v>31137</v>
      </c>
      <c r="C2885" s="32" t="str">
        <f t="shared" si="281"/>
        <v>S</v>
      </c>
      <c r="D2885">
        <v>4</v>
      </c>
      <c r="J2885" t="s">
        <v>51</v>
      </c>
      <c r="K2885">
        <v>424.97899999999998</v>
      </c>
    </row>
    <row r="2886" spans="1:14" x14ac:dyDescent="0.2">
      <c r="A2886" s="1">
        <v>313</v>
      </c>
      <c r="B2886" s="10">
        <v>31144</v>
      </c>
      <c r="C2886" s="32" t="str">
        <f t="shared" si="281"/>
        <v>S</v>
      </c>
      <c r="D2886">
        <v>4</v>
      </c>
      <c r="J2886" t="s">
        <v>51</v>
      </c>
      <c r="K2886">
        <v>424.97899999999998</v>
      </c>
    </row>
    <row r="2887" spans="1:14" x14ac:dyDescent="0.2">
      <c r="A2887" s="1">
        <v>313</v>
      </c>
      <c r="B2887" s="10">
        <v>31151</v>
      </c>
      <c r="C2887" s="32" t="str">
        <f t="shared" si="281"/>
        <v>S</v>
      </c>
      <c r="D2887">
        <v>4</v>
      </c>
      <c r="J2887" t="s">
        <v>51</v>
      </c>
      <c r="K2887">
        <v>424.97899999999998</v>
      </c>
    </row>
    <row r="2888" spans="1:14" x14ac:dyDescent="0.2">
      <c r="A2888" s="1">
        <v>313</v>
      </c>
      <c r="B2888" s="10">
        <v>31158</v>
      </c>
      <c r="C2888" s="32" t="str">
        <f t="shared" si="281"/>
        <v>S</v>
      </c>
      <c r="D2888">
        <v>4</v>
      </c>
      <c r="E2888">
        <v>0.52</v>
      </c>
      <c r="F2888" s="5">
        <f t="shared" ref="F2888:F2901" si="282">G2888*3.281</f>
        <v>3.481141</v>
      </c>
      <c r="G2888">
        <v>1.0609999999999999</v>
      </c>
      <c r="K2888">
        <v>424.97899999999998</v>
      </c>
      <c r="L2888">
        <v>423.91800000000001</v>
      </c>
      <c r="N2888">
        <v>0.35</v>
      </c>
    </row>
    <row r="2889" spans="1:14" x14ac:dyDescent="0.2">
      <c r="A2889" s="1">
        <v>313</v>
      </c>
      <c r="B2889" s="10">
        <v>31165</v>
      </c>
      <c r="C2889" s="32" t="str">
        <f t="shared" si="281"/>
        <v>S</v>
      </c>
      <c r="D2889">
        <v>4</v>
      </c>
      <c r="E2889">
        <v>0.79</v>
      </c>
      <c r="F2889" s="5">
        <f t="shared" si="282"/>
        <v>3.2088179999999999</v>
      </c>
      <c r="G2889">
        <v>0.97799999999999998</v>
      </c>
      <c r="K2889">
        <v>424.97899999999998</v>
      </c>
      <c r="L2889">
        <v>424</v>
      </c>
      <c r="N2889">
        <v>0.26700000000000002</v>
      </c>
    </row>
    <row r="2890" spans="1:14" x14ac:dyDescent="0.2">
      <c r="A2890" s="1">
        <v>313</v>
      </c>
      <c r="B2890" s="10">
        <v>31172</v>
      </c>
      <c r="C2890" s="32" t="str">
        <f t="shared" si="281"/>
        <v>S</v>
      </c>
      <c r="D2890">
        <v>4</v>
      </c>
      <c r="E2890">
        <v>0.81</v>
      </c>
      <c r="F2890" s="5">
        <f t="shared" si="282"/>
        <v>3.1891319999999999</v>
      </c>
      <c r="G2890">
        <v>0.97199999999999998</v>
      </c>
      <c r="K2890">
        <v>424.97899999999998</v>
      </c>
      <c r="L2890">
        <v>424.00599999999997</v>
      </c>
      <c r="N2890">
        <v>0.26100000000000001</v>
      </c>
    </row>
    <row r="2891" spans="1:14" x14ac:dyDescent="0.2">
      <c r="A2891" s="1">
        <v>313</v>
      </c>
      <c r="B2891" s="10">
        <v>31179</v>
      </c>
      <c r="C2891" s="32" t="str">
        <f t="shared" si="281"/>
        <v>S</v>
      </c>
      <c r="D2891">
        <v>4</v>
      </c>
      <c r="E2891">
        <v>1.84</v>
      </c>
      <c r="F2891" s="5">
        <f t="shared" si="282"/>
        <v>2.1588980000000002</v>
      </c>
      <c r="G2891">
        <v>0.65800000000000003</v>
      </c>
      <c r="K2891">
        <v>424.97899999999998</v>
      </c>
      <c r="L2891">
        <v>424.32</v>
      </c>
      <c r="N2891">
        <v>-5.2999999999999999E-2</v>
      </c>
    </row>
    <row r="2892" spans="1:14" x14ac:dyDescent="0.2">
      <c r="A2892" s="1">
        <v>313</v>
      </c>
      <c r="B2892" s="10">
        <v>31186</v>
      </c>
      <c r="C2892" s="32" t="str">
        <f t="shared" si="281"/>
        <v>S</v>
      </c>
      <c r="D2892">
        <v>4</v>
      </c>
      <c r="E2892">
        <v>1.86</v>
      </c>
      <c r="F2892" s="5">
        <f t="shared" si="282"/>
        <v>2.1392120000000001</v>
      </c>
      <c r="G2892">
        <v>0.65200000000000002</v>
      </c>
      <c r="K2892">
        <v>424.97899999999998</v>
      </c>
      <c r="L2892">
        <v>424.32600000000002</v>
      </c>
      <c r="N2892">
        <v>-5.8999999999999997E-2</v>
      </c>
    </row>
    <row r="2893" spans="1:14" x14ac:dyDescent="0.2">
      <c r="A2893" s="1">
        <v>313</v>
      </c>
      <c r="B2893" s="10">
        <v>31193</v>
      </c>
      <c r="C2893" s="32" t="str">
        <f t="shared" si="281"/>
        <v>S</v>
      </c>
      <c r="D2893">
        <v>4</v>
      </c>
      <c r="E2893">
        <v>1.9</v>
      </c>
      <c r="F2893" s="5">
        <f t="shared" si="282"/>
        <v>2.0998399999999999</v>
      </c>
      <c r="G2893">
        <v>0.64</v>
      </c>
      <c r="K2893">
        <v>424.97899999999998</v>
      </c>
      <c r="L2893">
        <v>424.339</v>
      </c>
      <c r="N2893">
        <v>-7.0999999999999994E-2</v>
      </c>
    </row>
    <row r="2894" spans="1:14" x14ac:dyDescent="0.2">
      <c r="A2894" s="1">
        <v>313</v>
      </c>
      <c r="B2894" s="10">
        <v>31200</v>
      </c>
      <c r="C2894" s="32" t="str">
        <f t="shared" si="281"/>
        <v>S</v>
      </c>
      <c r="D2894">
        <v>4</v>
      </c>
      <c r="E2894">
        <v>1.91</v>
      </c>
      <c r="F2894" s="5">
        <f t="shared" si="282"/>
        <v>2.0899970000000003</v>
      </c>
      <c r="G2894">
        <v>0.63700000000000001</v>
      </c>
      <c r="K2894">
        <v>424.97899999999998</v>
      </c>
      <c r="L2894">
        <v>424.34199999999998</v>
      </c>
      <c r="N2894">
        <v>-7.3999999999999996E-2</v>
      </c>
    </row>
    <row r="2895" spans="1:14" x14ac:dyDescent="0.2">
      <c r="A2895" s="1">
        <v>313</v>
      </c>
      <c r="B2895" s="10">
        <v>31207</v>
      </c>
      <c r="C2895" s="32" t="str">
        <f t="shared" si="281"/>
        <v>S</v>
      </c>
      <c r="D2895">
        <v>4</v>
      </c>
      <c r="E2895">
        <v>1.91</v>
      </c>
      <c r="F2895" s="5">
        <f t="shared" si="282"/>
        <v>2.0899970000000003</v>
      </c>
      <c r="G2895">
        <v>0.63700000000000001</v>
      </c>
      <c r="K2895">
        <v>424.97899999999998</v>
      </c>
      <c r="L2895">
        <v>424.34199999999998</v>
      </c>
      <c r="N2895">
        <v>-7.3999999999999996E-2</v>
      </c>
    </row>
    <row r="2896" spans="1:14" x14ac:dyDescent="0.2">
      <c r="A2896" s="1">
        <v>313</v>
      </c>
      <c r="B2896" s="10">
        <v>31214</v>
      </c>
      <c r="C2896" s="32" t="str">
        <f t="shared" si="281"/>
        <v>S</v>
      </c>
      <c r="D2896">
        <v>4</v>
      </c>
      <c r="E2896">
        <v>1.92</v>
      </c>
      <c r="F2896" s="5">
        <f t="shared" si="282"/>
        <v>2.0801540000000003</v>
      </c>
      <c r="G2896">
        <v>0.63400000000000001</v>
      </c>
      <c r="K2896">
        <v>424.97899999999998</v>
      </c>
      <c r="L2896">
        <v>424.34500000000003</v>
      </c>
      <c r="N2896">
        <v>-7.6999999999999999E-2</v>
      </c>
    </row>
    <row r="2897" spans="1:14" x14ac:dyDescent="0.2">
      <c r="A2897" s="1">
        <v>313</v>
      </c>
      <c r="B2897" s="10">
        <v>31228</v>
      </c>
      <c r="C2897" s="32" t="str">
        <f t="shared" si="281"/>
        <v>S</v>
      </c>
      <c r="D2897">
        <v>4</v>
      </c>
      <c r="E2897">
        <v>1.92</v>
      </c>
      <c r="F2897" s="5">
        <f t="shared" si="282"/>
        <v>2.0801540000000003</v>
      </c>
      <c r="G2897">
        <v>0.63400000000000001</v>
      </c>
      <c r="K2897">
        <v>424.97899999999998</v>
      </c>
      <c r="L2897">
        <v>424.34500000000003</v>
      </c>
      <c r="N2897">
        <v>-7.6999999999999999E-2</v>
      </c>
    </row>
    <row r="2898" spans="1:14" x14ac:dyDescent="0.2">
      <c r="A2898" s="1">
        <v>313</v>
      </c>
      <c r="B2898" s="10">
        <v>31235</v>
      </c>
      <c r="C2898" s="32" t="str">
        <f t="shared" si="281"/>
        <v>S</v>
      </c>
      <c r="D2898">
        <v>4</v>
      </c>
      <c r="E2898">
        <v>1.94</v>
      </c>
      <c r="F2898" s="5">
        <f t="shared" si="282"/>
        <v>2.0604680000000002</v>
      </c>
      <c r="G2898">
        <v>0.628</v>
      </c>
      <c r="K2898">
        <v>424.97899999999998</v>
      </c>
      <c r="L2898">
        <v>424.351</v>
      </c>
      <c r="N2898">
        <v>-8.3000000000000004E-2</v>
      </c>
    </row>
    <row r="2899" spans="1:14" x14ac:dyDescent="0.2">
      <c r="A2899" s="1">
        <v>313</v>
      </c>
      <c r="B2899" s="10">
        <v>31242</v>
      </c>
      <c r="C2899" s="32" t="str">
        <f t="shared" si="281"/>
        <v>S</v>
      </c>
      <c r="D2899">
        <v>4</v>
      </c>
      <c r="E2899">
        <v>1.96</v>
      </c>
      <c r="F2899" s="5">
        <f t="shared" si="282"/>
        <v>2.0407820000000001</v>
      </c>
      <c r="G2899">
        <v>0.622</v>
      </c>
      <c r="K2899">
        <v>424.97899999999998</v>
      </c>
      <c r="L2899">
        <v>424.35700000000003</v>
      </c>
      <c r="N2899">
        <v>-8.8999999999999996E-2</v>
      </c>
    </row>
    <row r="2900" spans="1:14" x14ac:dyDescent="0.2">
      <c r="A2900" s="1">
        <v>313</v>
      </c>
      <c r="B2900" s="10">
        <v>31249</v>
      </c>
      <c r="C2900" s="32" t="str">
        <f t="shared" si="281"/>
        <v>S</v>
      </c>
      <c r="D2900">
        <v>4</v>
      </c>
      <c r="E2900">
        <v>1.7</v>
      </c>
      <c r="F2900" s="5">
        <f t="shared" si="282"/>
        <v>2.2999809999999998</v>
      </c>
      <c r="G2900">
        <v>0.70099999999999996</v>
      </c>
      <c r="K2900">
        <v>424.97899999999998</v>
      </c>
      <c r="L2900">
        <v>424.27800000000002</v>
      </c>
      <c r="N2900">
        <v>-0.01</v>
      </c>
    </row>
    <row r="2901" spans="1:14" x14ac:dyDescent="0.2">
      <c r="A2901" s="1">
        <v>313</v>
      </c>
      <c r="B2901" s="10">
        <v>31256</v>
      </c>
      <c r="C2901" s="32" t="str">
        <f t="shared" si="281"/>
        <v>S</v>
      </c>
      <c r="D2901">
        <v>4</v>
      </c>
      <c r="E2901">
        <v>1.34</v>
      </c>
      <c r="F2901" s="5">
        <f t="shared" si="282"/>
        <v>2.6608910000000003</v>
      </c>
      <c r="G2901">
        <v>0.81100000000000005</v>
      </c>
      <c r="K2901">
        <v>424.97899999999998</v>
      </c>
      <c r="L2901">
        <v>424.16800000000001</v>
      </c>
      <c r="N2901">
        <v>0.1</v>
      </c>
    </row>
    <row r="2902" spans="1:14" x14ac:dyDescent="0.2">
      <c r="A2902" s="1">
        <v>313</v>
      </c>
      <c r="B2902" s="10">
        <v>31263</v>
      </c>
      <c r="C2902" s="32" t="str">
        <f t="shared" si="281"/>
        <v>S</v>
      </c>
      <c r="D2902">
        <v>4</v>
      </c>
      <c r="E2902">
        <v>1.3</v>
      </c>
      <c r="F2902" s="5">
        <f t="shared" ref="F2902:F2965" si="283">G2902*3.281</f>
        <v>2.7002630000000001</v>
      </c>
      <c r="G2902">
        <v>0.82299999999999995</v>
      </c>
      <c r="K2902">
        <v>424.97899999999998</v>
      </c>
      <c r="L2902">
        <v>424.15600000000001</v>
      </c>
      <c r="N2902">
        <v>0.112</v>
      </c>
    </row>
    <row r="2903" spans="1:14" x14ac:dyDescent="0.2">
      <c r="A2903" s="1">
        <v>313</v>
      </c>
      <c r="B2903" s="10">
        <v>31270</v>
      </c>
      <c r="C2903" s="32" t="str">
        <f t="shared" si="281"/>
        <v>S</v>
      </c>
      <c r="D2903">
        <v>4</v>
      </c>
      <c r="E2903">
        <v>1.34</v>
      </c>
      <c r="F2903" s="5">
        <f t="shared" si="283"/>
        <v>2.6608910000000003</v>
      </c>
      <c r="G2903">
        <v>0.81100000000000005</v>
      </c>
      <c r="K2903">
        <v>424.97899999999998</v>
      </c>
      <c r="L2903">
        <v>424.16800000000001</v>
      </c>
      <c r="N2903">
        <v>0.1</v>
      </c>
    </row>
    <row r="2904" spans="1:14" x14ac:dyDescent="0.2">
      <c r="A2904" s="1">
        <v>313</v>
      </c>
      <c r="B2904" s="10">
        <v>31272</v>
      </c>
      <c r="C2904" s="32" t="str">
        <f t="shared" si="281"/>
        <v>S</v>
      </c>
      <c r="D2904">
        <v>3</v>
      </c>
      <c r="E2904">
        <v>0.5</v>
      </c>
      <c r="F2904" s="5">
        <f t="shared" si="283"/>
        <v>2.5001220000000002</v>
      </c>
      <c r="G2904">
        <v>0.76200000000000001</v>
      </c>
      <c r="K2904">
        <v>424.97899999999998</v>
      </c>
      <c r="L2904">
        <v>424.21699999999998</v>
      </c>
      <c r="N2904">
        <v>5.0999999999999997E-2</v>
      </c>
    </row>
    <row r="2905" spans="1:14" x14ac:dyDescent="0.2">
      <c r="A2905" s="1">
        <v>313</v>
      </c>
      <c r="B2905" s="10">
        <v>31277</v>
      </c>
      <c r="C2905" s="32" t="str">
        <f t="shared" si="281"/>
        <v>S</v>
      </c>
      <c r="D2905">
        <v>4</v>
      </c>
      <c r="E2905">
        <v>1.3</v>
      </c>
      <c r="F2905" s="5">
        <f t="shared" si="283"/>
        <v>2.7002630000000001</v>
      </c>
      <c r="G2905">
        <v>0.82299999999999995</v>
      </c>
      <c r="K2905">
        <v>424.97899999999998</v>
      </c>
      <c r="L2905">
        <v>424.15600000000001</v>
      </c>
      <c r="N2905">
        <v>0.112</v>
      </c>
    </row>
    <row r="2906" spans="1:14" x14ac:dyDescent="0.2">
      <c r="A2906" s="1">
        <v>313</v>
      </c>
      <c r="B2906" s="10">
        <v>31284</v>
      </c>
      <c r="C2906" s="32" t="str">
        <f t="shared" si="281"/>
        <v>S</v>
      </c>
      <c r="D2906">
        <v>4</v>
      </c>
      <c r="E2906">
        <v>1.26</v>
      </c>
      <c r="F2906" s="5">
        <f t="shared" si="283"/>
        <v>2.7396349999999998</v>
      </c>
      <c r="G2906">
        <v>0.83499999999999996</v>
      </c>
      <c r="K2906">
        <v>424.97899999999998</v>
      </c>
      <c r="L2906">
        <v>424.14400000000001</v>
      </c>
      <c r="N2906">
        <v>0.124</v>
      </c>
    </row>
    <row r="2907" spans="1:14" x14ac:dyDescent="0.2">
      <c r="A2907" s="1">
        <v>313</v>
      </c>
      <c r="B2907" s="10">
        <v>31291</v>
      </c>
      <c r="C2907" s="32" t="str">
        <f t="shared" si="281"/>
        <v>S</v>
      </c>
      <c r="D2907">
        <v>4</v>
      </c>
      <c r="E2907">
        <v>1.24</v>
      </c>
      <c r="F2907" s="5">
        <f t="shared" si="283"/>
        <v>2.7593209999999999</v>
      </c>
      <c r="G2907">
        <v>0.84099999999999997</v>
      </c>
      <c r="K2907">
        <v>424.97899999999998</v>
      </c>
      <c r="L2907">
        <v>424.137</v>
      </c>
      <c r="N2907">
        <v>0.13</v>
      </c>
    </row>
    <row r="2908" spans="1:14" x14ac:dyDescent="0.2">
      <c r="A2908" s="1">
        <v>313</v>
      </c>
      <c r="B2908" s="10">
        <v>31298</v>
      </c>
      <c r="C2908" s="32" t="str">
        <f t="shared" si="281"/>
        <v>S</v>
      </c>
      <c r="D2908">
        <v>4</v>
      </c>
      <c r="E2908">
        <v>1.21</v>
      </c>
      <c r="F2908" s="5">
        <f t="shared" si="283"/>
        <v>2.7888500000000001</v>
      </c>
      <c r="G2908">
        <v>0.85</v>
      </c>
      <c r="K2908">
        <v>424.97899999999998</v>
      </c>
      <c r="L2908">
        <v>424.12799999999999</v>
      </c>
      <c r="N2908">
        <v>0.13900000000000001</v>
      </c>
    </row>
    <row r="2909" spans="1:14" x14ac:dyDescent="0.2">
      <c r="A2909" s="1">
        <v>313</v>
      </c>
      <c r="B2909" s="10">
        <v>31305</v>
      </c>
      <c r="C2909" s="32" t="str">
        <f t="shared" si="281"/>
        <v>S</v>
      </c>
      <c r="D2909">
        <v>4</v>
      </c>
      <c r="E2909">
        <v>1.2</v>
      </c>
      <c r="F2909" s="5">
        <f t="shared" si="283"/>
        <v>2.7986930000000001</v>
      </c>
      <c r="G2909">
        <v>0.85299999999999998</v>
      </c>
      <c r="K2909">
        <v>424.97899999999998</v>
      </c>
      <c r="L2909">
        <v>424.125</v>
      </c>
      <c r="N2909">
        <v>0.14199999999999999</v>
      </c>
    </row>
    <row r="2910" spans="1:14" x14ac:dyDescent="0.2">
      <c r="A2910" s="1">
        <v>313</v>
      </c>
      <c r="B2910" s="10">
        <v>31312</v>
      </c>
      <c r="C2910" s="32" t="str">
        <f t="shared" si="281"/>
        <v>S</v>
      </c>
      <c r="D2910">
        <v>4</v>
      </c>
      <c r="E2910">
        <v>1.2</v>
      </c>
      <c r="F2910" s="5">
        <f t="shared" si="283"/>
        <v>2.7986930000000001</v>
      </c>
      <c r="G2910">
        <v>0.85299999999999998</v>
      </c>
      <c r="K2910">
        <v>424.97899999999998</v>
      </c>
      <c r="L2910">
        <v>424.125</v>
      </c>
      <c r="N2910">
        <v>0.14199999999999999</v>
      </c>
    </row>
    <row r="2911" spans="1:14" x14ac:dyDescent="0.2">
      <c r="A2911" s="1">
        <v>313</v>
      </c>
      <c r="B2911" s="10">
        <v>31319</v>
      </c>
      <c r="C2911" s="32" t="str">
        <f t="shared" si="281"/>
        <v>S</v>
      </c>
      <c r="D2911">
        <v>4</v>
      </c>
      <c r="E2911">
        <v>0.98</v>
      </c>
      <c r="F2911" s="5">
        <f t="shared" si="283"/>
        <v>3.0218010000000004</v>
      </c>
      <c r="G2911">
        <v>0.92100000000000004</v>
      </c>
      <c r="K2911">
        <v>424.97899999999998</v>
      </c>
      <c r="L2911">
        <v>424.05799999999999</v>
      </c>
      <c r="N2911">
        <v>0.21</v>
      </c>
    </row>
    <row r="2912" spans="1:14" x14ac:dyDescent="0.2">
      <c r="A2912" s="1">
        <v>313</v>
      </c>
      <c r="B2912" s="10">
        <v>31326</v>
      </c>
      <c r="C2912" s="32" t="str">
        <f t="shared" si="281"/>
        <v>S</v>
      </c>
      <c r="D2912">
        <v>4</v>
      </c>
      <c r="E2912">
        <v>0.98</v>
      </c>
      <c r="F2912" s="5">
        <f t="shared" si="283"/>
        <v>3.0218010000000004</v>
      </c>
      <c r="G2912">
        <v>0.92100000000000004</v>
      </c>
      <c r="K2912">
        <v>424.97899999999998</v>
      </c>
      <c r="L2912">
        <v>424.05799999999999</v>
      </c>
      <c r="N2912">
        <v>0.21</v>
      </c>
    </row>
    <row r="2913" spans="1:14" x14ac:dyDescent="0.2">
      <c r="A2913" s="1">
        <v>313</v>
      </c>
      <c r="B2913" s="10">
        <v>31333</v>
      </c>
      <c r="C2913" s="32" t="str">
        <f t="shared" si="281"/>
        <v>S</v>
      </c>
      <c r="D2913">
        <v>4</v>
      </c>
      <c r="E2913">
        <v>0.94</v>
      </c>
      <c r="F2913" s="5">
        <f t="shared" si="283"/>
        <v>3.0611730000000001</v>
      </c>
      <c r="G2913">
        <v>0.93300000000000005</v>
      </c>
      <c r="K2913">
        <v>424.97899999999998</v>
      </c>
      <c r="L2913">
        <v>424.04599999999999</v>
      </c>
      <c r="N2913">
        <v>0.222</v>
      </c>
    </row>
    <row r="2914" spans="1:14" x14ac:dyDescent="0.2">
      <c r="A2914" s="1">
        <v>313</v>
      </c>
      <c r="B2914" s="10">
        <v>31340</v>
      </c>
      <c r="C2914" s="32" t="str">
        <f t="shared" si="281"/>
        <v>S</v>
      </c>
      <c r="D2914">
        <v>4</v>
      </c>
      <c r="E2914">
        <v>0.92</v>
      </c>
      <c r="F2914" s="5">
        <f t="shared" si="283"/>
        <v>3.0808589999999998</v>
      </c>
      <c r="G2914">
        <v>0.93899999999999995</v>
      </c>
      <c r="K2914">
        <v>424.97899999999998</v>
      </c>
      <c r="L2914">
        <v>424.04</v>
      </c>
      <c r="N2914">
        <v>0.22800000000000001</v>
      </c>
    </row>
    <row r="2915" spans="1:14" x14ac:dyDescent="0.2">
      <c r="A2915" s="1">
        <v>313</v>
      </c>
      <c r="B2915" s="10">
        <v>31347</v>
      </c>
      <c r="C2915" s="32" t="str">
        <f t="shared" si="281"/>
        <v>S</v>
      </c>
      <c r="D2915">
        <v>4</v>
      </c>
      <c r="E2915">
        <v>0.92</v>
      </c>
      <c r="F2915" s="5">
        <f t="shared" si="283"/>
        <v>3.0808589999999998</v>
      </c>
      <c r="G2915">
        <v>0.93899999999999995</v>
      </c>
      <c r="K2915">
        <v>424.97899999999998</v>
      </c>
      <c r="L2915">
        <v>424.04</v>
      </c>
      <c r="N2915">
        <v>0.22800000000000001</v>
      </c>
    </row>
    <row r="2916" spans="1:14" x14ac:dyDescent="0.2">
      <c r="A2916" s="1">
        <v>313</v>
      </c>
      <c r="B2916" s="10">
        <v>31437</v>
      </c>
      <c r="C2916" s="32" t="str">
        <f t="shared" ref="C2916:C2979" si="284">IF(ISBLANK(D2916),"V","S")</f>
        <v>S</v>
      </c>
      <c r="D2916">
        <v>4</v>
      </c>
      <c r="E2916">
        <v>0.75</v>
      </c>
      <c r="F2916" s="5">
        <f t="shared" si="283"/>
        <v>3.251471</v>
      </c>
      <c r="G2916">
        <v>0.99099999999999999</v>
      </c>
      <c r="K2916">
        <v>424.97899999999998</v>
      </c>
      <c r="L2916">
        <v>423.988</v>
      </c>
      <c r="N2916">
        <v>0.28000000000000003</v>
      </c>
    </row>
    <row r="2917" spans="1:14" x14ac:dyDescent="0.2">
      <c r="A2917" s="1">
        <v>313</v>
      </c>
      <c r="B2917" s="10">
        <v>31445</v>
      </c>
      <c r="C2917" s="32" t="str">
        <f t="shared" si="284"/>
        <v>S</v>
      </c>
      <c r="D2917">
        <v>4</v>
      </c>
      <c r="E2917">
        <v>0.75</v>
      </c>
      <c r="F2917" s="5">
        <f t="shared" si="283"/>
        <v>3.251471</v>
      </c>
      <c r="G2917">
        <v>0.99099999999999999</v>
      </c>
      <c r="K2917">
        <v>424.97899999999998</v>
      </c>
      <c r="L2917">
        <v>423.988</v>
      </c>
      <c r="N2917">
        <v>0.28000000000000003</v>
      </c>
    </row>
    <row r="2918" spans="1:14" x14ac:dyDescent="0.2">
      <c r="A2918" s="1">
        <v>313</v>
      </c>
      <c r="B2918" s="10">
        <v>31451</v>
      </c>
      <c r="C2918" s="32" t="str">
        <f t="shared" si="284"/>
        <v>S</v>
      </c>
      <c r="D2918">
        <v>4</v>
      </c>
      <c r="E2918">
        <v>0.73</v>
      </c>
      <c r="F2918" s="5">
        <f t="shared" si="283"/>
        <v>3.2711570000000001</v>
      </c>
      <c r="G2918">
        <v>0.997</v>
      </c>
      <c r="K2918">
        <v>424.97899999999998</v>
      </c>
      <c r="L2918">
        <v>423.98200000000003</v>
      </c>
      <c r="N2918">
        <v>0.28599999999999998</v>
      </c>
    </row>
    <row r="2919" spans="1:14" x14ac:dyDescent="0.2">
      <c r="A2919" s="1">
        <v>313</v>
      </c>
      <c r="B2919" s="10">
        <v>31452</v>
      </c>
      <c r="C2919" s="32" t="str">
        <f t="shared" si="284"/>
        <v>S</v>
      </c>
      <c r="D2919">
        <v>4</v>
      </c>
      <c r="E2919">
        <v>0.6</v>
      </c>
      <c r="F2919" s="5">
        <f t="shared" si="283"/>
        <v>3.3991160000000002</v>
      </c>
      <c r="G2919">
        <v>1.036</v>
      </c>
      <c r="K2919">
        <v>424.97899999999998</v>
      </c>
      <c r="L2919">
        <v>423.94200000000001</v>
      </c>
      <c r="N2919">
        <v>0.32500000000000001</v>
      </c>
    </row>
    <row r="2920" spans="1:14" x14ac:dyDescent="0.2">
      <c r="A2920" s="1">
        <v>313</v>
      </c>
      <c r="B2920" s="10">
        <v>31458</v>
      </c>
      <c r="C2920" s="32" t="str">
        <f t="shared" si="284"/>
        <v>S</v>
      </c>
      <c r="D2920">
        <v>4</v>
      </c>
      <c r="E2920">
        <v>0.64</v>
      </c>
      <c r="F2920" s="5">
        <f t="shared" si="283"/>
        <v>3.3597440000000001</v>
      </c>
      <c r="G2920">
        <v>1.024</v>
      </c>
      <c r="K2920">
        <v>424.97899999999998</v>
      </c>
      <c r="L2920">
        <v>423.95499999999998</v>
      </c>
      <c r="N2920">
        <v>0.313</v>
      </c>
    </row>
    <row r="2921" spans="1:14" x14ac:dyDescent="0.2">
      <c r="A2921" s="1">
        <v>313</v>
      </c>
      <c r="B2921" s="10">
        <v>31465</v>
      </c>
      <c r="C2921" s="32" t="str">
        <f t="shared" si="284"/>
        <v>S</v>
      </c>
      <c r="D2921">
        <v>4</v>
      </c>
      <c r="E2921">
        <v>0.61</v>
      </c>
      <c r="F2921" s="5">
        <f t="shared" si="283"/>
        <v>3.3892729999999998</v>
      </c>
      <c r="G2921">
        <v>1.0329999999999999</v>
      </c>
      <c r="K2921">
        <v>424.97899999999998</v>
      </c>
      <c r="L2921">
        <v>423.94499999999999</v>
      </c>
      <c r="N2921">
        <v>0.32200000000000001</v>
      </c>
    </row>
    <row r="2922" spans="1:14" x14ac:dyDescent="0.2">
      <c r="A2922" s="1">
        <v>313</v>
      </c>
      <c r="B2922" s="10">
        <v>31473</v>
      </c>
      <c r="C2922" s="32" t="str">
        <f t="shared" si="284"/>
        <v>S</v>
      </c>
      <c r="D2922">
        <v>4</v>
      </c>
      <c r="E2922">
        <v>0.6</v>
      </c>
      <c r="F2922" s="5">
        <f t="shared" si="283"/>
        <v>3.3991160000000002</v>
      </c>
      <c r="G2922">
        <v>1.036</v>
      </c>
      <c r="K2922">
        <v>424.97899999999998</v>
      </c>
      <c r="L2922">
        <v>423.94200000000001</v>
      </c>
      <c r="N2922">
        <v>0.32500000000000001</v>
      </c>
    </row>
    <row r="2923" spans="1:14" x14ac:dyDescent="0.2">
      <c r="A2923" s="1">
        <v>313</v>
      </c>
      <c r="B2923" s="10">
        <v>31487</v>
      </c>
      <c r="C2923" s="32" t="str">
        <f t="shared" si="284"/>
        <v>S</v>
      </c>
      <c r="D2923">
        <v>4</v>
      </c>
      <c r="E2923">
        <v>0.74</v>
      </c>
      <c r="F2923" s="5">
        <f t="shared" si="283"/>
        <v>3.261314</v>
      </c>
      <c r="G2923">
        <v>0.99399999999999999</v>
      </c>
      <c r="K2923">
        <v>424.97899999999998</v>
      </c>
      <c r="L2923">
        <v>423.98500000000001</v>
      </c>
      <c r="N2923">
        <v>0.28299999999999997</v>
      </c>
    </row>
    <row r="2924" spans="1:14" x14ac:dyDescent="0.2">
      <c r="A2924" s="1">
        <v>313</v>
      </c>
      <c r="B2924" s="10">
        <v>31493</v>
      </c>
      <c r="C2924" s="32" t="str">
        <f t="shared" si="284"/>
        <v>S</v>
      </c>
      <c r="D2924">
        <v>4</v>
      </c>
      <c r="E2924">
        <v>1.53</v>
      </c>
      <c r="F2924" s="5">
        <f t="shared" si="283"/>
        <v>2.470593</v>
      </c>
      <c r="G2924">
        <v>0.753</v>
      </c>
      <c r="K2924">
        <v>424.97899999999998</v>
      </c>
      <c r="L2924">
        <v>424.226</v>
      </c>
      <c r="N2924">
        <v>4.2000000000000003E-2</v>
      </c>
    </row>
    <row r="2925" spans="1:14" x14ac:dyDescent="0.2">
      <c r="A2925" s="1">
        <v>313</v>
      </c>
      <c r="B2925" s="10">
        <v>31500</v>
      </c>
      <c r="C2925" s="32" t="str">
        <f t="shared" si="284"/>
        <v>S</v>
      </c>
      <c r="D2925">
        <v>4</v>
      </c>
      <c r="E2925">
        <v>1.63</v>
      </c>
      <c r="F2925" s="5">
        <f t="shared" si="283"/>
        <v>2.3688820000000002</v>
      </c>
      <c r="G2925">
        <v>0.72199999999999998</v>
      </c>
      <c r="K2925">
        <v>424.97899999999998</v>
      </c>
      <c r="L2925">
        <v>424.25599999999997</v>
      </c>
      <c r="N2925">
        <v>1.0999999999999999E-2</v>
      </c>
    </row>
    <row r="2926" spans="1:14" x14ac:dyDescent="0.2">
      <c r="A2926" s="1">
        <v>313</v>
      </c>
      <c r="B2926" s="10">
        <v>31507</v>
      </c>
      <c r="C2926" s="32" t="str">
        <f t="shared" si="284"/>
        <v>S</v>
      </c>
      <c r="D2926">
        <v>4</v>
      </c>
      <c r="E2926">
        <v>1.67</v>
      </c>
      <c r="F2926" s="5">
        <f t="shared" si="283"/>
        <v>2.32951</v>
      </c>
      <c r="G2926">
        <v>0.71</v>
      </c>
      <c r="K2926">
        <v>424.97899999999998</v>
      </c>
      <c r="L2926">
        <v>424.26799999999997</v>
      </c>
      <c r="N2926">
        <v>-1E-3</v>
      </c>
    </row>
    <row r="2927" spans="1:14" x14ac:dyDescent="0.2">
      <c r="A2927" s="1">
        <v>313</v>
      </c>
      <c r="B2927" s="10">
        <v>31515</v>
      </c>
      <c r="C2927" s="32" t="str">
        <f t="shared" si="284"/>
        <v>S</v>
      </c>
      <c r="D2927">
        <v>4</v>
      </c>
      <c r="E2927">
        <v>1.57</v>
      </c>
      <c r="F2927" s="5">
        <f t="shared" si="283"/>
        <v>2.4312209999999999</v>
      </c>
      <c r="G2927">
        <v>0.74099999999999999</v>
      </c>
      <c r="K2927">
        <v>424.97899999999998</v>
      </c>
      <c r="L2927">
        <v>424.238</v>
      </c>
      <c r="N2927">
        <v>0.03</v>
      </c>
    </row>
    <row r="2928" spans="1:14" x14ac:dyDescent="0.2">
      <c r="A2928" s="1">
        <v>313</v>
      </c>
      <c r="B2928" s="10">
        <v>31522</v>
      </c>
      <c r="C2928" s="32" t="str">
        <f t="shared" si="284"/>
        <v>S</v>
      </c>
      <c r="D2928">
        <v>4</v>
      </c>
      <c r="E2928">
        <v>1.57</v>
      </c>
      <c r="F2928" s="5">
        <f t="shared" si="283"/>
        <v>2.4312209999999999</v>
      </c>
      <c r="G2928">
        <v>0.74099999999999999</v>
      </c>
      <c r="K2928">
        <v>424.97899999999998</v>
      </c>
      <c r="L2928">
        <v>424.238</v>
      </c>
      <c r="N2928">
        <v>0.03</v>
      </c>
    </row>
    <row r="2929" spans="1:14" x14ac:dyDescent="0.2">
      <c r="A2929" s="1">
        <v>313</v>
      </c>
      <c r="B2929" s="10">
        <v>31529</v>
      </c>
      <c r="C2929" s="32" t="str">
        <f t="shared" si="284"/>
        <v>S</v>
      </c>
      <c r="D2929">
        <v>4</v>
      </c>
      <c r="E2929">
        <v>1.54</v>
      </c>
      <c r="F2929" s="5">
        <f t="shared" si="283"/>
        <v>2.46075</v>
      </c>
      <c r="G2929">
        <v>0.75</v>
      </c>
      <c r="K2929">
        <v>424.97899999999998</v>
      </c>
      <c r="L2929">
        <v>424.22899999999998</v>
      </c>
      <c r="N2929">
        <v>3.9E-2</v>
      </c>
    </row>
    <row r="2930" spans="1:14" x14ac:dyDescent="0.2">
      <c r="A2930" s="1">
        <v>313</v>
      </c>
      <c r="B2930" s="10">
        <v>31537</v>
      </c>
      <c r="C2930" s="32" t="str">
        <f t="shared" si="284"/>
        <v>S</v>
      </c>
      <c r="D2930">
        <v>4</v>
      </c>
      <c r="E2930">
        <v>1.62</v>
      </c>
      <c r="F2930" s="5">
        <f t="shared" si="283"/>
        <v>2.3787250000000002</v>
      </c>
      <c r="G2930">
        <v>0.72499999999999998</v>
      </c>
      <c r="K2930">
        <v>424.97899999999998</v>
      </c>
      <c r="L2930">
        <v>424.25299999999999</v>
      </c>
      <c r="N2930">
        <v>1.4E-2</v>
      </c>
    </row>
    <row r="2931" spans="1:14" x14ac:dyDescent="0.2">
      <c r="A2931" s="1">
        <v>313</v>
      </c>
      <c r="B2931" s="10">
        <v>31543</v>
      </c>
      <c r="C2931" s="32" t="str">
        <f t="shared" si="284"/>
        <v>S</v>
      </c>
      <c r="D2931">
        <v>4</v>
      </c>
      <c r="E2931">
        <v>1.71</v>
      </c>
      <c r="F2931" s="5">
        <f t="shared" si="283"/>
        <v>2.2901379999999998</v>
      </c>
      <c r="G2931">
        <v>0.69799999999999995</v>
      </c>
      <c r="K2931">
        <v>424.97899999999998</v>
      </c>
      <c r="L2931">
        <v>424.28100000000001</v>
      </c>
      <c r="N2931">
        <v>-1.2999999999999999E-2</v>
      </c>
    </row>
    <row r="2932" spans="1:14" x14ac:dyDescent="0.2">
      <c r="A2932" s="1">
        <v>313</v>
      </c>
      <c r="B2932" s="10">
        <v>31551</v>
      </c>
      <c r="C2932" s="32" t="str">
        <f t="shared" si="284"/>
        <v>S</v>
      </c>
      <c r="D2932">
        <v>4</v>
      </c>
      <c r="E2932">
        <v>1.56</v>
      </c>
      <c r="F2932" s="5">
        <f t="shared" si="283"/>
        <v>2.4410639999999999</v>
      </c>
      <c r="G2932">
        <v>0.74399999999999999</v>
      </c>
      <c r="K2932">
        <v>424.97899999999998</v>
      </c>
      <c r="L2932">
        <v>424.23500000000001</v>
      </c>
      <c r="N2932">
        <v>3.3000000000000002E-2</v>
      </c>
    </row>
    <row r="2933" spans="1:14" x14ac:dyDescent="0.2">
      <c r="A2933" s="1">
        <v>313</v>
      </c>
      <c r="B2933" s="10">
        <v>31578</v>
      </c>
      <c r="C2933" s="32" t="str">
        <f t="shared" si="284"/>
        <v>S</v>
      </c>
      <c r="D2933">
        <v>4</v>
      </c>
      <c r="E2933">
        <v>1.1200000000000001</v>
      </c>
      <c r="F2933" s="5">
        <f t="shared" si="283"/>
        <v>2.8807180000000003</v>
      </c>
      <c r="G2933">
        <v>0.878</v>
      </c>
      <c r="K2933">
        <v>424.97899999999998</v>
      </c>
      <c r="L2933">
        <v>424.101</v>
      </c>
      <c r="N2933">
        <v>0.16700000000000001</v>
      </c>
    </row>
    <row r="2934" spans="1:14" x14ac:dyDescent="0.2">
      <c r="A2934" s="1">
        <v>313</v>
      </c>
      <c r="B2934" s="10">
        <v>31592</v>
      </c>
      <c r="C2934" s="32" t="str">
        <f t="shared" si="284"/>
        <v>S</v>
      </c>
      <c r="D2934">
        <v>4</v>
      </c>
      <c r="E2934">
        <v>1.1599999999999999</v>
      </c>
      <c r="F2934" s="5">
        <f t="shared" si="283"/>
        <v>2.8413460000000001</v>
      </c>
      <c r="G2934">
        <v>0.86599999999999999</v>
      </c>
      <c r="K2934">
        <v>424.97899999999998</v>
      </c>
      <c r="L2934">
        <v>424.113</v>
      </c>
      <c r="N2934">
        <v>0.155</v>
      </c>
    </row>
    <row r="2935" spans="1:14" x14ac:dyDescent="0.2">
      <c r="A2935" s="1">
        <v>313</v>
      </c>
      <c r="B2935" s="10">
        <v>31602</v>
      </c>
      <c r="C2935" s="32" t="str">
        <f t="shared" si="284"/>
        <v>S</v>
      </c>
      <c r="D2935">
        <v>4</v>
      </c>
      <c r="E2935">
        <v>1.1100000000000001</v>
      </c>
      <c r="F2935" s="5">
        <f t="shared" si="283"/>
        <v>2.8905609999999999</v>
      </c>
      <c r="G2935">
        <v>0.88100000000000001</v>
      </c>
      <c r="K2935">
        <v>424.97899999999998</v>
      </c>
      <c r="L2935">
        <v>424.09800000000001</v>
      </c>
      <c r="N2935">
        <v>0.17</v>
      </c>
    </row>
    <row r="2936" spans="1:14" x14ac:dyDescent="0.2">
      <c r="A2936" s="1">
        <v>313</v>
      </c>
      <c r="B2936" s="10">
        <v>31606</v>
      </c>
      <c r="C2936" s="32" t="str">
        <f t="shared" si="284"/>
        <v>S</v>
      </c>
      <c r="D2936">
        <v>4</v>
      </c>
      <c r="E2936">
        <v>1.23</v>
      </c>
      <c r="F2936" s="5">
        <f t="shared" si="283"/>
        <v>2.769164</v>
      </c>
      <c r="G2936">
        <v>0.84399999999999997</v>
      </c>
      <c r="K2936">
        <v>424.97899999999998</v>
      </c>
      <c r="L2936">
        <v>424.13400000000001</v>
      </c>
      <c r="N2936">
        <v>0.13300000000000001</v>
      </c>
    </row>
    <row r="2937" spans="1:14" x14ac:dyDescent="0.2">
      <c r="A2937" s="1">
        <v>313</v>
      </c>
      <c r="B2937" s="10">
        <v>31614</v>
      </c>
      <c r="C2937" s="32" t="str">
        <f t="shared" si="284"/>
        <v>S</v>
      </c>
      <c r="D2937">
        <v>4</v>
      </c>
      <c r="E2937">
        <v>1.21</v>
      </c>
      <c r="F2937" s="5">
        <f t="shared" si="283"/>
        <v>2.7888500000000001</v>
      </c>
      <c r="G2937">
        <v>0.85</v>
      </c>
      <c r="K2937">
        <v>424.97899999999998</v>
      </c>
      <c r="L2937">
        <v>424.12799999999999</v>
      </c>
      <c r="N2937">
        <v>0.13900000000000001</v>
      </c>
    </row>
    <row r="2938" spans="1:14" x14ac:dyDescent="0.2">
      <c r="A2938" s="1">
        <v>313</v>
      </c>
      <c r="B2938" s="10">
        <v>31719</v>
      </c>
      <c r="C2938" s="32" t="str">
        <f t="shared" si="284"/>
        <v>S</v>
      </c>
      <c r="D2938">
        <v>4</v>
      </c>
      <c r="E2938">
        <v>1.2</v>
      </c>
      <c r="F2938" s="5">
        <f t="shared" si="283"/>
        <v>2.7986930000000001</v>
      </c>
      <c r="G2938">
        <v>0.85299999999999998</v>
      </c>
      <c r="K2938">
        <v>424.97899999999998</v>
      </c>
      <c r="L2938">
        <v>424.125</v>
      </c>
      <c r="N2938">
        <v>0.14199999999999999</v>
      </c>
    </row>
    <row r="2939" spans="1:14" x14ac:dyDescent="0.2">
      <c r="A2939" s="1">
        <v>313</v>
      </c>
      <c r="B2939" s="10">
        <v>31760</v>
      </c>
      <c r="C2939" s="32" t="str">
        <f t="shared" si="284"/>
        <v>S</v>
      </c>
      <c r="D2939">
        <v>4</v>
      </c>
      <c r="E2939">
        <v>1.19</v>
      </c>
      <c r="F2939" s="5">
        <f t="shared" si="283"/>
        <v>2.8085360000000001</v>
      </c>
      <c r="G2939">
        <v>0.85599999999999998</v>
      </c>
      <c r="K2939">
        <v>424.97899999999998</v>
      </c>
      <c r="L2939">
        <v>424.12200000000001</v>
      </c>
      <c r="N2939">
        <v>0.14499999999999999</v>
      </c>
    </row>
    <row r="2940" spans="1:14" x14ac:dyDescent="0.2">
      <c r="A2940" s="1">
        <v>313</v>
      </c>
      <c r="B2940" s="10">
        <v>31774</v>
      </c>
      <c r="C2940" s="32" t="str">
        <f t="shared" si="284"/>
        <v>S</v>
      </c>
      <c r="D2940">
        <v>4</v>
      </c>
      <c r="E2940">
        <v>0.44</v>
      </c>
      <c r="F2940" s="5">
        <f t="shared" si="283"/>
        <v>3.559885</v>
      </c>
      <c r="G2940">
        <v>1.085</v>
      </c>
      <c r="K2940">
        <v>424.97899999999998</v>
      </c>
      <c r="L2940">
        <v>423.89400000000001</v>
      </c>
      <c r="N2940">
        <v>0.374</v>
      </c>
    </row>
    <row r="2941" spans="1:14" x14ac:dyDescent="0.2">
      <c r="A2941" s="1">
        <v>313</v>
      </c>
      <c r="B2941" s="10">
        <v>31780</v>
      </c>
      <c r="C2941" s="32" t="str">
        <f t="shared" si="284"/>
        <v>S</v>
      </c>
      <c r="D2941">
        <v>4</v>
      </c>
      <c r="E2941">
        <v>0.33</v>
      </c>
      <c r="F2941" s="5">
        <f t="shared" si="283"/>
        <v>3.6714390000000003</v>
      </c>
      <c r="G2941">
        <v>1.119</v>
      </c>
      <c r="K2941">
        <v>424.97899999999998</v>
      </c>
      <c r="L2941">
        <v>423.86</v>
      </c>
      <c r="N2941">
        <v>0.40799999999999997</v>
      </c>
    </row>
    <row r="2942" spans="1:14" x14ac:dyDescent="0.2">
      <c r="A2942" s="1">
        <v>313</v>
      </c>
      <c r="B2942" s="10">
        <v>31788</v>
      </c>
      <c r="C2942" s="32" t="str">
        <f t="shared" si="284"/>
        <v>S</v>
      </c>
      <c r="D2942">
        <v>4</v>
      </c>
      <c r="E2942">
        <v>0.28999999999999998</v>
      </c>
      <c r="F2942" s="5">
        <f t="shared" si="283"/>
        <v>3.7108110000000001</v>
      </c>
      <c r="G2942">
        <v>1.131</v>
      </c>
      <c r="K2942">
        <v>424.97899999999998</v>
      </c>
      <c r="L2942">
        <v>423.84800000000001</v>
      </c>
      <c r="N2942">
        <v>0.42</v>
      </c>
    </row>
    <row r="2943" spans="1:14" x14ac:dyDescent="0.2">
      <c r="A2943" s="1">
        <v>313</v>
      </c>
      <c r="B2943" s="10">
        <v>31905</v>
      </c>
      <c r="C2943" s="32" t="str">
        <f t="shared" si="284"/>
        <v>S</v>
      </c>
      <c r="D2943">
        <v>4</v>
      </c>
      <c r="E2943">
        <v>0.86</v>
      </c>
      <c r="F2943" s="5">
        <f t="shared" si="283"/>
        <v>3.1399170000000001</v>
      </c>
      <c r="G2943">
        <v>0.95699999999999996</v>
      </c>
      <c r="K2943">
        <v>424.97899999999998</v>
      </c>
      <c r="L2943">
        <v>424.02199999999999</v>
      </c>
      <c r="N2943">
        <v>0.246</v>
      </c>
    </row>
    <row r="2944" spans="1:14" x14ac:dyDescent="0.2">
      <c r="A2944" s="1">
        <v>313</v>
      </c>
      <c r="B2944" s="10">
        <v>32755</v>
      </c>
      <c r="C2944" s="32" t="str">
        <f t="shared" si="284"/>
        <v>V</v>
      </c>
      <c r="F2944" s="5">
        <f t="shared" si="283"/>
        <v>3.691125</v>
      </c>
      <c r="G2944">
        <v>1.125</v>
      </c>
      <c r="K2944">
        <v>424.97899999999998</v>
      </c>
      <c r="L2944">
        <v>423.85399999999998</v>
      </c>
      <c r="N2944">
        <v>0.41399999999999998</v>
      </c>
    </row>
    <row r="2945" spans="1:15" x14ac:dyDescent="0.2">
      <c r="A2945" s="1">
        <v>313</v>
      </c>
      <c r="B2945" s="10">
        <v>32800</v>
      </c>
      <c r="C2945" s="32" t="s">
        <v>206</v>
      </c>
      <c r="F2945" s="5">
        <f t="shared" si="283"/>
        <v>3.7009679999999996</v>
      </c>
      <c r="G2945">
        <v>1.1279999999999999</v>
      </c>
      <c r="H2945" s="5">
        <v>3.69</v>
      </c>
      <c r="I2945">
        <v>1.125</v>
      </c>
      <c r="K2945">
        <v>424.97899999999998</v>
      </c>
      <c r="L2945">
        <v>423.851</v>
      </c>
      <c r="M2945">
        <v>423.85399999999998</v>
      </c>
      <c r="N2945">
        <v>0.41699999999999998</v>
      </c>
      <c r="O2945">
        <v>0.41399999999999998</v>
      </c>
    </row>
    <row r="2946" spans="1:15" x14ac:dyDescent="0.2">
      <c r="A2946" s="1">
        <v>313</v>
      </c>
      <c r="B2946" s="10">
        <v>33257</v>
      </c>
      <c r="C2946" s="32" t="str">
        <f t="shared" si="284"/>
        <v>V</v>
      </c>
      <c r="F2946" s="5">
        <f t="shared" si="283"/>
        <v>4.6491769999999999</v>
      </c>
      <c r="G2946">
        <v>1.417</v>
      </c>
      <c r="K2946">
        <v>424.97899999999998</v>
      </c>
      <c r="L2946">
        <v>423.56099999999998</v>
      </c>
      <c r="N2946">
        <v>0.70599999999999996</v>
      </c>
    </row>
    <row r="2947" spans="1:15" x14ac:dyDescent="0.2">
      <c r="A2947" s="1">
        <v>313</v>
      </c>
      <c r="B2947" s="10">
        <v>33400</v>
      </c>
      <c r="C2947" s="32" t="str">
        <f t="shared" si="284"/>
        <v>S</v>
      </c>
      <c r="D2947">
        <v>5</v>
      </c>
      <c r="E2947">
        <v>1.39</v>
      </c>
      <c r="F2947" s="5">
        <f t="shared" si="283"/>
        <v>3.6091000000000006</v>
      </c>
      <c r="G2947">
        <v>1.1000000000000001</v>
      </c>
      <c r="K2947">
        <v>424.97899999999998</v>
      </c>
      <c r="L2947">
        <v>423.87799999999999</v>
      </c>
      <c r="N2947">
        <v>0.38900000000000001</v>
      </c>
    </row>
    <row r="2948" spans="1:15" x14ac:dyDescent="0.2">
      <c r="A2948" s="1">
        <v>313</v>
      </c>
      <c r="B2948" s="10">
        <v>33679</v>
      </c>
      <c r="C2948" s="32" t="str">
        <f t="shared" si="284"/>
        <v>V</v>
      </c>
      <c r="F2948" s="5">
        <f t="shared" si="283"/>
        <v>3.1366360000000002</v>
      </c>
      <c r="G2948">
        <v>0.95599999999999996</v>
      </c>
      <c r="K2948">
        <v>424.97899999999998</v>
      </c>
      <c r="L2948">
        <v>423.12</v>
      </c>
      <c r="N2948">
        <v>0.25</v>
      </c>
    </row>
    <row r="2949" spans="1:15" x14ac:dyDescent="0.2">
      <c r="A2949" s="1">
        <v>313</v>
      </c>
      <c r="B2949" s="10">
        <v>33688</v>
      </c>
      <c r="C2949" s="32" t="str">
        <f t="shared" si="284"/>
        <v>V</v>
      </c>
      <c r="F2949" s="5">
        <f t="shared" si="283"/>
        <v>3.0677350000000003</v>
      </c>
      <c r="G2949">
        <v>0.93500000000000005</v>
      </c>
      <c r="K2949">
        <v>424.97899999999998</v>
      </c>
      <c r="L2949">
        <v>423.2</v>
      </c>
      <c r="N2949">
        <v>0.22</v>
      </c>
    </row>
    <row r="2950" spans="1:15" x14ac:dyDescent="0.2">
      <c r="A2950" s="1">
        <v>313</v>
      </c>
      <c r="B2950" s="10">
        <v>33690</v>
      </c>
      <c r="C2950" s="32" t="str">
        <f t="shared" si="284"/>
        <v>V</v>
      </c>
      <c r="F2950" s="5">
        <f t="shared" si="283"/>
        <v>3.1366360000000002</v>
      </c>
      <c r="G2950">
        <v>0.95599999999999996</v>
      </c>
      <c r="K2950">
        <v>424.97899999999998</v>
      </c>
      <c r="L2950">
        <v>423.2</v>
      </c>
      <c r="N2950">
        <v>0.25</v>
      </c>
    </row>
    <row r="2951" spans="1:15" x14ac:dyDescent="0.2">
      <c r="A2951" s="1">
        <v>313</v>
      </c>
      <c r="B2951" s="10">
        <v>33693</v>
      </c>
      <c r="C2951" s="32" t="str">
        <f t="shared" si="284"/>
        <v>V</v>
      </c>
      <c r="F2951" s="5">
        <f t="shared" si="283"/>
        <v>3.0316440000000004</v>
      </c>
      <c r="G2951">
        <v>0.92400000000000004</v>
      </c>
      <c r="K2951">
        <v>424.97899999999998</v>
      </c>
      <c r="L2951">
        <v>423.2</v>
      </c>
      <c r="N2951">
        <v>0.21</v>
      </c>
    </row>
    <row r="2952" spans="1:15" x14ac:dyDescent="0.2">
      <c r="A2952" s="1">
        <v>313</v>
      </c>
      <c r="B2952" s="10">
        <v>33695</v>
      </c>
      <c r="C2952" s="32" t="str">
        <f t="shared" si="284"/>
        <v>V</v>
      </c>
      <c r="F2952" s="5">
        <f t="shared" si="283"/>
        <v>3.1136689999999998</v>
      </c>
      <c r="G2952">
        <v>0.94899999999999995</v>
      </c>
      <c r="K2952">
        <v>424.97899999999998</v>
      </c>
      <c r="L2952">
        <v>423.18</v>
      </c>
      <c r="N2952">
        <v>0.24</v>
      </c>
    </row>
    <row r="2953" spans="1:15" x14ac:dyDescent="0.2">
      <c r="A2953" s="1">
        <v>313</v>
      </c>
      <c r="B2953" s="10">
        <v>33699</v>
      </c>
      <c r="C2953" s="32" t="str">
        <f t="shared" si="284"/>
        <v>V</v>
      </c>
      <c r="F2953" s="5">
        <f t="shared" si="283"/>
        <v>3.0907019999999998</v>
      </c>
      <c r="G2953">
        <v>0.94199999999999995</v>
      </c>
      <c r="K2953">
        <v>424.97899999999998</v>
      </c>
      <c r="L2953">
        <v>423.16</v>
      </c>
      <c r="N2953">
        <v>0.23</v>
      </c>
    </row>
    <row r="2954" spans="1:15" x14ac:dyDescent="0.2">
      <c r="A2954" s="1">
        <v>313</v>
      </c>
      <c r="B2954" s="10">
        <v>33700</v>
      </c>
      <c r="C2954" s="32" t="str">
        <f t="shared" si="284"/>
        <v>V</v>
      </c>
      <c r="F2954" s="5">
        <f t="shared" si="283"/>
        <v>3.087421</v>
      </c>
      <c r="G2954">
        <v>0.94099999999999995</v>
      </c>
      <c r="K2954">
        <v>424.97899999999998</v>
      </c>
      <c r="L2954">
        <v>423.04</v>
      </c>
      <c r="N2954">
        <v>0.23</v>
      </c>
    </row>
    <row r="2955" spans="1:15" x14ac:dyDescent="0.2">
      <c r="A2955" s="1">
        <v>313</v>
      </c>
      <c r="B2955" s="10">
        <v>33702</v>
      </c>
      <c r="C2955" s="32" t="str">
        <f t="shared" si="284"/>
        <v>V</v>
      </c>
      <c r="F2955" s="5">
        <f t="shared" si="283"/>
        <v>3.0841400000000001</v>
      </c>
      <c r="G2955">
        <v>0.94</v>
      </c>
      <c r="K2955">
        <v>424.97899999999998</v>
      </c>
      <c r="L2955">
        <v>423.02</v>
      </c>
      <c r="N2955">
        <v>0.23</v>
      </c>
    </row>
    <row r="2956" spans="1:15" x14ac:dyDescent="0.2">
      <c r="A2956" s="1">
        <v>313</v>
      </c>
      <c r="B2956" s="10">
        <v>33707</v>
      </c>
      <c r="C2956" s="32" t="str">
        <f t="shared" si="284"/>
        <v>V</v>
      </c>
      <c r="F2956" s="5">
        <f t="shared" si="283"/>
        <v>3.087421</v>
      </c>
      <c r="G2956">
        <v>0.94099999999999995</v>
      </c>
      <c r="K2956">
        <v>424.97899999999998</v>
      </c>
      <c r="L2956">
        <v>423.02</v>
      </c>
      <c r="N2956">
        <v>0.23</v>
      </c>
    </row>
    <row r="2957" spans="1:15" x14ac:dyDescent="0.2">
      <c r="A2957" s="1">
        <v>313</v>
      </c>
      <c r="B2957" s="10">
        <v>33709</v>
      </c>
      <c r="C2957" s="32" t="str">
        <f t="shared" si="284"/>
        <v>V</v>
      </c>
      <c r="F2957" s="5">
        <f t="shared" si="283"/>
        <v>3.0907019999999998</v>
      </c>
      <c r="G2957">
        <v>0.94199999999999995</v>
      </c>
      <c r="K2957">
        <v>424.97899999999998</v>
      </c>
      <c r="L2957">
        <v>423.68</v>
      </c>
      <c r="N2957">
        <v>0.23</v>
      </c>
    </row>
    <row r="2958" spans="1:15" x14ac:dyDescent="0.2">
      <c r="A2958" s="1">
        <v>313</v>
      </c>
      <c r="B2958" s="10">
        <v>33716</v>
      </c>
      <c r="C2958" s="32" t="str">
        <f t="shared" si="284"/>
        <v>V</v>
      </c>
      <c r="F2958" s="5">
        <f t="shared" si="283"/>
        <v>2.8938420000000002</v>
      </c>
      <c r="G2958">
        <v>0.88200000000000001</v>
      </c>
      <c r="K2958">
        <v>424.97899999999998</v>
      </c>
      <c r="L2958">
        <v>423.74</v>
      </c>
      <c r="N2958">
        <v>0.17</v>
      </c>
    </row>
    <row r="2959" spans="1:15" x14ac:dyDescent="0.2">
      <c r="A2959" s="1">
        <v>313</v>
      </c>
      <c r="B2959" s="10">
        <v>33718</v>
      </c>
      <c r="C2959" s="32" t="str">
        <f t="shared" si="284"/>
        <v>V</v>
      </c>
      <c r="F2959" s="5">
        <f t="shared" si="283"/>
        <v>2.8807180000000003</v>
      </c>
      <c r="G2959">
        <v>0.878</v>
      </c>
      <c r="K2959">
        <v>424.97899999999998</v>
      </c>
      <c r="L2959">
        <v>423.72</v>
      </c>
      <c r="N2959">
        <v>0.17</v>
      </c>
    </row>
    <row r="2960" spans="1:15" x14ac:dyDescent="0.2">
      <c r="A2960" s="1">
        <v>313</v>
      </c>
      <c r="B2960" s="10">
        <v>33771</v>
      </c>
      <c r="C2960" s="32" t="str">
        <f t="shared" si="284"/>
        <v>V</v>
      </c>
      <c r="F2960" s="5">
        <f t="shared" si="283"/>
        <v>3.162884</v>
      </c>
      <c r="G2960">
        <v>0.96399999999999997</v>
      </c>
      <c r="K2960">
        <v>424.97899999999998</v>
      </c>
      <c r="L2960">
        <v>423.66</v>
      </c>
      <c r="N2960">
        <v>0.25</v>
      </c>
    </row>
    <row r="2961" spans="1:15" x14ac:dyDescent="0.2">
      <c r="A2961" s="1">
        <v>313</v>
      </c>
      <c r="B2961" s="10">
        <v>34033</v>
      </c>
      <c r="C2961" s="32" t="str">
        <f t="shared" si="284"/>
        <v>V</v>
      </c>
      <c r="F2961" s="5">
        <f t="shared" si="283"/>
        <v>3.5434800000000002</v>
      </c>
      <c r="G2961">
        <v>1.08</v>
      </c>
      <c r="K2961">
        <v>424.97899999999998</v>
      </c>
      <c r="L2961">
        <f>K2961-G2961</f>
        <v>423.899</v>
      </c>
      <c r="N2961">
        <v>0.36899999999999999</v>
      </c>
    </row>
    <row r="2962" spans="1:15" x14ac:dyDescent="0.2">
      <c r="A2962" s="1">
        <v>313</v>
      </c>
      <c r="B2962" s="10">
        <v>34044</v>
      </c>
      <c r="C2962" s="32" t="str">
        <f t="shared" si="284"/>
        <v>V</v>
      </c>
      <c r="F2962" s="5">
        <f t="shared" si="283"/>
        <v>3.723935</v>
      </c>
      <c r="G2962">
        <v>1.135</v>
      </c>
      <c r="K2962">
        <v>424.97899999999998</v>
      </c>
      <c r="L2962">
        <f>K2962-G2962</f>
        <v>423.84399999999999</v>
      </c>
      <c r="N2962">
        <v>0.42399999999999999</v>
      </c>
    </row>
    <row r="2963" spans="1:15" x14ac:dyDescent="0.2">
      <c r="A2963" s="1">
        <v>313</v>
      </c>
      <c r="B2963" s="10">
        <v>34058</v>
      </c>
      <c r="C2963" s="32" t="s">
        <v>206</v>
      </c>
      <c r="F2963" s="5">
        <f t="shared" si="283"/>
        <v>2.6641720000000002</v>
      </c>
      <c r="G2963">
        <v>0.81200000000000006</v>
      </c>
      <c r="H2963" s="5">
        <f>I2963*3.281</f>
        <v>2.6248000000000005</v>
      </c>
      <c r="I2963">
        <v>0.8</v>
      </c>
      <c r="K2963">
        <v>424.97899999999998</v>
      </c>
      <c r="L2963">
        <f t="shared" ref="L2963:L2977" si="285">K2963-G2963</f>
        <v>424.16699999999997</v>
      </c>
      <c r="M2963">
        <v>424.18</v>
      </c>
      <c r="N2963">
        <v>0.10100000000000001</v>
      </c>
      <c r="O2963">
        <v>8.8999999999999996E-2</v>
      </c>
    </row>
    <row r="2964" spans="1:15" x14ac:dyDescent="0.2">
      <c r="A2964" s="1">
        <v>313</v>
      </c>
      <c r="B2964" s="10">
        <v>34086</v>
      </c>
      <c r="C2964" s="32" t="str">
        <f t="shared" si="284"/>
        <v>V</v>
      </c>
      <c r="F2964" s="5">
        <f t="shared" si="283"/>
        <v>2.6576100000000005</v>
      </c>
      <c r="G2964">
        <v>0.81</v>
      </c>
      <c r="K2964">
        <v>424.97899999999998</v>
      </c>
      <c r="L2964">
        <f t="shared" si="285"/>
        <v>424.16899999999998</v>
      </c>
      <c r="N2964">
        <v>9.9000000000000005E-2</v>
      </c>
    </row>
    <row r="2965" spans="1:15" x14ac:dyDescent="0.2">
      <c r="A2965" s="1">
        <v>313</v>
      </c>
      <c r="B2965" s="10">
        <v>34100</v>
      </c>
      <c r="C2965" s="32" t="str">
        <f t="shared" si="284"/>
        <v>V</v>
      </c>
      <c r="F2965" s="5">
        <f t="shared" si="283"/>
        <v>2.8085360000000001</v>
      </c>
      <c r="G2965">
        <v>0.85599999999999998</v>
      </c>
      <c r="K2965">
        <v>424.97899999999998</v>
      </c>
      <c r="L2965">
        <f t="shared" si="285"/>
        <v>424.12299999999999</v>
      </c>
      <c r="N2965">
        <v>0.14499999999999999</v>
      </c>
    </row>
    <row r="2966" spans="1:15" x14ac:dyDescent="0.2">
      <c r="A2966" s="1">
        <v>313</v>
      </c>
      <c r="B2966" s="10">
        <v>34267</v>
      </c>
      <c r="C2966" s="32" t="str">
        <f t="shared" si="284"/>
        <v>V</v>
      </c>
      <c r="F2966" s="5">
        <f>G2966*3.281</f>
        <v>3.3039669999999997</v>
      </c>
      <c r="G2966">
        <v>1.0069999999999999</v>
      </c>
      <c r="K2966">
        <v>424.97899999999998</v>
      </c>
      <c r="L2966">
        <f t="shared" si="285"/>
        <v>423.97199999999998</v>
      </c>
      <c r="N2966">
        <v>0.29599999999999999</v>
      </c>
    </row>
    <row r="2967" spans="1:15" x14ac:dyDescent="0.2">
      <c r="A2967" s="1">
        <v>313</v>
      </c>
      <c r="B2967" s="10">
        <v>34310</v>
      </c>
      <c r="C2967" s="32" t="str">
        <f t="shared" si="284"/>
        <v>V</v>
      </c>
      <c r="F2967" s="5">
        <f>G2967*3.281</f>
        <v>3.4056780000000004</v>
      </c>
      <c r="G2967">
        <v>1.038</v>
      </c>
      <c r="K2967">
        <v>424.97899999999998</v>
      </c>
      <c r="L2967">
        <f t="shared" si="285"/>
        <v>423.94099999999997</v>
      </c>
      <c r="N2967">
        <v>0.32700000000000001</v>
      </c>
    </row>
    <row r="2968" spans="1:15" x14ac:dyDescent="0.2">
      <c r="A2968" s="1">
        <v>313</v>
      </c>
      <c r="B2968" s="10">
        <v>34341</v>
      </c>
      <c r="C2968" s="32" t="str">
        <f t="shared" si="284"/>
        <v>V</v>
      </c>
      <c r="F2968" s="5">
        <f>G2968*3.281</f>
        <v>3.3597440000000001</v>
      </c>
      <c r="G2968">
        <v>1.024</v>
      </c>
      <c r="K2968">
        <v>424.97899999999998</v>
      </c>
      <c r="L2968">
        <f t="shared" si="285"/>
        <v>423.95499999999998</v>
      </c>
      <c r="N2968">
        <v>0.313</v>
      </c>
    </row>
    <row r="2969" spans="1:15" x14ac:dyDescent="0.2">
      <c r="A2969" s="1">
        <v>313</v>
      </c>
      <c r="B2969" s="10">
        <v>34366</v>
      </c>
      <c r="C2969" s="32" t="str">
        <f t="shared" si="284"/>
        <v>V</v>
      </c>
      <c r="F2969" s="5">
        <f>G2969*3.281</f>
        <v>3.746902</v>
      </c>
      <c r="G2969">
        <v>1.1419999999999999</v>
      </c>
      <c r="K2969">
        <v>424.97899999999998</v>
      </c>
      <c r="L2969">
        <f t="shared" si="285"/>
        <v>423.83699999999999</v>
      </c>
      <c r="N2969">
        <v>0.43099999999999999</v>
      </c>
    </row>
    <row r="2970" spans="1:15" x14ac:dyDescent="0.2">
      <c r="A2970" s="1">
        <v>313</v>
      </c>
      <c r="B2970" s="10">
        <v>34402</v>
      </c>
      <c r="C2970" s="32" t="str">
        <f t="shared" si="284"/>
        <v>V</v>
      </c>
      <c r="J2970" t="s">
        <v>52</v>
      </c>
      <c r="K2970">
        <v>424.97899999999998</v>
      </c>
    </row>
    <row r="2971" spans="1:15" x14ac:dyDescent="0.2">
      <c r="A2971" s="1">
        <v>313</v>
      </c>
      <c r="B2971" s="10">
        <v>34438</v>
      </c>
      <c r="C2971" s="32" t="str">
        <f t="shared" si="284"/>
        <v>V</v>
      </c>
      <c r="F2971" s="5">
        <f t="shared" ref="F2971:F2977" si="286">G2971*3.281</f>
        <v>2.7986930000000001</v>
      </c>
      <c r="G2971">
        <v>0.85299999999999998</v>
      </c>
      <c r="K2971">
        <v>424.97899999999998</v>
      </c>
      <c r="L2971">
        <f t="shared" si="285"/>
        <v>424.12599999999998</v>
      </c>
      <c r="N2971">
        <v>0.14199999999999999</v>
      </c>
    </row>
    <row r="2972" spans="1:15" x14ac:dyDescent="0.2">
      <c r="A2972" s="1">
        <v>313</v>
      </c>
      <c r="B2972" s="10">
        <v>34488</v>
      </c>
      <c r="C2972" s="32" t="str">
        <f t="shared" si="284"/>
        <v>V</v>
      </c>
      <c r="F2972" s="5">
        <f t="shared" si="286"/>
        <v>3.1038259999999998</v>
      </c>
      <c r="G2972">
        <v>0.94599999999999995</v>
      </c>
      <c r="K2972">
        <v>424.97899999999998</v>
      </c>
      <c r="L2972">
        <f t="shared" si="285"/>
        <v>424.03299999999996</v>
      </c>
      <c r="N2972">
        <v>0.23499999999999999</v>
      </c>
    </row>
    <row r="2973" spans="1:15" x14ac:dyDescent="0.2">
      <c r="A2973" s="1">
        <v>313</v>
      </c>
      <c r="B2973" s="10">
        <v>34522</v>
      </c>
      <c r="C2973" s="32" t="str">
        <f t="shared" si="284"/>
        <v>V</v>
      </c>
      <c r="F2973" s="5">
        <f t="shared" si="286"/>
        <v>2.7921309999999999</v>
      </c>
      <c r="G2973">
        <v>0.85099999999999998</v>
      </c>
      <c r="K2973">
        <v>424.97899999999998</v>
      </c>
      <c r="L2973">
        <f t="shared" si="285"/>
        <v>424.12799999999999</v>
      </c>
      <c r="N2973">
        <v>0.14000000000000001</v>
      </c>
    </row>
    <row r="2974" spans="1:15" x14ac:dyDescent="0.2">
      <c r="A2974" s="1">
        <v>313</v>
      </c>
      <c r="B2974" s="10">
        <v>34561</v>
      </c>
      <c r="C2974" s="32" t="str">
        <f t="shared" si="284"/>
        <v>V</v>
      </c>
      <c r="F2974" s="5">
        <f t="shared" si="286"/>
        <v>3.0316440000000004</v>
      </c>
      <c r="G2974">
        <v>0.92400000000000004</v>
      </c>
      <c r="K2974">
        <v>424.97899999999998</v>
      </c>
      <c r="L2974">
        <f t="shared" si="285"/>
        <v>424.05500000000001</v>
      </c>
      <c r="N2974">
        <v>0.21299999999999999</v>
      </c>
    </row>
    <row r="2975" spans="1:15" x14ac:dyDescent="0.2">
      <c r="A2975" s="1">
        <v>313</v>
      </c>
      <c r="B2975" s="10">
        <v>34589</v>
      </c>
      <c r="C2975" s="32" t="str">
        <f t="shared" si="284"/>
        <v>V</v>
      </c>
      <c r="F2975" s="5">
        <f t="shared" si="286"/>
        <v>2.9594620000000003</v>
      </c>
      <c r="G2975">
        <v>0.90200000000000002</v>
      </c>
      <c r="K2975">
        <v>424.97899999999998</v>
      </c>
      <c r="L2975">
        <f t="shared" si="285"/>
        <v>424.077</v>
      </c>
      <c r="N2975">
        <v>0.191</v>
      </c>
    </row>
    <row r="2976" spans="1:15" x14ac:dyDescent="0.2">
      <c r="A2976" s="1">
        <v>313</v>
      </c>
      <c r="B2976" s="10">
        <v>34611</v>
      </c>
      <c r="C2976" s="32" t="str">
        <f t="shared" si="284"/>
        <v>V</v>
      </c>
      <c r="F2976" s="5">
        <f t="shared" si="286"/>
        <v>2.7330730000000001</v>
      </c>
      <c r="G2976">
        <v>0.83299999999999996</v>
      </c>
      <c r="K2976">
        <v>424.97899999999998</v>
      </c>
      <c r="L2976">
        <f t="shared" si="285"/>
        <v>424.14599999999996</v>
      </c>
      <c r="N2976">
        <v>0.122</v>
      </c>
    </row>
    <row r="2977" spans="1:14" x14ac:dyDescent="0.2">
      <c r="A2977" s="1">
        <v>313</v>
      </c>
      <c r="B2977" s="10">
        <v>34648</v>
      </c>
      <c r="C2977" s="32" t="str">
        <f t="shared" si="284"/>
        <v>V</v>
      </c>
      <c r="F2977" s="5">
        <f t="shared" si="286"/>
        <v>2.7002630000000001</v>
      </c>
      <c r="G2977">
        <v>0.82299999999999995</v>
      </c>
      <c r="K2977">
        <v>424.97899999999998</v>
      </c>
      <c r="L2977">
        <f t="shared" si="285"/>
        <v>424.15600000000001</v>
      </c>
      <c r="N2977">
        <v>0.112</v>
      </c>
    </row>
    <row r="2978" spans="1:14" x14ac:dyDescent="0.2">
      <c r="A2978" s="1">
        <v>313</v>
      </c>
      <c r="B2978" s="10">
        <v>34676</v>
      </c>
      <c r="C2978" s="32" t="str">
        <f t="shared" si="284"/>
        <v>V</v>
      </c>
      <c r="J2978" t="s">
        <v>53</v>
      </c>
      <c r="K2978">
        <v>424.97899999999998</v>
      </c>
    </row>
    <row r="2979" spans="1:14" x14ac:dyDescent="0.2">
      <c r="A2979" s="1">
        <v>313</v>
      </c>
      <c r="B2979" s="10">
        <v>34702</v>
      </c>
      <c r="C2979" s="32" t="str">
        <f t="shared" si="284"/>
        <v>V</v>
      </c>
      <c r="J2979" t="s">
        <v>53</v>
      </c>
      <c r="K2979">
        <v>424.97899999999998</v>
      </c>
    </row>
    <row r="2980" spans="1:14" x14ac:dyDescent="0.2">
      <c r="A2980" s="1">
        <v>313</v>
      </c>
      <c r="B2980" s="10">
        <v>34775</v>
      </c>
      <c r="C2980" s="32" t="str">
        <f t="shared" ref="C2980:C3043" si="287">IF(ISBLANK(D2980),"V","S")</f>
        <v>V</v>
      </c>
      <c r="J2980" t="s">
        <v>53</v>
      </c>
      <c r="K2980">
        <v>424.97899999999998</v>
      </c>
    </row>
    <row r="2981" spans="1:14" x14ac:dyDescent="0.2">
      <c r="A2981" s="1">
        <v>313</v>
      </c>
      <c r="B2981" s="10">
        <v>34817</v>
      </c>
      <c r="C2981" s="32" t="str">
        <f t="shared" si="287"/>
        <v>V</v>
      </c>
      <c r="F2981" s="5">
        <f t="shared" ref="F2981:F2989" si="288">G2981*3.281</f>
        <v>2.4509069999999999</v>
      </c>
      <c r="G2981">
        <v>0.747</v>
      </c>
      <c r="K2981">
        <v>424.97899999999998</v>
      </c>
      <c r="L2981">
        <f t="shared" ref="L2981:L2989" si="289">K2981-G2981</f>
        <v>424.23199999999997</v>
      </c>
      <c r="N2981">
        <v>3.5999999999999997E-2</v>
      </c>
    </row>
    <row r="2982" spans="1:14" x14ac:dyDescent="0.2">
      <c r="A2982" s="1">
        <v>313</v>
      </c>
      <c r="B2982" s="10">
        <v>34859</v>
      </c>
      <c r="C2982" s="32" t="str">
        <f t="shared" si="287"/>
        <v>V</v>
      </c>
      <c r="F2982" s="5">
        <f t="shared" si="288"/>
        <v>2.8150979999999999</v>
      </c>
      <c r="G2982">
        <v>0.85799999999999998</v>
      </c>
      <c r="K2982">
        <v>424.97899999999998</v>
      </c>
      <c r="L2982">
        <f t="shared" si="289"/>
        <v>424.12099999999998</v>
      </c>
      <c r="N2982">
        <f>424.268-L2982</f>
        <v>0.14699999999999136</v>
      </c>
    </row>
    <row r="2983" spans="1:14" x14ac:dyDescent="0.2">
      <c r="A2983" s="1">
        <v>313</v>
      </c>
      <c r="B2983" s="10">
        <v>35184</v>
      </c>
      <c r="C2983" s="32" t="str">
        <f t="shared" si="287"/>
        <v>V</v>
      </c>
      <c r="F2983" s="5">
        <f t="shared" si="288"/>
        <v>2.217956</v>
      </c>
      <c r="G2983">
        <v>0.67600000000000005</v>
      </c>
      <c r="K2983">
        <v>424.97899999999998</v>
      </c>
      <c r="L2983">
        <f t="shared" si="289"/>
        <v>424.303</v>
      </c>
      <c r="N2983">
        <f t="shared" ref="N2983:N2993" si="290">424.268-L2983</f>
        <v>-3.5000000000025011E-2</v>
      </c>
    </row>
    <row r="2984" spans="1:14" x14ac:dyDescent="0.2">
      <c r="A2984" s="1">
        <v>313</v>
      </c>
      <c r="B2984" s="10">
        <v>35213</v>
      </c>
      <c r="C2984" s="32" t="str">
        <f t="shared" si="287"/>
        <v>V</v>
      </c>
      <c r="F2984" s="5">
        <f t="shared" si="288"/>
        <v>2.4016920000000002</v>
      </c>
      <c r="G2984">
        <v>0.73199999999999998</v>
      </c>
      <c r="K2984">
        <v>424.97899999999998</v>
      </c>
      <c r="L2984">
        <f t="shared" si="289"/>
        <v>424.24699999999996</v>
      </c>
      <c r="N2984">
        <f t="shared" si="290"/>
        <v>2.1000000000015007E-2</v>
      </c>
    </row>
    <row r="2985" spans="1:14" x14ac:dyDescent="0.2">
      <c r="A2985" s="1">
        <v>313</v>
      </c>
      <c r="B2985" s="10">
        <v>35240</v>
      </c>
      <c r="C2985" s="32" t="str">
        <f t="shared" si="287"/>
        <v>V</v>
      </c>
      <c r="F2985" s="5">
        <f t="shared" si="288"/>
        <v>2.8150979999999999</v>
      </c>
      <c r="G2985">
        <v>0.85799999999999998</v>
      </c>
      <c r="K2985">
        <v>424.97899999999998</v>
      </c>
      <c r="L2985">
        <f t="shared" si="289"/>
        <v>424.12099999999998</v>
      </c>
      <c r="N2985">
        <f t="shared" si="290"/>
        <v>0.14699999999999136</v>
      </c>
    </row>
    <row r="2986" spans="1:14" x14ac:dyDescent="0.2">
      <c r="A2986" s="1">
        <v>313</v>
      </c>
      <c r="B2986" s="10">
        <v>35286</v>
      </c>
      <c r="C2986" s="32" t="str">
        <f t="shared" si="287"/>
        <v>V</v>
      </c>
      <c r="F2986" s="5">
        <f t="shared" si="288"/>
        <v>3.1760079999999999</v>
      </c>
      <c r="G2986">
        <v>0.96799999999999997</v>
      </c>
      <c r="K2986">
        <v>424.97899999999998</v>
      </c>
      <c r="L2986">
        <f t="shared" si="289"/>
        <v>424.01099999999997</v>
      </c>
      <c r="N2986">
        <f t="shared" si="290"/>
        <v>0.257000000000005</v>
      </c>
    </row>
    <row r="2987" spans="1:14" x14ac:dyDescent="0.2">
      <c r="A2987" s="1">
        <v>313</v>
      </c>
      <c r="B2987" s="10">
        <v>35311</v>
      </c>
      <c r="C2987" s="32" t="str">
        <f t="shared" si="287"/>
        <v>V</v>
      </c>
      <c r="F2987" s="5">
        <f t="shared" si="288"/>
        <v>3.7600259999999999</v>
      </c>
      <c r="G2987" s="3">
        <v>1.1459999999999999</v>
      </c>
      <c r="K2987">
        <v>424.97899999999998</v>
      </c>
      <c r="L2987">
        <f t="shared" si="289"/>
        <v>423.83299999999997</v>
      </c>
      <c r="N2987">
        <f t="shared" si="290"/>
        <v>0.43500000000000227</v>
      </c>
    </row>
    <row r="2988" spans="1:14" x14ac:dyDescent="0.2">
      <c r="A2988" s="1">
        <v>313</v>
      </c>
      <c r="B2988" s="10">
        <v>35325</v>
      </c>
      <c r="C2988" s="32" t="str">
        <f t="shared" si="287"/>
        <v>V</v>
      </c>
      <c r="F2988" s="5">
        <f t="shared" si="288"/>
        <v>3.9901947120000005</v>
      </c>
      <c r="G2988" s="3">
        <v>1.2161520000000001</v>
      </c>
      <c r="K2988">
        <v>424.97899999999998</v>
      </c>
      <c r="L2988">
        <f t="shared" si="289"/>
        <v>423.76284799999996</v>
      </c>
      <c r="N2988">
        <f t="shared" si="290"/>
        <v>0.50515200000000959</v>
      </c>
    </row>
    <row r="2989" spans="1:14" x14ac:dyDescent="0.2">
      <c r="A2989" s="1">
        <v>313</v>
      </c>
      <c r="B2989" s="10">
        <v>35359</v>
      </c>
      <c r="C2989" s="32" t="str">
        <f t="shared" si="287"/>
        <v>V</v>
      </c>
      <c r="F2989" s="5">
        <f t="shared" si="288"/>
        <v>3.1497600000000001</v>
      </c>
      <c r="G2989" s="3">
        <v>0.96</v>
      </c>
      <c r="K2989">
        <v>424.97899999999998</v>
      </c>
      <c r="L2989">
        <f t="shared" si="289"/>
        <v>424.01900000000001</v>
      </c>
      <c r="N2989">
        <f>424.268-L2989</f>
        <v>0.2489999999999668</v>
      </c>
    </row>
    <row r="2990" spans="1:14" x14ac:dyDescent="0.2">
      <c r="A2990" s="1">
        <v>313</v>
      </c>
      <c r="B2990" s="10">
        <v>36149</v>
      </c>
      <c r="C2990" s="32" t="str">
        <f t="shared" si="287"/>
        <v>V</v>
      </c>
      <c r="J2990" s="3" t="s">
        <v>54</v>
      </c>
    </row>
    <row r="2991" spans="1:14" x14ac:dyDescent="0.2">
      <c r="A2991" s="1">
        <v>313</v>
      </c>
      <c r="B2991" s="10">
        <v>35487</v>
      </c>
      <c r="C2991" s="32" t="str">
        <f t="shared" si="287"/>
        <v>V</v>
      </c>
      <c r="J2991" s="3" t="s">
        <v>54</v>
      </c>
    </row>
    <row r="2992" spans="1:14" x14ac:dyDescent="0.2">
      <c r="A2992" s="1">
        <v>313</v>
      </c>
      <c r="B2992" s="10">
        <v>35551</v>
      </c>
      <c r="C2992" s="32" t="str">
        <f t="shared" si="287"/>
        <v>V</v>
      </c>
      <c r="F2992" s="5">
        <f t="shared" ref="F2992:F2998" si="291">G2992*3.281</f>
        <v>2.3984109999999998</v>
      </c>
      <c r="G2992" s="3">
        <v>0.73099999999999998</v>
      </c>
      <c r="K2992">
        <v>424.97899999999998</v>
      </c>
      <c r="L2992">
        <f t="shared" ref="L2992:L2998" si="292">K2992-G2992</f>
        <v>424.24799999999999</v>
      </c>
      <c r="N2992">
        <f t="shared" si="290"/>
        <v>1.999999999998181E-2</v>
      </c>
    </row>
    <row r="2993" spans="1:14" x14ac:dyDescent="0.2">
      <c r="A2993" s="1">
        <v>313</v>
      </c>
      <c r="B2993" s="10">
        <v>35586</v>
      </c>
      <c r="C2993" s="32" t="str">
        <f t="shared" si="287"/>
        <v>V</v>
      </c>
      <c r="F2993" s="5">
        <f t="shared" si="291"/>
        <v>2.6969819999999998</v>
      </c>
      <c r="G2993" s="3">
        <v>0.82199999999999995</v>
      </c>
      <c r="K2993">
        <v>424.97899999999998</v>
      </c>
      <c r="L2993">
        <f t="shared" si="292"/>
        <v>424.15699999999998</v>
      </c>
      <c r="N2993">
        <f t="shared" si="290"/>
        <v>0.11099999999999</v>
      </c>
    </row>
    <row r="2994" spans="1:14" x14ac:dyDescent="0.2">
      <c r="A2994" s="1">
        <v>313</v>
      </c>
      <c r="B2994" s="10">
        <v>35651</v>
      </c>
      <c r="C2994" s="32" t="str">
        <f t="shared" si="287"/>
        <v>V</v>
      </c>
      <c r="F2994" s="5">
        <f t="shared" si="291"/>
        <v>2.769164</v>
      </c>
      <c r="G2994" s="3">
        <v>0.84399999999999997</v>
      </c>
      <c r="K2994">
        <v>424.97899999999998</v>
      </c>
      <c r="L2994">
        <f t="shared" si="292"/>
        <v>424.13499999999999</v>
      </c>
      <c r="N2994">
        <f>424.268-L2994</f>
        <v>0.13299999999998136</v>
      </c>
    </row>
    <row r="2995" spans="1:14" x14ac:dyDescent="0.2">
      <c r="A2995" s="1">
        <v>313</v>
      </c>
      <c r="B2995" s="10">
        <v>35693</v>
      </c>
      <c r="C2995" s="32" t="str">
        <f t="shared" si="287"/>
        <v>V</v>
      </c>
      <c r="F2995" s="5">
        <f t="shared" si="291"/>
        <v>2.7527590000000002</v>
      </c>
      <c r="G2995" s="3">
        <v>0.83899999999999997</v>
      </c>
      <c r="K2995">
        <v>424.97899999999998</v>
      </c>
      <c r="L2995">
        <f t="shared" si="292"/>
        <v>424.14</v>
      </c>
      <c r="N2995">
        <f>424.268-L2995</f>
        <v>0.1279999999999859</v>
      </c>
    </row>
    <row r="2996" spans="1:14" x14ac:dyDescent="0.2">
      <c r="A2996" s="1">
        <v>313</v>
      </c>
      <c r="B2996" s="10">
        <v>35731</v>
      </c>
      <c r="C2996" s="32" t="str">
        <f t="shared" si="287"/>
        <v>V</v>
      </c>
      <c r="F2996" s="5">
        <f t="shared" si="291"/>
        <v>3.3006860000000002</v>
      </c>
      <c r="G2996" s="3">
        <v>1.006</v>
      </c>
      <c r="K2996">
        <v>424.97899999999998</v>
      </c>
      <c r="L2996">
        <f t="shared" si="292"/>
        <v>423.97300000000001</v>
      </c>
      <c r="N2996">
        <f>424.268-L2996</f>
        <v>0.29499999999995907</v>
      </c>
    </row>
    <row r="2997" spans="1:14" x14ac:dyDescent="0.2">
      <c r="A2997" s="1">
        <v>313</v>
      </c>
      <c r="B2997" s="10">
        <v>35754</v>
      </c>
      <c r="C2997" s="32" t="str">
        <f t="shared" si="287"/>
        <v>V</v>
      </c>
      <c r="F2997" s="5">
        <f t="shared" si="291"/>
        <v>3.349901</v>
      </c>
      <c r="G2997" s="3">
        <v>1.0209999999999999</v>
      </c>
      <c r="K2997">
        <v>424.97899999999998</v>
      </c>
      <c r="L2997">
        <f t="shared" si="292"/>
        <v>423.95799999999997</v>
      </c>
      <c r="N2997">
        <f>424.268-L2997</f>
        <v>0.31000000000000227</v>
      </c>
    </row>
    <row r="2998" spans="1:14" x14ac:dyDescent="0.2">
      <c r="A2998" s="1">
        <v>313</v>
      </c>
      <c r="B2998" s="10">
        <v>35776</v>
      </c>
      <c r="C2998" s="32" t="str">
        <f t="shared" si="287"/>
        <v>V</v>
      </c>
      <c r="F2998" s="5">
        <f t="shared" si="291"/>
        <v>3.4516120000000003</v>
      </c>
      <c r="G2998" s="3">
        <v>1.052</v>
      </c>
      <c r="K2998">
        <v>424.97899999999998</v>
      </c>
      <c r="L2998">
        <f t="shared" si="292"/>
        <v>423.92699999999996</v>
      </c>
      <c r="N2998">
        <f>424.268-L2998</f>
        <v>0.34100000000000819</v>
      </c>
    </row>
    <row r="2999" spans="1:14" x14ac:dyDescent="0.2">
      <c r="A2999" s="1">
        <v>313</v>
      </c>
      <c r="B2999" s="10">
        <v>35817</v>
      </c>
      <c r="C2999" s="32" t="str">
        <f t="shared" si="287"/>
        <v>V</v>
      </c>
      <c r="G2999" s="3"/>
      <c r="J2999" t="s">
        <v>52</v>
      </c>
    </row>
    <row r="3000" spans="1:14" x14ac:dyDescent="0.2">
      <c r="A3000" s="1">
        <v>313</v>
      </c>
      <c r="B3000" s="10">
        <v>35845</v>
      </c>
      <c r="C3000" s="32" t="str">
        <f t="shared" si="287"/>
        <v>V</v>
      </c>
      <c r="G3000" s="3"/>
      <c r="J3000" t="s">
        <v>52</v>
      </c>
    </row>
    <row r="3001" spans="1:14" x14ac:dyDescent="0.2">
      <c r="A3001" s="1">
        <v>313</v>
      </c>
      <c r="B3001" s="10">
        <v>35871</v>
      </c>
      <c r="C3001" s="32" t="str">
        <f t="shared" si="287"/>
        <v>V</v>
      </c>
      <c r="J3001" s="3" t="s">
        <v>54</v>
      </c>
    </row>
    <row r="3002" spans="1:14" x14ac:dyDescent="0.2">
      <c r="A3002" s="1">
        <v>313</v>
      </c>
      <c r="B3002" s="10">
        <v>35900</v>
      </c>
      <c r="C3002" s="32" t="str">
        <f t="shared" si="287"/>
        <v>V</v>
      </c>
      <c r="F3002" s="5">
        <f>G3002*3.281</f>
        <v>3.1464789999999998</v>
      </c>
      <c r="G3002" s="3">
        <v>0.95899999999999996</v>
      </c>
      <c r="K3002">
        <v>424.97899999999998</v>
      </c>
      <c r="L3002">
        <f t="shared" ref="L3002:L3026" si="293">K3002-G3002</f>
        <v>424.02</v>
      </c>
      <c r="N3002">
        <f>424.268-L3002</f>
        <v>0.24799999999999045</v>
      </c>
    </row>
    <row r="3003" spans="1:14" x14ac:dyDescent="0.2">
      <c r="A3003" s="1">
        <v>313</v>
      </c>
      <c r="B3003" s="10">
        <v>35956</v>
      </c>
      <c r="C3003" s="32" t="str">
        <f t="shared" si="287"/>
        <v>V</v>
      </c>
      <c r="F3003" s="5">
        <f>G3003*3.281</f>
        <v>3.008677</v>
      </c>
      <c r="G3003" s="3">
        <v>0.91700000000000004</v>
      </c>
      <c r="K3003">
        <v>424.97899999999998</v>
      </c>
      <c r="L3003">
        <f t="shared" si="293"/>
        <v>424.06200000000001</v>
      </c>
    </row>
    <row r="3004" spans="1:14" x14ac:dyDescent="0.2">
      <c r="A3004" s="1">
        <v>313</v>
      </c>
      <c r="B3004" s="10">
        <v>36001</v>
      </c>
      <c r="C3004" s="32" t="str">
        <f t="shared" si="287"/>
        <v>V</v>
      </c>
      <c r="F3004" s="5">
        <f>G3004*3.281</f>
        <v>3.5861330000000002</v>
      </c>
      <c r="G3004" s="3">
        <v>1.093</v>
      </c>
      <c r="K3004">
        <v>424.97899999999998</v>
      </c>
      <c r="L3004">
        <f t="shared" si="293"/>
        <v>423.88599999999997</v>
      </c>
    </row>
    <row r="3005" spans="1:14" x14ac:dyDescent="0.2">
      <c r="A3005" s="1">
        <v>313</v>
      </c>
      <c r="B3005" s="10">
        <v>36060</v>
      </c>
      <c r="C3005" s="32" t="str">
        <f t="shared" si="287"/>
        <v>V</v>
      </c>
      <c r="F3005" s="5">
        <f>G3005*3.281</f>
        <v>4.6655819999999997</v>
      </c>
      <c r="G3005" s="3">
        <v>1.4219999999999999</v>
      </c>
      <c r="K3005">
        <v>424.97899999999998</v>
      </c>
      <c r="L3005">
        <f t="shared" si="293"/>
        <v>423.55699999999996</v>
      </c>
    </row>
    <row r="3006" spans="1:14" x14ac:dyDescent="0.2">
      <c r="A3006" s="1">
        <v>313</v>
      </c>
      <c r="B3006" s="10">
        <v>36082</v>
      </c>
      <c r="C3006" s="32" t="str">
        <f t="shared" si="287"/>
        <v>V</v>
      </c>
      <c r="F3006" s="5">
        <f t="shared" ref="F3006:F3014" si="294">G3006*3.281</f>
        <v>4.0192250000000005</v>
      </c>
      <c r="G3006" s="3">
        <v>1.2250000000000001</v>
      </c>
      <c r="K3006">
        <v>424.97899999999998</v>
      </c>
      <c r="L3006">
        <f t="shared" si="293"/>
        <v>423.75399999999996</v>
      </c>
    </row>
    <row r="3007" spans="1:14" x14ac:dyDescent="0.2">
      <c r="A3007" s="1">
        <v>313</v>
      </c>
      <c r="B3007" s="10">
        <v>36277</v>
      </c>
      <c r="C3007" s="32" t="str">
        <f t="shared" si="287"/>
        <v>V</v>
      </c>
      <c r="F3007" s="5">
        <f t="shared" si="294"/>
        <v>2.5099650000000002</v>
      </c>
      <c r="G3007" s="3">
        <v>0.76500000000000001</v>
      </c>
      <c r="K3007">
        <v>424.97899999999998</v>
      </c>
      <c r="L3007">
        <f t="shared" si="293"/>
        <v>424.214</v>
      </c>
    </row>
    <row r="3008" spans="1:14" x14ac:dyDescent="0.2">
      <c r="A3008" s="1">
        <v>313</v>
      </c>
      <c r="B3008" s="10">
        <v>36299</v>
      </c>
      <c r="C3008" s="32" t="str">
        <f t="shared" si="287"/>
        <v>V</v>
      </c>
      <c r="F3008" s="5">
        <f t="shared" si="294"/>
        <v>2.1490550000000002</v>
      </c>
      <c r="G3008" s="3">
        <v>0.65500000000000003</v>
      </c>
      <c r="K3008">
        <v>424.97899999999998</v>
      </c>
      <c r="L3008">
        <f t="shared" si="293"/>
        <v>424.32400000000001</v>
      </c>
      <c r="N3008">
        <f t="shared" ref="N3008:N3014" si="295">424.268-L3008</f>
        <v>-5.6000000000040018E-2</v>
      </c>
    </row>
    <row r="3009" spans="1:14" x14ac:dyDescent="0.2">
      <c r="A3009" s="1">
        <v>313</v>
      </c>
      <c r="B3009" s="10">
        <v>36328</v>
      </c>
      <c r="C3009" s="32" t="str">
        <f t="shared" si="287"/>
        <v>V</v>
      </c>
      <c r="F3009" s="5">
        <f t="shared" si="294"/>
        <v>2.2015510000000003</v>
      </c>
      <c r="G3009" s="3">
        <v>0.67100000000000004</v>
      </c>
      <c r="K3009">
        <v>424.97899999999998</v>
      </c>
      <c r="L3009">
        <f t="shared" si="293"/>
        <v>424.30799999999999</v>
      </c>
      <c r="N3009">
        <f t="shared" si="295"/>
        <v>-4.0000000000020464E-2</v>
      </c>
    </row>
    <row r="3010" spans="1:14" x14ac:dyDescent="0.2">
      <c r="A3010" s="1">
        <v>313</v>
      </c>
      <c r="B3010" s="10">
        <v>36371</v>
      </c>
      <c r="C3010" s="32" t="str">
        <f t="shared" si="287"/>
        <v>V</v>
      </c>
      <c r="F3010" s="5">
        <f t="shared" si="294"/>
        <v>2.021096</v>
      </c>
      <c r="G3010" s="3">
        <v>0.61599999999999999</v>
      </c>
      <c r="K3010">
        <v>424.97899999999998</v>
      </c>
      <c r="L3010">
        <f t="shared" si="293"/>
        <v>424.363</v>
      </c>
      <c r="N3010">
        <f t="shared" si="295"/>
        <v>-9.5000000000027285E-2</v>
      </c>
    </row>
    <row r="3011" spans="1:14" x14ac:dyDescent="0.2">
      <c r="A3011" s="1">
        <v>313</v>
      </c>
      <c r="B3011" s="10">
        <v>36399</v>
      </c>
      <c r="C3011" s="32" t="str">
        <f t="shared" si="287"/>
        <v>V</v>
      </c>
      <c r="F3011" s="5">
        <f t="shared" si="294"/>
        <v>2.1917080000000002</v>
      </c>
      <c r="G3011" s="3">
        <v>0.66800000000000004</v>
      </c>
      <c r="K3011">
        <v>424.97899999999998</v>
      </c>
      <c r="L3011">
        <f t="shared" si="293"/>
        <v>424.31099999999998</v>
      </c>
      <c r="N3011">
        <f t="shared" si="295"/>
        <v>-4.3000000000006366E-2</v>
      </c>
    </row>
    <row r="3012" spans="1:14" x14ac:dyDescent="0.2">
      <c r="A3012" s="1">
        <v>313</v>
      </c>
      <c r="B3012" s="10">
        <v>36427</v>
      </c>
      <c r="C3012" s="32" t="str">
        <f t="shared" si="287"/>
        <v>V</v>
      </c>
      <c r="F3012" s="5">
        <f t="shared" si="294"/>
        <v>2.2310800000000004</v>
      </c>
      <c r="G3012" s="3">
        <v>0.68</v>
      </c>
      <c r="K3012">
        <v>424.97899999999998</v>
      </c>
      <c r="L3012">
        <f t="shared" si="293"/>
        <v>424.29899999999998</v>
      </c>
      <c r="N3012">
        <f t="shared" si="295"/>
        <v>-3.1000000000005912E-2</v>
      </c>
    </row>
    <row r="3013" spans="1:14" x14ac:dyDescent="0.2">
      <c r="A3013" s="1">
        <v>313</v>
      </c>
      <c r="B3013" s="10">
        <v>36458</v>
      </c>
      <c r="C3013" s="32" t="str">
        <f t="shared" si="287"/>
        <v>V</v>
      </c>
      <c r="F3013" s="5">
        <f t="shared" si="294"/>
        <v>2.5099650000000002</v>
      </c>
      <c r="G3013" s="3">
        <v>0.76500000000000001</v>
      </c>
      <c r="K3013">
        <v>424.97899999999998</v>
      </c>
      <c r="L3013">
        <f t="shared" si="293"/>
        <v>424.214</v>
      </c>
      <c r="N3013">
        <f t="shared" si="295"/>
        <v>5.3999999999973625E-2</v>
      </c>
    </row>
    <row r="3014" spans="1:14" x14ac:dyDescent="0.2">
      <c r="A3014" s="1">
        <v>313</v>
      </c>
      <c r="B3014" s="10">
        <v>36486</v>
      </c>
      <c r="C3014" s="32" t="str">
        <f t="shared" si="287"/>
        <v>V</v>
      </c>
      <c r="F3014" s="5">
        <f t="shared" si="294"/>
        <v>2.7429160000000001</v>
      </c>
      <c r="G3014" s="3">
        <v>0.83599999999999997</v>
      </c>
      <c r="K3014">
        <v>424.97899999999998</v>
      </c>
      <c r="L3014">
        <f t="shared" si="293"/>
        <v>424.14299999999997</v>
      </c>
      <c r="N3014">
        <f t="shared" si="295"/>
        <v>0.125</v>
      </c>
    </row>
    <row r="3015" spans="1:14" x14ac:dyDescent="0.2">
      <c r="A3015" s="1">
        <v>313</v>
      </c>
      <c r="B3015" s="10">
        <v>36521</v>
      </c>
      <c r="C3015" s="32" t="str">
        <f t="shared" si="287"/>
        <v>V</v>
      </c>
      <c r="J3015" s="3" t="s">
        <v>62</v>
      </c>
    </row>
    <row r="3016" spans="1:14" x14ac:dyDescent="0.2">
      <c r="A3016" s="1">
        <v>313</v>
      </c>
      <c r="B3016" s="10">
        <v>36553</v>
      </c>
      <c r="C3016" s="32" t="str">
        <f t="shared" si="287"/>
        <v>V</v>
      </c>
      <c r="J3016" s="3" t="s">
        <v>62</v>
      </c>
    </row>
    <row r="3017" spans="1:14" x14ac:dyDescent="0.2">
      <c r="A3017" s="1">
        <v>313</v>
      </c>
      <c r="B3017" s="10">
        <v>36587</v>
      </c>
      <c r="C3017" s="32" t="str">
        <f t="shared" si="287"/>
        <v>V</v>
      </c>
      <c r="J3017" s="3" t="s">
        <v>62</v>
      </c>
    </row>
    <row r="3018" spans="1:14" x14ac:dyDescent="0.2">
      <c r="A3018" s="1">
        <v>313</v>
      </c>
      <c r="B3018" s="10">
        <v>36612</v>
      </c>
      <c r="C3018" s="32" t="str">
        <f t="shared" si="287"/>
        <v>V</v>
      </c>
      <c r="J3018" s="3" t="s">
        <v>62</v>
      </c>
    </row>
    <row r="3019" spans="1:14" x14ac:dyDescent="0.2">
      <c r="A3019" s="1">
        <v>313</v>
      </c>
      <c r="B3019" s="10">
        <v>36640</v>
      </c>
      <c r="C3019" s="32" t="str">
        <f t="shared" si="287"/>
        <v>V</v>
      </c>
      <c r="F3019" s="5">
        <v>2.81</v>
      </c>
      <c r="G3019" s="3">
        <v>0.85599999999999998</v>
      </c>
      <c r="K3019">
        <v>424.97899999999998</v>
      </c>
      <c r="L3019">
        <f t="shared" si="293"/>
        <v>424.12299999999999</v>
      </c>
      <c r="N3019">
        <f t="shared" ref="N3019:N3026" si="296">424.268-L3019</f>
        <v>0.14499999999998181</v>
      </c>
    </row>
    <row r="3020" spans="1:14" x14ac:dyDescent="0.2">
      <c r="A3020" s="1">
        <v>313</v>
      </c>
      <c r="B3020" s="10">
        <v>36669</v>
      </c>
      <c r="C3020" s="32" t="str">
        <f t="shared" si="287"/>
        <v>V</v>
      </c>
      <c r="F3020" s="5">
        <v>2.92</v>
      </c>
      <c r="G3020" s="3">
        <v>0.89</v>
      </c>
      <c r="K3020">
        <v>424.97899999999998</v>
      </c>
      <c r="L3020">
        <f t="shared" si="293"/>
        <v>424.089</v>
      </c>
      <c r="N3020">
        <f t="shared" si="296"/>
        <v>0.17899999999997362</v>
      </c>
    </row>
    <row r="3021" spans="1:14" x14ac:dyDescent="0.2">
      <c r="A3021" s="1">
        <v>313</v>
      </c>
      <c r="B3021" s="10">
        <v>36706</v>
      </c>
      <c r="C3021" s="32" t="str">
        <f t="shared" si="287"/>
        <v>V</v>
      </c>
      <c r="F3021" s="5">
        <v>2.82</v>
      </c>
      <c r="G3021" s="3">
        <v>0.86</v>
      </c>
      <c r="K3021">
        <v>424.97899999999998</v>
      </c>
      <c r="L3021">
        <f t="shared" si="293"/>
        <v>424.11899999999997</v>
      </c>
      <c r="N3021">
        <f t="shared" si="296"/>
        <v>0.14900000000000091</v>
      </c>
    </row>
    <row r="3022" spans="1:14" x14ac:dyDescent="0.2">
      <c r="A3022" s="1">
        <v>313</v>
      </c>
      <c r="B3022" s="10">
        <v>36732</v>
      </c>
      <c r="C3022" s="32" t="str">
        <f t="shared" si="287"/>
        <v>V</v>
      </c>
      <c r="F3022" s="5">
        <v>3.2</v>
      </c>
      <c r="G3022" s="3">
        <v>0.97499999999999998</v>
      </c>
      <c r="K3022">
        <v>424.97899999999998</v>
      </c>
      <c r="L3022">
        <f t="shared" si="293"/>
        <v>424.00399999999996</v>
      </c>
      <c r="N3022">
        <f t="shared" si="296"/>
        <v>0.26400000000001</v>
      </c>
    </row>
    <row r="3023" spans="1:14" x14ac:dyDescent="0.2">
      <c r="A3023" s="1">
        <v>313</v>
      </c>
      <c r="B3023" s="10">
        <v>36760</v>
      </c>
      <c r="C3023" s="32" t="str">
        <f t="shared" si="287"/>
        <v>V</v>
      </c>
      <c r="F3023" s="5">
        <v>3.2</v>
      </c>
      <c r="G3023" s="3">
        <v>0.97699999999999998</v>
      </c>
      <c r="K3023">
        <v>424.97899999999998</v>
      </c>
      <c r="L3023">
        <f t="shared" si="293"/>
        <v>424.00200000000001</v>
      </c>
      <c r="N3023">
        <f t="shared" si="296"/>
        <v>0.26599999999996271</v>
      </c>
    </row>
    <row r="3024" spans="1:14" x14ac:dyDescent="0.2">
      <c r="A3024" s="1">
        <v>313</v>
      </c>
      <c r="B3024" s="10">
        <v>36787</v>
      </c>
      <c r="C3024" s="32" t="str">
        <f t="shared" si="287"/>
        <v>V</v>
      </c>
      <c r="F3024" s="5">
        <v>3.41</v>
      </c>
      <c r="G3024" s="3">
        <v>1.0389999999999999</v>
      </c>
      <c r="J3024">
        <f>AVERAGE(L3005:L3024)</f>
        <v>424.11024999999995</v>
      </c>
      <c r="K3024">
        <v>424.97899999999998</v>
      </c>
      <c r="L3024">
        <f t="shared" si="293"/>
        <v>423.94</v>
      </c>
      <c r="N3024">
        <f t="shared" si="296"/>
        <v>0.32799999999997453</v>
      </c>
    </row>
    <row r="3025" spans="1:14" x14ac:dyDescent="0.2">
      <c r="A3025" s="1">
        <v>313</v>
      </c>
      <c r="B3025" s="10">
        <v>36822</v>
      </c>
      <c r="C3025" s="32" t="str">
        <f t="shared" si="287"/>
        <v>V</v>
      </c>
      <c r="F3025" s="5">
        <v>2.97</v>
      </c>
      <c r="G3025" s="3">
        <v>0.90500000000000003</v>
      </c>
      <c r="K3025">
        <v>424.97899999999998</v>
      </c>
      <c r="L3025">
        <f t="shared" si="293"/>
        <v>424.07400000000001</v>
      </c>
      <c r="N3025">
        <f t="shared" si="296"/>
        <v>0.19399999999995998</v>
      </c>
    </row>
    <row r="3026" spans="1:14" x14ac:dyDescent="0.2">
      <c r="A3026" s="1">
        <v>313</v>
      </c>
      <c r="B3026" s="10">
        <v>36859</v>
      </c>
      <c r="C3026" s="32" t="str">
        <f t="shared" si="287"/>
        <v>V</v>
      </c>
      <c r="F3026" s="5">
        <v>2.67</v>
      </c>
      <c r="G3026" s="3">
        <v>0.81399999999999995</v>
      </c>
      <c r="K3026">
        <v>424.97899999999998</v>
      </c>
      <c r="L3026">
        <f t="shared" si="293"/>
        <v>424.16499999999996</v>
      </c>
      <c r="N3026">
        <f t="shared" si="296"/>
        <v>0.10300000000000864</v>
      </c>
    </row>
    <row r="3027" spans="1:14" x14ac:dyDescent="0.2">
      <c r="A3027" s="1">
        <v>313</v>
      </c>
      <c r="B3027" s="10">
        <v>36888</v>
      </c>
      <c r="C3027" s="32" t="str">
        <f t="shared" si="287"/>
        <v>V</v>
      </c>
      <c r="J3027" s="3" t="s">
        <v>68</v>
      </c>
    </row>
    <row r="3028" spans="1:14" x14ac:dyDescent="0.2">
      <c r="A3028" s="1">
        <v>313</v>
      </c>
      <c r="B3028" s="10">
        <v>36914</v>
      </c>
      <c r="C3028" s="32" t="str">
        <f t="shared" si="287"/>
        <v>V</v>
      </c>
      <c r="I3028" s="15"/>
      <c r="J3028" s="18" t="s">
        <v>69</v>
      </c>
    </row>
    <row r="3029" spans="1:14" x14ac:dyDescent="0.2">
      <c r="A3029" s="1">
        <v>313</v>
      </c>
      <c r="B3029" s="10">
        <v>36941</v>
      </c>
      <c r="C3029" s="32" t="str">
        <f t="shared" si="287"/>
        <v>V</v>
      </c>
      <c r="J3029" s="18" t="s">
        <v>70</v>
      </c>
    </row>
    <row r="3030" spans="1:14" x14ac:dyDescent="0.2">
      <c r="A3030" s="1">
        <v>313</v>
      </c>
      <c r="B3030" s="10">
        <v>36965</v>
      </c>
      <c r="C3030" s="32" t="str">
        <f t="shared" si="287"/>
        <v>V</v>
      </c>
      <c r="J3030" s="18" t="s">
        <v>70</v>
      </c>
    </row>
    <row r="3031" spans="1:14" x14ac:dyDescent="0.2">
      <c r="A3031" s="1">
        <v>313</v>
      </c>
      <c r="B3031" s="10">
        <v>37011</v>
      </c>
      <c r="C3031" s="32" t="str">
        <f t="shared" si="287"/>
        <v>V</v>
      </c>
      <c r="F3031" s="5">
        <v>2.23</v>
      </c>
      <c r="G3031" s="17">
        <v>0.68</v>
      </c>
      <c r="K3031">
        <v>424.97899999999998</v>
      </c>
      <c r="L3031">
        <f t="shared" ref="L3031:L3040" si="297">K3031-G3031</f>
        <v>424.29899999999998</v>
      </c>
      <c r="N3031">
        <f t="shared" ref="N3031:N3040" si="298">424.268-L3031</f>
        <v>-3.1000000000005912E-2</v>
      </c>
    </row>
    <row r="3032" spans="1:14" x14ac:dyDescent="0.2">
      <c r="A3032" s="1">
        <v>313</v>
      </c>
      <c r="B3032" s="10">
        <v>37041</v>
      </c>
      <c r="C3032" s="32" t="str">
        <f t="shared" si="287"/>
        <v>V</v>
      </c>
      <c r="F3032" s="5">
        <v>1.9</v>
      </c>
      <c r="G3032" s="17">
        <v>0.57899999999999996</v>
      </c>
      <c r="K3032">
        <v>424.97899999999998</v>
      </c>
      <c r="L3032">
        <f t="shared" si="297"/>
        <v>424.4</v>
      </c>
      <c r="N3032">
        <f t="shared" si="298"/>
        <v>-0.132000000000005</v>
      </c>
    </row>
    <row r="3033" spans="1:14" x14ac:dyDescent="0.2">
      <c r="A3033" s="1">
        <v>313</v>
      </c>
      <c r="B3033" s="10">
        <v>37063</v>
      </c>
      <c r="C3033" s="32" t="str">
        <f t="shared" si="287"/>
        <v>V</v>
      </c>
      <c r="F3033" s="5">
        <v>2.0299999999999998</v>
      </c>
      <c r="G3033" s="17">
        <v>0.61899999999999999</v>
      </c>
      <c r="K3033">
        <v>424.97899999999998</v>
      </c>
      <c r="L3033">
        <f t="shared" si="297"/>
        <v>424.35999999999996</v>
      </c>
      <c r="N3033">
        <f t="shared" si="298"/>
        <v>-9.1999999999984539E-2</v>
      </c>
    </row>
    <row r="3034" spans="1:14" x14ac:dyDescent="0.2">
      <c r="A3034" s="1">
        <v>313</v>
      </c>
      <c r="B3034" s="10">
        <v>37102</v>
      </c>
      <c r="C3034" s="32" t="str">
        <f t="shared" si="287"/>
        <v>V</v>
      </c>
      <c r="F3034" s="5">
        <v>2.69</v>
      </c>
      <c r="G3034" s="17">
        <v>0.82</v>
      </c>
      <c r="K3034">
        <v>424.97899999999998</v>
      </c>
      <c r="L3034">
        <f t="shared" si="297"/>
        <v>424.15899999999999</v>
      </c>
      <c r="N3034">
        <f t="shared" si="298"/>
        <v>0.10899999999998045</v>
      </c>
    </row>
    <row r="3035" spans="1:14" x14ac:dyDescent="0.2">
      <c r="A3035" s="1">
        <v>313</v>
      </c>
      <c r="B3035" s="10">
        <v>37130</v>
      </c>
      <c r="C3035" s="32" t="str">
        <f t="shared" si="287"/>
        <v>V</v>
      </c>
      <c r="F3035" s="5">
        <v>3.08</v>
      </c>
      <c r="G3035" s="17">
        <v>0.93899999999999995</v>
      </c>
      <c r="K3035">
        <v>424.97899999999998</v>
      </c>
      <c r="L3035">
        <f t="shared" si="297"/>
        <v>424.03999999999996</v>
      </c>
      <c r="N3035">
        <f t="shared" si="298"/>
        <v>0.22800000000000864</v>
      </c>
    </row>
    <row r="3036" spans="1:14" x14ac:dyDescent="0.2">
      <c r="A3036" s="1">
        <v>313</v>
      </c>
      <c r="B3036" s="10">
        <v>37159</v>
      </c>
      <c r="C3036" s="32" t="str">
        <f t="shared" si="287"/>
        <v>V</v>
      </c>
      <c r="F3036" s="5">
        <v>3.13</v>
      </c>
      <c r="G3036" s="17">
        <v>0.95399999999999996</v>
      </c>
      <c r="K3036">
        <v>424.97899999999998</v>
      </c>
      <c r="L3036">
        <f t="shared" si="297"/>
        <v>424.02499999999998</v>
      </c>
      <c r="N3036">
        <f t="shared" si="298"/>
        <v>0.242999999999995</v>
      </c>
    </row>
    <row r="3037" spans="1:14" x14ac:dyDescent="0.2">
      <c r="A3037" s="1">
        <v>313</v>
      </c>
      <c r="B3037" s="10">
        <v>37193</v>
      </c>
      <c r="C3037" s="32" t="str">
        <f t="shared" si="287"/>
        <v>V</v>
      </c>
      <c r="F3037" s="5">
        <v>2.75</v>
      </c>
      <c r="G3037" s="17">
        <v>0.83799999999999997</v>
      </c>
      <c r="K3037">
        <v>424.97899999999998</v>
      </c>
      <c r="L3037">
        <f t="shared" si="297"/>
        <v>424.14099999999996</v>
      </c>
      <c r="N3037">
        <f t="shared" si="298"/>
        <v>0.12700000000000955</v>
      </c>
    </row>
    <row r="3038" spans="1:14" x14ac:dyDescent="0.2">
      <c r="A3038" s="1">
        <v>313</v>
      </c>
      <c r="B3038" s="10">
        <v>37223</v>
      </c>
      <c r="C3038" s="32" t="str">
        <f t="shared" si="287"/>
        <v>V</v>
      </c>
      <c r="F3038" s="5">
        <v>2.93</v>
      </c>
      <c r="G3038" s="17">
        <v>0.89300000000000002</v>
      </c>
      <c r="K3038">
        <v>424.97899999999998</v>
      </c>
      <c r="L3038">
        <f t="shared" si="297"/>
        <v>424.08600000000001</v>
      </c>
      <c r="N3038">
        <f t="shared" si="298"/>
        <v>0.18199999999995953</v>
      </c>
    </row>
    <row r="3039" spans="1:14" x14ac:dyDescent="0.2">
      <c r="A3039" s="1">
        <v>313</v>
      </c>
      <c r="B3039" s="10">
        <v>37244</v>
      </c>
      <c r="C3039" s="32" t="str">
        <f t="shared" si="287"/>
        <v>V</v>
      </c>
      <c r="F3039" s="5">
        <v>3.04</v>
      </c>
      <c r="G3039" s="17">
        <v>0.92700000000000005</v>
      </c>
      <c r="K3039">
        <v>424.97899999999998</v>
      </c>
      <c r="L3039">
        <f t="shared" si="297"/>
        <v>424.05199999999996</v>
      </c>
      <c r="N3039">
        <f t="shared" si="298"/>
        <v>0.21600000000000819</v>
      </c>
    </row>
    <row r="3040" spans="1:14" x14ac:dyDescent="0.2">
      <c r="A3040" s="1">
        <v>313</v>
      </c>
      <c r="B3040" s="10">
        <v>37281</v>
      </c>
      <c r="C3040" s="32" t="str">
        <f t="shared" si="287"/>
        <v>V</v>
      </c>
      <c r="F3040" s="5">
        <v>3.31</v>
      </c>
      <c r="G3040" s="17">
        <v>1.0089999999999999</v>
      </c>
      <c r="K3040">
        <v>424.97899999999998</v>
      </c>
      <c r="L3040">
        <f t="shared" si="297"/>
        <v>423.96999999999997</v>
      </c>
      <c r="N3040">
        <f t="shared" si="298"/>
        <v>0.29800000000000182</v>
      </c>
    </row>
    <row r="3041" spans="1:14" x14ac:dyDescent="0.2">
      <c r="A3041" s="1">
        <v>313</v>
      </c>
      <c r="B3041" s="10">
        <v>37314</v>
      </c>
      <c r="C3041" s="32" t="str">
        <f t="shared" si="287"/>
        <v>V</v>
      </c>
      <c r="J3041" s="17" t="s">
        <v>71</v>
      </c>
    </row>
    <row r="3042" spans="1:14" x14ac:dyDescent="0.2">
      <c r="A3042" s="1">
        <v>313</v>
      </c>
      <c r="B3042" s="10">
        <v>37337</v>
      </c>
      <c r="C3042" s="32" t="str">
        <f t="shared" si="287"/>
        <v>V</v>
      </c>
      <c r="J3042" s="17" t="s">
        <v>72</v>
      </c>
    </row>
    <row r="3043" spans="1:14" x14ac:dyDescent="0.2">
      <c r="A3043" s="1">
        <v>313</v>
      </c>
      <c r="B3043" s="10">
        <v>37375</v>
      </c>
      <c r="C3043" s="32" t="str">
        <f t="shared" si="287"/>
        <v>V</v>
      </c>
      <c r="F3043" s="5">
        <v>3.13</v>
      </c>
      <c r="G3043" s="17">
        <v>0.95399999999999996</v>
      </c>
      <c r="K3043">
        <v>424.97899999999998</v>
      </c>
      <c r="L3043">
        <f t="shared" ref="L3043:L3051" si="299">K3043-G3043</f>
        <v>424.02499999999998</v>
      </c>
      <c r="N3043">
        <f t="shared" ref="N3043:N3051" si="300">424.268-L3043</f>
        <v>0.242999999999995</v>
      </c>
    </row>
    <row r="3044" spans="1:14" x14ac:dyDescent="0.2">
      <c r="A3044" s="1">
        <v>313</v>
      </c>
      <c r="B3044" s="10">
        <v>37398</v>
      </c>
      <c r="C3044" s="32" t="str">
        <f t="shared" ref="C3044:C3067" si="301">IF(ISBLANK(D3044),"V","S")</f>
        <v>V</v>
      </c>
      <c r="F3044" s="5">
        <v>2.9</v>
      </c>
      <c r="G3044" s="17">
        <v>0.88400000000000001</v>
      </c>
      <c r="K3044">
        <v>424.97899999999998</v>
      </c>
      <c r="L3044">
        <f t="shared" si="299"/>
        <v>424.09499999999997</v>
      </c>
      <c r="N3044">
        <f t="shared" si="300"/>
        <v>0.17300000000000182</v>
      </c>
    </row>
    <row r="3045" spans="1:14" x14ac:dyDescent="0.2">
      <c r="A3045" s="1">
        <v>313</v>
      </c>
      <c r="B3045" s="10">
        <v>37433</v>
      </c>
      <c r="C3045" s="32" t="str">
        <f t="shared" si="301"/>
        <v>V</v>
      </c>
      <c r="F3045" s="5">
        <v>2.64</v>
      </c>
      <c r="G3045" s="17">
        <v>0.80500000000000005</v>
      </c>
      <c r="K3045">
        <v>424.97899999999998</v>
      </c>
      <c r="L3045">
        <f t="shared" si="299"/>
        <v>424.17399999999998</v>
      </c>
      <c r="N3045">
        <f t="shared" si="300"/>
        <v>9.3999999999994088E-2</v>
      </c>
    </row>
    <row r="3046" spans="1:14" x14ac:dyDescent="0.2">
      <c r="A3046" s="1">
        <v>313</v>
      </c>
      <c r="B3046" s="10">
        <v>37462</v>
      </c>
      <c r="C3046" s="32" t="str">
        <f t="shared" si="301"/>
        <v>V</v>
      </c>
      <c r="F3046" s="5">
        <v>3.23</v>
      </c>
      <c r="G3046" s="17">
        <v>0.98399999999999999</v>
      </c>
      <c r="K3046">
        <v>424.97899999999998</v>
      </c>
      <c r="L3046">
        <f t="shared" si="299"/>
        <v>423.995</v>
      </c>
      <c r="N3046">
        <f t="shared" si="300"/>
        <v>0.27299999999996771</v>
      </c>
    </row>
    <row r="3047" spans="1:14" x14ac:dyDescent="0.2">
      <c r="A3047" s="1">
        <v>313</v>
      </c>
      <c r="B3047" s="10">
        <v>37494</v>
      </c>
      <c r="C3047" s="32" t="str">
        <f t="shared" si="301"/>
        <v>V</v>
      </c>
      <c r="F3047" s="5">
        <v>3.48</v>
      </c>
      <c r="G3047" s="17">
        <v>1.0609999999999999</v>
      </c>
      <c r="K3047">
        <v>424.97899999999998</v>
      </c>
      <c r="L3047">
        <f t="shared" si="299"/>
        <v>423.91800000000001</v>
      </c>
      <c r="N3047">
        <f t="shared" si="300"/>
        <v>0.34999999999996589</v>
      </c>
    </row>
    <row r="3048" spans="1:14" x14ac:dyDescent="0.2">
      <c r="A3048" s="1">
        <v>313</v>
      </c>
      <c r="B3048" s="10">
        <v>37524</v>
      </c>
      <c r="C3048" s="32" t="str">
        <f t="shared" si="301"/>
        <v>V</v>
      </c>
      <c r="F3048" s="5">
        <v>3.57</v>
      </c>
      <c r="G3048" s="17">
        <f>F3048*0.3048</f>
        <v>1.088136</v>
      </c>
      <c r="K3048">
        <v>424.97899999999998</v>
      </c>
      <c r="L3048">
        <f t="shared" si="299"/>
        <v>423.89086399999997</v>
      </c>
      <c r="N3048" s="3">
        <f t="shared" si="300"/>
        <v>0.37713600000000724</v>
      </c>
    </row>
    <row r="3049" spans="1:14" x14ac:dyDescent="0.2">
      <c r="A3049" s="1">
        <v>313</v>
      </c>
      <c r="B3049" s="10">
        <v>37546</v>
      </c>
      <c r="C3049" s="32" t="str">
        <f t="shared" si="301"/>
        <v>V</v>
      </c>
      <c r="F3049" s="5">
        <v>3.49</v>
      </c>
      <c r="G3049" s="17">
        <f>F3049*0.3048</f>
        <v>1.063752</v>
      </c>
      <c r="K3049">
        <v>424.97899999999998</v>
      </c>
      <c r="L3049">
        <f t="shared" si="299"/>
        <v>423.91524799999996</v>
      </c>
      <c r="N3049" s="3">
        <f t="shared" si="300"/>
        <v>0.3527520000000095</v>
      </c>
    </row>
    <row r="3050" spans="1:14" x14ac:dyDescent="0.2">
      <c r="A3050" s="1">
        <v>313</v>
      </c>
      <c r="B3050" s="10">
        <v>37581</v>
      </c>
      <c r="C3050" s="32" t="str">
        <f t="shared" si="301"/>
        <v>V</v>
      </c>
      <c r="F3050" s="5">
        <v>3.54</v>
      </c>
      <c r="G3050" s="17">
        <f>F3050*0.3048</f>
        <v>1.0789920000000002</v>
      </c>
      <c r="K3050">
        <v>424.97899999999998</v>
      </c>
      <c r="L3050">
        <f t="shared" si="299"/>
        <v>423.90000799999996</v>
      </c>
      <c r="N3050" s="3">
        <f t="shared" si="300"/>
        <v>0.3679920000000152</v>
      </c>
    </row>
    <row r="3051" spans="1:14" x14ac:dyDescent="0.2">
      <c r="A3051" s="1">
        <v>313</v>
      </c>
      <c r="B3051" s="10">
        <v>37610</v>
      </c>
      <c r="C3051" s="32" t="str">
        <f t="shared" si="301"/>
        <v>V</v>
      </c>
      <c r="F3051" s="5">
        <v>3.67</v>
      </c>
      <c r="G3051" s="17">
        <f>F3051*0.3048</f>
        <v>1.1186160000000001</v>
      </c>
      <c r="K3051">
        <v>424.97899999999998</v>
      </c>
      <c r="L3051">
        <f t="shared" si="299"/>
        <v>423.86038400000001</v>
      </c>
      <c r="N3051" s="3">
        <f t="shared" si="300"/>
        <v>0.40761599999996179</v>
      </c>
    </row>
    <row r="3052" spans="1:14" x14ac:dyDescent="0.2">
      <c r="A3052" s="1">
        <v>313</v>
      </c>
      <c r="B3052" s="10">
        <v>37651</v>
      </c>
      <c r="C3052" s="32" t="str">
        <f t="shared" si="301"/>
        <v>V</v>
      </c>
      <c r="J3052" s="17" t="s">
        <v>73</v>
      </c>
      <c r="N3052" s="3"/>
    </row>
    <row r="3053" spans="1:14" x14ac:dyDescent="0.2">
      <c r="A3053" s="1">
        <v>313</v>
      </c>
      <c r="B3053" s="10">
        <v>37679</v>
      </c>
      <c r="C3053" s="32" t="str">
        <f t="shared" si="301"/>
        <v>V</v>
      </c>
      <c r="J3053" s="17" t="s">
        <v>73</v>
      </c>
      <c r="N3053" s="3"/>
    </row>
    <row r="3054" spans="1:14" x14ac:dyDescent="0.2">
      <c r="A3054" s="1">
        <v>313</v>
      </c>
      <c r="B3054" s="10">
        <v>37706</v>
      </c>
      <c r="C3054" s="32" t="str">
        <f t="shared" si="301"/>
        <v>V</v>
      </c>
      <c r="J3054" s="17" t="s">
        <v>73</v>
      </c>
      <c r="N3054" s="3"/>
    </row>
    <row r="3055" spans="1:14" x14ac:dyDescent="0.2">
      <c r="A3055" s="1">
        <v>313</v>
      </c>
      <c r="B3055" s="10">
        <v>37739</v>
      </c>
      <c r="C3055" s="32" t="str">
        <f t="shared" si="301"/>
        <v>V</v>
      </c>
      <c r="J3055" s="17" t="s">
        <v>74</v>
      </c>
      <c r="N3055" s="3"/>
    </row>
    <row r="3056" spans="1:14" x14ac:dyDescent="0.2">
      <c r="A3056" s="1">
        <v>313</v>
      </c>
      <c r="B3056" s="10">
        <v>37761</v>
      </c>
      <c r="C3056" s="32" t="str">
        <f t="shared" si="301"/>
        <v>V</v>
      </c>
      <c r="F3056" s="5">
        <v>3.2</v>
      </c>
      <c r="G3056" s="17">
        <f t="shared" ref="G3056:G3119" si="302">F3056*0.3048</f>
        <v>0.97536000000000012</v>
      </c>
      <c r="K3056">
        <v>424.97899999999998</v>
      </c>
      <c r="L3056">
        <f t="shared" ref="L3056:L3119" si="303">K3056-G3056</f>
        <v>424.00363999999996</v>
      </c>
      <c r="N3056" s="3">
        <f t="shared" ref="N3056:N3119" si="304">424.268-L3056</f>
        <v>0.26436000000001059</v>
      </c>
    </row>
    <row r="3057" spans="1:14" x14ac:dyDescent="0.2">
      <c r="A3057" s="1">
        <v>313</v>
      </c>
      <c r="B3057" s="10">
        <v>37802</v>
      </c>
      <c r="C3057" s="32" t="str">
        <f t="shared" si="301"/>
        <v>V</v>
      </c>
      <c r="F3057" s="5">
        <v>3.28</v>
      </c>
      <c r="G3057" s="17">
        <f t="shared" si="302"/>
        <v>0.99974399999999997</v>
      </c>
      <c r="K3057">
        <v>424.97899999999998</v>
      </c>
      <c r="L3057">
        <f t="shared" si="303"/>
        <v>423.97925599999996</v>
      </c>
      <c r="N3057" s="3">
        <f t="shared" si="304"/>
        <v>0.28874400000000833</v>
      </c>
    </row>
    <row r="3058" spans="1:14" x14ac:dyDescent="0.2">
      <c r="A3058" s="1">
        <v>313</v>
      </c>
      <c r="B3058" s="10">
        <v>37824</v>
      </c>
      <c r="C3058" s="32" t="str">
        <f t="shared" si="301"/>
        <v>V</v>
      </c>
      <c r="F3058" s="5">
        <v>3.89</v>
      </c>
      <c r="G3058" s="17">
        <f t="shared" si="302"/>
        <v>1.1856720000000001</v>
      </c>
      <c r="K3058">
        <v>424.97899999999998</v>
      </c>
      <c r="L3058">
        <f t="shared" si="303"/>
        <v>423.79332799999997</v>
      </c>
      <c r="N3058" s="3">
        <f t="shared" si="304"/>
        <v>0.47467199999999821</v>
      </c>
    </row>
    <row r="3059" spans="1:14" x14ac:dyDescent="0.2">
      <c r="A3059" s="1">
        <v>313</v>
      </c>
      <c r="B3059" s="10">
        <v>37860</v>
      </c>
      <c r="C3059" s="32" t="str">
        <f t="shared" si="301"/>
        <v>V</v>
      </c>
      <c r="F3059" s="5">
        <v>4.5999999999999996</v>
      </c>
      <c r="G3059" s="17">
        <f t="shared" si="302"/>
        <v>1.40208</v>
      </c>
      <c r="K3059">
        <v>424.97899999999998</v>
      </c>
      <c r="L3059">
        <f t="shared" si="303"/>
        <v>423.57691999999997</v>
      </c>
      <c r="N3059" s="3">
        <f t="shared" si="304"/>
        <v>0.69107999999999947</v>
      </c>
    </row>
    <row r="3060" spans="1:14" x14ac:dyDescent="0.2">
      <c r="A3060" s="1">
        <v>313</v>
      </c>
      <c r="B3060" s="10">
        <v>37888</v>
      </c>
      <c r="C3060" s="32" t="str">
        <f t="shared" si="301"/>
        <v>V</v>
      </c>
      <c r="F3060" s="5">
        <v>4.58</v>
      </c>
      <c r="G3060" s="17">
        <f t="shared" si="302"/>
        <v>1.3959840000000001</v>
      </c>
      <c r="K3060">
        <v>424.97899999999998</v>
      </c>
      <c r="L3060">
        <f t="shared" si="303"/>
        <v>423.58301599999999</v>
      </c>
      <c r="N3060" s="3">
        <f t="shared" si="304"/>
        <v>0.68498399999998583</v>
      </c>
    </row>
    <row r="3061" spans="1:14" x14ac:dyDescent="0.2">
      <c r="A3061" s="1">
        <v>313</v>
      </c>
      <c r="B3061" s="10">
        <v>37924</v>
      </c>
      <c r="C3061" s="32" t="str">
        <f t="shared" si="301"/>
        <v>V</v>
      </c>
      <c r="F3061" s="5">
        <v>4.26</v>
      </c>
      <c r="G3061" s="17">
        <f t="shared" si="302"/>
        <v>1.298448</v>
      </c>
      <c r="K3061">
        <v>424.97899999999998</v>
      </c>
      <c r="L3061">
        <f t="shared" si="303"/>
        <v>423.68055199999998</v>
      </c>
      <c r="N3061" s="3">
        <f t="shared" si="304"/>
        <v>0.58744799999999486</v>
      </c>
    </row>
    <row r="3062" spans="1:14" x14ac:dyDescent="0.2">
      <c r="A3062" s="1">
        <v>313</v>
      </c>
      <c r="B3062" s="10">
        <v>37951</v>
      </c>
      <c r="C3062" s="32" t="str">
        <f t="shared" si="301"/>
        <v>V</v>
      </c>
      <c r="F3062" s="5">
        <v>4.1500000000000004</v>
      </c>
      <c r="G3062" s="17">
        <f t="shared" si="302"/>
        <v>1.2649200000000003</v>
      </c>
      <c r="K3062">
        <v>424.97899999999998</v>
      </c>
      <c r="L3062">
        <f t="shared" si="303"/>
        <v>423.71407999999997</v>
      </c>
      <c r="N3062" s="3">
        <f t="shared" si="304"/>
        <v>0.55392000000000507</v>
      </c>
    </row>
    <row r="3063" spans="1:14" x14ac:dyDescent="0.2">
      <c r="A3063" s="1">
        <v>313</v>
      </c>
      <c r="B3063" s="10">
        <v>37978</v>
      </c>
      <c r="C3063" s="32" t="str">
        <f t="shared" si="301"/>
        <v>V</v>
      </c>
      <c r="F3063" s="5">
        <v>4.1900000000000004</v>
      </c>
      <c r="G3063" s="17">
        <f t="shared" si="302"/>
        <v>1.2771120000000002</v>
      </c>
      <c r="K3063">
        <v>424.97899999999998</v>
      </c>
      <c r="L3063">
        <f t="shared" si="303"/>
        <v>423.701888</v>
      </c>
      <c r="N3063" s="3">
        <f t="shared" si="304"/>
        <v>0.56611199999997552</v>
      </c>
    </row>
    <row r="3064" spans="1:14" x14ac:dyDescent="0.2">
      <c r="A3064" s="1">
        <v>313</v>
      </c>
      <c r="B3064" s="10">
        <v>38008</v>
      </c>
      <c r="C3064" s="32" t="str">
        <f t="shared" si="301"/>
        <v>V</v>
      </c>
      <c r="F3064" s="5">
        <v>4.28</v>
      </c>
      <c r="G3064" s="17">
        <f t="shared" si="302"/>
        <v>1.3045440000000001</v>
      </c>
      <c r="K3064">
        <v>424.97899999999998</v>
      </c>
      <c r="L3064">
        <f t="shared" si="303"/>
        <v>423.67445599999996</v>
      </c>
      <c r="N3064" s="3">
        <f t="shared" si="304"/>
        <v>0.59354400000000851</v>
      </c>
    </row>
    <row r="3065" spans="1:14" x14ac:dyDescent="0.2">
      <c r="A3065" s="1">
        <v>313</v>
      </c>
      <c r="B3065" s="10">
        <v>38047</v>
      </c>
      <c r="C3065" s="32" t="str">
        <f t="shared" si="301"/>
        <v>V</v>
      </c>
      <c r="F3065" s="5">
        <v>4.05</v>
      </c>
      <c r="G3065" s="17">
        <f t="shared" si="302"/>
        <v>1.23444</v>
      </c>
      <c r="K3065">
        <v>424.97899999999998</v>
      </c>
      <c r="L3065">
        <f t="shared" si="303"/>
        <v>423.74455999999998</v>
      </c>
      <c r="N3065" s="3">
        <f t="shared" si="304"/>
        <v>0.52343999999999369</v>
      </c>
    </row>
    <row r="3066" spans="1:14" x14ac:dyDescent="0.2">
      <c r="A3066" s="1">
        <v>313</v>
      </c>
      <c r="B3066" s="10">
        <v>38079</v>
      </c>
      <c r="C3066" s="32" t="str">
        <f t="shared" si="301"/>
        <v>V</v>
      </c>
      <c r="F3066" s="5">
        <v>3.12</v>
      </c>
      <c r="G3066" s="17">
        <f t="shared" si="302"/>
        <v>0.95097600000000004</v>
      </c>
      <c r="K3066">
        <v>424.97899999999998</v>
      </c>
      <c r="L3066">
        <f t="shared" si="303"/>
        <v>424.02802399999996</v>
      </c>
      <c r="N3066" s="3">
        <f t="shared" si="304"/>
        <v>0.23997600000001285</v>
      </c>
    </row>
    <row r="3067" spans="1:14" x14ac:dyDescent="0.2">
      <c r="A3067" s="1">
        <v>313</v>
      </c>
      <c r="B3067" s="10">
        <v>38105</v>
      </c>
      <c r="C3067" s="32" t="str">
        <f t="shared" si="301"/>
        <v>V</v>
      </c>
      <c r="F3067" s="5">
        <v>3.2</v>
      </c>
      <c r="G3067" s="17">
        <f t="shared" si="302"/>
        <v>0.97536000000000012</v>
      </c>
      <c r="K3067">
        <v>424.97899999999998</v>
      </c>
      <c r="L3067">
        <f t="shared" si="303"/>
        <v>424.00363999999996</v>
      </c>
      <c r="N3067" s="3">
        <f t="shared" si="304"/>
        <v>0.26436000000001059</v>
      </c>
    </row>
    <row r="3068" spans="1:14" x14ac:dyDescent="0.2">
      <c r="A3068" s="1">
        <v>313</v>
      </c>
      <c r="B3068" s="10">
        <v>38131</v>
      </c>
      <c r="C3068" s="32" t="s">
        <v>202</v>
      </c>
      <c r="F3068" s="5">
        <v>3.27</v>
      </c>
      <c r="G3068" s="17">
        <f t="shared" si="302"/>
        <v>0.99669600000000003</v>
      </c>
      <c r="J3068" t="s">
        <v>78</v>
      </c>
      <c r="K3068">
        <v>424.97899999999998</v>
      </c>
      <c r="L3068">
        <f t="shared" si="303"/>
        <v>423.982304</v>
      </c>
      <c r="N3068" s="3">
        <f t="shared" si="304"/>
        <v>0.28569599999997308</v>
      </c>
    </row>
    <row r="3069" spans="1:14" x14ac:dyDescent="0.2">
      <c r="A3069" s="1">
        <v>313</v>
      </c>
      <c r="B3069" s="10">
        <v>38162</v>
      </c>
      <c r="C3069" s="32" t="s">
        <v>202</v>
      </c>
      <c r="F3069" s="5">
        <v>3.75</v>
      </c>
      <c r="G3069" s="17">
        <f t="shared" si="302"/>
        <v>1.143</v>
      </c>
      <c r="J3069" t="s">
        <v>78</v>
      </c>
      <c r="K3069">
        <v>424.97899999999998</v>
      </c>
      <c r="L3069">
        <f t="shared" si="303"/>
        <v>423.83600000000001</v>
      </c>
      <c r="N3069" s="3">
        <f t="shared" si="304"/>
        <v>0.43199999999995953</v>
      </c>
    </row>
    <row r="3070" spans="1:14" x14ac:dyDescent="0.2">
      <c r="A3070" s="1">
        <v>313</v>
      </c>
      <c r="B3070" s="10">
        <v>38191</v>
      </c>
      <c r="C3070" s="32" t="s">
        <v>202</v>
      </c>
      <c r="F3070" s="5">
        <v>4.2300000000000004</v>
      </c>
      <c r="G3070" s="17">
        <f t="shared" si="302"/>
        <v>1.2893040000000002</v>
      </c>
      <c r="J3070" t="s">
        <v>78</v>
      </c>
      <c r="K3070">
        <v>424.97899999999998</v>
      </c>
      <c r="L3070">
        <f t="shared" si="303"/>
        <v>423.68969599999997</v>
      </c>
      <c r="N3070" s="3">
        <f t="shared" si="304"/>
        <v>0.57830400000000282</v>
      </c>
    </row>
    <row r="3071" spans="1:14" x14ac:dyDescent="0.2">
      <c r="A3071" s="1">
        <v>313</v>
      </c>
      <c r="B3071" s="10">
        <v>38216</v>
      </c>
      <c r="C3071" s="32" t="s">
        <v>202</v>
      </c>
      <c r="F3071" s="5">
        <v>4.6399999999999997</v>
      </c>
      <c r="G3071" s="17">
        <f t="shared" si="302"/>
        <v>1.414272</v>
      </c>
      <c r="J3071" t="s">
        <v>78</v>
      </c>
      <c r="K3071">
        <v>424.97899999999998</v>
      </c>
      <c r="L3071">
        <f t="shared" si="303"/>
        <v>423.564728</v>
      </c>
      <c r="N3071" s="3">
        <f t="shared" si="304"/>
        <v>0.70327199999996992</v>
      </c>
    </row>
    <row r="3072" spans="1:14" x14ac:dyDescent="0.2">
      <c r="A3072" s="1">
        <v>313</v>
      </c>
      <c r="B3072" s="10">
        <v>38250</v>
      </c>
      <c r="C3072" s="32" t="s">
        <v>202</v>
      </c>
      <c r="F3072" s="5">
        <v>3.72</v>
      </c>
      <c r="G3072" s="17">
        <f t="shared" si="302"/>
        <v>1.1338560000000002</v>
      </c>
      <c r="J3072" t="s">
        <v>78</v>
      </c>
      <c r="K3072">
        <v>424.97899999999998</v>
      </c>
      <c r="L3072">
        <f t="shared" si="303"/>
        <v>423.845144</v>
      </c>
      <c r="N3072" s="3">
        <f t="shared" si="304"/>
        <v>0.42285599999996748</v>
      </c>
    </row>
    <row r="3073" spans="1:14" x14ac:dyDescent="0.2">
      <c r="A3073" s="1">
        <v>313</v>
      </c>
      <c r="B3073" s="10">
        <v>38292</v>
      </c>
      <c r="C3073" s="32" t="s">
        <v>202</v>
      </c>
      <c r="F3073" s="5">
        <v>2.95</v>
      </c>
      <c r="G3073" s="17">
        <f t="shared" si="302"/>
        <v>0.89916000000000007</v>
      </c>
      <c r="J3073" t="s">
        <v>78</v>
      </c>
      <c r="K3073">
        <v>424.97899999999998</v>
      </c>
      <c r="L3073">
        <f t="shared" si="303"/>
        <v>424.07983999999999</v>
      </c>
      <c r="N3073" s="3">
        <f t="shared" si="304"/>
        <v>0.18815999999998212</v>
      </c>
    </row>
    <row r="3074" spans="1:14" x14ac:dyDescent="0.2">
      <c r="A3074" s="1">
        <v>313</v>
      </c>
      <c r="B3074" s="10">
        <v>38320</v>
      </c>
      <c r="C3074" s="32" t="s">
        <v>202</v>
      </c>
      <c r="F3074" s="5">
        <v>3.2</v>
      </c>
      <c r="G3074" s="17">
        <f t="shared" si="302"/>
        <v>0.97536000000000012</v>
      </c>
      <c r="J3074" t="s">
        <v>78</v>
      </c>
      <c r="K3074">
        <v>424.97899999999998</v>
      </c>
      <c r="L3074">
        <f t="shared" si="303"/>
        <v>424.00363999999996</v>
      </c>
      <c r="N3074" s="3">
        <f t="shared" si="304"/>
        <v>0.26436000000001059</v>
      </c>
    </row>
    <row r="3075" spans="1:14" x14ac:dyDescent="0.2">
      <c r="A3075" s="1">
        <v>313</v>
      </c>
      <c r="B3075" s="10">
        <v>38341</v>
      </c>
      <c r="C3075" s="32" t="s">
        <v>202</v>
      </c>
      <c r="F3075" s="5">
        <v>3.42</v>
      </c>
      <c r="G3075" s="17">
        <f t="shared" si="302"/>
        <v>1.042416</v>
      </c>
      <c r="J3075" t="s">
        <v>78</v>
      </c>
      <c r="K3075">
        <v>424.97899999999998</v>
      </c>
      <c r="L3075">
        <f t="shared" si="303"/>
        <v>423.93658399999998</v>
      </c>
      <c r="N3075" s="3">
        <f t="shared" si="304"/>
        <v>0.33141599999999016</v>
      </c>
    </row>
    <row r="3076" spans="1:14" x14ac:dyDescent="0.2">
      <c r="A3076" s="1">
        <v>313</v>
      </c>
      <c r="B3076" s="10">
        <v>38377</v>
      </c>
      <c r="C3076" s="32" t="s">
        <v>202</v>
      </c>
      <c r="G3076" s="5"/>
      <c r="J3076" t="s">
        <v>228</v>
      </c>
      <c r="N3076" s="3"/>
    </row>
    <row r="3077" spans="1:14" x14ac:dyDescent="0.2">
      <c r="A3077" s="1">
        <v>313</v>
      </c>
      <c r="B3077" s="10">
        <v>38413</v>
      </c>
      <c r="C3077" s="32" t="s">
        <v>202</v>
      </c>
      <c r="F3077" s="5">
        <v>3.99</v>
      </c>
      <c r="G3077" s="17">
        <f t="shared" si="302"/>
        <v>1.2161520000000001</v>
      </c>
      <c r="J3077" t="s">
        <v>78</v>
      </c>
      <c r="K3077">
        <v>424.97899999999998</v>
      </c>
      <c r="L3077">
        <f t="shared" si="303"/>
        <v>423.76284799999996</v>
      </c>
      <c r="N3077" s="3">
        <f t="shared" si="304"/>
        <v>0.50515200000000959</v>
      </c>
    </row>
    <row r="3078" spans="1:14" x14ac:dyDescent="0.2">
      <c r="A3078" s="1">
        <v>313</v>
      </c>
      <c r="B3078" s="10">
        <v>38440</v>
      </c>
      <c r="C3078" s="32" t="s">
        <v>202</v>
      </c>
      <c r="F3078" s="5">
        <v>3.08</v>
      </c>
      <c r="G3078" s="17">
        <f t="shared" si="302"/>
        <v>0.93878400000000006</v>
      </c>
      <c r="J3078" t="s">
        <v>78</v>
      </c>
      <c r="K3078">
        <v>424.97899999999998</v>
      </c>
      <c r="L3078">
        <f t="shared" si="303"/>
        <v>424.04021599999999</v>
      </c>
      <c r="N3078" s="3">
        <f t="shared" si="304"/>
        <v>0.22778399999998555</v>
      </c>
    </row>
    <row r="3079" spans="1:14" x14ac:dyDescent="0.2">
      <c r="A3079" s="1">
        <v>313</v>
      </c>
      <c r="B3079" s="10">
        <v>38467</v>
      </c>
      <c r="C3079" s="32" t="s">
        <v>202</v>
      </c>
      <c r="F3079" s="5">
        <v>2.98</v>
      </c>
      <c r="G3079" s="17">
        <f t="shared" si="302"/>
        <v>0.908304</v>
      </c>
      <c r="J3079" t="s">
        <v>78</v>
      </c>
      <c r="K3079">
        <v>424.97899999999998</v>
      </c>
      <c r="L3079">
        <f t="shared" si="303"/>
        <v>424.070696</v>
      </c>
      <c r="N3079" s="3">
        <f t="shared" si="304"/>
        <v>0.19730399999997417</v>
      </c>
    </row>
    <row r="3080" spans="1:14" x14ac:dyDescent="0.2">
      <c r="A3080" s="1">
        <v>313</v>
      </c>
      <c r="B3080" s="10">
        <v>38496</v>
      </c>
      <c r="C3080" s="32" t="s">
        <v>202</v>
      </c>
      <c r="F3080" s="5">
        <v>3.07</v>
      </c>
      <c r="G3080" s="17">
        <f t="shared" si="302"/>
        <v>0.93573600000000001</v>
      </c>
      <c r="J3080" t="s">
        <v>78</v>
      </c>
      <c r="K3080">
        <v>424.97899999999998</v>
      </c>
      <c r="L3080">
        <f t="shared" si="303"/>
        <v>424.04326399999997</v>
      </c>
      <c r="N3080" s="3">
        <f t="shared" si="304"/>
        <v>0.22473600000000715</v>
      </c>
    </row>
    <row r="3081" spans="1:14" x14ac:dyDescent="0.2">
      <c r="A3081" s="1">
        <v>313</v>
      </c>
      <c r="B3081" s="10">
        <v>38526</v>
      </c>
      <c r="C3081" s="32" t="s">
        <v>202</v>
      </c>
      <c r="F3081" s="5">
        <v>2.74</v>
      </c>
      <c r="G3081" s="17">
        <f t="shared" si="302"/>
        <v>0.83515200000000012</v>
      </c>
      <c r="J3081" t="s">
        <v>78</v>
      </c>
      <c r="K3081">
        <v>424.97899999999998</v>
      </c>
      <c r="L3081">
        <f t="shared" si="303"/>
        <v>424.14384799999999</v>
      </c>
      <c r="N3081" s="3">
        <f t="shared" si="304"/>
        <v>0.12415199999998094</v>
      </c>
    </row>
    <row r="3082" spans="1:14" x14ac:dyDescent="0.2">
      <c r="A3082" s="1">
        <v>313</v>
      </c>
      <c r="B3082" s="10">
        <v>38558</v>
      </c>
      <c r="C3082" s="32" t="str">
        <f>IF(ISBLANK(D3082),"V","S")</f>
        <v>V</v>
      </c>
      <c r="F3082" s="5">
        <v>3.44</v>
      </c>
      <c r="G3082" s="17">
        <f t="shared" si="302"/>
        <v>1.0485120000000001</v>
      </c>
      <c r="J3082" t="s">
        <v>106</v>
      </c>
      <c r="K3082">
        <v>424.97899999999998</v>
      </c>
      <c r="L3082">
        <f t="shared" si="303"/>
        <v>423.93048799999997</v>
      </c>
      <c r="N3082" s="3">
        <f t="shared" si="304"/>
        <v>0.33751200000000381</v>
      </c>
    </row>
    <row r="3083" spans="1:14" x14ac:dyDescent="0.2">
      <c r="A3083" s="1">
        <v>313</v>
      </c>
      <c r="B3083" s="10">
        <v>38586</v>
      </c>
      <c r="C3083" s="32" t="s">
        <v>202</v>
      </c>
      <c r="F3083" s="5">
        <v>4.29</v>
      </c>
      <c r="G3083" s="17">
        <f t="shared" si="302"/>
        <v>1.3075920000000001</v>
      </c>
      <c r="J3083" t="s">
        <v>78</v>
      </c>
      <c r="K3083">
        <v>424.97899999999998</v>
      </c>
      <c r="L3083">
        <f t="shared" si="303"/>
        <v>423.67140799999999</v>
      </c>
      <c r="N3083" s="3">
        <f t="shared" si="304"/>
        <v>0.59659199999998691</v>
      </c>
    </row>
    <row r="3084" spans="1:14" x14ac:dyDescent="0.2">
      <c r="A3084" s="1">
        <v>313</v>
      </c>
      <c r="B3084" s="10">
        <v>38618</v>
      </c>
      <c r="C3084" s="32" t="s">
        <v>202</v>
      </c>
      <c r="F3084" s="5">
        <v>4.5999999999999996</v>
      </c>
      <c r="G3084" s="17">
        <f t="shared" si="302"/>
        <v>1.40208</v>
      </c>
      <c r="J3084" t="s">
        <v>78</v>
      </c>
      <c r="K3084">
        <v>424.97899999999998</v>
      </c>
      <c r="L3084">
        <f t="shared" si="303"/>
        <v>423.57691999999997</v>
      </c>
      <c r="N3084" s="3">
        <f t="shared" si="304"/>
        <v>0.69107999999999947</v>
      </c>
    </row>
    <row r="3085" spans="1:14" x14ac:dyDescent="0.2">
      <c r="A3085" s="1">
        <v>313</v>
      </c>
      <c r="B3085" s="10">
        <v>38649</v>
      </c>
      <c r="C3085" s="32" t="s">
        <v>202</v>
      </c>
      <c r="F3085" s="5">
        <v>3.86</v>
      </c>
      <c r="G3085" s="17">
        <f t="shared" si="302"/>
        <v>1.176528</v>
      </c>
      <c r="J3085" t="s">
        <v>78</v>
      </c>
      <c r="K3085">
        <v>424.97899999999998</v>
      </c>
      <c r="L3085">
        <f t="shared" si="303"/>
        <v>423.80247199999997</v>
      </c>
      <c r="N3085" s="3">
        <f t="shared" si="304"/>
        <v>0.46552800000000616</v>
      </c>
    </row>
    <row r="3086" spans="1:14" x14ac:dyDescent="0.2">
      <c r="A3086" s="1">
        <v>313</v>
      </c>
      <c r="B3086" s="10">
        <v>38677</v>
      </c>
      <c r="C3086" s="32" t="s">
        <v>202</v>
      </c>
      <c r="F3086" s="5">
        <v>3.35</v>
      </c>
      <c r="G3086" s="17">
        <f t="shared" si="302"/>
        <v>1.02108</v>
      </c>
      <c r="J3086" t="s">
        <v>78</v>
      </c>
      <c r="K3086">
        <v>424.97899999999998</v>
      </c>
      <c r="L3086">
        <f t="shared" si="303"/>
        <v>423.95792</v>
      </c>
      <c r="N3086" s="3">
        <f t="shared" si="304"/>
        <v>0.31007999999997082</v>
      </c>
    </row>
    <row r="3087" spans="1:14" x14ac:dyDescent="0.2">
      <c r="A3087" s="1">
        <v>313</v>
      </c>
      <c r="B3087" s="10">
        <v>38707</v>
      </c>
      <c r="C3087" s="32" t="str">
        <f>IF(ISBLANK(D3087),"V","S")</f>
        <v>V</v>
      </c>
      <c r="F3087" s="5">
        <v>3.63</v>
      </c>
      <c r="G3087" s="17">
        <f t="shared" si="302"/>
        <v>1.1064240000000001</v>
      </c>
      <c r="J3087" t="s">
        <v>116</v>
      </c>
      <c r="K3087">
        <v>424.97899999999998</v>
      </c>
      <c r="L3087">
        <f t="shared" si="303"/>
        <v>423.87257599999998</v>
      </c>
      <c r="N3087" s="3">
        <f t="shared" si="304"/>
        <v>0.39542399999999134</v>
      </c>
    </row>
    <row r="3088" spans="1:14" x14ac:dyDescent="0.2">
      <c r="A3088" s="1">
        <v>313</v>
      </c>
      <c r="B3088" s="10">
        <v>38743</v>
      </c>
      <c r="C3088" s="32" t="s">
        <v>202</v>
      </c>
      <c r="F3088" s="5">
        <v>3.76</v>
      </c>
      <c r="G3088" s="17">
        <f t="shared" si="302"/>
        <v>1.146048</v>
      </c>
      <c r="J3088" t="s">
        <v>78</v>
      </c>
      <c r="K3088">
        <v>424.97899999999998</v>
      </c>
      <c r="L3088">
        <f t="shared" si="303"/>
        <v>423.83295199999998</v>
      </c>
      <c r="N3088" s="3">
        <f t="shared" si="304"/>
        <v>0.43504799999999477</v>
      </c>
    </row>
    <row r="3089" spans="1:14" x14ac:dyDescent="0.2">
      <c r="A3089" s="1">
        <v>313</v>
      </c>
      <c r="B3089" s="10">
        <v>38776</v>
      </c>
      <c r="C3089" s="32" t="s">
        <v>202</v>
      </c>
      <c r="F3089" s="5">
        <v>3.95</v>
      </c>
      <c r="G3089" s="17">
        <f t="shared" si="302"/>
        <v>1.2039600000000001</v>
      </c>
      <c r="J3089" t="s">
        <v>78</v>
      </c>
      <c r="K3089">
        <v>424.97899999999998</v>
      </c>
      <c r="L3089">
        <f t="shared" si="303"/>
        <v>423.77503999999999</v>
      </c>
      <c r="N3089" s="3">
        <f t="shared" si="304"/>
        <v>0.4929599999999823</v>
      </c>
    </row>
    <row r="3090" spans="1:14" x14ac:dyDescent="0.2">
      <c r="A3090" s="1">
        <v>313</v>
      </c>
      <c r="B3090" s="10">
        <v>38803</v>
      </c>
      <c r="C3090" s="32" t="s">
        <v>202</v>
      </c>
      <c r="F3090" s="5">
        <v>3.56</v>
      </c>
      <c r="G3090" s="17">
        <f t="shared" si="302"/>
        <v>1.0850880000000001</v>
      </c>
      <c r="J3090" t="s">
        <v>78</v>
      </c>
      <c r="K3090">
        <v>424.97899999999998</v>
      </c>
      <c r="L3090">
        <f t="shared" si="303"/>
        <v>423.893912</v>
      </c>
      <c r="N3090" s="3">
        <f t="shared" si="304"/>
        <v>0.374087999999972</v>
      </c>
    </row>
    <row r="3091" spans="1:14" x14ac:dyDescent="0.2">
      <c r="A3091" s="1">
        <v>313</v>
      </c>
      <c r="B3091" s="10">
        <v>38835</v>
      </c>
      <c r="C3091" s="32" t="s">
        <v>202</v>
      </c>
      <c r="F3091" s="5">
        <v>2.96</v>
      </c>
      <c r="G3091" s="17">
        <f t="shared" si="302"/>
        <v>0.90220800000000001</v>
      </c>
      <c r="J3091" t="s">
        <v>78</v>
      </c>
      <c r="K3091">
        <v>424.97899999999998</v>
      </c>
      <c r="L3091">
        <f t="shared" si="303"/>
        <v>424.07679200000001</v>
      </c>
      <c r="N3091" s="3">
        <f t="shared" si="304"/>
        <v>0.19120799999996052</v>
      </c>
    </row>
    <row r="3092" spans="1:14" x14ac:dyDescent="0.2">
      <c r="A3092" s="1">
        <v>313</v>
      </c>
      <c r="B3092" s="10">
        <v>38856</v>
      </c>
      <c r="C3092" s="32" t="s">
        <v>202</v>
      </c>
      <c r="F3092" s="5">
        <v>2.86</v>
      </c>
      <c r="G3092" s="17">
        <f t="shared" si="302"/>
        <v>0.87172800000000006</v>
      </c>
      <c r="J3092" t="s">
        <v>78</v>
      </c>
      <c r="K3092">
        <v>424.97899999999998</v>
      </c>
      <c r="L3092">
        <f t="shared" si="303"/>
        <v>424.10727199999997</v>
      </c>
      <c r="N3092" s="3">
        <f t="shared" si="304"/>
        <v>0.16072800000000598</v>
      </c>
    </row>
    <row r="3093" spans="1:14" x14ac:dyDescent="0.2">
      <c r="A3093" s="1">
        <v>313</v>
      </c>
      <c r="B3093" s="10">
        <v>38895</v>
      </c>
      <c r="C3093" s="32" t="s">
        <v>202</v>
      </c>
      <c r="F3093" s="5">
        <v>3.82</v>
      </c>
      <c r="G3093" s="17">
        <f t="shared" si="302"/>
        <v>1.164336</v>
      </c>
      <c r="J3093" t="s">
        <v>78</v>
      </c>
      <c r="K3093">
        <v>424.97899999999998</v>
      </c>
      <c r="L3093">
        <f t="shared" si="303"/>
        <v>423.81466399999999</v>
      </c>
      <c r="N3093" s="3">
        <f t="shared" si="304"/>
        <v>0.45333599999997887</v>
      </c>
    </row>
    <row r="3094" spans="1:14" x14ac:dyDescent="0.2">
      <c r="A3094" s="1">
        <v>313</v>
      </c>
      <c r="B3094" s="10">
        <v>38925</v>
      </c>
      <c r="C3094" s="32" t="s">
        <v>202</v>
      </c>
      <c r="F3094" s="5">
        <v>5</v>
      </c>
      <c r="G3094" s="17">
        <f t="shared" si="302"/>
        <v>1.524</v>
      </c>
      <c r="J3094" t="s">
        <v>78</v>
      </c>
      <c r="K3094">
        <v>424.97899999999998</v>
      </c>
      <c r="L3094">
        <f t="shared" si="303"/>
        <v>423.45499999999998</v>
      </c>
      <c r="N3094" s="3">
        <f t="shared" si="304"/>
        <v>0.81299999999998818</v>
      </c>
    </row>
    <row r="3095" spans="1:14" x14ac:dyDescent="0.2">
      <c r="A3095" s="1">
        <v>313</v>
      </c>
      <c r="B3095" s="10">
        <v>38958</v>
      </c>
      <c r="C3095" s="32" t="s">
        <v>202</v>
      </c>
      <c r="F3095" s="5">
        <v>5.55</v>
      </c>
      <c r="G3095" s="17">
        <f t="shared" si="302"/>
        <v>1.69164</v>
      </c>
      <c r="J3095" t="s">
        <v>78</v>
      </c>
      <c r="K3095">
        <v>424.97899999999998</v>
      </c>
      <c r="L3095">
        <f t="shared" si="303"/>
        <v>423.28735999999998</v>
      </c>
      <c r="N3095" s="3">
        <f t="shared" si="304"/>
        <v>0.98063999999999396</v>
      </c>
    </row>
    <row r="3096" spans="1:14" x14ac:dyDescent="0.2">
      <c r="A3096" s="1">
        <v>313</v>
      </c>
      <c r="B3096" s="10">
        <v>38986</v>
      </c>
      <c r="C3096" s="32" t="s">
        <v>202</v>
      </c>
      <c r="F3096" s="5">
        <v>4.9400000000000004</v>
      </c>
      <c r="G3096" s="17">
        <f t="shared" si="302"/>
        <v>1.5057120000000002</v>
      </c>
      <c r="J3096" t="s">
        <v>78</v>
      </c>
      <c r="K3096">
        <v>424.97899999999998</v>
      </c>
      <c r="L3096">
        <f t="shared" si="303"/>
        <v>423.47328799999997</v>
      </c>
      <c r="N3096" s="3">
        <f t="shared" si="304"/>
        <v>0.79471200000000408</v>
      </c>
    </row>
    <row r="3097" spans="1:14" x14ac:dyDescent="0.2">
      <c r="A3097" s="1">
        <v>313</v>
      </c>
      <c r="B3097" s="10">
        <v>39014</v>
      </c>
      <c r="C3097" s="32" t="str">
        <f>IF(ISBLANK(D3097),"V","S")</f>
        <v>V</v>
      </c>
      <c r="F3097" s="5">
        <v>4.47</v>
      </c>
      <c r="G3097" s="17">
        <f t="shared" si="302"/>
        <v>1.3624559999999999</v>
      </c>
      <c r="J3097" t="s">
        <v>106</v>
      </c>
      <c r="K3097">
        <v>424.97899999999998</v>
      </c>
      <c r="L3097">
        <f t="shared" si="303"/>
        <v>423.61654399999998</v>
      </c>
      <c r="N3097" s="3">
        <f t="shared" si="304"/>
        <v>0.65145599999999604</v>
      </c>
    </row>
    <row r="3098" spans="1:14" x14ac:dyDescent="0.2">
      <c r="A3098" s="1">
        <v>313</v>
      </c>
      <c r="B3098" s="10">
        <v>39050</v>
      </c>
      <c r="C3098" s="32" t="str">
        <f>IF(ISBLANK(D3098),"V","S")</f>
        <v>V</v>
      </c>
      <c r="F3098" s="5">
        <v>4.42</v>
      </c>
      <c r="G3098" s="17">
        <f t="shared" si="302"/>
        <v>1.347216</v>
      </c>
      <c r="J3098" t="s">
        <v>106</v>
      </c>
      <c r="K3098">
        <v>424.97899999999998</v>
      </c>
      <c r="L3098">
        <f t="shared" si="303"/>
        <v>423.63178399999998</v>
      </c>
      <c r="N3098" s="3">
        <f t="shared" si="304"/>
        <v>0.63621599999999034</v>
      </c>
    </row>
    <row r="3099" spans="1:14" x14ac:dyDescent="0.2">
      <c r="A3099" s="1">
        <v>313</v>
      </c>
      <c r="B3099" s="10">
        <v>39077</v>
      </c>
      <c r="C3099" s="32" t="s">
        <v>202</v>
      </c>
      <c r="F3099" s="5">
        <v>4.57</v>
      </c>
      <c r="G3099" s="17">
        <f t="shared" si="302"/>
        <v>1.3929360000000002</v>
      </c>
      <c r="J3099" t="s">
        <v>78</v>
      </c>
      <c r="K3099">
        <v>424.97899999999998</v>
      </c>
      <c r="L3099">
        <f t="shared" si="303"/>
        <v>423.58606399999996</v>
      </c>
      <c r="N3099" s="3">
        <f t="shared" si="304"/>
        <v>0.68193600000000743</v>
      </c>
    </row>
    <row r="3100" spans="1:14" x14ac:dyDescent="0.2">
      <c r="A3100" s="1">
        <v>313</v>
      </c>
      <c r="B3100" s="10">
        <v>39114</v>
      </c>
      <c r="C3100" s="32" t="str">
        <f>IF(ISBLANK(D3100),"V","S")</f>
        <v>V</v>
      </c>
      <c r="F3100" s="5">
        <v>5.0199999999999996</v>
      </c>
      <c r="G3100" s="17">
        <f t="shared" si="302"/>
        <v>1.5300959999999999</v>
      </c>
      <c r="J3100" t="s">
        <v>106</v>
      </c>
      <c r="K3100">
        <v>424.97899999999998</v>
      </c>
      <c r="L3100">
        <f t="shared" si="303"/>
        <v>423.44890399999997</v>
      </c>
      <c r="N3100" s="3">
        <f t="shared" si="304"/>
        <v>0.81909600000000182</v>
      </c>
    </row>
    <row r="3101" spans="1:14" x14ac:dyDescent="0.2">
      <c r="A3101" s="1">
        <v>313</v>
      </c>
      <c r="B3101" s="10">
        <v>39136</v>
      </c>
      <c r="C3101" s="32" t="str">
        <f>IF(ISBLANK(D3101),"V","S")</f>
        <v>V</v>
      </c>
      <c r="F3101" s="5">
        <v>5.25</v>
      </c>
      <c r="G3101" s="17">
        <f t="shared" si="302"/>
        <v>1.6002000000000001</v>
      </c>
      <c r="J3101" t="s">
        <v>106</v>
      </c>
      <c r="K3101">
        <v>424.97899999999998</v>
      </c>
      <c r="L3101">
        <f t="shared" si="303"/>
        <v>423.37880000000001</v>
      </c>
      <c r="N3101" s="3">
        <f t="shared" si="304"/>
        <v>0.8891999999999598</v>
      </c>
    </row>
    <row r="3102" spans="1:14" x14ac:dyDescent="0.2">
      <c r="A3102" s="1">
        <v>313</v>
      </c>
      <c r="B3102" s="10">
        <v>39167</v>
      </c>
      <c r="C3102" s="32" t="s">
        <v>202</v>
      </c>
      <c r="F3102" s="5">
        <v>3.56</v>
      </c>
      <c r="G3102" s="17">
        <f t="shared" si="302"/>
        <v>1.0850880000000001</v>
      </c>
      <c r="J3102" t="s">
        <v>78</v>
      </c>
      <c r="K3102">
        <v>424.97899999999998</v>
      </c>
      <c r="L3102">
        <f t="shared" si="303"/>
        <v>423.893912</v>
      </c>
      <c r="N3102" s="3">
        <f t="shared" si="304"/>
        <v>0.374087999999972</v>
      </c>
    </row>
    <row r="3103" spans="1:14" x14ac:dyDescent="0.2">
      <c r="A3103" s="1">
        <v>313</v>
      </c>
      <c r="B3103" s="10">
        <v>39198</v>
      </c>
      <c r="C3103" s="32" t="s">
        <v>202</v>
      </c>
      <c r="F3103" s="5">
        <v>2.96</v>
      </c>
      <c r="G3103" s="17">
        <f t="shared" si="302"/>
        <v>0.90220800000000001</v>
      </c>
      <c r="J3103" t="s">
        <v>78</v>
      </c>
      <c r="K3103">
        <v>424.97899999999998</v>
      </c>
      <c r="L3103">
        <f t="shared" si="303"/>
        <v>424.07679200000001</v>
      </c>
      <c r="N3103" s="3">
        <f t="shared" si="304"/>
        <v>0.19120799999996052</v>
      </c>
    </row>
    <row r="3104" spans="1:14" x14ac:dyDescent="0.2">
      <c r="A3104" s="1">
        <v>313</v>
      </c>
      <c r="B3104" s="10">
        <v>39220</v>
      </c>
      <c r="C3104" s="32" t="s">
        <v>202</v>
      </c>
      <c r="F3104" s="5">
        <v>3.29</v>
      </c>
      <c r="G3104" s="17">
        <f t="shared" si="302"/>
        <v>1.0027920000000001</v>
      </c>
      <c r="J3104" t="s">
        <v>78</v>
      </c>
      <c r="K3104">
        <v>424.97899999999998</v>
      </c>
      <c r="L3104">
        <f t="shared" si="303"/>
        <v>423.97620799999999</v>
      </c>
      <c r="N3104" s="3">
        <f t="shared" si="304"/>
        <v>0.29179199999998673</v>
      </c>
    </row>
    <row r="3105" spans="1:14" x14ac:dyDescent="0.2">
      <c r="A3105" s="1">
        <v>313</v>
      </c>
      <c r="B3105" s="10">
        <v>39258</v>
      </c>
      <c r="C3105" s="32" t="s">
        <v>202</v>
      </c>
      <c r="F3105" s="5">
        <v>3.28</v>
      </c>
      <c r="G3105" s="17">
        <f t="shared" si="302"/>
        <v>0.99974399999999997</v>
      </c>
      <c r="J3105" t="s">
        <v>78</v>
      </c>
      <c r="K3105">
        <v>424.97899999999998</v>
      </c>
      <c r="L3105">
        <f t="shared" si="303"/>
        <v>423.97925599999996</v>
      </c>
      <c r="N3105" s="3">
        <f t="shared" si="304"/>
        <v>0.28874400000000833</v>
      </c>
    </row>
    <row r="3106" spans="1:14" x14ac:dyDescent="0.2">
      <c r="A3106" s="1">
        <v>313</v>
      </c>
      <c r="B3106" s="10">
        <v>39317</v>
      </c>
      <c r="C3106" s="32" t="s">
        <v>202</v>
      </c>
      <c r="F3106" s="5">
        <v>5.19</v>
      </c>
      <c r="G3106" s="17">
        <f t="shared" si="302"/>
        <v>1.5819120000000002</v>
      </c>
      <c r="J3106" t="s">
        <v>78</v>
      </c>
      <c r="K3106">
        <v>424.97899999999998</v>
      </c>
      <c r="L3106">
        <f t="shared" si="303"/>
        <v>423.397088</v>
      </c>
      <c r="N3106" s="3">
        <f t="shared" si="304"/>
        <v>0.87091199999997571</v>
      </c>
    </row>
    <row r="3107" spans="1:14" x14ac:dyDescent="0.2">
      <c r="A3107" s="1">
        <v>313</v>
      </c>
      <c r="B3107" s="10">
        <v>39356</v>
      </c>
      <c r="C3107" s="32" t="s">
        <v>202</v>
      </c>
      <c r="F3107" s="5">
        <v>4.6500000000000004</v>
      </c>
      <c r="G3107" s="17">
        <f t="shared" si="302"/>
        <v>1.4173200000000001</v>
      </c>
      <c r="J3107" t="s">
        <v>78</v>
      </c>
      <c r="K3107">
        <v>424.97899999999998</v>
      </c>
      <c r="L3107">
        <f t="shared" si="303"/>
        <v>423.56167999999997</v>
      </c>
      <c r="N3107" s="3">
        <f t="shared" si="304"/>
        <v>0.70632000000000517</v>
      </c>
    </row>
    <row r="3108" spans="1:14" x14ac:dyDescent="0.2">
      <c r="A3108" s="1">
        <v>313</v>
      </c>
      <c r="B3108" s="10">
        <v>39373</v>
      </c>
      <c r="C3108" s="32" t="str">
        <f>IF(ISBLANK(D3108),"V","S")</f>
        <v>V</v>
      </c>
      <c r="F3108" s="5">
        <v>3.83</v>
      </c>
      <c r="G3108" s="17">
        <f t="shared" si="302"/>
        <v>1.167384</v>
      </c>
      <c r="J3108" t="s">
        <v>139</v>
      </c>
      <c r="K3108">
        <v>424.97899999999998</v>
      </c>
      <c r="L3108">
        <f t="shared" si="303"/>
        <v>423.81161599999996</v>
      </c>
      <c r="N3108" s="3">
        <f t="shared" si="304"/>
        <v>0.45638400000001411</v>
      </c>
    </row>
    <row r="3109" spans="1:14" x14ac:dyDescent="0.2">
      <c r="A3109" s="1">
        <v>313</v>
      </c>
      <c r="B3109" s="10">
        <v>39413</v>
      </c>
      <c r="C3109" s="32" t="s">
        <v>202</v>
      </c>
      <c r="F3109" s="5">
        <v>3.81</v>
      </c>
      <c r="G3109" s="17">
        <f t="shared" si="302"/>
        <v>1.1612880000000001</v>
      </c>
      <c r="J3109" t="s">
        <v>78</v>
      </c>
      <c r="K3109">
        <v>424.97899999999998</v>
      </c>
      <c r="L3109">
        <f t="shared" si="303"/>
        <v>423.81771199999997</v>
      </c>
      <c r="N3109" s="3">
        <f t="shared" si="304"/>
        <v>0.45028800000000047</v>
      </c>
    </row>
    <row r="3110" spans="1:14" x14ac:dyDescent="0.2">
      <c r="A3110" s="1">
        <v>313</v>
      </c>
      <c r="B3110" s="10">
        <v>39443</v>
      </c>
      <c r="C3110" s="32" t="str">
        <f t="shared" ref="C3110:C3130" si="305">IF(ISBLANK(D3110),"V","S")</f>
        <v>V</v>
      </c>
      <c r="F3110" s="5">
        <v>3.94</v>
      </c>
      <c r="G3110" s="17">
        <f t="shared" si="302"/>
        <v>1.200912</v>
      </c>
      <c r="J3110" t="s">
        <v>145</v>
      </c>
      <c r="K3110">
        <v>424.97899999999998</v>
      </c>
      <c r="L3110">
        <f t="shared" si="303"/>
        <v>423.77808799999997</v>
      </c>
      <c r="N3110" s="3">
        <f t="shared" si="304"/>
        <v>0.4899120000000039</v>
      </c>
    </row>
    <row r="3111" spans="1:14" x14ac:dyDescent="0.2">
      <c r="A3111" s="1">
        <v>313</v>
      </c>
      <c r="B3111" s="10">
        <v>39472</v>
      </c>
      <c r="C3111" s="32" t="str">
        <f t="shared" si="305"/>
        <v>V</v>
      </c>
      <c r="F3111" s="5">
        <v>4.17</v>
      </c>
      <c r="G3111" s="17">
        <f t="shared" si="302"/>
        <v>1.2710160000000001</v>
      </c>
      <c r="J3111" t="s">
        <v>145</v>
      </c>
      <c r="K3111">
        <v>424.97899999999998</v>
      </c>
      <c r="L3111">
        <f t="shared" si="303"/>
        <v>423.70798400000001</v>
      </c>
      <c r="N3111" s="3">
        <f t="shared" si="304"/>
        <v>0.56001599999996188</v>
      </c>
    </row>
    <row r="3112" spans="1:14" x14ac:dyDescent="0.2">
      <c r="A3112" s="1">
        <v>313</v>
      </c>
      <c r="B3112" s="10">
        <v>39507</v>
      </c>
      <c r="C3112" s="32" t="str">
        <f t="shared" si="305"/>
        <v>V</v>
      </c>
      <c r="F3112" s="5">
        <v>4.41</v>
      </c>
      <c r="G3112" s="17">
        <f t="shared" si="302"/>
        <v>1.344168</v>
      </c>
      <c r="J3112" t="s">
        <v>106</v>
      </c>
      <c r="K3112">
        <v>424.97899999999998</v>
      </c>
      <c r="L3112">
        <f t="shared" si="303"/>
        <v>423.63483199999996</v>
      </c>
      <c r="N3112" s="3">
        <f t="shared" si="304"/>
        <v>0.63316800000001194</v>
      </c>
    </row>
    <row r="3113" spans="1:14" x14ac:dyDescent="0.2">
      <c r="A3113" s="1">
        <v>313</v>
      </c>
      <c r="B3113" s="10">
        <v>39536</v>
      </c>
      <c r="C3113" s="32" t="str">
        <f t="shared" si="305"/>
        <v>V</v>
      </c>
      <c r="F3113" s="5">
        <v>4.09</v>
      </c>
      <c r="G3113" s="17">
        <f t="shared" si="302"/>
        <v>1.246632</v>
      </c>
      <c r="J3113" t="s">
        <v>139</v>
      </c>
      <c r="K3113">
        <v>424.97899999999998</v>
      </c>
      <c r="L3113">
        <f t="shared" si="303"/>
        <v>423.73236800000001</v>
      </c>
      <c r="N3113" s="3">
        <f t="shared" si="304"/>
        <v>0.53563199999996414</v>
      </c>
    </row>
    <row r="3114" spans="1:14" x14ac:dyDescent="0.2">
      <c r="A3114" s="1">
        <v>313</v>
      </c>
      <c r="B3114" s="10">
        <v>39563</v>
      </c>
      <c r="C3114" s="32" t="str">
        <f t="shared" si="305"/>
        <v>V</v>
      </c>
      <c r="F3114" s="5">
        <v>3.11</v>
      </c>
      <c r="G3114" s="17">
        <f t="shared" si="302"/>
        <v>0.94792799999999999</v>
      </c>
      <c r="J3114" t="s">
        <v>139</v>
      </c>
      <c r="K3114">
        <v>424.97899999999998</v>
      </c>
      <c r="L3114">
        <f t="shared" si="303"/>
        <v>424.03107199999999</v>
      </c>
      <c r="N3114" s="3">
        <f t="shared" si="304"/>
        <v>0.2369279999999776</v>
      </c>
    </row>
    <row r="3115" spans="1:14" x14ac:dyDescent="0.2">
      <c r="A3115" s="1">
        <v>313</v>
      </c>
      <c r="B3115" s="10">
        <v>39580</v>
      </c>
      <c r="C3115" s="32" t="str">
        <f t="shared" si="305"/>
        <v>V</v>
      </c>
      <c r="F3115" s="5">
        <v>3.05</v>
      </c>
      <c r="G3115" s="17">
        <f t="shared" si="302"/>
        <v>0.92964000000000002</v>
      </c>
      <c r="J3115" t="s">
        <v>145</v>
      </c>
      <c r="K3115">
        <v>424.97899999999998</v>
      </c>
      <c r="L3115">
        <f t="shared" si="303"/>
        <v>424.04935999999998</v>
      </c>
      <c r="N3115" s="3">
        <f t="shared" si="304"/>
        <v>0.21863999999999351</v>
      </c>
    </row>
    <row r="3116" spans="1:14" x14ac:dyDescent="0.2">
      <c r="A3116" s="1">
        <v>313</v>
      </c>
      <c r="B3116" s="10">
        <v>39674</v>
      </c>
      <c r="C3116" s="32" t="str">
        <f t="shared" si="305"/>
        <v>V</v>
      </c>
      <c r="F3116" s="5">
        <v>3.91</v>
      </c>
      <c r="G3116" s="17">
        <f t="shared" si="302"/>
        <v>1.1917680000000002</v>
      </c>
      <c r="J3116" t="s">
        <v>106</v>
      </c>
      <c r="K3116">
        <v>424.97899999999998</v>
      </c>
      <c r="L3116">
        <f t="shared" si="303"/>
        <v>423.78723199999996</v>
      </c>
      <c r="N3116" s="3">
        <f t="shared" si="304"/>
        <v>0.48076800000001185</v>
      </c>
    </row>
    <row r="3117" spans="1:14" x14ac:dyDescent="0.2">
      <c r="A3117" s="1">
        <v>313</v>
      </c>
      <c r="B3117" s="10">
        <v>39725</v>
      </c>
      <c r="C3117" s="32" t="str">
        <f t="shared" si="305"/>
        <v>V</v>
      </c>
      <c r="F3117" s="5">
        <v>3.83</v>
      </c>
      <c r="G3117" s="17">
        <f t="shared" si="302"/>
        <v>1.167384</v>
      </c>
      <c r="J3117" t="s">
        <v>163</v>
      </c>
      <c r="K3117">
        <v>424.97899999999998</v>
      </c>
      <c r="L3117">
        <f t="shared" si="303"/>
        <v>423.81161599999996</v>
      </c>
      <c r="N3117" s="3">
        <f t="shared" si="304"/>
        <v>0.45638400000001411</v>
      </c>
    </row>
    <row r="3118" spans="1:14" x14ac:dyDescent="0.2">
      <c r="A3118" s="1">
        <v>313</v>
      </c>
      <c r="B3118" s="10">
        <v>39767</v>
      </c>
      <c r="C3118" s="32" t="str">
        <f t="shared" si="305"/>
        <v>V</v>
      </c>
      <c r="F3118" s="5">
        <v>3.02</v>
      </c>
      <c r="G3118" s="17">
        <f t="shared" si="302"/>
        <v>0.92049600000000009</v>
      </c>
      <c r="J3118" t="s">
        <v>145</v>
      </c>
      <c r="K3118">
        <v>424.97899999999998</v>
      </c>
      <c r="L3118">
        <f t="shared" si="303"/>
        <v>424.05850399999997</v>
      </c>
      <c r="N3118" s="3">
        <f t="shared" si="304"/>
        <v>0.20949600000000146</v>
      </c>
    </row>
    <row r="3119" spans="1:14" x14ac:dyDescent="0.2">
      <c r="A3119" s="1">
        <v>313</v>
      </c>
      <c r="B3119" s="10">
        <v>39795</v>
      </c>
      <c r="C3119" s="32" t="str">
        <f t="shared" si="305"/>
        <v>V</v>
      </c>
      <c r="F3119" s="5">
        <v>3.36</v>
      </c>
      <c r="G3119" s="17">
        <f t="shared" si="302"/>
        <v>1.0241279999999999</v>
      </c>
      <c r="J3119" t="s">
        <v>145</v>
      </c>
      <c r="K3119">
        <v>424.97899999999998</v>
      </c>
      <c r="L3119">
        <f t="shared" si="303"/>
        <v>423.95487199999997</v>
      </c>
      <c r="N3119" s="3">
        <f t="shared" si="304"/>
        <v>0.31312800000000607</v>
      </c>
    </row>
    <row r="3120" spans="1:14" x14ac:dyDescent="0.2">
      <c r="A3120" s="1">
        <v>313</v>
      </c>
      <c r="B3120" s="10">
        <v>39832</v>
      </c>
      <c r="C3120" s="32" t="str">
        <f t="shared" si="305"/>
        <v>V</v>
      </c>
      <c r="G3120" s="19"/>
      <c r="J3120" t="s">
        <v>51</v>
      </c>
      <c r="N3120" s="3"/>
    </row>
    <row r="3121" spans="1:14" x14ac:dyDescent="0.2">
      <c r="A3121" s="1">
        <v>313</v>
      </c>
      <c r="B3121" s="10">
        <v>39866</v>
      </c>
      <c r="C3121" s="32" t="str">
        <f t="shared" si="305"/>
        <v>V</v>
      </c>
      <c r="G3121" s="19"/>
      <c r="J3121" t="s">
        <v>51</v>
      </c>
      <c r="N3121" s="3"/>
    </row>
    <row r="3122" spans="1:14" x14ac:dyDescent="0.2">
      <c r="A3122" s="1">
        <v>313</v>
      </c>
      <c r="B3122" s="10">
        <v>39898</v>
      </c>
      <c r="C3122" s="32" t="str">
        <f t="shared" si="305"/>
        <v>V</v>
      </c>
      <c r="G3122" s="19"/>
      <c r="J3122" t="s">
        <v>51</v>
      </c>
      <c r="N3122" s="3"/>
    </row>
    <row r="3123" spans="1:14" x14ac:dyDescent="0.2">
      <c r="A3123" s="1">
        <v>313</v>
      </c>
      <c r="B3123" s="10">
        <v>39928</v>
      </c>
      <c r="C3123" s="32" t="str">
        <f t="shared" si="305"/>
        <v>V</v>
      </c>
      <c r="F3123" s="5">
        <v>2.42</v>
      </c>
      <c r="G3123" s="17">
        <f t="shared" ref="G3123:G3130" si="306">F3123*0.3048</f>
        <v>0.73761600000000005</v>
      </c>
      <c r="J3123" t="s">
        <v>167</v>
      </c>
      <c r="K3123">
        <v>424.97899999999998</v>
      </c>
      <c r="L3123">
        <f t="shared" ref="L3123:L3128" si="307">K3123-G3123</f>
        <v>424.24138399999998</v>
      </c>
      <c r="N3123" s="3">
        <f t="shared" ref="N3123:N3128" si="308">424.268-L3123</f>
        <v>2.6615999999989981E-2</v>
      </c>
    </row>
    <row r="3124" spans="1:14" x14ac:dyDescent="0.2">
      <c r="A3124" s="1">
        <v>313</v>
      </c>
      <c r="B3124" s="10">
        <v>39966</v>
      </c>
      <c r="C3124" s="32" t="str">
        <f t="shared" si="305"/>
        <v>V</v>
      </c>
      <c r="F3124" s="5">
        <v>2.57</v>
      </c>
      <c r="G3124" s="17">
        <f t="shared" si="306"/>
        <v>0.78333600000000003</v>
      </c>
      <c r="J3124" t="s">
        <v>167</v>
      </c>
      <c r="K3124">
        <v>424.97899999999998</v>
      </c>
      <c r="L3124">
        <f t="shared" si="307"/>
        <v>424.19566399999997</v>
      </c>
      <c r="N3124" s="3">
        <f t="shared" si="308"/>
        <v>7.2336000000007061E-2</v>
      </c>
    </row>
    <row r="3125" spans="1:14" x14ac:dyDescent="0.2">
      <c r="A3125" s="1">
        <v>313</v>
      </c>
      <c r="B3125" s="10">
        <v>40004</v>
      </c>
      <c r="C3125" s="32" t="str">
        <f t="shared" si="305"/>
        <v>V</v>
      </c>
      <c r="F3125" s="5">
        <v>3.05</v>
      </c>
      <c r="G3125" s="17">
        <f t="shared" si="306"/>
        <v>0.92964000000000002</v>
      </c>
      <c r="J3125" t="s">
        <v>178</v>
      </c>
      <c r="K3125">
        <v>424.97899999999998</v>
      </c>
      <c r="L3125">
        <f t="shared" si="307"/>
        <v>424.04935999999998</v>
      </c>
      <c r="N3125" s="3">
        <f t="shared" si="308"/>
        <v>0.21863999999999351</v>
      </c>
    </row>
    <row r="3126" spans="1:14" x14ac:dyDescent="0.2">
      <c r="A3126" s="1">
        <v>313</v>
      </c>
      <c r="B3126" s="10">
        <v>40045</v>
      </c>
      <c r="C3126" s="32" t="str">
        <f t="shared" si="305"/>
        <v>V</v>
      </c>
      <c r="F3126" s="5">
        <v>3.53</v>
      </c>
      <c r="G3126" s="17">
        <f t="shared" si="306"/>
        <v>1.075944</v>
      </c>
      <c r="J3126" t="s">
        <v>178</v>
      </c>
      <c r="K3126">
        <v>424.97899999999998</v>
      </c>
      <c r="L3126">
        <f t="shared" si="307"/>
        <v>423.90305599999999</v>
      </c>
      <c r="N3126" s="3">
        <f t="shared" si="308"/>
        <v>0.36494399999997995</v>
      </c>
    </row>
    <row r="3127" spans="1:14" x14ac:dyDescent="0.2">
      <c r="A3127" s="1">
        <v>313</v>
      </c>
      <c r="B3127" s="10">
        <v>40074</v>
      </c>
      <c r="C3127" s="32" t="str">
        <f t="shared" si="305"/>
        <v>V</v>
      </c>
      <c r="F3127" s="5">
        <v>3.94</v>
      </c>
      <c r="G3127" s="17">
        <f t="shared" si="306"/>
        <v>1.200912</v>
      </c>
      <c r="J3127" t="s">
        <v>178</v>
      </c>
      <c r="K3127">
        <v>424.97899999999998</v>
      </c>
      <c r="L3127">
        <f t="shared" si="307"/>
        <v>423.77808799999997</v>
      </c>
      <c r="N3127" s="3">
        <f t="shared" si="308"/>
        <v>0.4899120000000039</v>
      </c>
    </row>
    <row r="3128" spans="1:14" x14ac:dyDescent="0.2">
      <c r="A3128" s="1">
        <v>313</v>
      </c>
      <c r="B3128" s="10">
        <v>40102</v>
      </c>
      <c r="C3128" s="32" t="str">
        <f t="shared" si="305"/>
        <v>V</v>
      </c>
      <c r="F3128" s="5">
        <v>3.82</v>
      </c>
      <c r="G3128" s="17">
        <f t="shared" si="306"/>
        <v>1.164336</v>
      </c>
      <c r="J3128" t="s">
        <v>167</v>
      </c>
      <c r="K3128">
        <v>424.97899999999998</v>
      </c>
      <c r="L3128">
        <f t="shared" si="307"/>
        <v>423.81466399999999</v>
      </c>
      <c r="N3128" s="3">
        <f t="shared" si="308"/>
        <v>0.45333599999997887</v>
      </c>
    </row>
    <row r="3129" spans="1:14" x14ac:dyDescent="0.2">
      <c r="A3129" s="1">
        <v>313</v>
      </c>
      <c r="B3129" s="10">
        <v>40128</v>
      </c>
      <c r="C3129" s="32" t="str">
        <f t="shared" si="305"/>
        <v>V</v>
      </c>
      <c r="F3129" s="5">
        <v>3.23</v>
      </c>
      <c r="G3129" s="17">
        <f t="shared" si="306"/>
        <v>0.98450400000000005</v>
      </c>
      <c r="J3129" t="s">
        <v>178</v>
      </c>
      <c r="K3129">
        <v>424.97899999999998</v>
      </c>
      <c r="L3129">
        <f>K3129-G3129</f>
        <v>423.99449599999997</v>
      </c>
      <c r="N3129" s="3">
        <f>424.268-L3129</f>
        <v>0.27350400000000263</v>
      </c>
    </row>
    <row r="3130" spans="1:14" x14ac:dyDescent="0.2">
      <c r="A3130" s="1">
        <v>313</v>
      </c>
      <c r="B3130" s="10">
        <v>40161</v>
      </c>
      <c r="C3130" s="32" t="str">
        <f t="shared" si="305"/>
        <v>V</v>
      </c>
      <c r="F3130" s="5">
        <v>3.64</v>
      </c>
      <c r="G3130" s="17">
        <f t="shared" si="306"/>
        <v>1.109472</v>
      </c>
      <c r="J3130" t="s">
        <v>167</v>
      </c>
      <c r="K3130">
        <v>424.97899999999998</v>
      </c>
      <c r="L3130">
        <f>K3130-G3130</f>
        <v>423.869528</v>
      </c>
      <c r="N3130" s="3">
        <f>424.268-L3130</f>
        <v>0.39847199999996974</v>
      </c>
    </row>
    <row r="3131" spans="1:14" x14ac:dyDescent="0.2">
      <c r="A3131" s="1">
        <v>313</v>
      </c>
      <c r="B3131" s="10">
        <v>40190</v>
      </c>
      <c r="C3131" s="32" t="s">
        <v>207</v>
      </c>
      <c r="G3131" s="17"/>
      <c r="J3131" t="s">
        <v>51</v>
      </c>
      <c r="K3131">
        <v>424.97899999999998</v>
      </c>
      <c r="N3131" s="3"/>
    </row>
    <row r="3132" spans="1:14" x14ac:dyDescent="0.2">
      <c r="A3132" s="1">
        <v>313</v>
      </c>
      <c r="B3132" s="10">
        <v>40222</v>
      </c>
      <c r="C3132" s="32" t="s">
        <v>207</v>
      </c>
      <c r="G3132" s="17"/>
      <c r="J3132" t="s">
        <v>51</v>
      </c>
      <c r="K3132">
        <v>424.97899999999998</v>
      </c>
      <c r="N3132" s="3"/>
    </row>
    <row r="3133" spans="1:14" x14ac:dyDescent="0.2">
      <c r="A3133" s="1">
        <v>313</v>
      </c>
      <c r="B3133" s="10">
        <v>40246</v>
      </c>
      <c r="C3133" s="32" t="s">
        <v>207</v>
      </c>
      <c r="G3133" s="17"/>
      <c r="J3133" t="s">
        <v>51</v>
      </c>
      <c r="K3133">
        <v>424.97899999999998</v>
      </c>
      <c r="N3133" s="3"/>
    </row>
    <row r="3134" spans="1:14" x14ac:dyDescent="0.2">
      <c r="A3134" s="1">
        <v>313</v>
      </c>
      <c r="B3134" s="10">
        <v>40274</v>
      </c>
      <c r="C3134" s="32" t="s">
        <v>207</v>
      </c>
      <c r="F3134" s="5">
        <v>3.14</v>
      </c>
      <c r="G3134" s="17">
        <f t="shared" ref="G3134:G3140" si="309">F3134*0.3048</f>
        <v>0.95707200000000003</v>
      </c>
      <c r="J3134" t="s">
        <v>178</v>
      </c>
      <c r="K3134">
        <v>424.97899999999998</v>
      </c>
      <c r="L3134">
        <f t="shared" ref="L3134:L3140" si="310">K3134-G3134</f>
        <v>424.021928</v>
      </c>
      <c r="N3134" s="3">
        <f t="shared" ref="N3134:N3140" si="311">424.268-L3134</f>
        <v>0.24607199999996965</v>
      </c>
    </row>
    <row r="3135" spans="1:14" x14ac:dyDescent="0.2">
      <c r="A3135" s="1">
        <v>313</v>
      </c>
      <c r="B3135" s="10">
        <v>40302</v>
      </c>
      <c r="C3135" s="32" t="s">
        <v>207</v>
      </c>
      <c r="F3135" s="5">
        <v>3.08</v>
      </c>
      <c r="G3135" s="17">
        <f t="shared" si="309"/>
        <v>0.93878400000000006</v>
      </c>
      <c r="J3135" t="s">
        <v>178</v>
      </c>
      <c r="K3135">
        <v>424.97899999999998</v>
      </c>
      <c r="L3135">
        <f t="shared" si="310"/>
        <v>424.04021599999999</v>
      </c>
      <c r="N3135" s="3">
        <f t="shared" si="311"/>
        <v>0.22778399999998555</v>
      </c>
    </row>
    <row r="3136" spans="1:14" x14ac:dyDescent="0.2">
      <c r="A3136" s="1">
        <v>313</v>
      </c>
      <c r="B3136" s="10">
        <v>40331</v>
      </c>
      <c r="C3136" s="32" t="s">
        <v>207</v>
      </c>
      <c r="F3136" s="5">
        <v>3.1</v>
      </c>
      <c r="G3136" s="17">
        <f t="shared" si="309"/>
        <v>0.94488000000000005</v>
      </c>
      <c r="J3136" t="s">
        <v>178</v>
      </c>
      <c r="K3136">
        <v>424.97899999999998</v>
      </c>
      <c r="L3136">
        <f t="shared" si="310"/>
        <v>424.03411999999997</v>
      </c>
      <c r="N3136" s="3">
        <f t="shared" si="311"/>
        <v>0.2338799999999992</v>
      </c>
    </row>
    <row r="3137" spans="1:15" x14ac:dyDescent="0.2">
      <c r="A3137" s="1">
        <v>313</v>
      </c>
      <c r="B3137" s="10">
        <v>40384</v>
      </c>
      <c r="C3137" s="32" t="s">
        <v>207</v>
      </c>
      <c r="F3137" s="5">
        <v>3.21</v>
      </c>
      <c r="G3137" s="17">
        <f t="shared" si="309"/>
        <v>0.97840800000000006</v>
      </c>
      <c r="J3137" t="s">
        <v>178</v>
      </c>
      <c r="K3137">
        <v>424.97899999999998</v>
      </c>
      <c r="L3137">
        <f t="shared" si="310"/>
        <v>424.00059199999998</v>
      </c>
      <c r="N3137" s="3">
        <f t="shared" si="311"/>
        <v>0.26740799999998899</v>
      </c>
    </row>
    <row r="3138" spans="1:15" x14ac:dyDescent="0.2">
      <c r="A3138" s="1">
        <v>313</v>
      </c>
      <c r="B3138" s="10">
        <v>40417</v>
      </c>
      <c r="C3138" s="32" t="s">
        <v>207</v>
      </c>
      <c r="F3138" s="5">
        <v>2.77</v>
      </c>
      <c r="G3138" s="17">
        <f t="shared" si="309"/>
        <v>0.84429600000000005</v>
      </c>
      <c r="J3138" t="s">
        <v>178</v>
      </c>
      <c r="K3138">
        <v>424.97899999999998</v>
      </c>
      <c r="L3138">
        <f t="shared" si="310"/>
        <v>424.134704</v>
      </c>
      <c r="N3138" s="3">
        <f t="shared" si="311"/>
        <v>0.13329599999997299</v>
      </c>
    </row>
    <row r="3139" spans="1:15" x14ac:dyDescent="0.2">
      <c r="A3139" s="1">
        <v>313</v>
      </c>
      <c r="B3139" s="10">
        <v>40441</v>
      </c>
      <c r="C3139" s="32" t="s">
        <v>207</v>
      </c>
      <c r="F3139" s="5">
        <v>2.56</v>
      </c>
      <c r="G3139" s="17">
        <f t="shared" si="309"/>
        <v>0.78028800000000009</v>
      </c>
      <c r="J3139" t="s">
        <v>178</v>
      </c>
      <c r="K3139">
        <v>424.97899999999998</v>
      </c>
      <c r="L3139">
        <f t="shared" si="310"/>
        <v>424.198712</v>
      </c>
      <c r="N3139" s="3">
        <f t="shared" si="311"/>
        <v>6.9287999999971817E-2</v>
      </c>
    </row>
    <row r="3140" spans="1:15" x14ac:dyDescent="0.2">
      <c r="A3140" s="1">
        <v>313</v>
      </c>
      <c r="B3140" s="10">
        <v>40486</v>
      </c>
      <c r="C3140" s="32" t="s">
        <v>207</v>
      </c>
      <c r="F3140" s="5">
        <v>2.33</v>
      </c>
      <c r="G3140" s="17">
        <f t="shared" si="309"/>
        <v>0.71018400000000004</v>
      </c>
      <c r="J3140" t="s">
        <v>178</v>
      </c>
      <c r="K3140">
        <v>424.97899999999998</v>
      </c>
      <c r="L3140">
        <f t="shared" si="310"/>
        <v>424.26881599999996</v>
      </c>
      <c r="N3140" s="3">
        <f t="shared" si="311"/>
        <v>-8.1599999998616113E-4</v>
      </c>
    </row>
    <row r="3141" spans="1:15" x14ac:dyDescent="0.2">
      <c r="A3141" s="1">
        <v>313</v>
      </c>
      <c r="B3141" s="10">
        <v>40714</v>
      </c>
      <c r="C3141" s="32" t="s">
        <v>206</v>
      </c>
      <c r="F3141" s="5">
        <f>G3141*3.2808</f>
        <v>2.5426200000000003</v>
      </c>
      <c r="G3141" s="17">
        <v>0.77500000000000002</v>
      </c>
      <c r="K3141">
        <v>424.97899999999998</v>
      </c>
      <c r="L3141">
        <f>K3141-G3141</f>
        <v>424.20400000000001</v>
      </c>
      <c r="N3141" s="3">
        <f>424.268-L3141</f>
        <v>6.399999999996453E-2</v>
      </c>
    </row>
    <row r="3142" spans="1:15" x14ac:dyDescent="0.2">
      <c r="C3142" s="32"/>
      <c r="G3142" s="16"/>
    </row>
    <row r="3143" spans="1:15" s="8" customFormat="1" x14ac:dyDescent="0.2">
      <c r="A3143" s="7">
        <v>314</v>
      </c>
      <c r="B3143" s="13">
        <v>30482</v>
      </c>
      <c r="C3143" s="32" t="str">
        <f>IF(ISBLANK(D3143),"V","S")</f>
        <v>S</v>
      </c>
      <c r="D3143" s="8">
        <v>11</v>
      </c>
      <c r="E3143" s="8">
        <v>1.66</v>
      </c>
      <c r="F3143" s="9">
        <f t="shared" ref="F3143:F3165" si="312">G3143*3.281</f>
        <v>9.3410070000000012</v>
      </c>
      <c r="G3143" s="8">
        <v>2.847</v>
      </c>
      <c r="H3143" s="9"/>
      <c r="K3143" s="8">
        <v>426.536</v>
      </c>
      <c r="L3143" s="8">
        <v>423.68900000000002</v>
      </c>
      <c r="N3143" s="8">
        <v>2.2869999999999999</v>
      </c>
    </row>
    <row r="3144" spans="1:15" x14ac:dyDescent="0.2">
      <c r="A3144" s="1">
        <v>314</v>
      </c>
      <c r="B3144" s="10">
        <v>30483</v>
      </c>
      <c r="C3144" s="32" t="s">
        <v>202</v>
      </c>
      <c r="D3144">
        <v>11</v>
      </c>
      <c r="E3144">
        <v>1.92</v>
      </c>
      <c r="H3144" s="5">
        <v>9.08</v>
      </c>
      <c r="I3144">
        <v>2.7679999999999998</v>
      </c>
      <c r="K3144">
        <v>426.536</v>
      </c>
      <c r="M3144">
        <v>423.76900000000001</v>
      </c>
      <c r="O3144">
        <v>2.2080000000000002</v>
      </c>
    </row>
    <row r="3145" spans="1:15" x14ac:dyDescent="0.2">
      <c r="A3145" s="1">
        <v>314</v>
      </c>
      <c r="B3145" s="10">
        <v>30488</v>
      </c>
      <c r="C3145" s="32" t="s">
        <v>202</v>
      </c>
      <c r="D3145">
        <v>11</v>
      </c>
      <c r="E3145">
        <v>2.11</v>
      </c>
      <c r="H3145" s="5">
        <v>8.89</v>
      </c>
      <c r="I3145">
        <v>2.71</v>
      </c>
      <c r="K3145">
        <v>426.536</v>
      </c>
      <c r="M3145">
        <v>423.827</v>
      </c>
      <c r="O3145">
        <v>2.15</v>
      </c>
    </row>
    <row r="3146" spans="1:15" x14ac:dyDescent="0.2">
      <c r="A3146" s="1">
        <v>314</v>
      </c>
      <c r="B3146" s="10">
        <v>30509</v>
      </c>
      <c r="C3146" s="32" t="s">
        <v>202</v>
      </c>
      <c r="D3146">
        <v>10</v>
      </c>
      <c r="E3146">
        <v>1.39</v>
      </c>
      <c r="H3146" s="5">
        <v>8.61</v>
      </c>
      <c r="I3146">
        <v>2.6240000000000001</v>
      </c>
      <c r="K3146">
        <v>426.536</v>
      </c>
      <c r="M3146">
        <v>423.91199999999998</v>
      </c>
      <c r="O3146">
        <v>2.0640000000000001</v>
      </c>
    </row>
    <row r="3147" spans="1:15" x14ac:dyDescent="0.2">
      <c r="A3147" s="1">
        <v>314</v>
      </c>
      <c r="B3147" s="10">
        <v>30524</v>
      </c>
      <c r="C3147" s="32" t="s">
        <v>202</v>
      </c>
      <c r="D3147">
        <v>10</v>
      </c>
      <c r="E3147">
        <v>1.45</v>
      </c>
      <c r="H3147" s="5">
        <v>8.5500000000000007</v>
      </c>
      <c r="I3147">
        <v>2.6059999999999999</v>
      </c>
      <c r="K3147">
        <v>426.536</v>
      </c>
      <c r="M3147">
        <v>423.93</v>
      </c>
      <c r="O3147">
        <v>2.0459999999999998</v>
      </c>
    </row>
    <row r="3148" spans="1:15" x14ac:dyDescent="0.2">
      <c r="A3148" s="1">
        <v>314</v>
      </c>
      <c r="B3148" s="10">
        <v>30566</v>
      </c>
      <c r="C3148" s="32" t="s">
        <v>202</v>
      </c>
      <c r="F3148" s="5">
        <f t="shared" si="312"/>
        <v>10.801052</v>
      </c>
      <c r="G3148">
        <v>3.2919999999999998</v>
      </c>
      <c r="K3148">
        <v>426.536</v>
      </c>
      <c r="L3148">
        <v>423.24400000000003</v>
      </c>
      <c r="N3148">
        <v>2.7320000000000002</v>
      </c>
    </row>
    <row r="3149" spans="1:15" x14ac:dyDescent="0.2">
      <c r="A3149" s="1">
        <v>314</v>
      </c>
      <c r="B3149" s="10">
        <v>30586</v>
      </c>
      <c r="C3149" s="32" t="s">
        <v>202</v>
      </c>
      <c r="H3149" s="5">
        <v>8.75</v>
      </c>
      <c r="I3149">
        <v>2.6669999999999998</v>
      </c>
      <c r="K3149">
        <v>426.536</v>
      </c>
      <c r="M3149">
        <v>423.86900000000003</v>
      </c>
      <c r="O3149">
        <v>2.1070000000000002</v>
      </c>
    </row>
    <row r="3150" spans="1:15" x14ac:dyDescent="0.2">
      <c r="A3150" s="1">
        <v>314</v>
      </c>
      <c r="B3150" s="10">
        <v>30739</v>
      </c>
      <c r="C3150" s="32" t="str">
        <f>IF(ISBLANK(D3150),"V","S")</f>
        <v>S</v>
      </c>
      <c r="D3150">
        <v>9.5</v>
      </c>
      <c r="E3150">
        <v>0.31</v>
      </c>
      <c r="F3150" s="5">
        <f t="shared" si="312"/>
        <v>9.1900810000000011</v>
      </c>
      <c r="G3150">
        <v>2.8010000000000002</v>
      </c>
      <c r="H3150" s="5">
        <v>9.19</v>
      </c>
      <c r="I3150">
        <v>2.8010000000000002</v>
      </c>
      <c r="K3150">
        <v>426.536</v>
      </c>
      <c r="L3150">
        <v>423.73500000000001</v>
      </c>
      <c r="M3150">
        <v>423.73500000000001</v>
      </c>
      <c r="N3150">
        <v>2.2410000000000001</v>
      </c>
      <c r="O3150">
        <v>2.2410000000000001</v>
      </c>
    </row>
    <row r="3151" spans="1:15" x14ac:dyDescent="0.2">
      <c r="A3151" s="1">
        <v>314</v>
      </c>
      <c r="B3151" s="10">
        <v>30778</v>
      </c>
      <c r="C3151" s="32" t="str">
        <f>IF(ISBLANK(D3151),"V","S")</f>
        <v>S</v>
      </c>
      <c r="D3151">
        <v>10</v>
      </c>
      <c r="E3151">
        <v>1.06</v>
      </c>
      <c r="H3151" s="5">
        <v>8.94</v>
      </c>
      <c r="I3151">
        <v>2.7250000000000001</v>
      </c>
      <c r="K3151">
        <v>426.536</v>
      </c>
      <c r="M3151">
        <v>423.81099999999998</v>
      </c>
      <c r="O3151">
        <v>2.165</v>
      </c>
    </row>
    <row r="3152" spans="1:15" x14ac:dyDescent="0.2">
      <c r="A3152" s="1">
        <v>314</v>
      </c>
      <c r="B3152" s="10">
        <v>30785</v>
      </c>
      <c r="C3152" s="32" t="str">
        <f>IF(ISBLANK(D3152),"V","S")</f>
        <v>S</v>
      </c>
      <c r="D3152">
        <v>10</v>
      </c>
      <c r="E3152">
        <v>1.03</v>
      </c>
      <c r="H3152" s="5">
        <v>8.9700000000000006</v>
      </c>
      <c r="I3152">
        <v>2.734</v>
      </c>
      <c r="K3152">
        <v>426.536</v>
      </c>
      <c r="M3152">
        <v>423.80200000000002</v>
      </c>
      <c r="O3152">
        <v>2.1739999999999999</v>
      </c>
    </row>
    <row r="3153" spans="1:16" x14ac:dyDescent="0.2">
      <c r="A3153" s="1">
        <v>314</v>
      </c>
      <c r="B3153" s="10">
        <v>30799</v>
      </c>
      <c r="C3153" s="32" t="str">
        <f>IF(ISBLANK(D3153),"V","S")</f>
        <v>S</v>
      </c>
      <c r="D3153">
        <v>10</v>
      </c>
      <c r="E3153">
        <v>1.1299999999999999</v>
      </c>
      <c r="H3153" s="5">
        <v>8.8699999999999992</v>
      </c>
      <c r="I3153">
        <v>2.7040000000000002</v>
      </c>
      <c r="K3153">
        <v>426.536</v>
      </c>
      <c r="M3153">
        <v>423.83300000000003</v>
      </c>
      <c r="O3153">
        <v>2.1440000000000001</v>
      </c>
    </row>
    <row r="3154" spans="1:16" x14ac:dyDescent="0.2">
      <c r="A3154" s="1">
        <v>314</v>
      </c>
      <c r="B3154" s="10">
        <v>30806</v>
      </c>
      <c r="C3154" s="32" t="s">
        <v>206</v>
      </c>
      <c r="F3154" s="5">
        <f t="shared" si="312"/>
        <v>11.060251000000001</v>
      </c>
      <c r="G3154">
        <v>3.371</v>
      </c>
      <c r="H3154" s="5">
        <v>8.82</v>
      </c>
      <c r="I3154">
        <v>2.6880000000000002</v>
      </c>
      <c r="K3154">
        <v>426.536</v>
      </c>
      <c r="L3154">
        <v>423.16500000000002</v>
      </c>
      <c r="M3154">
        <v>423.84800000000001</v>
      </c>
      <c r="N3154">
        <v>2.8109999999999999</v>
      </c>
      <c r="O3154">
        <v>2.1280000000000001</v>
      </c>
      <c r="P3154">
        <f t="shared" ref="P3154:P3207" si="313">M3154-L3154</f>
        <v>0.68299999999999272</v>
      </c>
    </row>
    <row r="3155" spans="1:16" x14ac:dyDescent="0.2">
      <c r="A3155" s="1">
        <v>314</v>
      </c>
      <c r="B3155" s="10">
        <v>30830</v>
      </c>
      <c r="C3155" s="32" t="s">
        <v>206</v>
      </c>
      <c r="H3155" s="5">
        <v>8.84</v>
      </c>
      <c r="I3155">
        <v>2.694</v>
      </c>
      <c r="K3155">
        <v>426.536</v>
      </c>
      <c r="M3155">
        <v>423.84199999999998</v>
      </c>
      <c r="O3155">
        <v>2.1339999999999999</v>
      </c>
    </row>
    <row r="3156" spans="1:16" x14ac:dyDescent="0.2">
      <c r="A3156" s="1">
        <v>314</v>
      </c>
      <c r="B3156" s="10">
        <v>30839</v>
      </c>
      <c r="C3156" s="32" t="s">
        <v>206</v>
      </c>
      <c r="F3156" s="5">
        <f t="shared" si="312"/>
        <v>11.152119000000001</v>
      </c>
      <c r="G3156">
        <v>3.399</v>
      </c>
      <c r="H3156" s="5">
        <v>8.73</v>
      </c>
      <c r="I3156">
        <v>2.661</v>
      </c>
      <c r="K3156">
        <v>426.536</v>
      </c>
      <c r="L3156">
        <v>423.13799999999998</v>
      </c>
      <c r="M3156">
        <v>423.875</v>
      </c>
      <c r="N3156">
        <v>2.839</v>
      </c>
      <c r="O3156">
        <v>2.101</v>
      </c>
      <c r="P3156">
        <f t="shared" si="313"/>
        <v>0.73700000000002319</v>
      </c>
    </row>
    <row r="3157" spans="1:16" x14ac:dyDescent="0.2">
      <c r="A3157" s="1">
        <v>314</v>
      </c>
      <c r="B3157" s="10">
        <v>30848</v>
      </c>
      <c r="C3157" s="32" t="s">
        <v>206</v>
      </c>
      <c r="F3157" s="5">
        <f t="shared" si="312"/>
        <v>10.820738</v>
      </c>
      <c r="G3157">
        <v>3.298</v>
      </c>
      <c r="H3157" s="5">
        <v>8.6</v>
      </c>
      <c r="I3157">
        <v>2.621</v>
      </c>
      <c r="K3157">
        <v>426.536</v>
      </c>
      <c r="L3157">
        <v>423.238</v>
      </c>
      <c r="M3157">
        <v>423.91500000000002</v>
      </c>
      <c r="N3157">
        <v>2.738</v>
      </c>
      <c r="O3157">
        <v>2.0609999999999999</v>
      </c>
      <c r="P3157">
        <f t="shared" si="313"/>
        <v>0.67700000000002092</v>
      </c>
    </row>
    <row r="3158" spans="1:16" x14ac:dyDescent="0.2">
      <c r="A3158" s="1">
        <v>314</v>
      </c>
      <c r="B3158" s="10">
        <v>30854</v>
      </c>
      <c r="C3158" s="32" t="s">
        <v>206</v>
      </c>
      <c r="F3158" s="5">
        <f t="shared" si="312"/>
        <v>9.7806610000000003</v>
      </c>
      <c r="G3158">
        <v>2.9809999999999999</v>
      </c>
      <c r="H3158" s="5">
        <v>8.4</v>
      </c>
      <c r="I3158">
        <v>2.56</v>
      </c>
      <c r="K3158">
        <v>426.536</v>
      </c>
      <c r="L3158">
        <v>423.55500000000001</v>
      </c>
      <c r="M3158">
        <v>423.976</v>
      </c>
      <c r="N3158">
        <v>2.4209999999999998</v>
      </c>
      <c r="O3158">
        <v>2</v>
      </c>
      <c r="P3158">
        <f t="shared" si="313"/>
        <v>0.42099999999999227</v>
      </c>
    </row>
    <row r="3159" spans="1:16" x14ac:dyDescent="0.2">
      <c r="A3159" s="1">
        <v>314</v>
      </c>
      <c r="B3159" s="10">
        <v>30861</v>
      </c>
      <c r="C3159" s="32" t="s">
        <v>206</v>
      </c>
      <c r="F3159" s="5">
        <f t="shared" si="312"/>
        <v>9.5805199999999999</v>
      </c>
      <c r="G3159">
        <v>2.92</v>
      </c>
      <c r="H3159" s="5">
        <v>8.41</v>
      </c>
      <c r="I3159">
        <v>2.5630000000000002</v>
      </c>
      <c r="K3159">
        <v>426.536</v>
      </c>
      <c r="L3159">
        <v>423.61599999999999</v>
      </c>
      <c r="M3159">
        <v>423.97300000000001</v>
      </c>
      <c r="N3159">
        <v>2.36</v>
      </c>
      <c r="O3159">
        <v>2.0030000000000001</v>
      </c>
      <c r="P3159">
        <f t="shared" si="313"/>
        <v>0.35700000000002774</v>
      </c>
    </row>
    <row r="3160" spans="1:16" x14ac:dyDescent="0.2">
      <c r="A3160" s="1">
        <v>314</v>
      </c>
      <c r="B3160" s="10">
        <v>30869</v>
      </c>
      <c r="C3160" s="32" t="s">
        <v>206</v>
      </c>
      <c r="F3160" s="5">
        <f t="shared" si="312"/>
        <v>9.5805199999999999</v>
      </c>
      <c r="G3160">
        <v>2.92</v>
      </c>
      <c r="H3160" s="5">
        <v>8.4</v>
      </c>
      <c r="I3160">
        <v>2.56</v>
      </c>
      <c r="K3160">
        <v>426.536</v>
      </c>
      <c r="L3160">
        <v>423.61599999999999</v>
      </c>
      <c r="M3160">
        <v>423.976</v>
      </c>
      <c r="N3160">
        <v>2.36</v>
      </c>
      <c r="O3160">
        <v>2</v>
      </c>
      <c r="P3160">
        <f t="shared" si="313"/>
        <v>0.36000000000001364</v>
      </c>
    </row>
    <row r="3161" spans="1:16" x14ac:dyDescent="0.2">
      <c r="A3161" s="1">
        <v>314</v>
      </c>
      <c r="B3161" s="10">
        <v>30881</v>
      </c>
      <c r="C3161" s="32" t="s">
        <v>206</v>
      </c>
      <c r="F3161" s="5">
        <f t="shared" si="312"/>
        <v>9.9611160000000005</v>
      </c>
      <c r="G3161">
        <v>3.036</v>
      </c>
      <c r="H3161" s="5">
        <v>8.6</v>
      </c>
      <c r="I3161">
        <v>2.621</v>
      </c>
      <c r="K3161">
        <v>426.536</v>
      </c>
      <c r="L3161">
        <v>423.5</v>
      </c>
      <c r="M3161">
        <v>423.91500000000002</v>
      </c>
      <c r="N3161">
        <v>2.476</v>
      </c>
      <c r="O3161">
        <v>2.0609999999999999</v>
      </c>
      <c r="P3161">
        <f t="shared" si="313"/>
        <v>0.41500000000002046</v>
      </c>
    </row>
    <row r="3162" spans="1:16" x14ac:dyDescent="0.2">
      <c r="A3162" s="1">
        <v>314</v>
      </c>
      <c r="B3162" s="10">
        <v>30897</v>
      </c>
      <c r="C3162" s="32" t="s">
        <v>206</v>
      </c>
      <c r="F3162" s="5">
        <f t="shared" si="312"/>
        <v>10.551696000000002</v>
      </c>
      <c r="G3162">
        <v>3.2160000000000002</v>
      </c>
      <c r="H3162" s="5">
        <v>8.77</v>
      </c>
      <c r="I3162">
        <v>2.673</v>
      </c>
      <c r="K3162">
        <v>426.536</v>
      </c>
      <c r="L3162">
        <v>423.32100000000003</v>
      </c>
      <c r="M3162">
        <v>423.863</v>
      </c>
      <c r="N3162">
        <v>2.6560000000000001</v>
      </c>
      <c r="O3162">
        <v>2.113</v>
      </c>
      <c r="P3162">
        <f t="shared" si="313"/>
        <v>0.54199999999997317</v>
      </c>
    </row>
    <row r="3163" spans="1:16" x14ac:dyDescent="0.2">
      <c r="A3163" s="1">
        <v>314</v>
      </c>
      <c r="B3163" s="10">
        <v>30904</v>
      </c>
      <c r="C3163" s="32" t="s">
        <v>206</v>
      </c>
      <c r="F3163" s="5">
        <f t="shared" si="312"/>
        <v>9.9217440000000003</v>
      </c>
      <c r="G3163">
        <v>3.024</v>
      </c>
      <c r="H3163" s="5">
        <v>8.74</v>
      </c>
      <c r="I3163">
        <v>2.6640000000000001</v>
      </c>
      <c r="K3163">
        <v>426.536</v>
      </c>
      <c r="L3163">
        <v>423.51299999999998</v>
      </c>
      <c r="M3163">
        <v>423.87200000000001</v>
      </c>
      <c r="N3163">
        <v>2.464</v>
      </c>
      <c r="O3163">
        <v>2.1040000000000001</v>
      </c>
      <c r="P3163">
        <f t="shared" si="313"/>
        <v>0.35900000000003729</v>
      </c>
    </row>
    <row r="3164" spans="1:16" x14ac:dyDescent="0.2">
      <c r="A3164" s="1">
        <v>314</v>
      </c>
      <c r="B3164" s="10">
        <v>30911</v>
      </c>
      <c r="C3164" s="32" t="s">
        <v>206</v>
      </c>
      <c r="F3164" s="5">
        <f t="shared" si="312"/>
        <v>10.919167999999999</v>
      </c>
      <c r="G3164">
        <v>3.3279999999999998</v>
      </c>
      <c r="H3164" s="5">
        <v>8.85</v>
      </c>
      <c r="I3164">
        <v>2.698</v>
      </c>
      <c r="K3164">
        <v>426.536</v>
      </c>
      <c r="L3164">
        <v>423.20800000000003</v>
      </c>
      <c r="M3164">
        <v>423.839</v>
      </c>
      <c r="N3164">
        <v>2.7679999999999998</v>
      </c>
      <c r="O3164">
        <v>2.1379999999999999</v>
      </c>
      <c r="P3164">
        <f t="shared" si="313"/>
        <v>0.63099999999997181</v>
      </c>
    </row>
    <row r="3165" spans="1:16" x14ac:dyDescent="0.2">
      <c r="A3165" s="1">
        <v>314</v>
      </c>
      <c r="B3165" s="10">
        <v>30917</v>
      </c>
      <c r="C3165" s="32" t="s">
        <v>206</v>
      </c>
      <c r="F3165" s="5">
        <f t="shared" si="312"/>
        <v>10.919167999999999</v>
      </c>
      <c r="G3165">
        <v>3.3279999999999998</v>
      </c>
      <c r="H3165" s="5">
        <v>8.83</v>
      </c>
      <c r="I3165">
        <v>2.6909999999999998</v>
      </c>
      <c r="K3165">
        <v>426.536</v>
      </c>
      <c r="L3165">
        <v>423.20800000000003</v>
      </c>
      <c r="M3165">
        <v>423.84500000000003</v>
      </c>
      <c r="N3165">
        <v>2.7679999999999998</v>
      </c>
      <c r="O3165">
        <v>2.1309999999999998</v>
      </c>
      <c r="P3165">
        <f t="shared" si="313"/>
        <v>0.63700000000000045</v>
      </c>
    </row>
    <row r="3166" spans="1:16" x14ac:dyDescent="0.2">
      <c r="A3166" s="1">
        <v>314</v>
      </c>
      <c r="B3166" s="10">
        <v>30925</v>
      </c>
      <c r="C3166" s="32" t="s">
        <v>206</v>
      </c>
      <c r="F3166" s="5">
        <f t="shared" ref="F3166:F3229" si="314">G3166*3.281</f>
        <v>10.951978</v>
      </c>
      <c r="G3166">
        <v>3.3380000000000001</v>
      </c>
      <c r="H3166" s="5">
        <v>8.85</v>
      </c>
      <c r="I3166">
        <v>2.698</v>
      </c>
      <c r="K3166">
        <v>426.536</v>
      </c>
      <c r="L3166">
        <v>423.19900000000001</v>
      </c>
      <c r="M3166">
        <v>423.839</v>
      </c>
      <c r="N3166">
        <v>2.778</v>
      </c>
      <c r="O3166">
        <v>2.1379999999999999</v>
      </c>
      <c r="P3166">
        <f t="shared" si="313"/>
        <v>0.63999999999998636</v>
      </c>
    </row>
    <row r="3167" spans="1:16" x14ac:dyDescent="0.2">
      <c r="A3167" s="1">
        <v>314</v>
      </c>
      <c r="B3167" s="10">
        <v>30934</v>
      </c>
      <c r="C3167" s="32" t="s">
        <v>206</v>
      </c>
      <c r="F3167" s="5">
        <f t="shared" si="314"/>
        <v>11.030722000000001</v>
      </c>
      <c r="G3167">
        <v>3.3620000000000001</v>
      </c>
      <c r="H3167" s="5">
        <v>8.8800000000000008</v>
      </c>
      <c r="I3167">
        <v>2.7069999999999999</v>
      </c>
      <c r="K3167">
        <v>426.536</v>
      </c>
      <c r="L3167">
        <v>423.17399999999998</v>
      </c>
      <c r="M3167">
        <v>423.83</v>
      </c>
      <c r="N3167">
        <v>2.802</v>
      </c>
      <c r="O3167">
        <v>2.1469999999999998</v>
      </c>
      <c r="P3167">
        <f t="shared" si="313"/>
        <v>0.65600000000000591</v>
      </c>
    </row>
    <row r="3168" spans="1:16" x14ac:dyDescent="0.2">
      <c r="A3168" s="1">
        <v>314</v>
      </c>
      <c r="B3168" s="10">
        <v>30945</v>
      </c>
      <c r="C3168" s="32" t="s">
        <v>206</v>
      </c>
      <c r="F3168" s="5">
        <f t="shared" si="314"/>
        <v>11.099623000000001</v>
      </c>
      <c r="G3168">
        <v>3.383</v>
      </c>
      <c r="K3168">
        <v>426.536</v>
      </c>
      <c r="L3168">
        <v>423.15300000000002</v>
      </c>
      <c r="N3168">
        <v>2.823</v>
      </c>
    </row>
    <row r="3169" spans="1:16" x14ac:dyDescent="0.2">
      <c r="A3169" s="1">
        <v>314</v>
      </c>
      <c r="B3169" s="10">
        <v>30979</v>
      </c>
      <c r="C3169" s="32" t="s">
        <v>206</v>
      </c>
      <c r="F3169" s="5">
        <f t="shared" si="314"/>
        <v>9.9217440000000003</v>
      </c>
      <c r="G3169">
        <v>3.024</v>
      </c>
      <c r="H3169" s="5">
        <v>8.58</v>
      </c>
      <c r="I3169">
        <v>2.6150000000000002</v>
      </c>
      <c r="K3169">
        <v>426.536</v>
      </c>
      <c r="L3169">
        <v>423.51299999999998</v>
      </c>
      <c r="M3169">
        <v>423.92099999999999</v>
      </c>
      <c r="N3169">
        <v>2.464</v>
      </c>
      <c r="O3169">
        <v>2.0550000000000002</v>
      </c>
      <c r="P3169">
        <f t="shared" si="313"/>
        <v>0.40800000000001546</v>
      </c>
    </row>
    <row r="3170" spans="1:16" x14ac:dyDescent="0.2">
      <c r="A3170" s="1">
        <v>314</v>
      </c>
      <c r="B3170" s="10">
        <v>30986</v>
      </c>
      <c r="C3170" s="32" t="s">
        <v>206</v>
      </c>
      <c r="F3170" s="5">
        <f t="shared" si="314"/>
        <v>10.089075000000001</v>
      </c>
      <c r="G3170">
        <v>3.0750000000000002</v>
      </c>
      <c r="H3170" s="5">
        <v>8.65</v>
      </c>
      <c r="I3170">
        <v>2.637</v>
      </c>
      <c r="K3170">
        <v>426.536</v>
      </c>
      <c r="L3170">
        <v>423.46100000000001</v>
      </c>
      <c r="M3170">
        <v>423.9</v>
      </c>
      <c r="N3170">
        <v>2.5150000000000001</v>
      </c>
      <c r="O3170">
        <v>2.077</v>
      </c>
      <c r="P3170">
        <f t="shared" si="313"/>
        <v>0.43899999999996453</v>
      </c>
    </row>
    <row r="3171" spans="1:16" x14ac:dyDescent="0.2">
      <c r="A3171" s="1">
        <v>314</v>
      </c>
      <c r="B3171" s="10">
        <v>30993</v>
      </c>
      <c r="C3171" s="32" t="s">
        <v>206</v>
      </c>
      <c r="F3171" s="5">
        <f t="shared" si="314"/>
        <v>10.151414000000001</v>
      </c>
      <c r="G3171">
        <v>3.0939999999999999</v>
      </c>
      <c r="H3171" s="5">
        <v>8.66</v>
      </c>
      <c r="I3171">
        <v>2.64</v>
      </c>
      <c r="K3171">
        <v>426.536</v>
      </c>
      <c r="L3171">
        <v>423.44200000000001</v>
      </c>
      <c r="M3171">
        <v>423.89699999999999</v>
      </c>
      <c r="N3171">
        <v>2.5339999999999998</v>
      </c>
      <c r="O3171">
        <v>2.08</v>
      </c>
      <c r="P3171">
        <f t="shared" si="313"/>
        <v>0.45499999999998408</v>
      </c>
    </row>
    <row r="3172" spans="1:16" x14ac:dyDescent="0.2">
      <c r="A3172" s="1">
        <v>314</v>
      </c>
      <c r="B3172" s="10">
        <v>31001</v>
      </c>
      <c r="C3172" s="32" t="s">
        <v>206</v>
      </c>
      <c r="F3172" s="5">
        <f t="shared" si="314"/>
        <v>10.190785999999999</v>
      </c>
      <c r="G3172">
        <v>3.1059999999999999</v>
      </c>
      <c r="H3172" s="5">
        <v>8.74</v>
      </c>
      <c r="I3172">
        <v>2.6640000000000001</v>
      </c>
      <c r="K3172">
        <v>426.536</v>
      </c>
      <c r="L3172">
        <v>423.43</v>
      </c>
      <c r="M3172">
        <v>423.87200000000001</v>
      </c>
      <c r="N3172">
        <v>2.5459999999999998</v>
      </c>
      <c r="O3172">
        <v>2.1040000000000001</v>
      </c>
      <c r="P3172">
        <f t="shared" si="313"/>
        <v>0.44200000000000728</v>
      </c>
    </row>
    <row r="3173" spans="1:16" x14ac:dyDescent="0.2">
      <c r="A3173" s="1">
        <v>314</v>
      </c>
      <c r="B3173" s="10">
        <v>31007</v>
      </c>
      <c r="C3173" s="32" t="s">
        <v>206</v>
      </c>
      <c r="F3173" s="5">
        <f t="shared" si="314"/>
        <v>10.141571000000001</v>
      </c>
      <c r="G3173">
        <v>3.0910000000000002</v>
      </c>
      <c r="H3173" s="5">
        <v>8.77</v>
      </c>
      <c r="I3173">
        <v>2.673</v>
      </c>
      <c r="K3173">
        <v>426.536</v>
      </c>
      <c r="L3173">
        <v>423.44600000000003</v>
      </c>
      <c r="M3173">
        <v>423.863</v>
      </c>
      <c r="N3173">
        <v>2.5310000000000001</v>
      </c>
      <c r="O3173">
        <v>2.113</v>
      </c>
      <c r="P3173">
        <f t="shared" si="313"/>
        <v>0.41699999999997317</v>
      </c>
    </row>
    <row r="3174" spans="1:16" x14ac:dyDescent="0.2">
      <c r="A3174" s="1">
        <v>314</v>
      </c>
      <c r="B3174" s="10">
        <v>31016</v>
      </c>
      <c r="C3174" s="32" t="s">
        <v>206</v>
      </c>
      <c r="F3174" s="5">
        <f t="shared" si="314"/>
        <v>10.210472000000001</v>
      </c>
      <c r="G3174">
        <v>3.1120000000000001</v>
      </c>
      <c r="H3174" s="5">
        <v>8.81</v>
      </c>
      <c r="I3174">
        <v>2.6850000000000001</v>
      </c>
      <c r="K3174">
        <v>426.536</v>
      </c>
      <c r="L3174">
        <v>423.42399999999998</v>
      </c>
      <c r="M3174">
        <v>423.851</v>
      </c>
      <c r="N3174">
        <v>2.552</v>
      </c>
      <c r="O3174">
        <v>2.125</v>
      </c>
      <c r="P3174">
        <f t="shared" si="313"/>
        <v>0.42700000000002092</v>
      </c>
    </row>
    <row r="3175" spans="1:16" x14ac:dyDescent="0.2">
      <c r="A3175" s="1">
        <v>314</v>
      </c>
      <c r="B3175" s="10">
        <v>31021</v>
      </c>
      <c r="C3175" s="32" t="s">
        <v>206</v>
      </c>
      <c r="F3175" s="5">
        <f t="shared" si="314"/>
        <v>10.279373</v>
      </c>
      <c r="G3175">
        <v>3.133</v>
      </c>
      <c r="H3175" s="5">
        <v>8.85</v>
      </c>
      <c r="I3175">
        <v>2.698</v>
      </c>
      <c r="K3175">
        <v>426.536</v>
      </c>
      <c r="L3175">
        <v>423.40300000000002</v>
      </c>
      <c r="M3175">
        <v>423.839</v>
      </c>
      <c r="N3175">
        <v>2.573</v>
      </c>
      <c r="O3175">
        <v>2.1379999999999999</v>
      </c>
      <c r="P3175">
        <f t="shared" si="313"/>
        <v>0.43599999999997863</v>
      </c>
    </row>
    <row r="3176" spans="1:16" x14ac:dyDescent="0.2">
      <c r="A3176" s="1">
        <v>314</v>
      </c>
      <c r="B3176" s="10">
        <v>31029</v>
      </c>
      <c r="C3176" s="32" t="s">
        <v>206</v>
      </c>
      <c r="F3176" s="5">
        <f t="shared" si="314"/>
        <v>10.361397999999999</v>
      </c>
      <c r="G3176">
        <v>3.1579999999999999</v>
      </c>
      <c r="H3176" s="5">
        <v>8.9</v>
      </c>
      <c r="I3176">
        <v>2.7130000000000001</v>
      </c>
      <c r="K3176">
        <v>426.536</v>
      </c>
      <c r="L3176">
        <v>423.37799999999999</v>
      </c>
      <c r="M3176">
        <v>423.82299999999998</v>
      </c>
      <c r="N3176">
        <v>2.5979999999999999</v>
      </c>
      <c r="O3176">
        <v>2.153</v>
      </c>
      <c r="P3176">
        <f t="shared" si="313"/>
        <v>0.44499999999999318</v>
      </c>
    </row>
    <row r="3177" spans="1:16" x14ac:dyDescent="0.2">
      <c r="A3177" s="1">
        <v>314</v>
      </c>
      <c r="B3177" s="10">
        <v>31039</v>
      </c>
      <c r="C3177" s="32" t="s">
        <v>206</v>
      </c>
      <c r="F3177" s="5">
        <f t="shared" si="314"/>
        <v>10.479514</v>
      </c>
      <c r="G3177">
        <v>3.194</v>
      </c>
      <c r="H3177" s="5">
        <v>8.98</v>
      </c>
      <c r="I3177">
        <v>2.7370000000000001</v>
      </c>
      <c r="K3177">
        <v>426.536</v>
      </c>
      <c r="L3177">
        <v>423.34199999999998</v>
      </c>
      <c r="M3177">
        <v>423.79899999999998</v>
      </c>
      <c r="N3177">
        <v>2.6339999999999999</v>
      </c>
      <c r="O3177">
        <v>2.177</v>
      </c>
      <c r="P3177">
        <f t="shared" si="313"/>
        <v>0.45699999999999363</v>
      </c>
    </row>
    <row r="3178" spans="1:16" x14ac:dyDescent="0.2">
      <c r="A3178" s="1">
        <v>314</v>
      </c>
      <c r="B3178" s="10">
        <v>31045</v>
      </c>
      <c r="C3178" s="32" t="s">
        <v>206</v>
      </c>
      <c r="F3178" s="5">
        <f t="shared" si="314"/>
        <v>10.522167</v>
      </c>
      <c r="G3178">
        <v>3.2069999999999999</v>
      </c>
      <c r="H3178" s="5">
        <v>9</v>
      </c>
      <c r="I3178">
        <v>2.7429999999999999</v>
      </c>
      <c r="K3178">
        <v>426.536</v>
      </c>
      <c r="L3178">
        <v>423.33</v>
      </c>
      <c r="M3178">
        <v>423.79300000000001</v>
      </c>
      <c r="N3178">
        <v>2.6469999999999998</v>
      </c>
      <c r="O3178">
        <v>2.1829999999999998</v>
      </c>
      <c r="P3178">
        <f t="shared" si="313"/>
        <v>0.46300000000002228</v>
      </c>
    </row>
    <row r="3179" spans="1:16" x14ac:dyDescent="0.2">
      <c r="A3179" s="1">
        <v>314</v>
      </c>
      <c r="B3179" s="10">
        <v>31053</v>
      </c>
      <c r="C3179" s="32" t="s">
        <v>206</v>
      </c>
      <c r="F3179" s="5">
        <f t="shared" si="314"/>
        <v>10.509043</v>
      </c>
      <c r="G3179">
        <v>3.2029999999999998</v>
      </c>
      <c r="H3179" s="5">
        <v>9.0299999999999994</v>
      </c>
      <c r="I3179">
        <v>2.7519999999999998</v>
      </c>
      <c r="K3179">
        <v>426.536</v>
      </c>
      <c r="L3179">
        <v>423.33300000000003</v>
      </c>
      <c r="M3179">
        <v>423.78399999999999</v>
      </c>
      <c r="N3179">
        <v>2.6429999999999998</v>
      </c>
      <c r="O3179">
        <v>2.1920000000000002</v>
      </c>
      <c r="P3179">
        <f t="shared" si="313"/>
        <v>0.45099999999996498</v>
      </c>
    </row>
    <row r="3180" spans="1:16" x14ac:dyDescent="0.2">
      <c r="A3180" s="1">
        <v>314</v>
      </c>
      <c r="B3180" s="10">
        <v>31060</v>
      </c>
      <c r="C3180" s="32" t="s">
        <v>206</v>
      </c>
      <c r="F3180" s="5">
        <f t="shared" si="314"/>
        <v>10.551696000000002</v>
      </c>
      <c r="G3180">
        <v>3.2160000000000002</v>
      </c>
      <c r="H3180" s="5">
        <v>9.0500000000000007</v>
      </c>
      <c r="I3180">
        <v>2.758</v>
      </c>
      <c r="K3180">
        <v>426.536</v>
      </c>
      <c r="L3180">
        <v>423.32100000000003</v>
      </c>
      <c r="M3180">
        <v>423.77800000000002</v>
      </c>
      <c r="N3180">
        <v>2.6560000000000001</v>
      </c>
      <c r="O3180">
        <v>2.198</v>
      </c>
      <c r="P3180">
        <f t="shared" si="313"/>
        <v>0.45699999999999363</v>
      </c>
    </row>
    <row r="3181" spans="1:16" x14ac:dyDescent="0.2">
      <c r="A3181" s="1">
        <v>314</v>
      </c>
      <c r="B3181" s="10">
        <v>31076</v>
      </c>
      <c r="C3181" s="32" t="s">
        <v>206</v>
      </c>
      <c r="F3181" s="5">
        <f t="shared" si="314"/>
        <v>10.640283</v>
      </c>
      <c r="G3181">
        <v>3.2429999999999999</v>
      </c>
      <c r="H3181" s="5">
        <v>9.016</v>
      </c>
      <c r="I3181">
        <v>2.7480000000000002</v>
      </c>
      <c r="K3181">
        <v>426.536</v>
      </c>
      <c r="L3181">
        <v>423.29300000000001</v>
      </c>
      <c r="M3181">
        <v>423.78800000000001</v>
      </c>
      <c r="N3181">
        <v>2.6829999999999998</v>
      </c>
      <c r="O3181">
        <v>2.1880000000000002</v>
      </c>
      <c r="P3181">
        <f t="shared" si="313"/>
        <v>0.49500000000000455</v>
      </c>
    </row>
    <row r="3182" spans="1:16" x14ac:dyDescent="0.2">
      <c r="A3182" s="1">
        <v>314</v>
      </c>
      <c r="B3182" s="10">
        <v>31081</v>
      </c>
      <c r="C3182" s="32" t="s">
        <v>206</v>
      </c>
      <c r="F3182" s="5">
        <f t="shared" si="314"/>
        <v>10.679655</v>
      </c>
      <c r="G3182">
        <v>3.2549999999999999</v>
      </c>
      <c r="H3182" s="5">
        <v>9.1999999999999993</v>
      </c>
      <c r="I3182">
        <v>2.8039999999999998</v>
      </c>
      <c r="K3182">
        <v>426.536</v>
      </c>
      <c r="L3182">
        <v>423.28100000000001</v>
      </c>
      <c r="M3182">
        <v>423.73200000000003</v>
      </c>
      <c r="N3182">
        <v>2.6949999999999998</v>
      </c>
      <c r="O3182">
        <v>2.2440000000000002</v>
      </c>
      <c r="P3182">
        <f t="shared" si="313"/>
        <v>0.45100000000002183</v>
      </c>
    </row>
    <row r="3183" spans="1:16" x14ac:dyDescent="0.2">
      <c r="A3183" s="1">
        <v>314</v>
      </c>
      <c r="B3183" s="10">
        <v>31088</v>
      </c>
      <c r="C3183" s="32" t="s">
        <v>206</v>
      </c>
      <c r="F3183" s="5">
        <f t="shared" si="314"/>
        <v>10.732151</v>
      </c>
      <c r="G3183">
        <v>3.2709999999999999</v>
      </c>
      <c r="H3183" s="5">
        <v>9.25</v>
      </c>
      <c r="I3183">
        <v>2.819</v>
      </c>
      <c r="K3183">
        <v>426.536</v>
      </c>
      <c r="L3183">
        <v>423.26600000000002</v>
      </c>
      <c r="M3183">
        <v>423.71699999999998</v>
      </c>
      <c r="N3183">
        <v>2.7109999999999999</v>
      </c>
      <c r="O3183">
        <v>2.2589999999999999</v>
      </c>
      <c r="P3183">
        <f t="shared" si="313"/>
        <v>0.45099999999996498</v>
      </c>
    </row>
    <row r="3184" spans="1:16" x14ac:dyDescent="0.2">
      <c r="A3184" s="1">
        <v>314</v>
      </c>
      <c r="B3184" s="10">
        <v>31116</v>
      </c>
      <c r="C3184" s="32" t="s">
        <v>206</v>
      </c>
      <c r="F3184" s="5">
        <f t="shared" si="314"/>
        <v>10.76168</v>
      </c>
      <c r="G3184">
        <v>3.28</v>
      </c>
      <c r="H3184" s="5">
        <v>9.31</v>
      </c>
      <c r="I3184">
        <v>2.8380000000000001</v>
      </c>
      <c r="K3184">
        <v>426.536</v>
      </c>
      <c r="L3184">
        <v>423.25700000000001</v>
      </c>
      <c r="M3184">
        <v>423.69799999999998</v>
      </c>
      <c r="N3184">
        <v>2.72</v>
      </c>
      <c r="O3184">
        <v>2.278</v>
      </c>
      <c r="P3184">
        <f t="shared" si="313"/>
        <v>0.44099999999997408</v>
      </c>
    </row>
    <row r="3185" spans="1:16" x14ac:dyDescent="0.2">
      <c r="A3185" s="1">
        <v>314</v>
      </c>
      <c r="B3185" s="10">
        <v>31123</v>
      </c>
      <c r="C3185" s="32" t="s">
        <v>206</v>
      </c>
      <c r="F3185" s="5">
        <f t="shared" si="314"/>
        <v>10.791209</v>
      </c>
      <c r="G3185">
        <v>3.2890000000000001</v>
      </c>
      <c r="H3185" s="5">
        <v>9.35</v>
      </c>
      <c r="I3185">
        <v>2.85</v>
      </c>
      <c r="K3185">
        <v>426.536</v>
      </c>
      <c r="L3185">
        <v>423.24700000000001</v>
      </c>
      <c r="M3185">
        <v>423.68599999999998</v>
      </c>
      <c r="N3185">
        <v>2.7290000000000001</v>
      </c>
      <c r="O3185">
        <v>2.29</v>
      </c>
      <c r="P3185">
        <f t="shared" si="313"/>
        <v>0.43899999999996453</v>
      </c>
    </row>
    <row r="3186" spans="1:16" x14ac:dyDescent="0.2">
      <c r="A3186" s="1">
        <v>314</v>
      </c>
      <c r="B3186" s="10">
        <v>31130</v>
      </c>
      <c r="C3186" s="32" t="s">
        <v>206</v>
      </c>
      <c r="F3186" s="5">
        <f t="shared" si="314"/>
        <v>10.751837</v>
      </c>
      <c r="G3186">
        <v>3.2770000000000001</v>
      </c>
      <c r="H3186" s="5">
        <v>9.18</v>
      </c>
      <c r="I3186">
        <v>2.798</v>
      </c>
      <c r="K3186">
        <v>426.536</v>
      </c>
      <c r="L3186">
        <v>423.26</v>
      </c>
      <c r="M3186">
        <v>423.738</v>
      </c>
      <c r="N3186">
        <v>2.7170000000000001</v>
      </c>
      <c r="O3186">
        <v>2.238</v>
      </c>
      <c r="P3186">
        <f t="shared" si="313"/>
        <v>0.47800000000000864</v>
      </c>
    </row>
    <row r="3187" spans="1:16" x14ac:dyDescent="0.2">
      <c r="A3187" s="1">
        <v>314</v>
      </c>
      <c r="B3187" s="10">
        <v>31137</v>
      </c>
      <c r="C3187" s="32" t="s">
        <v>206</v>
      </c>
      <c r="F3187" s="5">
        <f t="shared" si="314"/>
        <v>10.659969</v>
      </c>
      <c r="G3187">
        <v>3.2490000000000001</v>
      </c>
      <c r="H3187" s="5">
        <v>9.15</v>
      </c>
      <c r="I3187">
        <v>2.7890000000000001</v>
      </c>
      <c r="K3187">
        <v>426.536</v>
      </c>
      <c r="L3187">
        <v>423.28699999999998</v>
      </c>
      <c r="M3187">
        <v>423.74700000000001</v>
      </c>
      <c r="N3187">
        <v>2.6890000000000001</v>
      </c>
      <c r="O3187">
        <v>2.2290000000000001</v>
      </c>
      <c r="P3187">
        <f t="shared" si="313"/>
        <v>0.46000000000003638</v>
      </c>
    </row>
    <row r="3188" spans="1:16" x14ac:dyDescent="0.2">
      <c r="A3188" s="1">
        <v>314</v>
      </c>
      <c r="B3188" s="10">
        <v>31144</v>
      </c>
      <c r="C3188" s="32" t="s">
        <v>206</v>
      </c>
      <c r="F3188" s="5">
        <f t="shared" si="314"/>
        <v>10.620597</v>
      </c>
      <c r="G3188">
        <v>3.2370000000000001</v>
      </c>
      <c r="H3188" s="5">
        <v>9.1</v>
      </c>
      <c r="I3188">
        <v>2.774</v>
      </c>
      <c r="K3188">
        <v>426.536</v>
      </c>
      <c r="L3188">
        <v>423.29899999999998</v>
      </c>
      <c r="M3188">
        <v>423.762</v>
      </c>
      <c r="N3188">
        <v>2.677</v>
      </c>
      <c r="O3188">
        <v>2.214</v>
      </c>
      <c r="P3188">
        <f t="shared" si="313"/>
        <v>0.46300000000002228</v>
      </c>
    </row>
    <row r="3189" spans="1:16" x14ac:dyDescent="0.2">
      <c r="A3189" s="1">
        <v>314</v>
      </c>
      <c r="B3189" s="10">
        <v>31151</v>
      </c>
      <c r="C3189" s="32" t="s">
        <v>206</v>
      </c>
      <c r="F3189" s="5">
        <f t="shared" si="314"/>
        <v>10.76168</v>
      </c>
      <c r="G3189">
        <v>3.28</v>
      </c>
      <c r="H3189" s="5">
        <v>9.0500000000000007</v>
      </c>
      <c r="I3189">
        <v>2.758</v>
      </c>
      <c r="K3189">
        <v>426.536</v>
      </c>
      <c r="L3189">
        <v>423.25700000000001</v>
      </c>
      <c r="M3189">
        <v>423.77800000000002</v>
      </c>
      <c r="N3189">
        <v>2.72</v>
      </c>
      <c r="O3189">
        <v>2.198</v>
      </c>
      <c r="P3189">
        <f t="shared" si="313"/>
        <v>0.52100000000001501</v>
      </c>
    </row>
    <row r="3190" spans="1:16" x14ac:dyDescent="0.2">
      <c r="A3190" s="1">
        <v>314</v>
      </c>
      <c r="B3190" s="10">
        <v>31158</v>
      </c>
      <c r="C3190" s="32" t="s">
        <v>206</v>
      </c>
      <c r="F3190" s="5">
        <f t="shared" si="314"/>
        <v>10.751837</v>
      </c>
      <c r="G3190">
        <v>3.2770000000000001</v>
      </c>
      <c r="H3190" s="5">
        <v>9.0500000000000007</v>
      </c>
      <c r="I3190">
        <v>2.758</v>
      </c>
      <c r="K3190">
        <v>426.536</v>
      </c>
      <c r="L3190">
        <v>423.26</v>
      </c>
      <c r="M3190">
        <v>423.77800000000002</v>
      </c>
      <c r="N3190">
        <v>2.7170000000000001</v>
      </c>
      <c r="O3190">
        <v>2.198</v>
      </c>
      <c r="P3190">
        <f t="shared" si="313"/>
        <v>0.5180000000000291</v>
      </c>
    </row>
    <row r="3191" spans="1:16" x14ac:dyDescent="0.2">
      <c r="A3191" s="1">
        <v>314</v>
      </c>
      <c r="B3191" s="10">
        <v>31165</v>
      </c>
      <c r="C3191" s="32" t="s">
        <v>206</v>
      </c>
      <c r="F3191" s="5">
        <f t="shared" si="314"/>
        <v>10.420456000000001</v>
      </c>
      <c r="G3191">
        <v>3.1760000000000002</v>
      </c>
      <c r="H3191" s="5">
        <v>8.7799999999999994</v>
      </c>
      <c r="I3191">
        <v>2.6760000000000002</v>
      </c>
      <c r="K3191">
        <v>426.536</v>
      </c>
      <c r="L3191">
        <v>423.36</v>
      </c>
      <c r="M3191">
        <v>423.86</v>
      </c>
      <c r="N3191">
        <v>2.6160000000000001</v>
      </c>
      <c r="O3191">
        <v>2.1160000000000001</v>
      </c>
      <c r="P3191">
        <f t="shared" si="313"/>
        <v>0.5</v>
      </c>
    </row>
    <row r="3192" spans="1:16" x14ac:dyDescent="0.2">
      <c r="A3192" s="1">
        <v>314</v>
      </c>
      <c r="B3192" s="10">
        <v>31172</v>
      </c>
      <c r="C3192" s="32" t="s">
        <v>206</v>
      </c>
      <c r="F3192" s="5">
        <f t="shared" si="314"/>
        <v>10.40077</v>
      </c>
      <c r="G3192">
        <v>3.17</v>
      </c>
      <c r="H3192" s="5">
        <v>8.7100000000000009</v>
      </c>
      <c r="I3192">
        <v>2.6549999999999998</v>
      </c>
      <c r="K3192">
        <v>426.536</v>
      </c>
      <c r="L3192">
        <v>423.36599999999999</v>
      </c>
      <c r="M3192">
        <v>423.88099999999997</v>
      </c>
      <c r="N3192">
        <v>2.61</v>
      </c>
      <c r="O3192">
        <v>2.0950000000000002</v>
      </c>
      <c r="P3192">
        <f t="shared" si="313"/>
        <v>0.51499999999998636</v>
      </c>
    </row>
    <row r="3193" spans="1:16" x14ac:dyDescent="0.2">
      <c r="A3193" s="1">
        <v>314</v>
      </c>
      <c r="B3193" s="10">
        <v>31179</v>
      </c>
      <c r="C3193" s="32" t="s">
        <v>206</v>
      </c>
      <c r="F3193" s="5">
        <f t="shared" si="314"/>
        <v>10.440142</v>
      </c>
      <c r="G3193">
        <v>3.1819999999999999</v>
      </c>
      <c r="H3193" s="5">
        <v>8.39</v>
      </c>
      <c r="I3193">
        <v>2.5569999999999999</v>
      </c>
      <c r="K3193">
        <v>426.536</v>
      </c>
      <c r="L3193">
        <v>423.35399999999998</v>
      </c>
      <c r="M3193">
        <v>423.97899999999998</v>
      </c>
      <c r="N3193">
        <v>2.6219999999999999</v>
      </c>
      <c r="O3193">
        <v>1.9970000000000001</v>
      </c>
      <c r="P3193">
        <f t="shared" si="313"/>
        <v>0.625</v>
      </c>
    </row>
    <row r="3194" spans="1:16" x14ac:dyDescent="0.2">
      <c r="A3194" s="1">
        <v>314</v>
      </c>
      <c r="B3194" s="10">
        <v>31186</v>
      </c>
      <c r="C3194" s="32" t="s">
        <v>206</v>
      </c>
      <c r="F3194" s="5">
        <f t="shared" si="314"/>
        <v>10.40077</v>
      </c>
      <c r="G3194">
        <v>3.17</v>
      </c>
      <c r="H3194" s="5">
        <v>8.39</v>
      </c>
      <c r="I3194">
        <v>2.5569999999999999</v>
      </c>
      <c r="K3194">
        <v>426.536</v>
      </c>
      <c r="L3194">
        <v>423.36599999999999</v>
      </c>
      <c r="M3194">
        <v>423.97899999999998</v>
      </c>
      <c r="N3194">
        <v>2.61</v>
      </c>
      <c r="O3194">
        <v>1.9970000000000001</v>
      </c>
      <c r="P3194">
        <f t="shared" si="313"/>
        <v>0.61299999999999955</v>
      </c>
    </row>
    <row r="3195" spans="1:16" x14ac:dyDescent="0.2">
      <c r="A3195" s="1">
        <v>314</v>
      </c>
      <c r="B3195" s="10">
        <v>31193</v>
      </c>
      <c r="C3195" s="32" t="s">
        <v>206</v>
      </c>
      <c r="F3195" s="5">
        <f t="shared" si="314"/>
        <v>10.322025999999999</v>
      </c>
      <c r="G3195">
        <v>3.1459999999999999</v>
      </c>
      <c r="H3195" s="5">
        <v>8.3800000000000008</v>
      </c>
      <c r="I3195">
        <v>2.5539999999999998</v>
      </c>
      <c r="K3195">
        <v>426.536</v>
      </c>
      <c r="L3195">
        <v>423.39100000000002</v>
      </c>
      <c r="M3195">
        <v>423.98200000000003</v>
      </c>
      <c r="N3195">
        <v>2.5859999999999999</v>
      </c>
      <c r="O3195">
        <v>1.994</v>
      </c>
      <c r="P3195">
        <f t="shared" si="313"/>
        <v>0.59100000000000819</v>
      </c>
    </row>
    <row r="3196" spans="1:16" x14ac:dyDescent="0.2">
      <c r="A3196" s="1">
        <v>314</v>
      </c>
      <c r="B3196" s="10">
        <v>31200</v>
      </c>
      <c r="C3196" s="32" t="s">
        <v>206</v>
      </c>
      <c r="F3196" s="5">
        <f t="shared" si="314"/>
        <v>10.220315000000001</v>
      </c>
      <c r="G3196">
        <v>3.1150000000000002</v>
      </c>
      <c r="H3196" s="5">
        <v>8.39</v>
      </c>
      <c r="I3196">
        <v>2.5569999999999999</v>
      </c>
      <c r="K3196">
        <v>426.536</v>
      </c>
      <c r="L3196">
        <v>423.42099999999999</v>
      </c>
      <c r="M3196">
        <v>423.97899999999998</v>
      </c>
      <c r="N3196">
        <v>2.5550000000000002</v>
      </c>
      <c r="O3196">
        <v>1.9970000000000001</v>
      </c>
      <c r="P3196">
        <f t="shared" si="313"/>
        <v>0.55799999999999272</v>
      </c>
    </row>
    <row r="3197" spans="1:16" x14ac:dyDescent="0.2">
      <c r="A3197" s="1">
        <v>314</v>
      </c>
      <c r="B3197" s="10">
        <v>31207</v>
      </c>
      <c r="C3197" s="32" t="s">
        <v>206</v>
      </c>
      <c r="F3197" s="5">
        <f t="shared" si="314"/>
        <v>10.079232000000001</v>
      </c>
      <c r="G3197">
        <v>3.0720000000000001</v>
      </c>
      <c r="H3197" s="5">
        <v>8.3800000000000008</v>
      </c>
      <c r="I3197">
        <v>2.5539999999999998</v>
      </c>
      <c r="K3197">
        <v>426.536</v>
      </c>
      <c r="L3197">
        <v>423.464</v>
      </c>
      <c r="M3197">
        <v>423.98200000000003</v>
      </c>
      <c r="N3197">
        <v>2.512</v>
      </c>
      <c r="O3197">
        <v>1.994</v>
      </c>
      <c r="P3197">
        <f t="shared" si="313"/>
        <v>0.5180000000000291</v>
      </c>
    </row>
    <row r="3198" spans="1:16" x14ac:dyDescent="0.2">
      <c r="A3198" s="1">
        <v>314</v>
      </c>
      <c r="B3198" s="10">
        <v>31214</v>
      </c>
      <c r="C3198" s="32" t="s">
        <v>206</v>
      </c>
      <c r="F3198" s="5">
        <f t="shared" si="314"/>
        <v>10.781366</v>
      </c>
      <c r="G3198">
        <v>3.286</v>
      </c>
      <c r="H3198" s="5">
        <v>8.3800000000000008</v>
      </c>
      <c r="I3198">
        <v>2.5539999999999998</v>
      </c>
      <c r="K3198">
        <v>426.536</v>
      </c>
      <c r="L3198">
        <v>423.25</v>
      </c>
      <c r="M3198">
        <v>423.98200000000003</v>
      </c>
      <c r="N3198">
        <v>2.726</v>
      </c>
      <c r="O3198">
        <v>1.994</v>
      </c>
      <c r="P3198">
        <f t="shared" si="313"/>
        <v>0.73200000000002774</v>
      </c>
    </row>
    <row r="3199" spans="1:16" x14ac:dyDescent="0.2">
      <c r="A3199" s="1">
        <v>314</v>
      </c>
      <c r="B3199" s="10">
        <v>31228</v>
      </c>
      <c r="C3199" s="32" t="s">
        <v>206</v>
      </c>
      <c r="F3199" s="5">
        <f t="shared" si="314"/>
        <v>9.7117599999999999</v>
      </c>
      <c r="G3199">
        <v>2.96</v>
      </c>
      <c r="H3199" s="5">
        <v>8.39</v>
      </c>
      <c r="I3199">
        <v>2.5569999999999999</v>
      </c>
      <c r="K3199">
        <v>426.536</v>
      </c>
      <c r="L3199">
        <v>423.577</v>
      </c>
      <c r="M3199">
        <v>423.97899999999998</v>
      </c>
      <c r="N3199">
        <v>2.4</v>
      </c>
      <c r="O3199">
        <v>1.9970000000000001</v>
      </c>
      <c r="P3199">
        <f t="shared" si="313"/>
        <v>0.40199999999998681</v>
      </c>
    </row>
    <row r="3200" spans="1:16" x14ac:dyDescent="0.2">
      <c r="A3200" s="1">
        <v>314</v>
      </c>
      <c r="B3200" s="10">
        <v>31235</v>
      </c>
      <c r="C3200" s="32" t="s">
        <v>206</v>
      </c>
      <c r="F3200" s="5">
        <f t="shared" si="314"/>
        <v>9.7412890000000001</v>
      </c>
      <c r="G3200">
        <v>2.9689999999999999</v>
      </c>
      <c r="H3200" s="5">
        <v>8.43</v>
      </c>
      <c r="I3200">
        <v>2.569</v>
      </c>
      <c r="K3200">
        <v>426.536</v>
      </c>
      <c r="L3200">
        <v>423.56700000000001</v>
      </c>
      <c r="M3200">
        <v>423.96699999999998</v>
      </c>
      <c r="N3200">
        <v>2.4089999999999998</v>
      </c>
      <c r="O3200">
        <v>2.0089999999999999</v>
      </c>
      <c r="P3200">
        <f t="shared" si="313"/>
        <v>0.39999999999997726</v>
      </c>
    </row>
    <row r="3201" spans="1:16" x14ac:dyDescent="0.2">
      <c r="A3201" s="1">
        <v>314</v>
      </c>
      <c r="B3201" s="10">
        <v>31242</v>
      </c>
      <c r="C3201" s="32" t="s">
        <v>206</v>
      </c>
      <c r="F3201" s="5">
        <f t="shared" si="314"/>
        <v>9.7708180000000002</v>
      </c>
      <c r="G3201">
        <v>2.9780000000000002</v>
      </c>
      <c r="H3201" s="5">
        <v>8.48</v>
      </c>
      <c r="I3201">
        <v>2.585</v>
      </c>
      <c r="K3201">
        <v>426.536</v>
      </c>
      <c r="L3201">
        <v>423.55799999999999</v>
      </c>
      <c r="M3201">
        <v>423.95100000000002</v>
      </c>
      <c r="N3201">
        <v>2.4180000000000001</v>
      </c>
      <c r="O3201">
        <v>2.0249999999999999</v>
      </c>
      <c r="P3201">
        <f t="shared" si="313"/>
        <v>0.3930000000000291</v>
      </c>
    </row>
    <row r="3202" spans="1:16" x14ac:dyDescent="0.2">
      <c r="A3202" s="1">
        <v>314</v>
      </c>
      <c r="B3202" s="10">
        <v>31249</v>
      </c>
      <c r="C3202" s="32" t="s">
        <v>206</v>
      </c>
      <c r="F3202" s="5">
        <f t="shared" si="314"/>
        <v>9.6494210000000002</v>
      </c>
      <c r="G3202">
        <v>2.9409999999999998</v>
      </c>
      <c r="H3202" s="5">
        <v>8.4499999999999993</v>
      </c>
      <c r="I3202">
        <v>2.5760000000000001</v>
      </c>
      <c r="K3202">
        <v>426.536</v>
      </c>
      <c r="L3202">
        <v>423.59500000000003</v>
      </c>
      <c r="M3202">
        <v>423.96100000000001</v>
      </c>
      <c r="N3202">
        <v>2.3809999999999998</v>
      </c>
      <c r="O3202">
        <v>2.016</v>
      </c>
      <c r="P3202">
        <f t="shared" si="313"/>
        <v>0.36599999999998545</v>
      </c>
    </row>
    <row r="3203" spans="1:16" x14ac:dyDescent="0.2">
      <c r="A3203" s="1">
        <v>314</v>
      </c>
      <c r="B3203" s="10">
        <v>31256</v>
      </c>
      <c r="C3203" s="32" t="s">
        <v>206</v>
      </c>
      <c r="F3203" s="5">
        <f t="shared" si="314"/>
        <v>9.5509909999999998</v>
      </c>
      <c r="G3203">
        <v>2.911</v>
      </c>
      <c r="H3203" s="5">
        <v>8.43</v>
      </c>
      <c r="I3203">
        <v>2.569</v>
      </c>
      <c r="K3203">
        <v>426.536</v>
      </c>
      <c r="L3203">
        <v>423.625</v>
      </c>
      <c r="M3203">
        <v>423.96699999999998</v>
      </c>
      <c r="N3203">
        <v>2.351</v>
      </c>
      <c r="O3203">
        <v>2.0089999999999999</v>
      </c>
      <c r="P3203">
        <f t="shared" si="313"/>
        <v>0.34199999999998454</v>
      </c>
    </row>
    <row r="3204" spans="1:16" x14ac:dyDescent="0.2">
      <c r="A3204" s="1">
        <v>314</v>
      </c>
      <c r="B3204" s="10">
        <v>31263</v>
      </c>
      <c r="C3204" s="32" t="s">
        <v>206</v>
      </c>
      <c r="F3204" s="5">
        <f t="shared" si="314"/>
        <v>9.5706769999999999</v>
      </c>
      <c r="G3204">
        <v>2.9169999999999998</v>
      </c>
      <c r="H3204" s="5">
        <v>8.42</v>
      </c>
      <c r="I3204">
        <v>2.5659999999999998</v>
      </c>
      <c r="K3204">
        <v>426.536</v>
      </c>
      <c r="L3204">
        <v>423.61900000000003</v>
      </c>
      <c r="M3204">
        <v>423.97</v>
      </c>
      <c r="N3204">
        <v>2.3570000000000002</v>
      </c>
      <c r="O3204">
        <v>2.0059999999999998</v>
      </c>
      <c r="P3204">
        <f t="shared" si="313"/>
        <v>0.35099999999999909</v>
      </c>
    </row>
    <row r="3205" spans="1:16" x14ac:dyDescent="0.2">
      <c r="A3205" s="1">
        <v>314</v>
      </c>
      <c r="B3205" s="10">
        <v>31270</v>
      </c>
      <c r="C3205" s="32" t="s">
        <v>206</v>
      </c>
      <c r="F3205" s="5">
        <f t="shared" si="314"/>
        <v>9.590363</v>
      </c>
      <c r="G3205">
        <v>2.923</v>
      </c>
      <c r="H3205" s="5">
        <v>8.43</v>
      </c>
      <c r="I3205">
        <v>2.569</v>
      </c>
      <c r="K3205">
        <v>426.536</v>
      </c>
      <c r="L3205">
        <v>423.613</v>
      </c>
      <c r="M3205">
        <v>423.96699999999998</v>
      </c>
      <c r="N3205">
        <v>2.363</v>
      </c>
      <c r="O3205">
        <v>2.0089999999999999</v>
      </c>
      <c r="P3205">
        <f t="shared" si="313"/>
        <v>0.35399999999998499</v>
      </c>
    </row>
    <row r="3206" spans="1:16" x14ac:dyDescent="0.2">
      <c r="A3206" s="1">
        <v>314</v>
      </c>
      <c r="B3206" s="10">
        <v>31272</v>
      </c>
      <c r="C3206" s="32" t="s">
        <v>206</v>
      </c>
      <c r="F3206" s="5">
        <f t="shared" si="314"/>
        <v>9.9315870000000004</v>
      </c>
      <c r="G3206">
        <v>3.0270000000000001</v>
      </c>
      <c r="H3206" s="5">
        <v>8.36</v>
      </c>
      <c r="I3206">
        <v>2.548</v>
      </c>
      <c r="K3206">
        <v>426.536</v>
      </c>
      <c r="L3206">
        <v>423.51</v>
      </c>
      <c r="M3206">
        <v>423.988</v>
      </c>
      <c r="N3206">
        <v>2.4670000000000001</v>
      </c>
      <c r="O3206">
        <v>1.988</v>
      </c>
      <c r="P3206">
        <f t="shared" si="313"/>
        <v>0.47800000000000864</v>
      </c>
    </row>
    <row r="3207" spans="1:16" x14ac:dyDescent="0.2">
      <c r="A3207" s="1">
        <v>314</v>
      </c>
      <c r="B3207" s="10">
        <v>31277</v>
      </c>
      <c r="C3207" s="32" t="s">
        <v>206</v>
      </c>
      <c r="F3207" s="5">
        <f t="shared" si="314"/>
        <v>9.6100490000000001</v>
      </c>
      <c r="G3207">
        <v>2.9289999999999998</v>
      </c>
      <c r="H3207" s="5">
        <v>8.44</v>
      </c>
      <c r="I3207">
        <v>2.573</v>
      </c>
      <c r="K3207">
        <v>426.536</v>
      </c>
      <c r="L3207">
        <v>423.60700000000003</v>
      </c>
      <c r="M3207">
        <v>423.964</v>
      </c>
      <c r="N3207">
        <v>2.3690000000000002</v>
      </c>
      <c r="O3207">
        <v>2.0129999999999999</v>
      </c>
      <c r="P3207">
        <f t="shared" si="313"/>
        <v>0.3569999999999709</v>
      </c>
    </row>
    <row r="3208" spans="1:16" x14ac:dyDescent="0.2">
      <c r="A3208" s="1">
        <v>314</v>
      </c>
      <c r="B3208" s="10">
        <v>31284</v>
      </c>
      <c r="C3208" s="32" t="s">
        <v>206</v>
      </c>
      <c r="F3208" s="5">
        <f t="shared" si="314"/>
        <v>9.6691070000000003</v>
      </c>
      <c r="G3208">
        <v>2.9470000000000001</v>
      </c>
      <c r="H3208" s="5">
        <v>8.4499999999999993</v>
      </c>
      <c r="I3208">
        <v>2.5760000000000001</v>
      </c>
      <c r="K3208">
        <v>426.536</v>
      </c>
      <c r="L3208">
        <v>423.589</v>
      </c>
      <c r="M3208">
        <v>423.96100000000001</v>
      </c>
      <c r="N3208">
        <v>2.387</v>
      </c>
      <c r="O3208">
        <v>2.016</v>
      </c>
      <c r="P3208">
        <f t="shared" ref="P3208:P3273" si="315">M3208-L3208</f>
        <v>0.3720000000000141</v>
      </c>
    </row>
    <row r="3209" spans="1:16" x14ac:dyDescent="0.2">
      <c r="A3209" s="1">
        <v>314</v>
      </c>
      <c r="B3209" s="10">
        <v>31291</v>
      </c>
      <c r="C3209" s="32" t="s">
        <v>206</v>
      </c>
      <c r="F3209" s="5">
        <f t="shared" si="314"/>
        <v>9.7117599999999999</v>
      </c>
      <c r="G3209">
        <v>2.96</v>
      </c>
      <c r="H3209" s="5">
        <v>8.44</v>
      </c>
      <c r="I3209">
        <v>2.573</v>
      </c>
      <c r="K3209">
        <v>426.536</v>
      </c>
      <c r="L3209">
        <v>423.577</v>
      </c>
      <c r="M3209">
        <v>423.964</v>
      </c>
      <c r="N3209">
        <v>2.4</v>
      </c>
      <c r="O3209">
        <v>2.0129999999999999</v>
      </c>
      <c r="P3209">
        <f t="shared" si="315"/>
        <v>0.38700000000000045</v>
      </c>
    </row>
    <row r="3210" spans="1:16" x14ac:dyDescent="0.2">
      <c r="A3210" s="1">
        <v>314</v>
      </c>
      <c r="B3210" s="10">
        <v>31298</v>
      </c>
      <c r="C3210" s="32" t="s">
        <v>206</v>
      </c>
      <c r="F3210" s="5">
        <f t="shared" si="314"/>
        <v>9.721603</v>
      </c>
      <c r="G3210">
        <v>2.9630000000000001</v>
      </c>
      <c r="H3210" s="5">
        <v>8.51</v>
      </c>
      <c r="I3210">
        <v>2.5939999999999999</v>
      </c>
      <c r="K3210">
        <v>426.536</v>
      </c>
      <c r="L3210">
        <v>423.57400000000001</v>
      </c>
      <c r="M3210">
        <v>423.94200000000001</v>
      </c>
      <c r="N3210">
        <v>2.403</v>
      </c>
      <c r="O3210">
        <v>2.0339999999999998</v>
      </c>
      <c r="P3210">
        <f t="shared" si="315"/>
        <v>0.367999999999995</v>
      </c>
    </row>
    <row r="3211" spans="1:16" x14ac:dyDescent="0.2">
      <c r="A3211" s="1">
        <v>314</v>
      </c>
      <c r="B3211" s="10">
        <v>31305</v>
      </c>
      <c r="C3211" s="32" t="s">
        <v>206</v>
      </c>
      <c r="F3211" s="5">
        <f t="shared" si="314"/>
        <v>9.7905040000000003</v>
      </c>
      <c r="G3211">
        <v>2.984</v>
      </c>
      <c r="H3211" s="5">
        <v>8.69</v>
      </c>
      <c r="I3211">
        <v>2.649</v>
      </c>
      <c r="K3211">
        <v>426.536</v>
      </c>
      <c r="L3211">
        <v>423.55200000000002</v>
      </c>
      <c r="M3211">
        <v>423.887</v>
      </c>
      <c r="N3211">
        <v>2.4239999999999999</v>
      </c>
      <c r="O3211">
        <v>2.089</v>
      </c>
      <c r="P3211">
        <f t="shared" si="315"/>
        <v>0.33499999999997954</v>
      </c>
    </row>
    <row r="3212" spans="1:16" x14ac:dyDescent="0.2">
      <c r="A3212" s="1">
        <v>314</v>
      </c>
      <c r="B3212" s="10">
        <v>31312</v>
      </c>
      <c r="C3212" s="32" t="s">
        <v>206</v>
      </c>
      <c r="F3212" s="5">
        <f t="shared" si="314"/>
        <v>9.8922150000000002</v>
      </c>
      <c r="G3212">
        <v>3.0150000000000001</v>
      </c>
      <c r="H3212" s="5">
        <v>8.8800000000000008</v>
      </c>
      <c r="I3212">
        <v>2.7069999999999999</v>
      </c>
      <c r="K3212">
        <v>426.536</v>
      </c>
      <c r="L3212">
        <v>423.52199999999999</v>
      </c>
      <c r="M3212">
        <v>423.83</v>
      </c>
      <c r="N3212">
        <v>2.4550000000000001</v>
      </c>
      <c r="O3212">
        <v>2.1469999999999998</v>
      </c>
      <c r="P3212">
        <f t="shared" si="315"/>
        <v>0.30799999999999272</v>
      </c>
    </row>
    <row r="3213" spans="1:16" x14ac:dyDescent="0.2">
      <c r="A3213" s="1">
        <v>314</v>
      </c>
      <c r="B3213" s="10">
        <v>31317</v>
      </c>
      <c r="C3213" s="32" t="s">
        <v>206</v>
      </c>
      <c r="F3213" s="5">
        <f t="shared" si="314"/>
        <v>9.8790910000000007</v>
      </c>
      <c r="G3213">
        <v>3.0110000000000001</v>
      </c>
      <c r="H3213" s="5">
        <v>8.81</v>
      </c>
      <c r="I3213">
        <v>2.6850000000000001</v>
      </c>
      <c r="K3213">
        <v>426.536</v>
      </c>
      <c r="L3213">
        <v>423.52499999999998</v>
      </c>
      <c r="M3213">
        <v>423.851</v>
      </c>
      <c r="N3213">
        <v>2.4510000000000001</v>
      </c>
      <c r="O3213">
        <v>2.125</v>
      </c>
      <c r="P3213">
        <f t="shared" si="315"/>
        <v>0.32600000000002183</v>
      </c>
    </row>
    <row r="3214" spans="1:16" x14ac:dyDescent="0.2">
      <c r="A3214" s="1">
        <v>314</v>
      </c>
      <c r="B3214" s="10">
        <v>31326</v>
      </c>
      <c r="C3214" s="32" t="s">
        <v>206</v>
      </c>
      <c r="F3214" s="5">
        <f t="shared" si="314"/>
        <v>9.9512730000000005</v>
      </c>
      <c r="G3214">
        <v>3.0329999999999999</v>
      </c>
      <c r="H3214" s="5">
        <v>8.84</v>
      </c>
      <c r="I3214">
        <v>2.694</v>
      </c>
      <c r="K3214">
        <v>426.536</v>
      </c>
      <c r="L3214">
        <v>423.50299999999999</v>
      </c>
      <c r="M3214">
        <v>423.84199999999998</v>
      </c>
      <c r="N3214">
        <v>2.4729999999999999</v>
      </c>
      <c r="O3214">
        <v>2.1339999999999999</v>
      </c>
      <c r="P3214">
        <f t="shared" si="315"/>
        <v>0.33899999999999864</v>
      </c>
    </row>
    <row r="3215" spans="1:16" x14ac:dyDescent="0.2">
      <c r="A3215" s="1">
        <v>314</v>
      </c>
      <c r="B3215" s="10">
        <v>31333</v>
      </c>
      <c r="C3215" s="32" t="s">
        <v>206</v>
      </c>
      <c r="F3215" s="5">
        <f t="shared" si="314"/>
        <v>9.9808020000000006</v>
      </c>
      <c r="G3215">
        <v>3.0419999999999998</v>
      </c>
      <c r="H3215" s="5">
        <v>8.86</v>
      </c>
      <c r="I3215">
        <v>2.7010000000000001</v>
      </c>
      <c r="K3215">
        <v>426.536</v>
      </c>
      <c r="L3215">
        <v>423.49400000000003</v>
      </c>
      <c r="M3215">
        <v>423.83600000000001</v>
      </c>
      <c r="N3215">
        <v>2.4820000000000002</v>
      </c>
      <c r="O3215">
        <v>2.141</v>
      </c>
      <c r="P3215">
        <f t="shared" si="315"/>
        <v>0.34199999999998454</v>
      </c>
    </row>
    <row r="3216" spans="1:16" x14ac:dyDescent="0.2">
      <c r="A3216" s="1">
        <v>314</v>
      </c>
      <c r="B3216" s="10">
        <v>31340</v>
      </c>
      <c r="C3216" s="32" t="s">
        <v>206</v>
      </c>
      <c r="F3216" s="5">
        <f t="shared" si="314"/>
        <v>10.020173999999999</v>
      </c>
      <c r="G3216">
        <v>3.0539999999999998</v>
      </c>
      <c r="H3216" s="5">
        <v>8.86</v>
      </c>
      <c r="I3216">
        <v>2.7010000000000001</v>
      </c>
      <c r="K3216">
        <v>426.536</v>
      </c>
      <c r="L3216">
        <v>423.48200000000003</v>
      </c>
      <c r="M3216">
        <v>423.83600000000001</v>
      </c>
      <c r="N3216">
        <v>2.4940000000000002</v>
      </c>
      <c r="O3216">
        <v>2.141</v>
      </c>
      <c r="P3216">
        <f t="shared" si="315"/>
        <v>0.35399999999998499</v>
      </c>
    </row>
    <row r="3217" spans="1:16" x14ac:dyDescent="0.2">
      <c r="A3217" s="1">
        <v>314</v>
      </c>
      <c r="B3217" s="10">
        <v>31347</v>
      </c>
      <c r="C3217" s="32" t="s">
        <v>206</v>
      </c>
      <c r="F3217" s="5">
        <f t="shared" si="314"/>
        <v>10.112042000000001</v>
      </c>
      <c r="G3217">
        <v>3.0819999999999999</v>
      </c>
      <c r="H3217" s="5">
        <v>8.84</v>
      </c>
      <c r="I3217">
        <v>2.694</v>
      </c>
      <c r="K3217">
        <v>426.536</v>
      </c>
      <c r="L3217">
        <v>423.45499999999998</v>
      </c>
      <c r="M3217">
        <v>423.84199999999998</v>
      </c>
      <c r="N3217">
        <v>2.5219999999999998</v>
      </c>
      <c r="O3217">
        <v>2.1339999999999999</v>
      </c>
      <c r="P3217">
        <f t="shared" si="315"/>
        <v>0.38700000000000045</v>
      </c>
    </row>
    <row r="3218" spans="1:16" x14ac:dyDescent="0.2">
      <c r="A3218" s="1">
        <v>314</v>
      </c>
      <c r="B3218" s="10">
        <v>31437</v>
      </c>
      <c r="C3218" s="32" t="s">
        <v>206</v>
      </c>
      <c r="F3218" s="5">
        <f t="shared" si="314"/>
        <v>10.390927</v>
      </c>
      <c r="G3218">
        <v>3.1669999999999998</v>
      </c>
      <c r="H3218" s="5">
        <v>8.8800000000000008</v>
      </c>
      <c r="I3218">
        <v>2.7069999999999999</v>
      </c>
      <c r="K3218">
        <v>426.536</v>
      </c>
      <c r="L3218">
        <v>423.36900000000003</v>
      </c>
      <c r="M3218">
        <v>423.83</v>
      </c>
      <c r="N3218">
        <v>2.6070000000000002</v>
      </c>
      <c r="O3218">
        <v>2.1469999999999998</v>
      </c>
      <c r="P3218">
        <f t="shared" si="315"/>
        <v>0.46099999999995589</v>
      </c>
    </row>
    <row r="3219" spans="1:16" x14ac:dyDescent="0.2">
      <c r="A3219" s="1">
        <v>314</v>
      </c>
      <c r="B3219" s="10">
        <v>31445</v>
      </c>
      <c r="C3219" s="32" t="s">
        <v>206</v>
      </c>
      <c r="F3219" s="5">
        <f t="shared" si="314"/>
        <v>10.299059</v>
      </c>
      <c r="G3219">
        <v>3.1389999999999998</v>
      </c>
      <c r="H3219" s="5">
        <v>8.92</v>
      </c>
      <c r="I3219">
        <v>2.7189999999999999</v>
      </c>
      <c r="K3219">
        <v>426.536</v>
      </c>
      <c r="L3219">
        <v>423.39699999999999</v>
      </c>
      <c r="M3219">
        <v>423.81700000000001</v>
      </c>
      <c r="N3219">
        <v>2.5790000000000002</v>
      </c>
      <c r="O3219">
        <v>2.1589999999999998</v>
      </c>
      <c r="P3219">
        <f t="shared" si="315"/>
        <v>0.42000000000001592</v>
      </c>
    </row>
    <row r="3220" spans="1:16" x14ac:dyDescent="0.2">
      <c r="A3220" s="1">
        <v>314</v>
      </c>
      <c r="B3220" s="10">
        <v>31451</v>
      </c>
      <c r="C3220" s="32" t="s">
        <v>206</v>
      </c>
      <c r="F3220" s="5">
        <f t="shared" si="314"/>
        <v>10.430299</v>
      </c>
      <c r="G3220">
        <v>3.1789999999999998</v>
      </c>
      <c r="H3220" s="5">
        <v>8.94</v>
      </c>
      <c r="I3220">
        <v>2.7250000000000001</v>
      </c>
      <c r="K3220">
        <v>426.536</v>
      </c>
      <c r="L3220">
        <v>423.35700000000003</v>
      </c>
      <c r="M3220">
        <v>423.81099999999998</v>
      </c>
      <c r="N3220">
        <v>2.6190000000000002</v>
      </c>
      <c r="O3220">
        <v>2.165</v>
      </c>
      <c r="P3220">
        <f t="shared" si="315"/>
        <v>0.45399999999995089</v>
      </c>
    </row>
    <row r="3221" spans="1:16" x14ac:dyDescent="0.2">
      <c r="A3221" s="1">
        <v>314</v>
      </c>
      <c r="B3221" s="10">
        <v>31458</v>
      </c>
      <c r="C3221" s="32" t="s">
        <v>206</v>
      </c>
      <c r="F3221" s="5">
        <f t="shared" si="314"/>
        <v>10.390927</v>
      </c>
      <c r="G3221">
        <v>3.1669999999999998</v>
      </c>
      <c r="H3221" s="5">
        <v>8.9499999999999993</v>
      </c>
      <c r="I3221">
        <v>2.7280000000000002</v>
      </c>
      <c r="K3221">
        <v>426.536</v>
      </c>
      <c r="L3221">
        <v>423.36900000000003</v>
      </c>
      <c r="M3221">
        <v>423.80799999999999</v>
      </c>
      <c r="N3221">
        <v>2.6070000000000002</v>
      </c>
      <c r="O3221">
        <v>2.1680000000000001</v>
      </c>
      <c r="P3221">
        <f t="shared" si="315"/>
        <v>0.43899999999996453</v>
      </c>
    </row>
    <row r="3222" spans="1:16" x14ac:dyDescent="0.2">
      <c r="A3222" s="1">
        <v>314</v>
      </c>
      <c r="B3222" s="10">
        <v>31465</v>
      </c>
      <c r="C3222" s="32" t="s">
        <v>206</v>
      </c>
      <c r="F3222" s="5">
        <f t="shared" si="314"/>
        <v>10.430299</v>
      </c>
      <c r="G3222">
        <v>3.1789999999999998</v>
      </c>
      <c r="H3222" s="5">
        <v>8.99</v>
      </c>
      <c r="I3222">
        <v>2.74</v>
      </c>
      <c r="K3222">
        <v>426.536</v>
      </c>
      <c r="L3222">
        <v>423.35700000000003</v>
      </c>
      <c r="M3222">
        <v>423.79599999999999</v>
      </c>
      <c r="N3222">
        <v>2.6190000000000002</v>
      </c>
      <c r="O3222">
        <v>2.1800000000000002</v>
      </c>
      <c r="P3222">
        <f t="shared" si="315"/>
        <v>0.43899999999996453</v>
      </c>
    </row>
    <row r="3223" spans="1:16" x14ac:dyDescent="0.2">
      <c r="A3223" s="1">
        <v>314</v>
      </c>
      <c r="B3223" s="10">
        <v>31473</v>
      </c>
      <c r="C3223" s="32" t="s">
        <v>206</v>
      </c>
      <c r="F3223" s="5">
        <f t="shared" si="314"/>
        <v>10.440142</v>
      </c>
      <c r="G3223">
        <v>3.1819999999999999</v>
      </c>
      <c r="H3223" s="5">
        <v>9.0500000000000007</v>
      </c>
      <c r="I3223">
        <v>2.758</v>
      </c>
      <c r="K3223">
        <v>426.536</v>
      </c>
      <c r="L3223">
        <v>423.35399999999998</v>
      </c>
      <c r="M3223">
        <v>423.77800000000002</v>
      </c>
      <c r="N3223">
        <v>2.6219999999999999</v>
      </c>
      <c r="O3223">
        <v>2.198</v>
      </c>
      <c r="P3223">
        <f t="shared" si="315"/>
        <v>0.42400000000003502</v>
      </c>
    </row>
    <row r="3224" spans="1:16" x14ac:dyDescent="0.2">
      <c r="A3224" s="1">
        <v>314</v>
      </c>
      <c r="B3224" s="10">
        <v>31480</v>
      </c>
      <c r="C3224" s="32" t="s">
        <v>206</v>
      </c>
      <c r="F3224" s="5">
        <f t="shared" si="314"/>
        <v>10.459828000000002</v>
      </c>
      <c r="G3224">
        <v>3.1880000000000002</v>
      </c>
      <c r="H3224" s="5">
        <v>9.0299999999999994</v>
      </c>
      <c r="I3224">
        <v>2.7519999999999998</v>
      </c>
      <c r="K3224">
        <v>426.536</v>
      </c>
      <c r="L3224">
        <v>423.34800000000001</v>
      </c>
      <c r="M3224">
        <v>423.78399999999999</v>
      </c>
      <c r="N3224">
        <v>2.6280000000000001</v>
      </c>
      <c r="O3224">
        <v>2.1920000000000002</v>
      </c>
      <c r="P3224">
        <f t="shared" si="315"/>
        <v>0.43599999999997863</v>
      </c>
    </row>
    <row r="3225" spans="1:16" x14ac:dyDescent="0.2">
      <c r="A3225" s="1">
        <v>314</v>
      </c>
      <c r="B3225" s="10">
        <v>31487</v>
      </c>
      <c r="C3225" s="32" t="s">
        <v>206</v>
      </c>
      <c r="F3225" s="5">
        <f t="shared" si="314"/>
        <v>10.860110000000001</v>
      </c>
      <c r="G3225">
        <v>3.31</v>
      </c>
      <c r="H3225" s="5">
        <v>8.4499999999999993</v>
      </c>
      <c r="I3225">
        <v>2.5760000000000001</v>
      </c>
      <c r="K3225">
        <v>426.536</v>
      </c>
      <c r="L3225">
        <v>423.226</v>
      </c>
      <c r="M3225">
        <v>423.96100000000001</v>
      </c>
      <c r="N3225">
        <v>2.75</v>
      </c>
      <c r="O3225">
        <v>2.016</v>
      </c>
      <c r="P3225">
        <f t="shared" si="315"/>
        <v>0.73500000000001364</v>
      </c>
    </row>
    <row r="3226" spans="1:16" x14ac:dyDescent="0.2">
      <c r="A3226" s="1">
        <v>314</v>
      </c>
      <c r="B3226" s="10">
        <v>31493</v>
      </c>
      <c r="C3226" s="32" t="s">
        <v>206</v>
      </c>
      <c r="F3226" s="5">
        <f t="shared" si="314"/>
        <v>10.53201</v>
      </c>
      <c r="G3226">
        <v>3.21</v>
      </c>
      <c r="H3226" s="5">
        <v>9.0500000000000007</v>
      </c>
      <c r="I3226">
        <v>2.758</v>
      </c>
      <c r="K3226">
        <v>426.536</v>
      </c>
      <c r="L3226">
        <v>423.327</v>
      </c>
      <c r="M3226">
        <v>423.77800000000002</v>
      </c>
      <c r="N3226">
        <v>2.65</v>
      </c>
      <c r="O3226">
        <v>2.198</v>
      </c>
      <c r="P3226">
        <f t="shared" si="315"/>
        <v>0.45100000000002183</v>
      </c>
    </row>
    <row r="3227" spans="1:16" x14ac:dyDescent="0.2">
      <c r="A3227" s="1">
        <v>314</v>
      </c>
      <c r="B3227" s="10">
        <v>31500</v>
      </c>
      <c r="C3227" s="32" t="s">
        <v>206</v>
      </c>
      <c r="F3227" s="5">
        <f t="shared" si="314"/>
        <v>10.131728000000001</v>
      </c>
      <c r="G3227">
        <v>3.0880000000000001</v>
      </c>
      <c r="H3227" s="5">
        <v>8.6300000000000008</v>
      </c>
      <c r="I3227">
        <v>2.63</v>
      </c>
      <c r="K3227">
        <v>426.536</v>
      </c>
      <c r="L3227">
        <v>423.44900000000001</v>
      </c>
      <c r="M3227">
        <v>423.90600000000001</v>
      </c>
      <c r="N3227">
        <v>2.528</v>
      </c>
      <c r="O3227">
        <v>2.0699999999999998</v>
      </c>
      <c r="P3227">
        <f t="shared" si="315"/>
        <v>0.45699999999999363</v>
      </c>
    </row>
    <row r="3228" spans="1:16" x14ac:dyDescent="0.2">
      <c r="A3228" s="1">
        <v>314</v>
      </c>
      <c r="B3228" s="10">
        <v>31507</v>
      </c>
      <c r="C3228" s="32" t="s">
        <v>206</v>
      </c>
      <c r="F3228" s="5">
        <f t="shared" si="314"/>
        <v>10.069389000000001</v>
      </c>
      <c r="G3228">
        <v>3.069</v>
      </c>
      <c r="H3228" s="5">
        <v>8.68</v>
      </c>
      <c r="I3228">
        <v>2.6459999999999999</v>
      </c>
      <c r="K3228">
        <v>426.536</v>
      </c>
      <c r="L3228">
        <v>423.46699999999998</v>
      </c>
      <c r="M3228">
        <f t="shared" ref="M3228:M3239" si="316">K3228-I3228</f>
        <v>423.89</v>
      </c>
      <c r="N3228">
        <v>2.5089999999999999</v>
      </c>
      <c r="O3228">
        <f t="shared" ref="O3228:O3257" si="317">425.976-M3228</f>
        <v>2.0860000000000127</v>
      </c>
      <c r="P3228">
        <f t="shared" si="315"/>
        <v>0.42300000000000182</v>
      </c>
    </row>
    <row r="3229" spans="1:16" x14ac:dyDescent="0.2">
      <c r="A3229" s="1">
        <v>314</v>
      </c>
      <c r="B3229" s="10">
        <v>31515</v>
      </c>
      <c r="C3229" s="32" t="s">
        <v>206</v>
      </c>
      <c r="F3229" s="5">
        <f t="shared" si="314"/>
        <v>10.089075000000001</v>
      </c>
      <c r="G3229">
        <v>3.0750000000000002</v>
      </c>
      <c r="H3229" s="5">
        <v>8.64</v>
      </c>
      <c r="I3229">
        <v>2.6339999999999999</v>
      </c>
      <c r="K3229">
        <v>426.536</v>
      </c>
      <c r="L3229">
        <v>423.46100000000001</v>
      </c>
      <c r="M3229">
        <f t="shared" si="316"/>
        <v>423.90199999999999</v>
      </c>
      <c r="N3229">
        <f t="shared" ref="N3229:N3239" si="318">425.976-L3229</f>
        <v>2.5149999999999864</v>
      </c>
      <c r="O3229">
        <f t="shared" si="317"/>
        <v>2.0740000000000123</v>
      </c>
      <c r="P3229">
        <f t="shared" si="315"/>
        <v>0.44099999999997408</v>
      </c>
    </row>
    <row r="3230" spans="1:16" x14ac:dyDescent="0.2">
      <c r="A3230" s="1">
        <v>314</v>
      </c>
      <c r="B3230" s="10">
        <v>31522</v>
      </c>
      <c r="C3230" s="32" t="s">
        <v>206</v>
      </c>
      <c r="F3230" s="5">
        <f t="shared" ref="F3230:F3295" si="319">G3230*3.281</f>
        <v>10.240001000000001</v>
      </c>
      <c r="G3230">
        <v>3.121</v>
      </c>
      <c r="H3230" s="5">
        <v>8.6300000000000008</v>
      </c>
      <c r="I3230">
        <v>2.63</v>
      </c>
      <c r="K3230">
        <v>426.536</v>
      </c>
      <c r="L3230">
        <f t="shared" ref="L3230:L3239" si="320">K3230-G3230</f>
        <v>423.41500000000002</v>
      </c>
      <c r="M3230">
        <f t="shared" si="316"/>
        <v>423.90600000000001</v>
      </c>
      <c r="N3230">
        <f t="shared" si="318"/>
        <v>2.5609999999999786</v>
      </c>
      <c r="O3230">
        <f t="shared" si="317"/>
        <v>2.0699999999999932</v>
      </c>
      <c r="P3230">
        <f t="shared" si="315"/>
        <v>0.49099999999998545</v>
      </c>
    </row>
    <row r="3231" spans="1:16" x14ac:dyDescent="0.2">
      <c r="A3231" s="1">
        <v>314</v>
      </c>
      <c r="B3231" s="10">
        <v>31529</v>
      </c>
      <c r="C3231" s="32" t="s">
        <v>206</v>
      </c>
      <c r="F3231" s="5">
        <f t="shared" si="319"/>
        <v>10.039860000000001</v>
      </c>
      <c r="G3231">
        <v>3.06</v>
      </c>
      <c r="H3231" s="5">
        <v>8.59</v>
      </c>
      <c r="I3231">
        <v>2.6179999999999999</v>
      </c>
      <c r="K3231">
        <v>426.536</v>
      </c>
      <c r="L3231">
        <f t="shared" si="320"/>
        <v>423.476</v>
      </c>
      <c r="M3231">
        <f t="shared" si="316"/>
        <v>423.91800000000001</v>
      </c>
      <c r="N3231">
        <f t="shared" si="318"/>
        <v>2.5</v>
      </c>
      <c r="O3231">
        <f t="shared" si="317"/>
        <v>2.0579999999999927</v>
      </c>
      <c r="P3231">
        <f t="shared" si="315"/>
        <v>0.44200000000000728</v>
      </c>
    </row>
    <row r="3232" spans="1:16" x14ac:dyDescent="0.2">
      <c r="A3232" s="1">
        <v>314</v>
      </c>
      <c r="B3232" s="10">
        <v>31537</v>
      </c>
      <c r="C3232" s="32" t="s">
        <v>206</v>
      </c>
      <c r="F3232" s="5">
        <f t="shared" si="319"/>
        <v>9.9611160000000005</v>
      </c>
      <c r="G3232">
        <v>3.036</v>
      </c>
      <c r="H3232" s="5">
        <v>8.42</v>
      </c>
      <c r="I3232">
        <v>2.5659999999999998</v>
      </c>
      <c r="K3232">
        <v>426.536</v>
      </c>
      <c r="L3232">
        <f t="shared" si="320"/>
        <v>423.5</v>
      </c>
      <c r="M3232">
        <f t="shared" si="316"/>
        <v>423.97</v>
      </c>
      <c r="N3232">
        <f t="shared" si="318"/>
        <v>2.4759999999999991</v>
      </c>
      <c r="O3232">
        <f t="shared" si="317"/>
        <v>2.0059999999999718</v>
      </c>
      <c r="P3232">
        <f t="shared" si="315"/>
        <v>0.47000000000002728</v>
      </c>
    </row>
    <row r="3233" spans="1:16" x14ac:dyDescent="0.2">
      <c r="A3233" s="1">
        <v>314</v>
      </c>
      <c r="B3233" s="10">
        <v>31543</v>
      </c>
      <c r="C3233" s="32" t="s">
        <v>206</v>
      </c>
      <c r="F3233" s="5">
        <f t="shared" si="319"/>
        <v>9.721603</v>
      </c>
      <c r="G3233">
        <v>2.9630000000000001</v>
      </c>
      <c r="H3233" s="5">
        <v>8.1</v>
      </c>
      <c r="I3233">
        <v>2.4689999999999999</v>
      </c>
      <c r="K3233">
        <v>426.536</v>
      </c>
      <c r="L3233">
        <f t="shared" si="320"/>
        <v>423.57299999999998</v>
      </c>
      <c r="M3233">
        <f t="shared" si="316"/>
        <v>424.06700000000001</v>
      </c>
      <c r="N3233">
        <f t="shared" si="318"/>
        <v>2.40300000000002</v>
      </c>
      <c r="O3233">
        <f t="shared" si="317"/>
        <v>1.9089999999999918</v>
      </c>
      <c r="P3233">
        <f t="shared" si="315"/>
        <v>0.49400000000002819</v>
      </c>
    </row>
    <row r="3234" spans="1:16" x14ac:dyDescent="0.2">
      <c r="A3234" s="1">
        <v>314</v>
      </c>
      <c r="B3234" s="10">
        <v>31551</v>
      </c>
      <c r="C3234" s="32" t="s">
        <v>206</v>
      </c>
      <c r="F3234" s="5">
        <f t="shared" si="319"/>
        <v>9.7905040000000003</v>
      </c>
      <c r="G3234">
        <v>2.984</v>
      </c>
      <c r="H3234" s="5">
        <v>8.31</v>
      </c>
      <c r="I3234">
        <v>2.5329999999999999</v>
      </c>
      <c r="K3234">
        <v>426.536</v>
      </c>
      <c r="L3234">
        <f t="shared" si="320"/>
        <v>423.55200000000002</v>
      </c>
      <c r="M3234">
        <f t="shared" si="316"/>
        <v>424.00299999999999</v>
      </c>
      <c r="N3234">
        <f t="shared" si="318"/>
        <v>2.4239999999999782</v>
      </c>
      <c r="O3234">
        <f t="shared" si="317"/>
        <v>1.9730000000000132</v>
      </c>
      <c r="P3234">
        <f t="shared" si="315"/>
        <v>0.45099999999996498</v>
      </c>
    </row>
    <row r="3235" spans="1:16" x14ac:dyDescent="0.2">
      <c r="A3235" s="1">
        <v>314</v>
      </c>
      <c r="B3235" s="10">
        <v>31578</v>
      </c>
      <c r="C3235" s="32" t="s">
        <v>206</v>
      </c>
      <c r="F3235" s="5">
        <f t="shared" si="319"/>
        <v>10.069389000000001</v>
      </c>
      <c r="G3235">
        <v>3.069</v>
      </c>
      <c r="H3235" s="5">
        <v>8.4700000000000006</v>
      </c>
      <c r="I3235">
        <v>2.5819999999999999</v>
      </c>
      <c r="K3235">
        <v>426.536</v>
      </c>
      <c r="L3235">
        <f t="shared" si="320"/>
        <v>423.46699999999998</v>
      </c>
      <c r="M3235">
        <f t="shared" si="316"/>
        <v>423.95400000000001</v>
      </c>
      <c r="N3235">
        <f t="shared" si="318"/>
        <v>2.5090000000000146</v>
      </c>
      <c r="O3235">
        <f t="shared" si="317"/>
        <v>2.0219999999999914</v>
      </c>
      <c r="P3235">
        <f t="shared" si="315"/>
        <v>0.48700000000002319</v>
      </c>
    </row>
    <row r="3236" spans="1:16" x14ac:dyDescent="0.2">
      <c r="A3236" s="1">
        <v>314</v>
      </c>
      <c r="B3236" s="10">
        <v>31592</v>
      </c>
      <c r="C3236" s="32" t="s">
        <v>206</v>
      </c>
      <c r="F3236" s="5">
        <f t="shared" si="319"/>
        <v>9.7314460000000018</v>
      </c>
      <c r="G3236">
        <v>2.9660000000000002</v>
      </c>
      <c r="H3236" s="5">
        <v>8.01</v>
      </c>
      <c r="I3236">
        <v>2.4409999999999998</v>
      </c>
      <c r="K3236">
        <v>426.536</v>
      </c>
      <c r="L3236">
        <f t="shared" si="320"/>
        <v>423.57</v>
      </c>
      <c r="M3236">
        <f t="shared" si="316"/>
        <v>424.09500000000003</v>
      </c>
      <c r="N3236">
        <f t="shared" si="318"/>
        <v>2.4060000000000059</v>
      </c>
      <c r="O3236">
        <f t="shared" si="317"/>
        <v>1.8809999999999718</v>
      </c>
      <c r="P3236">
        <f t="shared" si="315"/>
        <v>0.52500000000003411</v>
      </c>
    </row>
    <row r="3237" spans="1:16" x14ac:dyDescent="0.2">
      <c r="A3237" s="1">
        <v>314</v>
      </c>
      <c r="B3237" s="10">
        <v>31602</v>
      </c>
      <c r="C3237" s="32" t="s">
        <v>206</v>
      </c>
      <c r="F3237" s="5">
        <f t="shared" si="319"/>
        <v>10.089075000000001</v>
      </c>
      <c r="G3237">
        <v>3.0750000000000002</v>
      </c>
      <c r="H3237" s="5">
        <v>8.48</v>
      </c>
      <c r="I3237">
        <v>2.585</v>
      </c>
      <c r="K3237">
        <v>426.536</v>
      </c>
      <c r="L3237">
        <f t="shared" si="320"/>
        <v>423.46100000000001</v>
      </c>
      <c r="M3237">
        <f t="shared" si="316"/>
        <v>423.95100000000002</v>
      </c>
      <c r="N3237">
        <f t="shared" si="318"/>
        <v>2.5149999999999864</v>
      </c>
      <c r="O3237">
        <f t="shared" si="317"/>
        <v>2.0249999999999773</v>
      </c>
      <c r="P3237">
        <f t="shared" si="315"/>
        <v>0.49000000000000909</v>
      </c>
    </row>
    <row r="3238" spans="1:16" x14ac:dyDescent="0.2">
      <c r="A3238" s="1">
        <v>314</v>
      </c>
      <c r="B3238" s="10">
        <v>31606</v>
      </c>
      <c r="C3238" s="32" t="s">
        <v>206</v>
      </c>
      <c r="F3238" s="5">
        <f t="shared" si="319"/>
        <v>10.259687</v>
      </c>
      <c r="G3238">
        <v>3.1269999999999998</v>
      </c>
      <c r="H3238" s="5">
        <v>8.5500000000000007</v>
      </c>
      <c r="I3238">
        <v>2.6059999999999999</v>
      </c>
      <c r="K3238">
        <v>426.536</v>
      </c>
      <c r="L3238">
        <f t="shared" si="320"/>
        <v>423.40899999999999</v>
      </c>
      <c r="M3238">
        <f t="shared" si="316"/>
        <v>423.93</v>
      </c>
      <c r="N3238">
        <f t="shared" si="318"/>
        <v>2.5670000000000073</v>
      </c>
      <c r="O3238">
        <f t="shared" si="317"/>
        <v>2.0459999999999923</v>
      </c>
      <c r="P3238">
        <f t="shared" si="315"/>
        <v>0.52100000000001501</v>
      </c>
    </row>
    <row r="3239" spans="1:16" x14ac:dyDescent="0.2">
      <c r="A3239" s="1">
        <v>314</v>
      </c>
      <c r="B3239" s="10">
        <v>31614</v>
      </c>
      <c r="C3239" s="32" t="s">
        <v>206</v>
      </c>
      <c r="F3239" s="5">
        <f t="shared" si="319"/>
        <v>10.581225</v>
      </c>
      <c r="G3239">
        <v>3.2250000000000001</v>
      </c>
      <c r="H3239" s="5">
        <v>8.5399999999999991</v>
      </c>
      <c r="I3239">
        <v>2.6030000000000002</v>
      </c>
      <c r="K3239">
        <v>426.536</v>
      </c>
      <c r="L3239">
        <f t="shared" si="320"/>
        <v>423.31099999999998</v>
      </c>
      <c r="M3239">
        <f t="shared" si="316"/>
        <v>423.93299999999999</v>
      </c>
      <c r="N3239">
        <f t="shared" si="318"/>
        <v>2.6650000000000205</v>
      </c>
      <c r="O3239">
        <f t="shared" si="317"/>
        <v>2.0430000000000064</v>
      </c>
      <c r="P3239">
        <f t="shared" si="315"/>
        <v>0.6220000000000141</v>
      </c>
    </row>
    <row r="3240" spans="1:16" x14ac:dyDescent="0.2">
      <c r="A3240" s="1">
        <v>314</v>
      </c>
      <c r="B3240" s="10">
        <v>31637</v>
      </c>
      <c r="C3240" s="32" t="s">
        <v>206</v>
      </c>
      <c r="H3240" s="5">
        <v>8.36</v>
      </c>
      <c r="I3240">
        <v>2.548</v>
      </c>
      <c r="K3240">
        <v>426.536</v>
      </c>
      <c r="M3240">
        <v>423.988</v>
      </c>
    </row>
    <row r="3241" spans="1:16" x14ac:dyDescent="0.2">
      <c r="A3241" s="1">
        <v>314</v>
      </c>
      <c r="B3241" s="10">
        <v>31675</v>
      </c>
      <c r="C3241" s="32" t="s">
        <v>206</v>
      </c>
      <c r="H3241" s="5">
        <v>8.93</v>
      </c>
      <c r="I3241">
        <v>2.722</v>
      </c>
      <c r="K3241">
        <v>426.536</v>
      </c>
      <c r="M3241">
        <v>423.81400000000002</v>
      </c>
    </row>
    <row r="3242" spans="1:16" x14ac:dyDescent="0.2">
      <c r="A3242" s="1">
        <v>314</v>
      </c>
      <c r="B3242" s="10">
        <v>31719</v>
      </c>
      <c r="C3242" s="32" t="s">
        <v>206</v>
      </c>
      <c r="F3242" s="5">
        <f t="shared" si="319"/>
        <v>11.060251000000001</v>
      </c>
      <c r="G3242">
        <v>3.371</v>
      </c>
      <c r="H3242" s="5">
        <v>8.75</v>
      </c>
      <c r="I3242">
        <v>2.6669999999999998</v>
      </c>
      <c r="K3242">
        <v>426.536</v>
      </c>
      <c r="L3242">
        <f>K3242-G3242</f>
        <v>423.16500000000002</v>
      </c>
      <c r="M3242">
        <f>K3242-I3242</f>
        <v>423.86900000000003</v>
      </c>
      <c r="N3242">
        <f>425.976-L3242</f>
        <v>2.8109999999999786</v>
      </c>
      <c r="O3242">
        <f t="shared" si="317"/>
        <v>2.1069999999999709</v>
      </c>
      <c r="P3242">
        <f t="shared" si="315"/>
        <v>0.70400000000000773</v>
      </c>
    </row>
    <row r="3243" spans="1:16" x14ac:dyDescent="0.2">
      <c r="A3243" s="1">
        <v>314</v>
      </c>
      <c r="B3243" s="10">
        <v>31774</v>
      </c>
      <c r="C3243" s="32" t="s">
        <v>206</v>
      </c>
      <c r="F3243" s="5">
        <f t="shared" si="319"/>
        <v>11.030722000000001</v>
      </c>
      <c r="G3243">
        <v>3.3620000000000001</v>
      </c>
      <c r="H3243" s="5">
        <v>9.01</v>
      </c>
      <c r="I3243">
        <v>2.746</v>
      </c>
      <c r="K3243">
        <v>426.536</v>
      </c>
      <c r="L3243">
        <f>K3243-G3243</f>
        <v>423.17399999999998</v>
      </c>
      <c r="M3243">
        <f>K3243-I3243</f>
        <v>423.79</v>
      </c>
      <c r="N3243">
        <f>425.976-L3243</f>
        <v>2.8020000000000209</v>
      </c>
      <c r="O3243">
        <f t="shared" si="317"/>
        <v>2.1859999999999786</v>
      </c>
      <c r="P3243">
        <f t="shared" si="315"/>
        <v>0.61600000000004229</v>
      </c>
    </row>
    <row r="3244" spans="1:16" x14ac:dyDescent="0.2">
      <c r="A3244" s="1">
        <v>314</v>
      </c>
      <c r="B3244" s="10">
        <v>31780</v>
      </c>
      <c r="C3244" s="32" t="s">
        <v>206</v>
      </c>
      <c r="F3244" s="5">
        <f t="shared" si="319"/>
        <v>11.070094000000001</v>
      </c>
      <c r="G3244">
        <v>3.3740000000000001</v>
      </c>
      <c r="H3244" s="5">
        <v>9.0500000000000007</v>
      </c>
      <c r="I3244">
        <v>2.758</v>
      </c>
      <c r="K3244">
        <v>426.536</v>
      </c>
      <c r="L3244">
        <f>K3244-G3244</f>
        <v>423.16199999999998</v>
      </c>
      <c r="M3244">
        <f>K3244-I3244</f>
        <v>423.77800000000002</v>
      </c>
      <c r="N3244">
        <f>425.976-L3244</f>
        <v>2.8140000000000214</v>
      </c>
      <c r="O3244">
        <f t="shared" si="317"/>
        <v>2.1979999999999791</v>
      </c>
      <c r="P3244">
        <f t="shared" si="315"/>
        <v>0.61600000000004229</v>
      </c>
    </row>
    <row r="3245" spans="1:16" x14ac:dyDescent="0.2">
      <c r="A3245" s="1">
        <v>314</v>
      </c>
      <c r="B3245" s="10">
        <v>31788</v>
      </c>
      <c r="C3245" s="32" t="s">
        <v>206</v>
      </c>
      <c r="F3245" s="5">
        <f t="shared" si="319"/>
        <v>11.089779999999999</v>
      </c>
      <c r="G3245">
        <v>3.38</v>
      </c>
      <c r="H3245" s="5">
        <v>9.0500000000000007</v>
      </c>
      <c r="I3245">
        <v>2.758</v>
      </c>
      <c r="K3245">
        <v>426.536</v>
      </c>
      <c r="L3245">
        <f>K3245-G3245</f>
        <v>423.15600000000001</v>
      </c>
      <c r="M3245">
        <f>K3245-I3245</f>
        <v>423.77800000000002</v>
      </c>
      <c r="N3245">
        <f>425.976-L3245</f>
        <v>2.8199999999999932</v>
      </c>
      <c r="O3245">
        <f t="shared" si="317"/>
        <v>2.1979999999999791</v>
      </c>
      <c r="P3245">
        <f t="shared" si="315"/>
        <v>0.6220000000000141</v>
      </c>
    </row>
    <row r="3246" spans="1:16" x14ac:dyDescent="0.2">
      <c r="A3246" s="1">
        <v>314</v>
      </c>
      <c r="B3246" s="10">
        <v>31905</v>
      </c>
      <c r="C3246" s="32" t="str">
        <f>IF(ISBLANK(D3246),"V","S")</f>
        <v>S</v>
      </c>
      <c r="D3246">
        <v>10</v>
      </c>
      <c r="E3246">
        <v>0.9</v>
      </c>
      <c r="H3246" s="5">
        <v>9.1</v>
      </c>
      <c r="I3246">
        <v>2.774</v>
      </c>
      <c r="K3246">
        <v>426.536</v>
      </c>
      <c r="M3246">
        <v>423.762</v>
      </c>
    </row>
    <row r="3247" spans="1:16" x14ac:dyDescent="0.2">
      <c r="A3247" s="1">
        <v>314</v>
      </c>
      <c r="B3247" s="10">
        <v>32755</v>
      </c>
      <c r="C3247" s="32" t="s">
        <v>206</v>
      </c>
      <c r="H3247" s="5">
        <v>9.08</v>
      </c>
      <c r="I3247">
        <v>2.7679999999999998</v>
      </c>
      <c r="K3247">
        <v>426.536</v>
      </c>
      <c r="M3247">
        <v>423.76900000000001</v>
      </c>
    </row>
    <row r="3248" spans="1:16" x14ac:dyDescent="0.2">
      <c r="A3248" s="1">
        <v>314</v>
      </c>
      <c r="B3248" s="10">
        <v>32800</v>
      </c>
      <c r="C3248" s="32" t="s">
        <v>206</v>
      </c>
      <c r="F3248" s="5">
        <f t="shared" si="319"/>
        <v>11.460533</v>
      </c>
      <c r="G3248">
        <v>3.4929999999999999</v>
      </c>
      <c r="H3248" s="5">
        <v>9.1300000000000008</v>
      </c>
      <c r="I3248">
        <v>2.7829999999999999</v>
      </c>
      <c r="K3248">
        <v>426.536</v>
      </c>
      <c r="L3248">
        <f t="shared" ref="L3248:L3256" si="321">K3248-G3248</f>
        <v>423.04300000000001</v>
      </c>
      <c r="M3248">
        <f t="shared" ref="M3248:M3257" si="322">K3248-I3248</f>
        <v>423.75299999999999</v>
      </c>
      <c r="N3248">
        <f t="shared" ref="N3248:N3257" si="323">425.976-L3248</f>
        <v>2.9329999999999927</v>
      </c>
      <c r="O3248">
        <f t="shared" si="317"/>
        <v>2.2230000000000132</v>
      </c>
      <c r="P3248">
        <f t="shared" si="315"/>
        <v>0.70999999999997954</v>
      </c>
    </row>
    <row r="3249" spans="1:16" x14ac:dyDescent="0.2">
      <c r="A3249" s="1">
        <v>314</v>
      </c>
      <c r="B3249" s="10">
        <v>32829</v>
      </c>
      <c r="C3249" s="32" t="s">
        <v>206</v>
      </c>
      <c r="F3249" s="5">
        <f t="shared" si="319"/>
        <v>11.572087000000002</v>
      </c>
      <c r="G3249">
        <v>3.5270000000000001</v>
      </c>
      <c r="H3249" s="5">
        <v>9.17</v>
      </c>
      <c r="I3249">
        <v>2.7949999999999999</v>
      </c>
      <c r="K3249">
        <v>426.536</v>
      </c>
      <c r="L3249">
        <f t="shared" si="321"/>
        <v>423.00900000000001</v>
      </c>
      <c r="M3249">
        <f t="shared" si="322"/>
        <v>423.74099999999999</v>
      </c>
      <c r="N3249">
        <f t="shared" si="323"/>
        <v>2.9669999999999845</v>
      </c>
      <c r="O3249">
        <f t="shared" si="317"/>
        <v>2.2350000000000136</v>
      </c>
      <c r="P3249">
        <f t="shared" si="315"/>
        <v>0.7319999999999709</v>
      </c>
    </row>
    <row r="3250" spans="1:16" x14ac:dyDescent="0.2">
      <c r="A3250" s="1">
        <v>314</v>
      </c>
      <c r="B3250" s="10">
        <v>32881</v>
      </c>
      <c r="C3250" s="32" t="s">
        <v>206</v>
      </c>
      <c r="F3250" s="5">
        <f t="shared" si="319"/>
        <v>11.919873000000001</v>
      </c>
      <c r="G3250">
        <v>3.633</v>
      </c>
      <c r="H3250" s="5">
        <v>9.36</v>
      </c>
      <c r="I3250">
        <v>2.8530000000000002</v>
      </c>
      <c r="K3250">
        <v>426.536</v>
      </c>
      <c r="L3250">
        <f t="shared" si="321"/>
        <v>422.90300000000002</v>
      </c>
      <c r="M3250">
        <f t="shared" si="322"/>
        <v>423.68299999999999</v>
      </c>
      <c r="N3250">
        <f t="shared" si="323"/>
        <v>3.0729999999999791</v>
      </c>
      <c r="O3250">
        <f t="shared" si="317"/>
        <v>2.2930000000000064</v>
      </c>
      <c r="P3250">
        <f t="shared" si="315"/>
        <v>0.77999999999997272</v>
      </c>
    </row>
    <row r="3251" spans="1:16" x14ac:dyDescent="0.2">
      <c r="A3251" s="1">
        <v>314</v>
      </c>
      <c r="B3251" s="10">
        <v>32930</v>
      </c>
      <c r="C3251" s="32" t="s">
        <v>206</v>
      </c>
      <c r="F3251" s="5">
        <f t="shared" si="319"/>
        <v>12.202038999999999</v>
      </c>
      <c r="G3251">
        <v>3.7189999999999999</v>
      </c>
      <c r="H3251" s="5">
        <v>9.5</v>
      </c>
      <c r="I3251">
        <v>2.8959999999999999</v>
      </c>
      <c r="K3251">
        <v>426.536</v>
      </c>
      <c r="L3251">
        <f t="shared" si="321"/>
        <v>422.81700000000001</v>
      </c>
      <c r="M3251">
        <f t="shared" si="322"/>
        <v>423.64</v>
      </c>
      <c r="N3251">
        <f t="shared" si="323"/>
        <v>3.1589999999999918</v>
      </c>
      <c r="O3251">
        <f t="shared" si="317"/>
        <v>2.3360000000000127</v>
      </c>
      <c r="P3251">
        <f t="shared" si="315"/>
        <v>0.82299999999997908</v>
      </c>
    </row>
    <row r="3252" spans="1:16" x14ac:dyDescent="0.2">
      <c r="A3252" s="1">
        <v>314</v>
      </c>
      <c r="B3252" s="10">
        <v>33257</v>
      </c>
      <c r="C3252" s="32" t="s">
        <v>206</v>
      </c>
      <c r="F3252" s="5">
        <f t="shared" si="319"/>
        <v>12.251254000000001</v>
      </c>
      <c r="G3252">
        <v>3.734</v>
      </c>
      <c r="H3252" s="5">
        <v>9.69</v>
      </c>
      <c r="I3252">
        <v>2.9540000000000002</v>
      </c>
      <c r="K3252">
        <v>426.536</v>
      </c>
      <c r="L3252">
        <f t="shared" si="321"/>
        <v>422.80200000000002</v>
      </c>
      <c r="M3252">
        <f t="shared" si="322"/>
        <v>423.58199999999999</v>
      </c>
      <c r="N3252">
        <f t="shared" si="323"/>
        <v>3.1739999999999782</v>
      </c>
      <c r="O3252">
        <f t="shared" si="317"/>
        <v>2.3940000000000055</v>
      </c>
      <c r="P3252">
        <f t="shared" si="315"/>
        <v>0.77999999999997272</v>
      </c>
    </row>
    <row r="3253" spans="1:16" x14ac:dyDescent="0.2">
      <c r="A3253" s="1">
        <v>314</v>
      </c>
      <c r="B3253" s="10">
        <v>33306</v>
      </c>
      <c r="C3253" s="32" t="s">
        <v>206</v>
      </c>
      <c r="F3253" s="5">
        <f t="shared" si="319"/>
        <v>12.202038999999999</v>
      </c>
      <c r="G3253">
        <v>3.7189999999999999</v>
      </c>
      <c r="H3253" s="5">
        <v>9.8000000000000007</v>
      </c>
      <c r="I3253">
        <v>2.9870000000000001</v>
      </c>
      <c r="K3253">
        <v>426.536</v>
      </c>
      <c r="L3253">
        <f t="shared" si="321"/>
        <v>422.81700000000001</v>
      </c>
      <c r="M3253">
        <f t="shared" si="322"/>
        <v>423.54899999999998</v>
      </c>
      <c r="N3253">
        <f t="shared" si="323"/>
        <v>3.1589999999999918</v>
      </c>
      <c r="O3253">
        <f t="shared" si="317"/>
        <v>2.4270000000000209</v>
      </c>
      <c r="P3253">
        <f t="shared" si="315"/>
        <v>0.7319999999999709</v>
      </c>
    </row>
    <row r="3254" spans="1:16" x14ac:dyDescent="0.2">
      <c r="A3254" s="1">
        <v>314</v>
      </c>
      <c r="B3254" s="10">
        <v>33326</v>
      </c>
      <c r="C3254" s="32" t="s">
        <v>206</v>
      </c>
      <c r="F3254" s="5">
        <f t="shared" si="319"/>
        <v>12.10689</v>
      </c>
      <c r="G3254">
        <v>3.69</v>
      </c>
      <c r="H3254" s="5">
        <f>I3254*3.281</f>
        <v>9.564115000000001</v>
      </c>
      <c r="I3254">
        <v>2.915</v>
      </c>
      <c r="K3254">
        <v>426.536</v>
      </c>
      <c r="L3254">
        <f t="shared" si="321"/>
        <v>422.846</v>
      </c>
      <c r="M3254">
        <f t="shared" si="322"/>
        <v>423.62099999999998</v>
      </c>
      <c r="N3254">
        <f t="shared" si="323"/>
        <v>3.1299999999999955</v>
      </c>
      <c r="O3254">
        <f t="shared" si="317"/>
        <v>2.3550000000000182</v>
      </c>
      <c r="P3254">
        <f t="shared" si="315"/>
        <v>0.77499999999997726</v>
      </c>
    </row>
    <row r="3255" spans="1:16" x14ac:dyDescent="0.2">
      <c r="A3255" s="1">
        <v>314</v>
      </c>
      <c r="B3255" s="10">
        <v>33342</v>
      </c>
      <c r="C3255" s="32" t="s">
        <v>206</v>
      </c>
      <c r="F3255" s="5">
        <f t="shared" si="319"/>
        <v>12.156105</v>
      </c>
      <c r="G3255">
        <v>3.7050000000000001</v>
      </c>
      <c r="H3255" s="5">
        <f>I3255*3.281</f>
        <v>9.6428590000000014</v>
      </c>
      <c r="I3255">
        <v>2.9390000000000001</v>
      </c>
      <c r="K3255">
        <v>426.536</v>
      </c>
      <c r="L3255">
        <f t="shared" si="321"/>
        <v>422.83100000000002</v>
      </c>
      <c r="M3255">
        <f t="shared" si="322"/>
        <v>423.59699999999998</v>
      </c>
      <c r="N3255">
        <f t="shared" si="323"/>
        <v>3.1449999999999818</v>
      </c>
      <c r="O3255">
        <f t="shared" si="317"/>
        <v>2.3790000000000191</v>
      </c>
      <c r="P3255">
        <f t="shared" si="315"/>
        <v>0.76599999999996271</v>
      </c>
    </row>
    <row r="3256" spans="1:16" x14ac:dyDescent="0.2">
      <c r="A3256" s="1">
        <v>314</v>
      </c>
      <c r="B3256" s="10">
        <v>33679</v>
      </c>
      <c r="C3256" s="32" t="s">
        <v>206</v>
      </c>
      <c r="F3256" s="5">
        <f t="shared" si="319"/>
        <v>12.159386</v>
      </c>
      <c r="G3256">
        <v>3.706</v>
      </c>
      <c r="H3256" s="5">
        <f>I3256*3.281</f>
        <v>9.5509909999999998</v>
      </c>
      <c r="I3256">
        <v>2.911</v>
      </c>
      <c r="K3256">
        <v>426.536</v>
      </c>
      <c r="L3256">
        <f t="shared" si="321"/>
        <v>422.83</v>
      </c>
      <c r="M3256">
        <f t="shared" si="322"/>
        <v>423.625</v>
      </c>
      <c r="N3256">
        <f t="shared" si="323"/>
        <v>3.146000000000015</v>
      </c>
      <c r="O3256">
        <f t="shared" si="317"/>
        <v>2.3509999999999991</v>
      </c>
      <c r="P3256">
        <f t="shared" si="315"/>
        <v>0.79500000000001592</v>
      </c>
    </row>
    <row r="3257" spans="1:16" x14ac:dyDescent="0.2">
      <c r="A3257" s="1">
        <v>314</v>
      </c>
      <c r="B3257" s="10">
        <v>33784</v>
      </c>
      <c r="C3257" s="32" t="s">
        <v>206</v>
      </c>
      <c r="F3257" s="5">
        <f t="shared" si="319"/>
        <v>9.8462809999999994</v>
      </c>
      <c r="G3257">
        <v>3.0009999999999999</v>
      </c>
      <c r="H3257" s="3">
        <f>I3257*3.281</f>
        <v>9.3246020000000005</v>
      </c>
      <c r="I3257">
        <v>2.8420000000000001</v>
      </c>
      <c r="K3257">
        <v>426.536</v>
      </c>
      <c r="L3257">
        <f>K3257-G3257</f>
        <v>423.53500000000003</v>
      </c>
      <c r="M3257">
        <f t="shared" si="322"/>
        <v>423.69400000000002</v>
      </c>
      <c r="N3257">
        <f t="shared" si="323"/>
        <v>2.4409999999999741</v>
      </c>
      <c r="O3257">
        <f t="shared" si="317"/>
        <v>2.2819999999999823</v>
      </c>
      <c r="P3257">
        <f t="shared" si="315"/>
        <v>0.15899999999999181</v>
      </c>
    </row>
    <row r="3258" spans="1:16" x14ac:dyDescent="0.2">
      <c r="A3258" s="1">
        <v>314</v>
      </c>
      <c r="B3258" s="10">
        <v>35325</v>
      </c>
      <c r="C3258" s="32" t="s">
        <v>206</v>
      </c>
      <c r="F3258" s="5">
        <f t="shared" si="319"/>
        <v>10.404050999999999</v>
      </c>
      <c r="G3258">
        <v>3.1709999999999998</v>
      </c>
      <c r="H3258" s="5">
        <f>I3258*3.281</f>
        <v>8.842295</v>
      </c>
      <c r="I3258">
        <v>2.6949999999999998</v>
      </c>
      <c r="K3258">
        <v>426.536</v>
      </c>
      <c r="L3258">
        <f>K3258-G3258</f>
        <v>423.36500000000001</v>
      </c>
      <c r="M3258">
        <f>K3258-I3258</f>
        <v>423.84100000000001</v>
      </c>
      <c r="N3258">
        <f>425.976-L3258</f>
        <v>2.61099999999999</v>
      </c>
      <c r="O3258">
        <f>425.976-M3258</f>
        <v>2.1349999999999909</v>
      </c>
      <c r="P3258">
        <f t="shared" si="315"/>
        <v>0.47599999999999909</v>
      </c>
    </row>
    <row r="3259" spans="1:16" x14ac:dyDescent="0.2">
      <c r="A3259" s="1">
        <v>314</v>
      </c>
      <c r="B3259" s="10">
        <v>40714</v>
      </c>
      <c r="C3259" s="32" t="s">
        <v>206</v>
      </c>
      <c r="F3259" s="5">
        <f t="shared" si="319"/>
        <v>8.0253260000000015</v>
      </c>
      <c r="G3259">
        <v>2.4460000000000002</v>
      </c>
      <c r="J3259" t="s">
        <v>268</v>
      </c>
      <c r="K3259">
        <v>426.536</v>
      </c>
      <c r="L3259">
        <f>K3259-G3259</f>
        <v>424.09</v>
      </c>
      <c r="N3259">
        <f>425.976-L3259</f>
        <v>1.8860000000000241</v>
      </c>
      <c r="P3259" s="3">
        <v>0</v>
      </c>
    </row>
    <row r="3260" spans="1:16" x14ac:dyDescent="0.2">
      <c r="C3260" s="32"/>
    </row>
    <row r="3261" spans="1:16" s="8" customFormat="1" x14ac:dyDescent="0.2">
      <c r="A3261" s="7">
        <v>315</v>
      </c>
      <c r="B3261" s="13">
        <v>30509</v>
      </c>
      <c r="C3261" s="32" t="str">
        <f>IF(ISBLANK(D3261),"V","S")</f>
        <v>S</v>
      </c>
      <c r="D3261" s="8">
        <v>23</v>
      </c>
      <c r="E3261" s="8">
        <v>0.9</v>
      </c>
      <c r="F3261" s="9"/>
      <c r="H3261" s="9">
        <v>22.1</v>
      </c>
      <c r="I3261" s="8">
        <v>6.7359999999999998</v>
      </c>
      <c r="K3261" s="8">
        <v>430.59300000000002</v>
      </c>
      <c r="M3261" s="8">
        <v>423.85700000000003</v>
      </c>
      <c r="O3261" s="8">
        <v>5.9690000000000003</v>
      </c>
    </row>
    <row r="3262" spans="1:16" x14ac:dyDescent="0.2">
      <c r="A3262" s="1">
        <v>315</v>
      </c>
      <c r="B3262" s="10">
        <v>30524</v>
      </c>
      <c r="C3262" s="32" t="str">
        <f>IF(ISBLANK(D3262),"V","S")</f>
        <v>S</v>
      </c>
      <c r="D3262">
        <v>24</v>
      </c>
      <c r="E3262">
        <v>1.96</v>
      </c>
      <c r="H3262" s="5">
        <v>22.04</v>
      </c>
      <c r="I3262">
        <v>6.718</v>
      </c>
      <c r="K3262">
        <v>430.59300000000002</v>
      </c>
      <c r="M3262">
        <v>423.87599999999998</v>
      </c>
      <c r="O3262">
        <v>5.9509999999999996</v>
      </c>
    </row>
    <row r="3263" spans="1:16" x14ac:dyDescent="0.2">
      <c r="A3263" s="1">
        <v>315</v>
      </c>
      <c r="B3263" s="10">
        <v>30566</v>
      </c>
      <c r="C3263" s="32" t="s">
        <v>206</v>
      </c>
      <c r="H3263" s="5">
        <v>22.13</v>
      </c>
      <c r="I3263">
        <v>6.7450000000000001</v>
      </c>
      <c r="K3263">
        <v>430.59300000000002</v>
      </c>
      <c r="M3263">
        <v>423.84800000000001</v>
      </c>
      <c r="O3263">
        <v>5.9779999999999998</v>
      </c>
    </row>
    <row r="3264" spans="1:16" x14ac:dyDescent="0.2">
      <c r="A3264" s="1">
        <v>315</v>
      </c>
      <c r="B3264" s="10">
        <v>30778</v>
      </c>
      <c r="C3264" s="32" t="str">
        <f>IF(ISBLANK(D3264),"V","S")</f>
        <v>S</v>
      </c>
      <c r="D3264">
        <v>23</v>
      </c>
      <c r="E3264">
        <v>0.8</v>
      </c>
      <c r="H3264" s="5">
        <v>22.2</v>
      </c>
      <c r="I3264">
        <v>6.7670000000000003</v>
      </c>
      <c r="J3264" t="s">
        <v>55</v>
      </c>
      <c r="K3264">
        <v>430.59300000000002</v>
      </c>
      <c r="M3264">
        <v>423.827</v>
      </c>
      <c r="O3264">
        <v>6</v>
      </c>
    </row>
    <row r="3265" spans="1:16" x14ac:dyDescent="0.2">
      <c r="A3265" s="1">
        <v>315</v>
      </c>
      <c r="B3265" s="10">
        <v>30785</v>
      </c>
      <c r="C3265" s="32" t="str">
        <f>IF(ISBLANK(D3265),"V","S")</f>
        <v>S</v>
      </c>
      <c r="D3265">
        <v>23</v>
      </c>
      <c r="E3265">
        <v>0.57999999999999996</v>
      </c>
      <c r="H3265" s="5">
        <v>22.42</v>
      </c>
      <c r="I3265">
        <v>6.8339999999999996</v>
      </c>
      <c r="K3265">
        <v>430.59300000000002</v>
      </c>
      <c r="M3265">
        <v>423.76</v>
      </c>
      <c r="O3265">
        <v>6.0670000000000002</v>
      </c>
    </row>
    <row r="3266" spans="1:16" x14ac:dyDescent="0.2">
      <c r="A3266" s="1">
        <v>315</v>
      </c>
      <c r="B3266" s="10">
        <v>30799</v>
      </c>
      <c r="C3266" s="32" t="str">
        <f>IF(ISBLANK(D3266),"V","S")</f>
        <v>S</v>
      </c>
      <c r="D3266">
        <v>23</v>
      </c>
      <c r="E3266">
        <v>0.62</v>
      </c>
      <c r="H3266" s="5">
        <v>22.38</v>
      </c>
      <c r="I3266">
        <v>6.8220000000000001</v>
      </c>
      <c r="K3266">
        <v>430.59300000000002</v>
      </c>
      <c r="M3266">
        <v>423.77199999999999</v>
      </c>
      <c r="O3266">
        <v>6.0549999999999997</v>
      </c>
    </row>
    <row r="3267" spans="1:16" x14ac:dyDescent="0.2">
      <c r="A3267" s="1">
        <v>315</v>
      </c>
      <c r="B3267" s="10">
        <v>30806</v>
      </c>
      <c r="C3267" s="32" t="s">
        <v>206</v>
      </c>
      <c r="F3267" s="5">
        <f t="shared" si="319"/>
        <v>25.870685000000002</v>
      </c>
      <c r="G3267">
        <v>7.8849999999999998</v>
      </c>
      <c r="H3267" s="5">
        <v>22.26</v>
      </c>
      <c r="I3267">
        <v>6.7850000000000001</v>
      </c>
      <c r="K3267">
        <v>430.59300000000002</v>
      </c>
      <c r="L3267">
        <v>422.70800000000003</v>
      </c>
      <c r="M3267">
        <v>423.80900000000003</v>
      </c>
      <c r="N3267">
        <v>7.1180000000000003</v>
      </c>
      <c r="O3267">
        <v>6.0179999999999998</v>
      </c>
      <c r="P3267">
        <f t="shared" si="315"/>
        <v>1.1009999999999991</v>
      </c>
    </row>
    <row r="3268" spans="1:16" x14ac:dyDescent="0.2">
      <c r="A3268" s="1">
        <v>315</v>
      </c>
      <c r="B3268" s="10">
        <v>30830</v>
      </c>
      <c r="C3268" s="32" t="s">
        <v>206</v>
      </c>
      <c r="H3268" s="5">
        <v>22.3</v>
      </c>
      <c r="I3268">
        <v>6.7969999999999997</v>
      </c>
      <c r="K3268">
        <v>430.59300000000002</v>
      </c>
      <c r="M3268">
        <v>423.79599999999999</v>
      </c>
      <c r="O3268">
        <v>6.03</v>
      </c>
    </row>
    <row r="3269" spans="1:16" x14ac:dyDescent="0.2">
      <c r="A3269" s="1">
        <v>315</v>
      </c>
      <c r="B3269" s="10">
        <v>30839</v>
      </c>
      <c r="C3269" s="32" t="s">
        <v>206</v>
      </c>
      <c r="F3269" s="5">
        <f t="shared" si="319"/>
        <v>25.900214000000002</v>
      </c>
      <c r="G3269">
        <v>7.8940000000000001</v>
      </c>
      <c r="H3269" s="5">
        <v>22.26</v>
      </c>
      <c r="I3269">
        <v>6.7850000000000001</v>
      </c>
      <c r="K3269">
        <v>430.59300000000002</v>
      </c>
      <c r="L3269">
        <v>422.69900000000001</v>
      </c>
      <c r="M3269">
        <v>423.80900000000003</v>
      </c>
      <c r="N3269">
        <v>7.1269999999999998</v>
      </c>
      <c r="O3269">
        <v>6.0179999999999998</v>
      </c>
      <c r="P3269">
        <f t="shared" si="315"/>
        <v>1.1100000000000136</v>
      </c>
    </row>
    <row r="3270" spans="1:16" x14ac:dyDescent="0.2">
      <c r="A3270" s="1">
        <v>315</v>
      </c>
      <c r="B3270" s="10">
        <v>30848</v>
      </c>
      <c r="C3270" s="32" t="s">
        <v>206</v>
      </c>
      <c r="F3270" s="5">
        <f t="shared" si="319"/>
        <v>25.342444</v>
      </c>
      <c r="G3270">
        <v>7.7240000000000002</v>
      </c>
      <c r="H3270" s="5">
        <v>22.12</v>
      </c>
      <c r="I3270">
        <v>6.742</v>
      </c>
      <c r="K3270">
        <v>430.59300000000002</v>
      </c>
      <c r="L3270">
        <v>422.87</v>
      </c>
      <c r="M3270">
        <v>423.851</v>
      </c>
      <c r="N3270">
        <v>6.9569999999999999</v>
      </c>
      <c r="O3270">
        <v>5.9749999999999996</v>
      </c>
      <c r="P3270">
        <f t="shared" si="315"/>
        <v>0.98099999999999454</v>
      </c>
    </row>
    <row r="3271" spans="1:16" x14ac:dyDescent="0.2">
      <c r="A3271" s="1">
        <v>315</v>
      </c>
      <c r="B3271" s="10">
        <v>30854</v>
      </c>
      <c r="C3271" s="32" t="s">
        <v>206</v>
      </c>
      <c r="F3271" s="5">
        <f t="shared" si="319"/>
        <v>24.942162000000003</v>
      </c>
      <c r="G3271">
        <v>7.6020000000000003</v>
      </c>
      <c r="H3271" s="5">
        <v>21.87</v>
      </c>
      <c r="I3271">
        <v>6.6660000000000004</v>
      </c>
      <c r="K3271">
        <v>430.59300000000002</v>
      </c>
      <c r="L3271">
        <v>422.99200000000002</v>
      </c>
      <c r="M3271">
        <v>423.92700000000002</v>
      </c>
      <c r="N3271">
        <v>6.835</v>
      </c>
      <c r="O3271">
        <v>5.899</v>
      </c>
      <c r="P3271">
        <f t="shared" si="315"/>
        <v>0.93500000000000227</v>
      </c>
    </row>
    <row r="3272" spans="1:16" x14ac:dyDescent="0.2">
      <c r="A3272" s="1">
        <v>315</v>
      </c>
      <c r="B3272" s="10">
        <v>30861</v>
      </c>
      <c r="C3272" s="32" t="s">
        <v>206</v>
      </c>
      <c r="F3272" s="5">
        <f t="shared" si="319"/>
        <v>24.761707000000001</v>
      </c>
      <c r="G3272">
        <v>7.5469999999999997</v>
      </c>
      <c r="H3272" s="5">
        <v>21.85</v>
      </c>
      <c r="I3272">
        <v>6.66</v>
      </c>
      <c r="K3272">
        <v>430.59300000000002</v>
      </c>
      <c r="L3272">
        <v>423.04700000000003</v>
      </c>
      <c r="M3272">
        <v>423.93299999999999</v>
      </c>
      <c r="N3272">
        <v>6.78</v>
      </c>
      <c r="O3272">
        <v>5.8929999999999998</v>
      </c>
      <c r="P3272">
        <f t="shared" si="315"/>
        <v>0.88599999999996726</v>
      </c>
    </row>
    <row r="3273" spans="1:16" x14ac:dyDescent="0.2">
      <c r="A3273" s="1">
        <v>315</v>
      </c>
      <c r="B3273" s="10">
        <v>30869</v>
      </c>
      <c r="C3273" s="32" t="s">
        <v>206</v>
      </c>
      <c r="F3273" s="5">
        <f t="shared" si="319"/>
        <v>24.620623999999999</v>
      </c>
      <c r="G3273">
        <v>7.5039999999999996</v>
      </c>
      <c r="H3273" s="5">
        <v>21.88</v>
      </c>
      <c r="I3273">
        <v>6.6689999999999996</v>
      </c>
      <c r="K3273">
        <v>430.59300000000002</v>
      </c>
      <c r="L3273">
        <v>423.089</v>
      </c>
      <c r="M3273">
        <v>423.92399999999998</v>
      </c>
      <c r="N3273">
        <v>6.7370000000000001</v>
      </c>
      <c r="O3273">
        <v>5.9020000000000001</v>
      </c>
      <c r="P3273">
        <f t="shared" si="315"/>
        <v>0.83499999999997954</v>
      </c>
    </row>
    <row r="3274" spans="1:16" x14ac:dyDescent="0.2">
      <c r="A3274" s="1">
        <v>315</v>
      </c>
      <c r="B3274" s="10">
        <v>30881</v>
      </c>
      <c r="C3274" s="32" t="s">
        <v>206</v>
      </c>
      <c r="F3274" s="5">
        <f t="shared" si="319"/>
        <v>24.761707000000001</v>
      </c>
      <c r="G3274">
        <v>7.5469999999999997</v>
      </c>
      <c r="H3274" s="5">
        <v>21.97</v>
      </c>
      <c r="I3274">
        <v>6.6970000000000001</v>
      </c>
      <c r="K3274">
        <v>430.59300000000002</v>
      </c>
      <c r="L3274">
        <v>423.04700000000003</v>
      </c>
      <c r="M3274">
        <v>423.89699999999999</v>
      </c>
      <c r="N3274">
        <v>6.78</v>
      </c>
      <c r="O3274">
        <v>5.93</v>
      </c>
      <c r="P3274">
        <f t="shared" ref="P3274:P3337" si="324">M3274-L3274</f>
        <v>0.84999999999996589</v>
      </c>
    </row>
    <row r="3275" spans="1:16" x14ac:dyDescent="0.2">
      <c r="A3275" s="1">
        <v>315</v>
      </c>
      <c r="B3275" s="10">
        <v>30897</v>
      </c>
      <c r="C3275" s="32" t="s">
        <v>206</v>
      </c>
      <c r="F3275" s="5">
        <f t="shared" si="319"/>
        <v>25.161988999999998</v>
      </c>
      <c r="G3275">
        <v>7.6689999999999996</v>
      </c>
      <c r="H3275" s="5">
        <v>22.1</v>
      </c>
      <c r="I3275">
        <v>6.7359999999999998</v>
      </c>
      <c r="K3275">
        <v>430.59300000000002</v>
      </c>
      <c r="L3275">
        <v>422.92500000000001</v>
      </c>
      <c r="M3275">
        <v>423.85700000000003</v>
      </c>
      <c r="N3275">
        <v>6.9020000000000001</v>
      </c>
      <c r="O3275">
        <v>5.9690000000000003</v>
      </c>
      <c r="P3275">
        <f t="shared" si="324"/>
        <v>0.93200000000001637</v>
      </c>
    </row>
    <row r="3276" spans="1:16" x14ac:dyDescent="0.2">
      <c r="A3276" s="1">
        <v>315</v>
      </c>
      <c r="B3276" s="10">
        <v>30904</v>
      </c>
      <c r="C3276" s="32" t="s">
        <v>206</v>
      </c>
      <c r="F3276" s="5">
        <f t="shared" si="319"/>
        <v>25.401502000000001</v>
      </c>
      <c r="G3276">
        <v>7.742</v>
      </c>
      <c r="H3276" s="5">
        <v>22.11</v>
      </c>
      <c r="I3276">
        <v>6.7389999999999999</v>
      </c>
      <c r="K3276">
        <v>430.59300000000002</v>
      </c>
      <c r="L3276">
        <v>422.851</v>
      </c>
      <c r="M3276">
        <v>423.85399999999998</v>
      </c>
      <c r="N3276">
        <v>6.9749999999999996</v>
      </c>
      <c r="O3276">
        <v>5.9720000000000004</v>
      </c>
      <c r="P3276">
        <f t="shared" si="324"/>
        <v>1.0029999999999859</v>
      </c>
    </row>
    <row r="3277" spans="1:16" x14ac:dyDescent="0.2">
      <c r="A3277" s="1">
        <v>315</v>
      </c>
      <c r="B3277" s="10">
        <v>30911</v>
      </c>
      <c r="C3277" s="32" t="s">
        <v>206</v>
      </c>
      <c r="F3277" s="5">
        <f t="shared" si="319"/>
        <v>25.890371000000002</v>
      </c>
      <c r="G3277">
        <v>7.891</v>
      </c>
      <c r="H3277" s="5">
        <v>22.2</v>
      </c>
      <c r="I3277">
        <v>6.7670000000000003</v>
      </c>
      <c r="K3277">
        <v>430.59300000000002</v>
      </c>
      <c r="L3277">
        <v>422.702</v>
      </c>
      <c r="M3277">
        <v>423.827</v>
      </c>
      <c r="N3277">
        <v>7.1239999999999997</v>
      </c>
      <c r="O3277">
        <v>6</v>
      </c>
      <c r="P3277">
        <f t="shared" si="324"/>
        <v>1.125</v>
      </c>
    </row>
    <row r="3278" spans="1:16" x14ac:dyDescent="0.2">
      <c r="A3278" s="1">
        <v>315</v>
      </c>
      <c r="B3278" s="10">
        <v>30917</v>
      </c>
      <c r="C3278" s="32" t="s">
        <v>206</v>
      </c>
      <c r="F3278" s="5">
        <f t="shared" si="319"/>
        <v>25.870685000000002</v>
      </c>
      <c r="G3278">
        <v>7.8849999999999998</v>
      </c>
      <c r="H3278" s="5">
        <v>22.19</v>
      </c>
      <c r="I3278">
        <v>6.7640000000000002</v>
      </c>
      <c r="K3278">
        <v>430.59300000000002</v>
      </c>
      <c r="L3278">
        <v>422.70800000000003</v>
      </c>
      <c r="M3278">
        <v>423.83</v>
      </c>
      <c r="N3278">
        <v>7.1180000000000003</v>
      </c>
      <c r="O3278">
        <v>5.9969999999999999</v>
      </c>
      <c r="P3278">
        <f t="shared" si="324"/>
        <v>1.1219999999999573</v>
      </c>
    </row>
    <row r="3279" spans="1:16" x14ac:dyDescent="0.2">
      <c r="A3279" s="1">
        <v>315</v>
      </c>
      <c r="B3279" s="10">
        <v>30925</v>
      </c>
      <c r="C3279" s="32" t="s">
        <v>206</v>
      </c>
      <c r="F3279" s="5">
        <f t="shared" si="319"/>
        <v>25.870685000000002</v>
      </c>
      <c r="G3279">
        <v>7.8849999999999998</v>
      </c>
      <c r="H3279" s="5">
        <v>22.21</v>
      </c>
      <c r="I3279">
        <v>6.77</v>
      </c>
      <c r="K3279">
        <v>430.59300000000002</v>
      </c>
      <c r="L3279">
        <v>422.70800000000003</v>
      </c>
      <c r="M3279">
        <v>423.82400000000001</v>
      </c>
      <c r="N3279">
        <v>7.1180000000000003</v>
      </c>
      <c r="O3279">
        <v>6.0030000000000001</v>
      </c>
      <c r="P3279">
        <f t="shared" si="324"/>
        <v>1.1159999999999854</v>
      </c>
    </row>
    <row r="3280" spans="1:16" x14ac:dyDescent="0.2">
      <c r="A3280" s="1">
        <v>315</v>
      </c>
      <c r="B3280" s="10">
        <v>30934</v>
      </c>
      <c r="C3280" s="32" t="s">
        <v>206</v>
      </c>
      <c r="F3280" s="5">
        <f t="shared" si="319"/>
        <v>27.402912000000001</v>
      </c>
      <c r="G3280">
        <v>8.3520000000000003</v>
      </c>
      <c r="H3280" s="5">
        <v>23.2</v>
      </c>
      <c r="I3280">
        <v>7.0709999999999997</v>
      </c>
      <c r="K3280">
        <v>430.59300000000002</v>
      </c>
      <c r="L3280">
        <v>422.24200000000002</v>
      </c>
      <c r="M3280">
        <v>423.52199999999999</v>
      </c>
      <c r="N3280">
        <v>7.585</v>
      </c>
      <c r="O3280">
        <v>6.3040000000000003</v>
      </c>
      <c r="P3280">
        <f t="shared" si="324"/>
        <v>1.2799999999999727</v>
      </c>
    </row>
    <row r="3281" spans="1:16" x14ac:dyDescent="0.2">
      <c r="A3281" s="1">
        <v>315</v>
      </c>
      <c r="B3281" s="10">
        <v>30945</v>
      </c>
      <c r="C3281" s="32" t="s">
        <v>206</v>
      </c>
      <c r="F3281" s="5">
        <f t="shared" si="319"/>
        <v>27.291357999999999</v>
      </c>
      <c r="G3281">
        <v>8.3179999999999996</v>
      </c>
      <c r="H3281" s="5">
        <v>23.23</v>
      </c>
      <c r="I3281">
        <v>7.0810000000000004</v>
      </c>
      <c r="K3281">
        <v>430.59300000000002</v>
      </c>
      <c r="L3281">
        <v>422.27499999999998</v>
      </c>
      <c r="M3281">
        <v>423.51299999999998</v>
      </c>
      <c r="N3281">
        <v>7.5510000000000002</v>
      </c>
      <c r="O3281">
        <v>6.3140000000000001</v>
      </c>
      <c r="P3281">
        <f t="shared" si="324"/>
        <v>1.2379999999999995</v>
      </c>
    </row>
    <row r="3282" spans="1:16" x14ac:dyDescent="0.2">
      <c r="A3282" s="1">
        <v>315</v>
      </c>
      <c r="B3282" s="10">
        <v>30979</v>
      </c>
      <c r="C3282" s="32" t="s">
        <v>206</v>
      </c>
      <c r="F3282" s="5">
        <f t="shared" si="319"/>
        <v>25.552428000000003</v>
      </c>
      <c r="G3282">
        <v>7.7880000000000003</v>
      </c>
      <c r="H3282" s="5">
        <v>22.09</v>
      </c>
      <c r="I3282">
        <v>6.7329999999999997</v>
      </c>
      <c r="K3282">
        <v>430.59300000000002</v>
      </c>
      <c r="L3282">
        <v>422.80599999999998</v>
      </c>
      <c r="M3282">
        <v>423.86</v>
      </c>
      <c r="N3282">
        <v>7.0209999999999999</v>
      </c>
      <c r="O3282">
        <v>5.9660000000000002</v>
      </c>
      <c r="P3282">
        <f t="shared" si="324"/>
        <v>1.0540000000000305</v>
      </c>
    </row>
    <row r="3283" spans="1:16" x14ac:dyDescent="0.2">
      <c r="A3283" s="1">
        <v>315</v>
      </c>
      <c r="B3283" s="10">
        <v>30986</v>
      </c>
      <c r="C3283" s="32" t="s">
        <v>206</v>
      </c>
      <c r="F3283" s="5">
        <f t="shared" si="319"/>
        <v>25.362130000000004</v>
      </c>
      <c r="G3283">
        <v>7.73</v>
      </c>
      <c r="H3283" s="5">
        <v>22.05</v>
      </c>
      <c r="I3283">
        <v>6.7210000000000001</v>
      </c>
      <c r="K3283">
        <v>430.59300000000002</v>
      </c>
      <c r="L3283">
        <v>422.86399999999998</v>
      </c>
      <c r="M3283">
        <v>423.87299999999999</v>
      </c>
      <c r="N3283">
        <v>6.9630000000000001</v>
      </c>
      <c r="O3283">
        <v>5.9539999999999997</v>
      </c>
      <c r="P3283">
        <f t="shared" si="324"/>
        <v>1.0090000000000146</v>
      </c>
    </row>
    <row r="3284" spans="1:16" x14ac:dyDescent="0.2">
      <c r="A3284" s="1">
        <v>315</v>
      </c>
      <c r="B3284" s="10">
        <v>30993</v>
      </c>
      <c r="C3284" s="32" t="s">
        <v>206</v>
      </c>
      <c r="F3284" s="5">
        <f t="shared" si="319"/>
        <v>25.431031000000001</v>
      </c>
      <c r="G3284">
        <v>7.7510000000000003</v>
      </c>
      <c r="H3284" s="5">
        <v>22.03</v>
      </c>
      <c r="I3284">
        <v>6.7149999999999999</v>
      </c>
      <c r="K3284">
        <v>430.59300000000002</v>
      </c>
      <c r="L3284">
        <v>422.84199999999998</v>
      </c>
      <c r="M3284">
        <v>423.87900000000002</v>
      </c>
      <c r="N3284">
        <v>6.984</v>
      </c>
      <c r="O3284">
        <v>5.9480000000000004</v>
      </c>
      <c r="P3284">
        <f t="shared" si="324"/>
        <v>1.0370000000000346</v>
      </c>
    </row>
    <row r="3285" spans="1:16" x14ac:dyDescent="0.2">
      <c r="A3285" s="1">
        <v>315</v>
      </c>
      <c r="B3285" s="10">
        <v>31001</v>
      </c>
      <c r="C3285" s="32" t="s">
        <v>206</v>
      </c>
      <c r="F3285" s="5">
        <f t="shared" si="319"/>
        <v>25.532742000000002</v>
      </c>
      <c r="G3285">
        <v>7.782</v>
      </c>
      <c r="H3285" s="5">
        <v>22.07</v>
      </c>
      <c r="I3285">
        <v>6.7270000000000003</v>
      </c>
      <c r="K3285">
        <v>430.59300000000002</v>
      </c>
      <c r="L3285">
        <v>422.81200000000001</v>
      </c>
      <c r="M3285">
        <v>423.86599999999999</v>
      </c>
      <c r="N3285">
        <v>7.0149999999999997</v>
      </c>
      <c r="O3285">
        <v>5.96</v>
      </c>
      <c r="P3285">
        <f t="shared" si="324"/>
        <v>1.0539999999999736</v>
      </c>
    </row>
    <row r="3286" spans="1:16" x14ac:dyDescent="0.2">
      <c r="A3286" s="1">
        <v>315</v>
      </c>
      <c r="B3286" s="10">
        <v>31007</v>
      </c>
      <c r="C3286" s="32" t="s">
        <v>206</v>
      </c>
      <c r="F3286" s="5">
        <f t="shared" si="319"/>
        <v>25.552428000000003</v>
      </c>
      <c r="G3286">
        <v>7.7880000000000003</v>
      </c>
      <c r="H3286" s="5">
        <v>22.1</v>
      </c>
      <c r="I3286">
        <v>6.7359999999999998</v>
      </c>
      <c r="K3286">
        <v>430.59300000000002</v>
      </c>
      <c r="L3286">
        <v>422.80599999999998</v>
      </c>
      <c r="M3286">
        <v>423.85700000000003</v>
      </c>
      <c r="N3286">
        <v>7.0209999999999999</v>
      </c>
      <c r="O3286">
        <v>5.9690000000000003</v>
      </c>
      <c r="P3286">
        <f t="shared" si="324"/>
        <v>1.0510000000000446</v>
      </c>
    </row>
    <row r="3287" spans="1:16" x14ac:dyDescent="0.2">
      <c r="A3287" s="1">
        <v>315</v>
      </c>
      <c r="B3287" s="10">
        <v>31016</v>
      </c>
      <c r="C3287" s="32" t="s">
        <v>206</v>
      </c>
      <c r="F3287" s="5">
        <f t="shared" si="319"/>
        <v>25.680387</v>
      </c>
      <c r="G3287">
        <v>7.827</v>
      </c>
      <c r="H3287" s="5">
        <v>22.13</v>
      </c>
      <c r="I3287">
        <v>6.7450000000000001</v>
      </c>
      <c r="K3287">
        <v>430.59300000000002</v>
      </c>
      <c r="L3287">
        <v>422.76600000000002</v>
      </c>
      <c r="M3287">
        <v>423.84800000000001</v>
      </c>
      <c r="N3287">
        <v>7.06</v>
      </c>
      <c r="O3287">
        <v>5.9779999999999998</v>
      </c>
      <c r="P3287">
        <f t="shared" si="324"/>
        <v>1.0819999999999936</v>
      </c>
    </row>
    <row r="3288" spans="1:16" x14ac:dyDescent="0.2">
      <c r="A3288" s="1">
        <v>315</v>
      </c>
      <c r="B3288" s="10">
        <v>31021</v>
      </c>
      <c r="C3288" s="32" t="s">
        <v>206</v>
      </c>
      <c r="F3288" s="5">
        <f t="shared" si="319"/>
        <v>25.752569000000001</v>
      </c>
      <c r="G3288">
        <v>7.8490000000000002</v>
      </c>
      <c r="H3288" s="5">
        <v>22.18</v>
      </c>
      <c r="I3288">
        <v>6.7610000000000001</v>
      </c>
      <c r="K3288">
        <v>430.59300000000002</v>
      </c>
      <c r="L3288">
        <v>422.745</v>
      </c>
      <c r="M3288">
        <v>423.83300000000003</v>
      </c>
      <c r="N3288">
        <v>7.0819999999999999</v>
      </c>
      <c r="O3288">
        <v>5.9939999999999998</v>
      </c>
      <c r="P3288">
        <f t="shared" si="324"/>
        <v>1.0880000000000223</v>
      </c>
    </row>
    <row r="3289" spans="1:16" x14ac:dyDescent="0.2">
      <c r="A3289" s="1">
        <v>315</v>
      </c>
      <c r="B3289" s="10">
        <v>31029</v>
      </c>
      <c r="C3289" s="32" t="s">
        <v>206</v>
      </c>
      <c r="F3289" s="5">
        <f t="shared" si="319"/>
        <v>25.870685000000002</v>
      </c>
      <c r="G3289">
        <v>7.8849999999999998</v>
      </c>
      <c r="H3289" s="5">
        <v>22.19</v>
      </c>
      <c r="I3289">
        <v>6.7640000000000002</v>
      </c>
      <c r="K3289">
        <v>430.59300000000002</v>
      </c>
      <c r="L3289">
        <v>422.70800000000003</v>
      </c>
      <c r="M3289">
        <v>423.83</v>
      </c>
      <c r="N3289">
        <v>7.1180000000000003</v>
      </c>
      <c r="O3289">
        <v>5.9969999999999999</v>
      </c>
      <c r="P3289">
        <f t="shared" si="324"/>
        <v>1.1219999999999573</v>
      </c>
    </row>
    <row r="3290" spans="1:16" x14ac:dyDescent="0.2">
      <c r="A3290" s="1">
        <v>315</v>
      </c>
      <c r="B3290" s="10">
        <v>31039</v>
      </c>
      <c r="C3290" s="32" t="s">
        <v>206</v>
      </c>
      <c r="F3290" s="5">
        <f t="shared" si="319"/>
        <v>25.910057000000002</v>
      </c>
      <c r="G3290">
        <v>7.8970000000000002</v>
      </c>
      <c r="H3290" s="5">
        <v>22.23</v>
      </c>
      <c r="I3290">
        <v>6.7759999999999998</v>
      </c>
      <c r="K3290">
        <v>430.59300000000002</v>
      </c>
      <c r="L3290">
        <v>422.69600000000003</v>
      </c>
      <c r="M3290">
        <v>423.81799999999998</v>
      </c>
      <c r="N3290">
        <v>7.13</v>
      </c>
      <c r="O3290">
        <v>6.0090000000000003</v>
      </c>
      <c r="P3290">
        <f t="shared" si="324"/>
        <v>1.1219999999999573</v>
      </c>
    </row>
    <row r="3291" spans="1:16" x14ac:dyDescent="0.2">
      <c r="A3291" s="1">
        <v>315</v>
      </c>
      <c r="B3291" s="10">
        <v>31046</v>
      </c>
      <c r="C3291" s="32" t="s">
        <v>206</v>
      </c>
      <c r="F3291" s="5">
        <f t="shared" si="319"/>
        <v>25.933024</v>
      </c>
      <c r="G3291">
        <v>7.9039999999999999</v>
      </c>
      <c r="H3291" s="5">
        <v>22.25</v>
      </c>
      <c r="I3291">
        <v>6.782</v>
      </c>
      <c r="K3291">
        <v>430.59300000000002</v>
      </c>
      <c r="L3291">
        <v>422.69</v>
      </c>
      <c r="M3291">
        <v>423.81200000000001</v>
      </c>
      <c r="N3291">
        <v>7.1369999999999996</v>
      </c>
      <c r="O3291">
        <v>6.0149999999999997</v>
      </c>
      <c r="P3291">
        <f t="shared" si="324"/>
        <v>1.1220000000000141</v>
      </c>
    </row>
    <row r="3292" spans="1:16" x14ac:dyDescent="0.2">
      <c r="A3292" s="1">
        <v>315</v>
      </c>
      <c r="B3292" s="10">
        <v>31053</v>
      </c>
      <c r="C3292" s="32" t="s">
        <v>206</v>
      </c>
      <c r="F3292" s="5">
        <f t="shared" si="319"/>
        <v>25.900214000000002</v>
      </c>
      <c r="G3292">
        <v>7.8940000000000001</v>
      </c>
      <c r="H3292" s="5">
        <v>22.27</v>
      </c>
      <c r="I3292">
        <v>6.7880000000000003</v>
      </c>
      <c r="K3292">
        <v>430.59300000000002</v>
      </c>
      <c r="L3292">
        <v>422.69900000000001</v>
      </c>
      <c r="M3292">
        <v>423.80500000000001</v>
      </c>
      <c r="N3292">
        <v>7.1269999999999998</v>
      </c>
      <c r="O3292">
        <v>6.0209999999999999</v>
      </c>
      <c r="P3292">
        <f t="shared" si="324"/>
        <v>1.1059999999999945</v>
      </c>
    </row>
    <row r="3293" spans="1:16" x14ac:dyDescent="0.2">
      <c r="A3293" s="1">
        <v>315</v>
      </c>
      <c r="B3293" s="10">
        <v>31060</v>
      </c>
      <c r="C3293" s="32" t="s">
        <v>206</v>
      </c>
      <c r="F3293" s="5">
        <f t="shared" si="319"/>
        <v>25.910057000000002</v>
      </c>
      <c r="G3293">
        <v>7.8970000000000002</v>
      </c>
      <c r="H3293" s="5">
        <v>22.3</v>
      </c>
      <c r="I3293">
        <v>6.7969999999999997</v>
      </c>
      <c r="K3293">
        <v>430.59300000000002</v>
      </c>
      <c r="L3293">
        <v>422.69600000000003</v>
      </c>
      <c r="M3293">
        <v>423.79599999999999</v>
      </c>
      <c r="N3293">
        <v>7.13</v>
      </c>
      <c r="O3293">
        <v>6.03</v>
      </c>
      <c r="P3293">
        <f t="shared" si="324"/>
        <v>1.0999999999999659</v>
      </c>
    </row>
    <row r="3294" spans="1:16" x14ac:dyDescent="0.2">
      <c r="A3294" s="1">
        <v>315</v>
      </c>
      <c r="B3294" s="10">
        <v>31076</v>
      </c>
      <c r="C3294" s="32" t="s">
        <v>206</v>
      </c>
      <c r="F3294" s="5">
        <f t="shared" si="319"/>
        <v>25.933024</v>
      </c>
      <c r="G3294">
        <v>7.9039999999999999</v>
      </c>
      <c r="H3294" s="5">
        <v>22.35</v>
      </c>
      <c r="I3294">
        <v>6.8120000000000003</v>
      </c>
      <c r="K3294">
        <v>430.59300000000002</v>
      </c>
      <c r="L3294">
        <v>422.69</v>
      </c>
      <c r="M3294">
        <v>423.78100000000001</v>
      </c>
      <c r="N3294">
        <v>7.1369999999999996</v>
      </c>
      <c r="O3294">
        <v>6.0449999999999999</v>
      </c>
      <c r="P3294">
        <f t="shared" si="324"/>
        <v>1.0910000000000082</v>
      </c>
    </row>
    <row r="3295" spans="1:16" x14ac:dyDescent="0.2">
      <c r="A3295" s="1">
        <v>315</v>
      </c>
      <c r="B3295" s="10">
        <v>31081</v>
      </c>
      <c r="C3295" s="32" t="s">
        <v>206</v>
      </c>
      <c r="F3295" s="5">
        <f t="shared" si="319"/>
        <v>25.933024</v>
      </c>
      <c r="G3295">
        <v>7.9039999999999999</v>
      </c>
      <c r="H3295" s="5">
        <v>22.37</v>
      </c>
      <c r="I3295">
        <v>6.8179999999999996</v>
      </c>
      <c r="K3295">
        <v>430.59300000000002</v>
      </c>
      <c r="L3295">
        <v>422.69</v>
      </c>
      <c r="M3295">
        <v>423.77499999999998</v>
      </c>
      <c r="N3295">
        <v>7.1369999999999996</v>
      </c>
      <c r="O3295">
        <v>6.0510000000000002</v>
      </c>
      <c r="P3295">
        <f t="shared" si="324"/>
        <v>1.0849999999999795</v>
      </c>
    </row>
    <row r="3296" spans="1:16" x14ac:dyDescent="0.2">
      <c r="A3296" s="1">
        <v>315</v>
      </c>
      <c r="B3296" s="10">
        <v>31088</v>
      </c>
      <c r="C3296" s="32" t="s">
        <v>206</v>
      </c>
      <c r="F3296" s="5">
        <f t="shared" ref="F3296:F3359" si="325">G3296*3.281</f>
        <v>25.933024</v>
      </c>
      <c r="G3296">
        <v>7.9039999999999999</v>
      </c>
      <c r="H3296" s="5">
        <v>22.41</v>
      </c>
      <c r="I3296">
        <v>6.8310000000000004</v>
      </c>
      <c r="K3296">
        <v>430.59300000000002</v>
      </c>
      <c r="L3296">
        <v>422.69</v>
      </c>
      <c r="M3296">
        <v>423.76299999999998</v>
      </c>
      <c r="N3296">
        <v>7.1369999999999996</v>
      </c>
      <c r="O3296">
        <v>6.0640000000000001</v>
      </c>
      <c r="P3296">
        <f t="shared" si="324"/>
        <v>1.0729999999999791</v>
      </c>
    </row>
    <row r="3297" spans="1:16" x14ac:dyDescent="0.2">
      <c r="A3297" s="1">
        <v>315</v>
      </c>
      <c r="B3297" s="10">
        <v>31095</v>
      </c>
      <c r="C3297" s="32" t="s">
        <v>206</v>
      </c>
      <c r="F3297" s="5">
        <f t="shared" si="325"/>
        <v>25.933024</v>
      </c>
      <c r="G3297">
        <v>7.9039999999999999</v>
      </c>
      <c r="H3297" s="5">
        <v>22.44</v>
      </c>
      <c r="I3297">
        <v>6.84</v>
      </c>
      <c r="K3297">
        <v>430.59300000000002</v>
      </c>
      <c r="L3297">
        <v>422.69</v>
      </c>
      <c r="M3297">
        <v>423.75400000000002</v>
      </c>
      <c r="N3297">
        <v>7.1369999999999996</v>
      </c>
      <c r="O3297">
        <v>6.0730000000000004</v>
      </c>
      <c r="P3297">
        <f t="shared" si="324"/>
        <v>1.0640000000000214</v>
      </c>
    </row>
    <row r="3298" spans="1:16" x14ac:dyDescent="0.2">
      <c r="A3298" s="1">
        <v>315</v>
      </c>
      <c r="B3298" s="10">
        <v>31116</v>
      </c>
      <c r="C3298" s="32" t="s">
        <v>206</v>
      </c>
      <c r="F3298" s="5">
        <f t="shared" si="325"/>
        <v>25.942867</v>
      </c>
      <c r="G3298">
        <v>7.907</v>
      </c>
      <c r="H3298" s="5">
        <v>22.49</v>
      </c>
      <c r="I3298">
        <v>6.8550000000000004</v>
      </c>
      <c r="K3298">
        <v>430.59300000000002</v>
      </c>
      <c r="L3298">
        <v>422.68700000000001</v>
      </c>
      <c r="M3298">
        <v>423.738</v>
      </c>
      <c r="N3298">
        <v>7.14</v>
      </c>
      <c r="O3298">
        <v>6.0880000000000001</v>
      </c>
      <c r="P3298">
        <f t="shared" si="324"/>
        <v>1.0509999999999877</v>
      </c>
    </row>
    <row r="3299" spans="1:16" x14ac:dyDescent="0.2">
      <c r="A3299" s="1">
        <v>315</v>
      </c>
      <c r="B3299" s="10">
        <v>31123</v>
      </c>
      <c r="C3299" s="32" t="s">
        <v>206</v>
      </c>
      <c r="F3299" s="5">
        <f t="shared" si="325"/>
        <v>25.942867</v>
      </c>
      <c r="G3299">
        <v>7.907</v>
      </c>
      <c r="H3299" s="5">
        <v>22.5</v>
      </c>
      <c r="I3299">
        <v>6.8579999999999997</v>
      </c>
      <c r="K3299">
        <v>430.59300000000002</v>
      </c>
      <c r="L3299">
        <v>422.68700000000001</v>
      </c>
      <c r="M3299">
        <v>423.73500000000001</v>
      </c>
      <c r="N3299">
        <v>7.14</v>
      </c>
      <c r="O3299">
        <v>6.0910000000000002</v>
      </c>
      <c r="P3299">
        <f t="shared" si="324"/>
        <v>1.0480000000000018</v>
      </c>
    </row>
    <row r="3300" spans="1:16" x14ac:dyDescent="0.2">
      <c r="A3300" s="1">
        <v>315</v>
      </c>
      <c r="B3300" s="10">
        <v>31130</v>
      </c>
      <c r="C3300" s="32" t="s">
        <v>206</v>
      </c>
      <c r="F3300" s="5">
        <f t="shared" si="325"/>
        <v>25.952710000000003</v>
      </c>
      <c r="G3300">
        <v>7.91</v>
      </c>
      <c r="H3300" s="5">
        <v>22.4</v>
      </c>
      <c r="I3300">
        <v>6.8280000000000003</v>
      </c>
      <c r="K3300">
        <v>430.59300000000002</v>
      </c>
      <c r="L3300">
        <v>422.68400000000003</v>
      </c>
      <c r="M3300">
        <v>423.76600000000002</v>
      </c>
      <c r="N3300">
        <v>7.1429999999999998</v>
      </c>
      <c r="O3300">
        <v>6.0609999999999999</v>
      </c>
      <c r="P3300">
        <f t="shared" si="324"/>
        <v>1.0819999999999936</v>
      </c>
    </row>
    <row r="3301" spans="1:16" x14ac:dyDescent="0.2">
      <c r="A3301" s="1">
        <v>315</v>
      </c>
      <c r="B3301" s="10">
        <v>31137</v>
      </c>
      <c r="C3301" s="32" t="s">
        <v>206</v>
      </c>
      <c r="F3301" s="5">
        <f t="shared" si="325"/>
        <v>25.942867</v>
      </c>
      <c r="G3301">
        <v>7.907</v>
      </c>
      <c r="H3301" s="5">
        <v>22.38</v>
      </c>
      <c r="I3301">
        <v>6.8220000000000001</v>
      </c>
      <c r="K3301">
        <v>430.59300000000002</v>
      </c>
      <c r="L3301">
        <v>422.68700000000001</v>
      </c>
      <c r="M3301">
        <v>423.77199999999999</v>
      </c>
      <c r="N3301">
        <v>7.14</v>
      </c>
      <c r="O3301">
        <v>6.0549999999999997</v>
      </c>
      <c r="P3301">
        <f t="shared" si="324"/>
        <v>1.0849999999999795</v>
      </c>
    </row>
    <row r="3302" spans="1:16" x14ac:dyDescent="0.2">
      <c r="A3302" s="1">
        <v>315</v>
      </c>
      <c r="B3302" s="10">
        <v>31144</v>
      </c>
      <c r="C3302" s="32" t="s">
        <v>206</v>
      </c>
      <c r="F3302" s="5">
        <f t="shared" si="325"/>
        <v>25.923181</v>
      </c>
      <c r="G3302">
        <v>7.9009999999999998</v>
      </c>
      <c r="H3302" s="5">
        <v>22.32</v>
      </c>
      <c r="I3302">
        <v>6.8029999999999999</v>
      </c>
      <c r="K3302">
        <v>430.59300000000002</v>
      </c>
      <c r="L3302">
        <v>422.69299999999998</v>
      </c>
      <c r="M3302">
        <v>423.79</v>
      </c>
      <c r="N3302">
        <v>7.1340000000000003</v>
      </c>
      <c r="O3302">
        <v>6.0359999999999996</v>
      </c>
      <c r="P3302">
        <f t="shared" si="324"/>
        <v>1.0970000000000368</v>
      </c>
    </row>
    <row r="3303" spans="1:16" x14ac:dyDescent="0.2">
      <c r="A3303" s="1">
        <v>315</v>
      </c>
      <c r="B3303" s="10">
        <v>31151</v>
      </c>
      <c r="C3303" s="32" t="s">
        <v>206</v>
      </c>
      <c r="F3303" s="5">
        <f t="shared" si="325"/>
        <v>25.923181</v>
      </c>
      <c r="G3303">
        <v>7.9009999999999998</v>
      </c>
      <c r="H3303" s="5">
        <v>22.32</v>
      </c>
      <c r="I3303">
        <v>6.8029999999999999</v>
      </c>
      <c r="K3303">
        <v>430.59300000000002</v>
      </c>
      <c r="L3303">
        <v>422.69299999999998</v>
      </c>
      <c r="M3303">
        <v>423.79</v>
      </c>
      <c r="N3303">
        <v>7.1340000000000003</v>
      </c>
      <c r="O3303">
        <v>6.0359999999999996</v>
      </c>
      <c r="P3303">
        <f t="shared" si="324"/>
        <v>1.0970000000000368</v>
      </c>
    </row>
    <row r="3304" spans="1:16" x14ac:dyDescent="0.2">
      <c r="A3304" s="1">
        <v>315</v>
      </c>
      <c r="B3304" s="10">
        <v>31158</v>
      </c>
      <c r="C3304" s="32" t="s">
        <v>206</v>
      </c>
      <c r="F3304" s="5">
        <f t="shared" si="325"/>
        <v>25.933024</v>
      </c>
      <c r="G3304">
        <v>7.9039999999999999</v>
      </c>
      <c r="H3304" s="5">
        <v>22.31</v>
      </c>
      <c r="I3304">
        <v>6.8</v>
      </c>
      <c r="K3304">
        <v>430.59300000000002</v>
      </c>
      <c r="L3304">
        <v>422.69</v>
      </c>
      <c r="M3304">
        <v>423.79300000000001</v>
      </c>
      <c r="N3304">
        <v>7.1369999999999996</v>
      </c>
      <c r="O3304">
        <v>6.0330000000000004</v>
      </c>
      <c r="P3304">
        <f t="shared" si="324"/>
        <v>1.1030000000000086</v>
      </c>
    </row>
    <row r="3305" spans="1:16" x14ac:dyDescent="0.2">
      <c r="A3305" s="1">
        <v>315</v>
      </c>
      <c r="B3305" s="10">
        <v>31165</v>
      </c>
      <c r="C3305" s="32" t="s">
        <v>206</v>
      </c>
      <c r="F3305" s="5">
        <f t="shared" si="325"/>
        <v>25.923181</v>
      </c>
      <c r="G3305">
        <v>7.9009999999999998</v>
      </c>
      <c r="H3305" s="5">
        <v>22.19</v>
      </c>
      <c r="I3305">
        <v>6.7640000000000002</v>
      </c>
      <c r="K3305">
        <v>430.59300000000002</v>
      </c>
      <c r="L3305">
        <v>422.69299999999998</v>
      </c>
      <c r="M3305">
        <v>423.83</v>
      </c>
      <c r="N3305">
        <v>7.1340000000000003</v>
      </c>
      <c r="O3305">
        <v>5.9969999999999999</v>
      </c>
      <c r="P3305">
        <f t="shared" si="324"/>
        <v>1.1370000000000005</v>
      </c>
    </row>
    <row r="3306" spans="1:16" x14ac:dyDescent="0.2">
      <c r="A3306" s="1">
        <v>315</v>
      </c>
      <c r="B3306" s="10">
        <v>31172</v>
      </c>
      <c r="C3306" s="32" t="s">
        <v>206</v>
      </c>
      <c r="F3306" s="5">
        <f t="shared" si="325"/>
        <v>25.900214000000002</v>
      </c>
      <c r="G3306">
        <v>7.8940000000000001</v>
      </c>
      <c r="H3306" s="5">
        <v>22.13</v>
      </c>
      <c r="I3306">
        <v>6.7450000000000001</v>
      </c>
      <c r="K3306">
        <v>430.59300000000002</v>
      </c>
      <c r="L3306">
        <v>422.69900000000001</v>
      </c>
      <c r="M3306">
        <v>423.84800000000001</v>
      </c>
      <c r="N3306">
        <v>7.1269999999999998</v>
      </c>
      <c r="O3306">
        <v>5.9779999999999998</v>
      </c>
      <c r="P3306">
        <f t="shared" si="324"/>
        <v>1.1490000000000009</v>
      </c>
    </row>
    <row r="3307" spans="1:16" x14ac:dyDescent="0.2">
      <c r="A3307" s="1">
        <v>315</v>
      </c>
      <c r="B3307" s="10">
        <v>31179</v>
      </c>
      <c r="C3307" s="32" t="s">
        <v>206</v>
      </c>
      <c r="F3307" s="5">
        <f t="shared" si="325"/>
        <v>25.470403000000001</v>
      </c>
      <c r="G3307">
        <v>7.7629999999999999</v>
      </c>
      <c r="H3307" s="5">
        <v>22.01</v>
      </c>
      <c r="I3307">
        <v>6.7089999999999996</v>
      </c>
      <c r="K3307">
        <v>430.59300000000002</v>
      </c>
      <c r="L3307">
        <v>422.83</v>
      </c>
      <c r="M3307">
        <v>423.88499999999999</v>
      </c>
      <c r="N3307">
        <v>6.9960000000000004</v>
      </c>
      <c r="O3307">
        <v>5.9420000000000002</v>
      </c>
      <c r="P3307">
        <f t="shared" si="324"/>
        <v>1.0550000000000068</v>
      </c>
    </row>
    <row r="3308" spans="1:16" x14ac:dyDescent="0.2">
      <c r="A3308" s="1">
        <v>315</v>
      </c>
      <c r="B3308" s="10">
        <v>31186</v>
      </c>
      <c r="C3308" s="32" t="s">
        <v>206</v>
      </c>
      <c r="F3308" s="5">
        <f t="shared" si="325"/>
        <v>25.460560000000001</v>
      </c>
      <c r="G3308">
        <v>7.76</v>
      </c>
      <c r="H3308" s="5">
        <v>22</v>
      </c>
      <c r="I3308">
        <v>6.7060000000000004</v>
      </c>
      <c r="K3308">
        <v>430.59300000000002</v>
      </c>
      <c r="L3308">
        <v>422.83300000000003</v>
      </c>
      <c r="M3308">
        <v>423.88799999999998</v>
      </c>
      <c r="N3308">
        <v>6.9930000000000003</v>
      </c>
      <c r="O3308">
        <v>5.9390000000000001</v>
      </c>
      <c r="P3308">
        <f t="shared" si="324"/>
        <v>1.05499999999995</v>
      </c>
    </row>
    <row r="3309" spans="1:16" x14ac:dyDescent="0.2">
      <c r="A3309" s="1">
        <v>315</v>
      </c>
      <c r="B3309" s="10">
        <v>31193</v>
      </c>
      <c r="C3309" s="32" t="s">
        <v>206</v>
      </c>
      <c r="F3309" s="5">
        <f t="shared" si="325"/>
        <v>25.401502000000001</v>
      </c>
      <c r="G3309">
        <v>7.742</v>
      </c>
      <c r="H3309" s="5">
        <v>21.95</v>
      </c>
      <c r="I3309">
        <v>6.69</v>
      </c>
      <c r="K3309">
        <v>430.59300000000002</v>
      </c>
      <c r="L3309">
        <v>422.851</v>
      </c>
      <c r="M3309">
        <v>423.90300000000002</v>
      </c>
      <c r="N3309">
        <v>6.9749999999999996</v>
      </c>
      <c r="O3309">
        <v>5.923</v>
      </c>
      <c r="P3309">
        <f t="shared" si="324"/>
        <v>1.0520000000000209</v>
      </c>
    </row>
    <row r="3310" spans="1:16" x14ac:dyDescent="0.2">
      <c r="A3310" s="1">
        <v>315</v>
      </c>
      <c r="B3310" s="10">
        <v>31200</v>
      </c>
      <c r="C3310" s="32" t="s">
        <v>206</v>
      </c>
      <c r="F3310" s="5">
        <f t="shared" si="325"/>
        <v>25.011063</v>
      </c>
      <c r="G3310">
        <v>7.6230000000000002</v>
      </c>
      <c r="H3310" s="5">
        <v>21.8</v>
      </c>
      <c r="I3310">
        <v>6.6449999999999996</v>
      </c>
      <c r="K3310">
        <v>430.59300000000002</v>
      </c>
      <c r="L3310">
        <v>422.97</v>
      </c>
      <c r="M3310">
        <v>423.94900000000001</v>
      </c>
      <c r="N3310">
        <v>6.8559999999999999</v>
      </c>
      <c r="O3310">
        <v>5.8780000000000001</v>
      </c>
      <c r="P3310">
        <f t="shared" si="324"/>
        <v>0.97899999999998499</v>
      </c>
    </row>
    <row r="3311" spans="1:16" x14ac:dyDescent="0.2">
      <c r="A3311" s="1">
        <v>315</v>
      </c>
      <c r="B3311" s="10">
        <v>31207</v>
      </c>
      <c r="C3311" s="32" t="s">
        <v>206</v>
      </c>
      <c r="F3311" s="5">
        <f t="shared" si="325"/>
        <v>24.810922000000001</v>
      </c>
      <c r="G3311">
        <v>7.5620000000000003</v>
      </c>
      <c r="H3311" s="5">
        <v>21.84</v>
      </c>
      <c r="I3311">
        <v>6.657</v>
      </c>
      <c r="K3311">
        <v>430.59300000000002</v>
      </c>
      <c r="L3311">
        <v>423.03100000000001</v>
      </c>
      <c r="M3311">
        <v>423.93700000000001</v>
      </c>
      <c r="N3311">
        <v>6.7949999999999999</v>
      </c>
      <c r="O3311">
        <v>5.89</v>
      </c>
      <c r="P3311">
        <f t="shared" si="324"/>
        <v>0.90600000000000591</v>
      </c>
    </row>
    <row r="3312" spans="1:16" x14ac:dyDescent="0.2">
      <c r="A3312" s="1">
        <v>315</v>
      </c>
      <c r="B3312" s="10">
        <v>31214</v>
      </c>
      <c r="C3312" s="32" t="s">
        <v>206</v>
      </c>
      <c r="F3312" s="5">
        <f t="shared" si="325"/>
        <v>24.571408999999999</v>
      </c>
      <c r="G3312">
        <v>7.4889999999999999</v>
      </c>
      <c r="H3312" s="5">
        <v>21.8</v>
      </c>
      <c r="I3312">
        <v>6.6449999999999996</v>
      </c>
      <c r="K3312">
        <v>430.59300000000002</v>
      </c>
      <c r="L3312">
        <v>423.10399999999998</v>
      </c>
      <c r="M3312">
        <v>423.94900000000001</v>
      </c>
      <c r="N3312">
        <v>6.7220000000000004</v>
      </c>
      <c r="O3312">
        <v>5.8780000000000001</v>
      </c>
      <c r="P3312">
        <f t="shared" si="324"/>
        <v>0.84500000000002728</v>
      </c>
    </row>
    <row r="3313" spans="1:16" x14ac:dyDescent="0.2">
      <c r="A3313" s="1">
        <v>315</v>
      </c>
      <c r="B3313" s="10">
        <v>31228</v>
      </c>
      <c r="C3313" s="32" t="s">
        <v>206</v>
      </c>
      <c r="F3313" s="5">
        <f t="shared" si="325"/>
        <v>24.472978999999999</v>
      </c>
      <c r="G3313">
        <v>7.4589999999999996</v>
      </c>
      <c r="H3313" s="5">
        <v>21.79</v>
      </c>
      <c r="I3313">
        <v>6.6420000000000003</v>
      </c>
      <c r="K3313">
        <v>430.59300000000002</v>
      </c>
      <c r="L3313">
        <v>423.13499999999999</v>
      </c>
      <c r="M3313">
        <v>423.952</v>
      </c>
      <c r="N3313">
        <v>6.6920000000000002</v>
      </c>
      <c r="O3313">
        <v>5.875</v>
      </c>
      <c r="P3313">
        <f t="shared" si="324"/>
        <v>0.81700000000000728</v>
      </c>
    </row>
    <row r="3314" spans="1:16" x14ac:dyDescent="0.2">
      <c r="A3314" s="1">
        <v>315</v>
      </c>
      <c r="B3314" s="10">
        <v>31235</v>
      </c>
      <c r="C3314" s="32" t="s">
        <v>206</v>
      </c>
      <c r="F3314" s="5">
        <f t="shared" si="325"/>
        <v>24.430326000000001</v>
      </c>
      <c r="G3314">
        <v>7.4459999999999997</v>
      </c>
      <c r="H3314" s="5">
        <v>21.79</v>
      </c>
      <c r="I3314">
        <v>6.6420000000000003</v>
      </c>
      <c r="K3314">
        <v>430.59300000000002</v>
      </c>
      <c r="L3314">
        <v>423.14699999999999</v>
      </c>
      <c r="M3314">
        <v>423.952</v>
      </c>
      <c r="N3314">
        <v>6.6790000000000003</v>
      </c>
      <c r="O3314">
        <v>5.875</v>
      </c>
      <c r="P3314">
        <f t="shared" si="324"/>
        <v>0.80500000000000682</v>
      </c>
    </row>
    <row r="3315" spans="1:16" x14ac:dyDescent="0.2">
      <c r="A3315" s="1">
        <v>315</v>
      </c>
      <c r="B3315" s="10">
        <v>31242</v>
      </c>
      <c r="C3315" s="32" t="s">
        <v>206</v>
      </c>
      <c r="F3315" s="5">
        <f t="shared" si="325"/>
        <v>24.430326000000001</v>
      </c>
      <c r="G3315">
        <v>7.4459999999999997</v>
      </c>
      <c r="H3315" s="5">
        <v>21.81</v>
      </c>
      <c r="I3315">
        <v>6.6479999999999997</v>
      </c>
      <c r="K3315">
        <v>430.59300000000002</v>
      </c>
      <c r="L3315">
        <v>423.14699999999999</v>
      </c>
      <c r="M3315">
        <v>423.94600000000003</v>
      </c>
      <c r="N3315">
        <v>6.6790000000000003</v>
      </c>
      <c r="O3315">
        <v>5.8810000000000002</v>
      </c>
      <c r="P3315">
        <f t="shared" si="324"/>
        <v>0.79900000000003502</v>
      </c>
    </row>
    <row r="3316" spans="1:16" x14ac:dyDescent="0.2">
      <c r="A3316" s="1">
        <v>315</v>
      </c>
      <c r="B3316" s="10">
        <v>31249</v>
      </c>
      <c r="C3316" s="32" t="s">
        <v>206</v>
      </c>
      <c r="F3316" s="5">
        <f t="shared" si="325"/>
        <v>24.551722999999999</v>
      </c>
      <c r="G3316">
        <v>7.4829999999999997</v>
      </c>
      <c r="H3316" s="5">
        <v>21.76</v>
      </c>
      <c r="I3316">
        <v>6.633</v>
      </c>
      <c r="K3316">
        <v>430.59300000000002</v>
      </c>
      <c r="L3316">
        <v>423.11099999999999</v>
      </c>
      <c r="M3316">
        <v>423.96100000000001</v>
      </c>
      <c r="N3316">
        <v>6.7160000000000002</v>
      </c>
      <c r="O3316">
        <v>5.8659999999999997</v>
      </c>
      <c r="P3316">
        <f t="shared" si="324"/>
        <v>0.85000000000002274</v>
      </c>
    </row>
    <row r="3317" spans="1:16" x14ac:dyDescent="0.2">
      <c r="A3317" s="1">
        <v>315</v>
      </c>
      <c r="B3317" s="10">
        <v>31256</v>
      </c>
      <c r="C3317" s="32" t="s">
        <v>206</v>
      </c>
      <c r="F3317" s="5">
        <f t="shared" si="325"/>
        <v>24.541880000000003</v>
      </c>
      <c r="G3317">
        <v>7.48</v>
      </c>
      <c r="H3317" s="5">
        <v>21.76</v>
      </c>
      <c r="I3317">
        <v>6.633</v>
      </c>
      <c r="K3317">
        <v>430.59300000000002</v>
      </c>
      <c r="L3317">
        <v>423.11399999999998</v>
      </c>
      <c r="M3317">
        <v>423.96100000000001</v>
      </c>
      <c r="N3317">
        <v>6.7130000000000001</v>
      </c>
      <c r="O3317">
        <v>5.8659999999999997</v>
      </c>
      <c r="P3317">
        <f t="shared" si="324"/>
        <v>0.84700000000003683</v>
      </c>
    </row>
    <row r="3318" spans="1:16" x14ac:dyDescent="0.2">
      <c r="A3318" s="1">
        <v>315</v>
      </c>
      <c r="B3318" s="10">
        <v>31263</v>
      </c>
      <c r="C3318" s="32" t="s">
        <v>206</v>
      </c>
      <c r="F3318" s="5">
        <f t="shared" si="325"/>
        <v>24.532037000000003</v>
      </c>
      <c r="G3318">
        <v>7.4770000000000003</v>
      </c>
      <c r="H3318" s="5">
        <v>21.78</v>
      </c>
      <c r="I3318">
        <v>6.6390000000000002</v>
      </c>
      <c r="K3318">
        <v>430.59300000000002</v>
      </c>
      <c r="L3318">
        <v>423.11700000000002</v>
      </c>
      <c r="M3318">
        <v>423.95499999999998</v>
      </c>
      <c r="N3318">
        <v>6.71</v>
      </c>
      <c r="O3318">
        <v>5.8719999999999999</v>
      </c>
      <c r="P3318">
        <f t="shared" si="324"/>
        <v>0.83799999999996544</v>
      </c>
    </row>
    <row r="3319" spans="1:16" x14ac:dyDescent="0.2">
      <c r="A3319" s="1">
        <v>315</v>
      </c>
      <c r="B3319" s="10">
        <v>31270</v>
      </c>
      <c r="C3319" s="32" t="s">
        <v>206</v>
      </c>
      <c r="F3319" s="5">
        <f t="shared" si="325"/>
        <v>24.522194000000002</v>
      </c>
      <c r="G3319">
        <v>7.4740000000000002</v>
      </c>
      <c r="H3319" s="5">
        <v>21.77</v>
      </c>
      <c r="I3319">
        <v>6.6360000000000001</v>
      </c>
      <c r="K3319">
        <v>430.59300000000002</v>
      </c>
      <c r="L3319">
        <v>423.12</v>
      </c>
      <c r="M3319">
        <v>423.95800000000003</v>
      </c>
      <c r="N3319">
        <v>6.7069999999999999</v>
      </c>
      <c r="O3319">
        <v>5.8689999999999998</v>
      </c>
      <c r="P3319">
        <f t="shared" si="324"/>
        <v>0.83800000000002228</v>
      </c>
    </row>
    <row r="3320" spans="1:16" x14ac:dyDescent="0.2">
      <c r="A3320" s="1">
        <v>315</v>
      </c>
      <c r="B3320" s="10">
        <v>31272</v>
      </c>
      <c r="C3320" s="32" t="s">
        <v>206</v>
      </c>
      <c r="F3320" s="5">
        <f t="shared" si="325"/>
        <v>24.430326000000001</v>
      </c>
      <c r="G3320">
        <v>7.4459999999999997</v>
      </c>
      <c r="H3320" s="5">
        <v>21.82</v>
      </c>
      <c r="I3320">
        <v>6.6509999999999998</v>
      </c>
      <c r="K3320">
        <v>430.59300000000002</v>
      </c>
      <c r="L3320">
        <v>423.14699999999999</v>
      </c>
      <c r="M3320">
        <v>423.94299999999998</v>
      </c>
      <c r="N3320">
        <v>6.6790000000000003</v>
      </c>
      <c r="O3320">
        <v>5.8840000000000003</v>
      </c>
      <c r="P3320">
        <f t="shared" si="324"/>
        <v>0.79599999999999227</v>
      </c>
    </row>
    <row r="3321" spans="1:16" x14ac:dyDescent="0.2">
      <c r="A3321" s="1">
        <v>315</v>
      </c>
      <c r="B3321" s="10">
        <v>31277</v>
      </c>
      <c r="C3321" s="32" t="s">
        <v>206</v>
      </c>
      <c r="F3321" s="5">
        <f t="shared" si="325"/>
        <v>24.440169000000001</v>
      </c>
      <c r="G3321">
        <v>7.4489999999999998</v>
      </c>
      <c r="H3321" s="5">
        <v>21.79</v>
      </c>
      <c r="I3321">
        <v>6.6420000000000003</v>
      </c>
      <c r="K3321">
        <v>430.59300000000002</v>
      </c>
      <c r="L3321">
        <v>423.14400000000001</v>
      </c>
      <c r="M3321">
        <v>423.952</v>
      </c>
      <c r="N3321">
        <v>6.6820000000000004</v>
      </c>
      <c r="O3321">
        <v>5.875</v>
      </c>
      <c r="P3321">
        <f t="shared" si="324"/>
        <v>0.80799999999999272</v>
      </c>
    </row>
    <row r="3322" spans="1:16" x14ac:dyDescent="0.2">
      <c r="A3322" s="1">
        <v>315</v>
      </c>
      <c r="B3322" s="10">
        <v>31284</v>
      </c>
      <c r="C3322" s="32" t="s">
        <v>206</v>
      </c>
      <c r="F3322" s="5">
        <f t="shared" si="325"/>
        <v>24.420483000000001</v>
      </c>
      <c r="G3322">
        <v>7.4429999999999996</v>
      </c>
      <c r="H3322" s="5">
        <v>21.79</v>
      </c>
      <c r="I3322">
        <v>6.6420000000000003</v>
      </c>
      <c r="K3322">
        <v>430.59300000000002</v>
      </c>
      <c r="L3322">
        <v>423.15</v>
      </c>
      <c r="M3322">
        <v>423.952</v>
      </c>
      <c r="N3322">
        <v>6.6760000000000002</v>
      </c>
      <c r="O3322">
        <v>5.875</v>
      </c>
      <c r="P3322">
        <f t="shared" si="324"/>
        <v>0.80200000000002092</v>
      </c>
    </row>
    <row r="3323" spans="1:16" x14ac:dyDescent="0.2">
      <c r="A3323" s="1">
        <v>315</v>
      </c>
      <c r="B3323" s="10">
        <v>31291</v>
      </c>
      <c r="C3323" s="32" t="s">
        <v>206</v>
      </c>
      <c r="F3323" s="5">
        <f t="shared" si="325"/>
        <v>24.410640000000001</v>
      </c>
      <c r="G3323">
        <v>7.44</v>
      </c>
      <c r="H3323" s="5">
        <v>21.8</v>
      </c>
      <c r="I3323">
        <v>6.6449999999999996</v>
      </c>
      <c r="K3323">
        <v>430.59300000000002</v>
      </c>
      <c r="L3323">
        <v>423.15300000000002</v>
      </c>
      <c r="M3323">
        <v>423.94900000000001</v>
      </c>
      <c r="N3323">
        <v>6.673</v>
      </c>
      <c r="O3323">
        <v>5.8780000000000001</v>
      </c>
      <c r="P3323">
        <f t="shared" si="324"/>
        <v>0.79599999999999227</v>
      </c>
    </row>
    <row r="3324" spans="1:16" x14ac:dyDescent="0.2">
      <c r="A3324" s="1">
        <v>315</v>
      </c>
      <c r="B3324" s="10">
        <v>31298</v>
      </c>
      <c r="C3324" s="32" t="s">
        <v>206</v>
      </c>
      <c r="F3324" s="5">
        <f t="shared" si="325"/>
        <v>24.459855000000001</v>
      </c>
      <c r="G3324">
        <v>7.4550000000000001</v>
      </c>
      <c r="H3324" s="5">
        <v>21.82</v>
      </c>
      <c r="I3324">
        <v>6.6509999999999998</v>
      </c>
      <c r="K3324">
        <v>430.59300000000002</v>
      </c>
      <c r="L3324">
        <v>423.13799999999998</v>
      </c>
      <c r="M3324">
        <v>423.94299999999998</v>
      </c>
      <c r="N3324">
        <v>6.6879999999999997</v>
      </c>
      <c r="O3324">
        <v>5.8840000000000003</v>
      </c>
      <c r="P3324">
        <f t="shared" si="324"/>
        <v>0.80500000000000682</v>
      </c>
    </row>
    <row r="3325" spans="1:16" x14ac:dyDescent="0.2">
      <c r="A3325" s="1">
        <v>315</v>
      </c>
      <c r="B3325" s="10">
        <v>31305</v>
      </c>
      <c r="C3325" s="32" t="s">
        <v>206</v>
      </c>
      <c r="F3325" s="5">
        <f t="shared" si="325"/>
        <v>24.512351000000002</v>
      </c>
      <c r="G3325">
        <v>7.4710000000000001</v>
      </c>
      <c r="H3325" s="5">
        <v>21.82</v>
      </c>
      <c r="I3325">
        <v>6.6509999999999998</v>
      </c>
      <c r="K3325">
        <v>430.59300000000002</v>
      </c>
      <c r="L3325">
        <v>423.12299999999999</v>
      </c>
      <c r="M3325">
        <v>423.94299999999998</v>
      </c>
      <c r="N3325">
        <v>6.7039999999999997</v>
      </c>
      <c r="O3325">
        <v>5.8840000000000003</v>
      </c>
      <c r="P3325">
        <f t="shared" si="324"/>
        <v>0.81999999999999318</v>
      </c>
    </row>
    <row r="3326" spans="1:16" x14ac:dyDescent="0.2">
      <c r="A3326" s="1">
        <v>315</v>
      </c>
      <c r="B3326" s="10">
        <v>31312</v>
      </c>
      <c r="C3326" s="32" t="s">
        <v>206</v>
      </c>
      <c r="F3326" s="5">
        <f t="shared" si="325"/>
        <v>24.591095000000003</v>
      </c>
      <c r="G3326">
        <v>7.4950000000000001</v>
      </c>
      <c r="H3326" s="5">
        <v>21.85</v>
      </c>
      <c r="I3326">
        <v>6.66</v>
      </c>
      <c r="K3326">
        <v>430.59300000000002</v>
      </c>
      <c r="L3326">
        <v>423.09800000000001</v>
      </c>
      <c r="M3326">
        <v>423.93299999999999</v>
      </c>
      <c r="N3326">
        <v>6.7279999999999998</v>
      </c>
      <c r="O3326">
        <v>5.8929999999999998</v>
      </c>
      <c r="P3326">
        <f t="shared" si="324"/>
        <v>0.83499999999997954</v>
      </c>
    </row>
    <row r="3327" spans="1:16" x14ac:dyDescent="0.2">
      <c r="A3327" s="1">
        <v>315</v>
      </c>
      <c r="B3327" s="10">
        <v>31319</v>
      </c>
      <c r="C3327" s="32" t="s">
        <v>206</v>
      </c>
      <c r="F3327" s="5">
        <f t="shared" si="325"/>
        <v>24.630466999999999</v>
      </c>
      <c r="G3327">
        <v>7.5069999999999997</v>
      </c>
      <c r="H3327" s="5">
        <v>21.85</v>
      </c>
      <c r="I3327">
        <v>6.66</v>
      </c>
      <c r="K3327">
        <v>430.59300000000002</v>
      </c>
      <c r="L3327">
        <v>423.08600000000001</v>
      </c>
      <c r="M3327">
        <v>423.93299999999999</v>
      </c>
      <c r="N3327">
        <v>6.74</v>
      </c>
      <c r="O3327">
        <v>5.8929999999999998</v>
      </c>
      <c r="P3327">
        <f t="shared" si="324"/>
        <v>0.84699999999997999</v>
      </c>
    </row>
    <row r="3328" spans="1:16" x14ac:dyDescent="0.2">
      <c r="A3328" s="1">
        <v>315</v>
      </c>
      <c r="B3328" s="10">
        <v>31326</v>
      </c>
      <c r="C3328" s="32" t="s">
        <v>206</v>
      </c>
      <c r="F3328" s="5">
        <f t="shared" si="325"/>
        <v>24.472978999999999</v>
      </c>
      <c r="G3328">
        <v>7.4589999999999996</v>
      </c>
      <c r="H3328" s="5">
        <v>21.88</v>
      </c>
      <c r="I3328">
        <v>6.6689999999999996</v>
      </c>
      <c r="K3328">
        <v>430.59300000000002</v>
      </c>
      <c r="L3328">
        <v>423.13499999999999</v>
      </c>
      <c r="M3328">
        <v>423.92399999999998</v>
      </c>
      <c r="N3328">
        <v>6.6920000000000002</v>
      </c>
      <c r="O3328">
        <v>5.9020000000000001</v>
      </c>
      <c r="P3328">
        <f t="shared" si="324"/>
        <v>0.78899999999998727</v>
      </c>
    </row>
    <row r="3329" spans="1:16" x14ac:dyDescent="0.2">
      <c r="A3329" s="1">
        <v>315</v>
      </c>
      <c r="B3329" s="10">
        <v>31333</v>
      </c>
      <c r="C3329" s="32" t="s">
        <v>206</v>
      </c>
      <c r="F3329" s="5">
        <f t="shared" si="325"/>
        <v>24.751864000000001</v>
      </c>
      <c r="G3329">
        <v>7.5439999999999996</v>
      </c>
      <c r="H3329" s="5">
        <v>21.9</v>
      </c>
      <c r="I3329">
        <v>6.6749999999999998</v>
      </c>
      <c r="K3329">
        <v>430.59300000000002</v>
      </c>
      <c r="L3329">
        <v>423.05</v>
      </c>
      <c r="M3329">
        <v>423.91800000000001</v>
      </c>
      <c r="N3329">
        <v>6.7770000000000001</v>
      </c>
      <c r="O3329">
        <v>5.9080000000000004</v>
      </c>
      <c r="P3329">
        <f t="shared" si="324"/>
        <v>0.867999999999995</v>
      </c>
    </row>
    <row r="3330" spans="1:16" x14ac:dyDescent="0.2">
      <c r="A3330" s="1">
        <v>315</v>
      </c>
      <c r="B3330" s="10">
        <v>31340</v>
      </c>
      <c r="C3330" s="32" t="s">
        <v>206</v>
      </c>
      <c r="F3330" s="5">
        <f t="shared" si="325"/>
        <v>24.791236000000001</v>
      </c>
      <c r="G3330">
        <v>7.556</v>
      </c>
      <c r="H3330" s="5">
        <v>21.91</v>
      </c>
      <c r="I3330">
        <v>6.6779999999999999</v>
      </c>
      <c r="K3330">
        <v>430.59300000000002</v>
      </c>
      <c r="L3330">
        <v>423.03699999999998</v>
      </c>
      <c r="M3330">
        <v>423.91500000000002</v>
      </c>
      <c r="N3330">
        <v>6.7889999999999997</v>
      </c>
      <c r="O3330">
        <v>5.9109999999999996</v>
      </c>
      <c r="P3330">
        <f t="shared" si="324"/>
        <v>0.87800000000004275</v>
      </c>
    </row>
    <row r="3331" spans="1:16" x14ac:dyDescent="0.2">
      <c r="A3331" s="1">
        <v>315</v>
      </c>
      <c r="B3331" s="10">
        <v>31347</v>
      </c>
      <c r="C3331" s="32" t="s">
        <v>206</v>
      </c>
      <c r="F3331" s="5">
        <f t="shared" si="325"/>
        <v>24.810922000000001</v>
      </c>
      <c r="G3331">
        <v>7.5620000000000003</v>
      </c>
      <c r="H3331" s="5">
        <v>21.91</v>
      </c>
      <c r="I3331">
        <v>6.6779999999999999</v>
      </c>
      <c r="K3331">
        <v>430.59300000000002</v>
      </c>
      <c r="L3331">
        <v>423.03100000000001</v>
      </c>
      <c r="M3331">
        <v>423.91500000000002</v>
      </c>
      <c r="N3331">
        <v>6.7949999999999999</v>
      </c>
      <c r="O3331">
        <v>5.9109999999999996</v>
      </c>
      <c r="P3331">
        <f t="shared" si="324"/>
        <v>0.88400000000001455</v>
      </c>
    </row>
    <row r="3332" spans="1:16" x14ac:dyDescent="0.2">
      <c r="A3332" s="1">
        <v>315</v>
      </c>
      <c r="B3332" s="10">
        <v>31437</v>
      </c>
      <c r="C3332" s="32" t="s">
        <v>206</v>
      </c>
      <c r="F3332" s="5">
        <f t="shared" si="325"/>
        <v>25.831313000000002</v>
      </c>
      <c r="G3332">
        <v>7.8730000000000002</v>
      </c>
      <c r="H3332" s="5">
        <v>22.12</v>
      </c>
      <c r="I3332">
        <v>6.742</v>
      </c>
      <c r="K3332">
        <v>430.59300000000002</v>
      </c>
      <c r="L3332">
        <v>422.72</v>
      </c>
      <c r="M3332">
        <v>423.851</v>
      </c>
      <c r="N3332">
        <v>7.1059999999999999</v>
      </c>
      <c r="O3332">
        <v>5.9749999999999996</v>
      </c>
      <c r="P3332">
        <f t="shared" si="324"/>
        <v>1.1309999999999718</v>
      </c>
    </row>
    <row r="3333" spans="1:16" x14ac:dyDescent="0.2">
      <c r="A3333" s="1">
        <v>315</v>
      </c>
      <c r="B3333" s="10">
        <v>31445</v>
      </c>
      <c r="C3333" s="32" t="s">
        <v>206</v>
      </c>
      <c r="F3333" s="5">
        <f t="shared" si="325"/>
        <v>25.910057000000002</v>
      </c>
      <c r="G3333">
        <v>7.8970000000000002</v>
      </c>
      <c r="H3333" s="5">
        <v>22.14</v>
      </c>
      <c r="I3333">
        <v>6.7480000000000002</v>
      </c>
      <c r="K3333">
        <v>430.59300000000002</v>
      </c>
      <c r="L3333">
        <v>422.69600000000003</v>
      </c>
      <c r="M3333">
        <v>423.84500000000003</v>
      </c>
      <c r="N3333">
        <v>7.13</v>
      </c>
      <c r="O3333">
        <v>5.9809999999999999</v>
      </c>
      <c r="P3333">
        <f t="shared" si="324"/>
        <v>1.1490000000000009</v>
      </c>
    </row>
    <row r="3334" spans="1:16" x14ac:dyDescent="0.2">
      <c r="A3334" s="1">
        <v>315</v>
      </c>
      <c r="B3334" s="10">
        <v>31451</v>
      </c>
      <c r="C3334" s="32" t="s">
        <v>206</v>
      </c>
      <c r="F3334" s="5">
        <f t="shared" si="325"/>
        <v>25.942867</v>
      </c>
      <c r="G3334">
        <v>7.907</v>
      </c>
      <c r="H3334" s="5">
        <v>22.16</v>
      </c>
      <c r="I3334">
        <v>6.7539999999999996</v>
      </c>
      <c r="K3334">
        <v>430.59300000000002</v>
      </c>
      <c r="L3334">
        <v>422.68700000000001</v>
      </c>
      <c r="M3334">
        <v>423.839</v>
      </c>
      <c r="N3334">
        <v>7.14</v>
      </c>
      <c r="O3334">
        <v>5.9870000000000001</v>
      </c>
      <c r="P3334">
        <f t="shared" si="324"/>
        <v>1.1519999999999868</v>
      </c>
    </row>
    <row r="3335" spans="1:16" x14ac:dyDescent="0.2">
      <c r="A3335" s="1">
        <v>315</v>
      </c>
      <c r="B3335" s="10">
        <v>31458</v>
      </c>
      <c r="C3335" s="32" t="s">
        <v>206</v>
      </c>
      <c r="F3335" s="5">
        <f t="shared" si="325"/>
        <v>25.923181</v>
      </c>
      <c r="G3335">
        <v>7.9009999999999998</v>
      </c>
      <c r="H3335" s="5">
        <v>22.17</v>
      </c>
      <c r="I3335">
        <v>6.7569999999999997</v>
      </c>
      <c r="K3335">
        <v>430.59300000000002</v>
      </c>
      <c r="L3335">
        <v>422.69299999999998</v>
      </c>
      <c r="M3335">
        <v>423.83600000000001</v>
      </c>
      <c r="N3335">
        <v>7.1340000000000003</v>
      </c>
      <c r="O3335">
        <v>5.99</v>
      </c>
      <c r="P3335">
        <f t="shared" si="324"/>
        <v>1.1430000000000291</v>
      </c>
    </row>
    <row r="3336" spans="1:16" x14ac:dyDescent="0.2">
      <c r="A3336" s="1">
        <v>315</v>
      </c>
      <c r="B3336" s="10">
        <v>31465</v>
      </c>
      <c r="C3336" s="32" t="s">
        <v>206</v>
      </c>
      <c r="F3336" s="5">
        <f t="shared" si="325"/>
        <v>25.923181</v>
      </c>
      <c r="G3336">
        <v>7.9009999999999998</v>
      </c>
      <c r="H3336" s="5">
        <v>22.2</v>
      </c>
      <c r="I3336">
        <v>6.7670000000000003</v>
      </c>
      <c r="K3336">
        <v>430.59300000000002</v>
      </c>
      <c r="L3336">
        <v>422.69299999999998</v>
      </c>
      <c r="M3336">
        <v>423.827</v>
      </c>
      <c r="N3336">
        <v>7.1340000000000003</v>
      </c>
      <c r="O3336">
        <v>6</v>
      </c>
      <c r="P3336">
        <f t="shared" si="324"/>
        <v>1.1340000000000146</v>
      </c>
    </row>
    <row r="3337" spans="1:16" x14ac:dyDescent="0.2">
      <c r="A3337" s="1">
        <v>315</v>
      </c>
      <c r="B3337" s="10">
        <v>31473</v>
      </c>
      <c r="C3337" s="32" t="s">
        <v>206</v>
      </c>
      <c r="F3337" s="5">
        <f t="shared" si="325"/>
        <v>25.942867</v>
      </c>
      <c r="G3337">
        <v>7.907</v>
      </c>
      <c r="H3337" s="5">
        <v>22.26</v>
      </c>
      <c r="I3337">
        <v>6.7850000000000001</v>
      </c>
      <c r="K3337">
        <v>430.59300000000002</v>
      </c>
      <c r="L3337">
        <v>422.68700000000001</v>
      </c>
      <c r="M3337">
        <v>423.80900000000003</v>
      </c>
      <c r="N3337">
        <v>7.14</v>
      </c>
      <c r="O3337">
        <v>6.0179999999999998</v>
      </c>
      <c r="P3337">
        <f t="shared" si="324"/>
        <v>1.1220000000000141</v>
      </c>
    </row>
    <row r="3338" spans="1:16" x14ac:dyDescent="0.2">
      <c r="A3338" s="1">
        <v>315</v>
      </c>
      <c r="B3338" s="10">
        <v>31480</v>
      </c>
      <c r="C3338" s="32" t="s">
        <v>206</v>
      </c>
      <c r="F3338" s="5">
        <f t="shared" si="325"/>
        <v>25.982239</v>
      </c>
      <c r="G3338">
        <v>7.9189999999999996</v>
      </c>
      <c r="H3338" s="5">
        <v>22.24</v>
      </c>
      <c r="I3338">
        <v>6.7789999999999999</v>
      </c>
      <c r="K3338">
        <v>430.59300000000002</v>
      </c>
      <c r="L3338">
        <v>422.67500000000001</v>
      </c>
      <c r="M3338">
        <v>423.815</v>
      </c>
      <c r="N3338">
        <v>7.1520000000000001</v>
      </c>
      <c r="O3338">
        <v>6.0119999999999996</v>
      </c>
      <c r="P3338">
        <f t="shared" ref="P3338:P3401" si="326">M3338-L3338</f>
        <v>1.1399999999999864</v>
      </c>
    </row>
    <row r="3339" spans="1:16" x14ac:dyDescent="0.2">
      <c r="A3339" s="1">
        <v>315</v>
      </c>
      <c r="B3339" s="10">
        <v>31487</v>
      </c>
      <c r="C3339" s="32" t="s">
        <v>206</v>
      </c>
      <c r="F3339" s="5">
        <f t="shared" si="325"/>
        <v>25.962553000000003</v>
      </c>
      <c r="G3339">
        <v>7.9130000000000003</v>
      </c>
      <c r="H3339" s="5">
        <v>22.23</v>
      </c>
      <c r="I3339">
        <v>6.7759999999999998</v>
      </c>
      <c r="K3339">
        <v>430.59300000000002</v>
      </c>
      <c r="L3339">
        <v>422.68099999999998</v>
      </c>
      <c r="M3339">
        <v>423.81799999999998</v>
      </c>
      <c r="N3339">
        <v>7.1459999999999999</v>
      </c>
      <c r="O3339">
        <v>6.0090000000000003</v>
      </c>
      <c r="P3339">
        <f t="shared" si="326"/>
        <v>1.1370000000000005</v>
      </c>
    </row>
    <row r="3340" spans="1:16" x14ac:dyDescent="0.2">
      <c r="A3340" s="1">
        <v>315</v>
      </c>
      <c r="B3340" s="10">
        <v>31493</v>
      </c>
      <c r="C3340" s="32" t="s">
        <v>206</v>
      </c>
      <c r="F3340" s="5">
        <f t="shared" si="325"/>
        <v>26.011768</v>
      </c>
      <c r="G3340">
        <v>7.9279999999999999</v>
      </c>
      <c r="H3340" s="5">
        <v>22.28</v>
      </c>
      <c r="I3340">
        <v>6.7910000000000004</v>
      </c>
      <c r="K3340">
        <v>430.59300000000002</v>
      </c>
      <c r="L3340">
        <v>422.666</v>
      </c>
      <c r="M3340">
        <v>423.80200000000002</v>
      </c>
      <c r="N3340">
        <v>7.1609999999999996</v>
      </c>
      <c r="O3340">
        <v>6.024</v>
      </c>
      <c r="P3340">
        <f t="shared" si="326"/>
        <v>1.1360000000000241</v>
      </c>
    </row>
    <row r="3341" spans="1:16" x14ac:dyDescent="0.2">
      <c r="A3341" s="1">
        <v>315</v>
      </c>
      <c r="B3341" s="10">
        <v>31500</v>
      </c>
      <c r="C3341" s="32" t="s">
        <v>206</v>
      </c>
      <c r="F3341" s="5">
        <f t="shared" si="325"/>
        <v>25.890371000000002</v>
      </c>
      <c r="G3341">
        <v>7.891</v>
      </c>
      <c r="H3341" s="5">
        <v>22.14</v>
      </c>
      <c r="I3341">
        <v>6.7480000000000002</v>
      </c>
      <c r="K3341">
        <v>430.59300000000002</v>
      </c>
      <c r="L3341">
        <v>422.702</v>
      </c>
      <c r="M3341">
        <v>423.84500000000003</v>
      </c>
      <c r="N3341">
        <v>7.1239999999999997</v>
      </c>
      <c r="O3341">
        <v>5.9809999999999999</v>
      </c>
      <c r="P3341">
        <f t="shared" si="326"/>
        <v>1.1430000000000291</v>
      </c>
    </row>
    <row r="3342" spans="1:16" x14ac:dyDescent="0.2">
      <c r="A3342" s="1">
        <v>315</v>
      </c>
      <c r="B3342" s="10">
        <v>31507</v>
      </c>
      <c r="C3342" s="32" t="s">
        <v>206</v>
      </c>
      <c r="F3342" s="5">
        <f t="shared" si="325"/>
        <v>25.641015000000003</v>
      </c>
      <c r="G3342">
        <v>7.8150000000000004</v>
      </c>
      <c r="H3342" s="5">
        <v>22.14</v>
      </c>
      <c r="I3342">
        <v>6.7480000000000002</v>
      </c>
      <c r="K3342">
        <v>430.59300000000002</v>
      </c>
      <c r="L3342">
        <v>422.77800000000002</v>
      </c>
      <c r="M3342">
        <v>423.84500000000003</v>
      </c>
      <c r="N3342">
        <v>7.048</v>
      </c>
      <c r="O3342">
        <v>5.9809999999999999</v>
      </c>
      <c r="P3342">
        <f t="shared" si="326"/>
        <v>1.0670000000000073</v>
      </c>
    </row>
    <row r="3343" spans="1:16" x14ac:dyDescent="0.2">
      <c r="A3343" s="1">
        <v>315</v>
      </c>
      <c r="B3343" s="10">
        <v>31515</v>
      </c>
      <c r="C3343" s="32" t="s">
        <v>206</v>
      </c>
      <c r="F3343" s="5">
        <f t="shared" si="325"/>
        <v>25.513055999999999</v>
      </c>
      <c r="G3343">
        <v>7.7759999999999998</v>
      </c>
      <c r="H3343" s="5">
        <v>22.09</v>
      </c>
      <c r="I3343">
        <v>6.7329999999999997</v>
      </c>
      <c r="K3343">
        <v>430.59300000000002</v>
      </c>
      <c r="L3343">
        <v>422.81799999999998</v>
      </c>
      <c r="M3343">
        <v>423.86</v>
      </c>
      <c r="N3343">
        <v>7.0090000000000003</v>
      </c>
      <c r="O3343">
        <v>5.9660000000000002</v>
      </c>
      <c r="P3343">
        <f t="shared" si="326"/>
        <v>1.04200000000003</v>
      </c>
    </row>
    <row r="3344" spans="1:16" x14ac:dyDescent="0.2">
      <c r="A3344" s="1">
        <v>315</v>
      </c>
      <c r="B3344" s="10">
        <v>31522</v>
      </c>
      <c r="C3344" s="32" t="s">
        <v>206</v>
      </c>
      <c r="F3344" s="5">
        <f t="shared" si="325"/>
        <v>25.431031000000001</v>
      </c>
      <c r="G3344">
        <v>7.7510000000000003</v>
      </c>
      <c r="H3344" s="5">
        <v>22.04</v>
      </c>
      <c r="I3344">
        <v>6.718</v>
      </c>
      <c r="K3344">
        <v>430.59300000000002</v>
      </c>
      <c r="L3344">
        <v>422.84199999999998</v>
      </c>
      <c r="M3344">
        <v>423.87599999999998</v>
      </c>
      <c r="N3344">
        <v>6.984</v>
      </c>
      <c r="O3344">
        <v>5.9509999999999996</v>
      </c>
      <c r="P3344">
        <f t="shared" si="326"/>
        <v>1.0339999999999918</v>
      </c>
    </row>
    <row r="3345" spans="1:16" x14ac:dyDescent="0.2">
      <c r="A3345" s="1">
        <v>315</v>
      </c>
      <c r="B3345" s="10">
        <v>31529</v>
      </c>
      <c r="C3345" s="32" t="s">
        <v>206</v>
      </c>
      <c r="F3345" s="5">
        <f t="shared" si="325"/>
        <v>25.332601</v>
      </c>
      <c r="G3345">
        <v>7.7210000000000001</v>
      </c>
      <c r="H3345" s="5">
        <v>22.01</v>
      </c>
      <c r="I3345">
        <v>6.7089999999999996</v>
      </c>
      <c r="K3345">
        <v>430.59300000000002</v>
      </c>
      <c r="L3345">
        <v>422.87299999999999</v>
      </c>
      <c r="M3345">
        <v>423.88499999999999</v>
      </c>
      <c r="N3345">
        <v>6.9539999999999997</v>
      </c>
      <c r="O3345">
        <v>5.9420000000000002</v>
      </c>
      <c r="P3345">
        <f t="shared" si="326"/>
        <v>1.0120000000000005</v>
      </c>
    </row>
    <row r="3346" spans="1:16" x14ac:dyDescent="0.2">
      <c r="A3346" s="1">
        <v>315</v>
      </c>
      <c r="B3346" s="10">
        <v>31537</v>
      </c>
      <c r="C3346" s="32" t="s">
        <v>206</v>
      </c>
      <c r="F3346" s="5">
        <f t="shared" si="325"/>
        <v>25.161988999999998</v>
      </c>
      <c r="G3346">
        <v>7.6689999999999996</v>
      </c>
      <c r="H3346" s="5">
        <v>21.87</v>
      </c>
      <c r="I3346">
        <v>6.6660000000000004</v>
      </c>
      <c r="K3346">
        <v>430.59300000000002</v>
      </c>
      <c r="L3346">
        <v>422.92500000000001</v>
      </c>
      <c r="M3346">
        <v>423.92700000000002</v>
      </c>
      <c r="N3346">
        <v>6.9020000000000001</v>
      </c>
      <c r="O3346">
        <v>5.899</v>
      </c>
      <c r="P3346">
        <f t="shared" si="326"/>
        <v>1.0020000000000095</v>
      </c>
    </row>
    <row r="3347" spans="1:16" x14ac:dyDescent="0.2">
      <c r="A3347" s="1">
        <v>315</v>
      </c>
      <c r="B3347" s="10">
        <v>31543</v>
      </c>
      <c r="C3347" s="32" t="s">
        <v>206</v>
      </c>
      <c r="F3347" s="5">
        <f t="shared" si="325"/>
        <v>25.011063</v>
      </c>
      <c r="G3347">
        <v>7.6230000000000002</v>
      </c>
      <c r="H3347" s="5">
        <v>21.72</v>
      </c>
      <c r="I3347">
        <v>6.62</v>
      </c>
      <c r="K3347">
        <v>430.59300000000002</v>
      </c>
      <c r="L3347">
        <v>422.97</v>
      </c>
      <c r="M3347">
        <v>423.97300000000001</v>
      </c>
      <c r="N3347">
        <v>6.8559999999999999</v>
      </c>
      <c r="O3347">
        <v>5.8529999999999998</v>
      </c>
      <c r="P3347">
        <f t="shared" si="326"/>
        <v>1.0029999999999859</v>
      </c>
    </row>
    <row r="3348" spans="1:16" x14ac:dyDescent="0.2">
      <c r="A3348" s="1">
        <v>315</v>
      </c>
      <c r="B3348" s="10">
        <v>31551</v>
      </c>
      <c r="C3348" s="32" t="s">
        <v>206</v>
      </c>
      <c r="F3348" s="5">
        <f t="shared" si="325"/>
        <v>24.472978999999999</v>
      </c>
      <c r="G3348">
        <v>7.4589999999999996</v>
      </c>
      <c r="H3348" s="5">
        <v>21.81</v>
      </c>
      <c r="I3348">
        <v>6.6479999999999997</v>
      </c>
      <c r="K3348">
        <v>430.59300000000002</v>
      </c>
      <c r="L3348">
        <v>423.13499999999999</v>
      </c>
      <c r="M3348">
        <v>423.94600000000003</v>
      </c>
      <c r="N3348">
        <v>6.6920000000000002</v>
      </c>
      <c r="O3348">
        <v>5.8810000000000002</v>
      </c>
      <c r="P3348">
        <f t="shared" si="326"/>
        <v>0.81100000000003547</v>
      </c>
    </row>
    <row r="3349" spans="1:16" x14ac:dyDescent="0.2">
      <c r="A3349" s="1">
        <v>315</v>
      </c>
      <c r="B3349" s="10">
        <v>31578</v>
      </c>
      <c r="C3349" s="32" t="s">
        <v>206</v>
      </c>
      <c r="F3349" s="5">
        <f t="shared" si="325"/>
        <v>24.640309999999999</v>
      </c>
      <c r="G3349">
        <v>7.51</v>
      </c>
      <c r="H3349" s="5">
        <v>21.86</v>
      </c>
      <c r="I3349">
        <v>6.6630000000000003</v>
      </c>
      <c r="K3349">
        <v>430.59300000000002</v>
      </c>
      <c r="L3349">
        <v>423.08300000000003</v>
      </c>
      <c r="M3349">
        <v>423.93</v>
      </c>
      <c r="N3349">
        <v>6.7430000000000003</v>
      </c>
      <c r="O3349">
        <v>5.8959999999999999</v>
      </c>
      <c r="P3349">
        <f t="shared" si="326"/>
        <v>0.84699999999997999</v>
      </c>
    </row>
    <row r="3350" spans="1:16" x14ac:dyDescent="0.2">
      <c r="A3350" s="1">
        <v>315</v>
      </c>
      <c r="B3350" s="10">
        <v>31592</v>
      </c>
      <c r="C3350" s="32" t="s">
        <v>206</v>
      </c>
      <c r="F3350" s="5">
        <f t="shared" si="325"/>
        <v>24.630466999999999</v>
      </c>
      <c r="G3350">
        <v>7.5069999999999997</v>
      </c>
      <c r="H3350" s="5">
        <v>21.85</v>
      </c>
      <c r="I3350">
        <v>6.66</v>
      </c>
      <c r="K3350">
        <v>430.59300000000002</v>
      </c>
      <c r="L3350">
        <v>423.08600000000001</v>
      </c>
      <c r="M3350">
        <v>423.93299999999999</v>
      </c>
      <c r="N3350">
        <v>6.74</v>
      </c>
      <c r="O3350">
        <v>5.8929999999999998</v>
      </c>
      <c r="P3350">
        <f t="shared" si="326"/>
        <v>0.84699999999997999</v>
      </c>
    </row>
    <row r="3351" spans="1:16" x14ac:dyDescent="0.2">
      <c r="A3351" s="1">
        <v>315</v>
      </c>
      <c r="B3351" s="10">
        <v>31602</v>
      </c>
      <c r="C3351" s="32" t="s">
        <v>206</v>
      </c>
      <c r="F3351" s="5">
        <f t="shared" si="325"/>
        <v>24.650153</v>
      </c>
      <c r="G3351">
        <v>7.5129999999999999</v>
      </c>
      <c r="H3351" s="5">
        <v>21.89</v>
      </c>
      <c r="I3351">
        <v>6.6719999999999997</v>
      </c>
      <c r="K3351">
        <v>430.59300000000002</v>
      </c>
      <c r="L3351">
        <v>423.08</v>
      </c>
      <c r="M3351">
        <v>423.92099999999999</v>
      </c>
      <c r="N3351">
        <v>6.7460000000000004</v>
      </c>
      <c r="O3351">
        <v>5.9050000000000002</v>
      </c>
      <c r="P3351">
        <f t="shared" si="326"/>
        <v>0.84100000000000819</v>
      </c>
    </row>
    <row r="3352" spans="1:16" x14ac:dyDescent="0.2">
      <c r="A3352" s="1">
        <v>315</v>
      </c>
      <c r="B3352" s="10">
        <v>31606</v>
      </c>
      <c r="C3352" s="32" t="s">
        <v>206</v>
      </c>
      <c r="F3352" s="5">
        <f t="shared" si="325"/>
        <v>24.883103999999999</v>
      </c>
      <c r="G3352">
        <v>7.5839999999999996</v>
      </c>
      <c r="H3352" s="5">
        <v>21.95</v>
      </c>
      <c r="I3352">
        <v>6.69</v>
      </c>
      <c r="K3352">
        <v>430.59300000000002</v>
      </c>
      <c r="L3352">
        <v>423.01</v>
      </c>
      <c r="M3352">
        <v>423.90300000000002</v>
      </c>
      <c r="N3352">
        <v>6.8170000000000002</v>
      </c>
      <c r="O3352">
        <v>5.923</v>
      </c>
      <c r="P3352">
        <f t="shared" si="326"/>
        <v>0.8930000000000291</v>
      </c>
    </row>
    <row r="3353" spans="1:16" x14ac:dyDescent="0.2">
      <c r="A3353" s="1">
        <v>315</v>
      </c>
      <c r="B3353" s="10">
        <v>31614</v>
      </c>
      <c r="C3353" s="32" t="s">
        <v>206</v>
      </c>
      <c r="F3353" s="5">
        <f t="shared" si="325"/>
        <v>25.060278</v>
      </c>
      <c r="G3353">
        <v>7.6379999999999999</v>
      </c>
      <c r="H3353" s="5">
        <v>21.94</v>
      </c>
      <c r="I3353">
        <v>6.6870000000000003</v>
      </c>
      <c r="K3353">
        <v>430.59300000000002</v>
      </c>
      <c r="L3353">
        <v>422.95499999999998</v>
      </c>
      <c r="M3353">
        <v>423.90600000000001</v>
      </c>
      <c r="N3353">
        <v>6.8710000000000004</v>
      </c>
      <c r="O3353">
        <v>5.92</v>
      </c>
      <c r="P3353">
        <f t="shared" si="326"/>
        <v>0.95100000000002183</v>
      </c>
    </row>
    <row r="3354" spans="1:16" x14ac:dyDescent="0.2">
      <c r="A3354" s="1">
        <v>315</v>
      </c>
      <c r="B3354" s="10">
        <v>31719</v>
      </c>
      <c r="C3354" s="32" t="s">
        <v>206</v>
      </c>
      <c r="F3354" s="5">
        <f t="shared" si="325"/>
        <v>25.752569000000001</v>
      </c>
      <c r="G3354">
        <v>7.8490000000000002</v>
      </c>
      <c r="H3354" s="5">
        <v>22.11</v>
      </c>
      <c r="I3354">
        <v>6.7389999999999999</v>
      </c>
      <c r="K3354">
        <v>430.59300000000002</v>
      </c>
      <c r="L3354">
        <v>422.745</v>
      </c>
      <c r="M3354">
        <v>423.85399999999998</v>
      </c>
      <c r="N3354">
        <v>7.0819999999999999</v>
      </c>
      <c r="O3354">
        <v>5.9720000000000004</v>
      </c>
      <c r="P3354">
        <f t="shared" si="326"/>
        <v>1.1089999999999804</v>
      </c>
    </row>
    <row r="3355" spans="1:16" x14ac:dyDescent="0.2">
      <c r="A3355" s="1">
        <v>315</v>
      </c>
      <c r="B3355" s="10">
        <v>31774</v>
      </c>
      <c r="C3355" s="32" t="s">
        <v>206</v>
      </c>
      <c r="F3355" s="5">
        <f t="shared" si="325"/>
        <v>25.962553000000003</v>
      </c>
      <c r="G3355">
        <v>7.9130000000000003</v>
      </c>
      <c r="H3355" s="5">
        <v>22.25</v>
      </c>
      <c r="I3355">
        <v>6.782</v>
      </c>
      <c r="K3355">
        <v>430.59300000000002</v>
      </c>
      <c r="L3355">
        <v>422.68099999999998</v>
      </c>
      <c r="M3355">
        <v>423.81200000000001</v>
      </c>
      <c r="N3355">
        <v>7.1459999999999999</v>
      </c>
      <c r="O3355">
        <v>6.0149999999999997</v>
      </c>
      <c r="P3355">
        <f t="shared" si="326"/>
        <v>1.1310000000000286</v>
      </c>
    </row>
    <row r="3356" spans="1:16" x14ac:dyDescent="0.2">
      <c r="A3356" s="1">
        <v>315</v>
      </c>
      <c r="B3356" s="10">
        <v>31780</v>
      </c>
      <c r="C3356" s="32" t="s">
        <v>206</v>
      </c>
      <c r="F3356" s="5">
        <f t="shared" si="325"/>
        <v>25.942867</v>
      </c>
      <c r="G3356">
        <v>7.907</v>
      </c>
      <c r="H3356" s="5">
        <v>22.28</v>
      </c>
      <c r="I3356">
        <v>6.7910000000000004</v>
      </c>
      <c r="K3356">
        <v>430.59300000000002</v>
      </c>
      <c r="L3356">
        <v>422.68700000000001</v>
      </c>
      <c r="M3356">
        <v>423.80200000000002</v>
      </c>
      <c r="N3356">
        <v>7.14</v>
      </c>
      <c r="O3356">
        <v>6.024</v>
      </c>
      <c r="P3356">
        <f t="shared" si="326"/>
        <v>1.1150000000000091</v>
      </c>
    </row>
    <row r="3357" spans="1:16" x14ac:dyDescent="0.2">
      <c r="A3357" s="1">
        <v>315</v>
      </c>
      <c r="B3357" s="10">
        <v>31788</v>
      </c>
      <c r="C3357" s="32" t="s">
        <v>206</v>
      </c>
      <c r="F3357" s="5">
        <f t="shared" si="325"/>
        <v>25.982239</v>
      </c>
      <c r="G3357">
        <v>7.9189999999999996</v>
      </c>
      <c r="H3357" s="5">
        <v>22.31</v>
      </c>
      <c r="I3357">
        <v>6.8</v>
      </c>
      <c r="K3357">
        <v>430.59300000000002</v>
      </c>
      <c r="L3357">
        <v>422.67500000000001</v>
      </c>
      <c r="M3357">
        <v>423.79300000000001</v>
      </c>
      <c r="N3357">
        <v>7.1520000000000001</v>
      </c>
      <c r="O3357">
        <v>6.0330000000000004</v>
      </c>
      <c r="P3357">
        <f t="shared" si="326"/>
        <v>1.117999999999995</v>
      </c>
    </row>
    <row r="3358" spans="1:16" x14ac:dyDescent="0.2">
      <c r="A3358" s="1">
        <v>315</v>
      </c>
      <c r="B3358" s="10">
        <v>32800</v>
      </c>
      <c r="C3358" s="32" t="s">
        <v>206</v>
      </c>
      <c r="F3358" s="5">
        <f t="shared" si="325"/>
        <v>25.933024</v>
      </c>
      <c r="G3358">
        <v>7.9039999999999999</v>
      </c>
      <c r="H3358" s="5">
        <v>22.59</v>
      </c>
      <c r="I3358">
        <v>6.8860000000000001</v>
      </c>
      <c r="K3358">
        <v>430.59300000000002</v>
      </c>
      <c r="L3358">
        <v>422.69</v>
      </c>
      <c r="M3358">
        <v>423.70800000000003</v>
      </c>
      <c r="N3358">
        <v>7.1369999999999996</v>
      </c>
      <c r="O3358">
        <v>6.1189999999999998</v>
      </c>
      <c r="P3358">
        <f t="shared" si="326"/>
        <v>1.0180000000000291</v>
      </c>
    </row>
    <row r="3359" spans="1:16" x14ac:dyDescent="0.2">
      <c r="A3359" s="1">
        <v>315</v>
      </c>
      <c r="B3359" s="10">
        <v>33050</v>
      </c>
      <c r="C3359" s="32" t="s">
        <v>206</v>
      </c>
      <c r="F3359" s="5">
        <f t="shared" si="325"/>
        <v>25.421188000000001</v>
      </c>
      <c r="G3359">
        <v>7.7480000000000002</v>
      </c>
      <c r="H3359" s="5">
        <v>22.54</v>
      </c>
      <c r="I3359">
        <v>6.87</v>
      </c>
      <c r="K3359">
        <v>430.59300000000002</v>
      </c>
      <c r="L3359">
        <v>422.84500000000003</v>
      </c>
      <c r="M3359">
        <v>423.72300000000001</v>
      </c>
      <c r="N3359">
        <v>6.9809999999999999</v>
      </c>
      <c r="O3359">
        <v>6.1029999999999998</v>
      </c>
      <c r="P3359">
        <f t="shared" si="326"/>
        <v>0.8779999999999859</v>
      </c>
    </row>
    <row r="3360" spans="1:16" x14ac:dyDescent="0.2">
      <c r="A3360" s="1">
        <v>315</v>
      </c>
      <c r="B3360" s="10">
        <v>33257</v>
      </c>
      <c r="C3360" s="32" t="s">
        <v>206</v>
      </c>
      <c r="F3360" s="5">
        <f t="shared" ref="F3360:F3375" si="327">G3360*3.281</f>
        <v>25.880528000000002</v>
      </c>
      <c r="G3360">
        <v>7.8879999999999999</v>
      </c>
      <c r="H3360" s="5">
        <v>23.12</v>
      </c>
      <c r="I3360">
        <v>7.0469999999999997</v>
      </c>
      <c r="K3360">
        <v>430.59300000000002</v>
      </c>
      <c r="L3360">
        <v>422.70499999999998</v>
      </c>
      <c r="M3360">
        <v>423.54599999999999</v>
      </c>
      <c r="N3360">
        <v>7.1210000000000004</v>
      </c>
      <c r="O3360">
        <v>6.28</v>
      </c>
      <c r="P3360">
        <f t="shared" si="326"/>
        <v>0.84100000000000819</v>
      </c>
    </row>
    <row r="3361" spans="1:16" x14ac:dyDescent="0.2">
      <c r="A3361" s="1">
        <v>315</v>
      </c>
      <c r="B3361" s="10">
        <v>33306</v>
      </c>
      <c r="C3361" s="32" t="s">
        <v>206</v>
      </c>
      <c r="F3361" s="5">
        <f t="shared" si="327"/>
        <v>25.890371000000002</v>
      </c>
      <c r="G3361">
        <v>7.891</v>
      </c>
      <c r="H3361" s="5">
        <v>23.7</v>
      </c>
      <c r="I3361">
        <v>7.2240000000000002</v>
      </c>
      <c r="K3361">
        <v>430.59300000000002</v>
      </c>
      <c r="L3361">
        <v>422.702</v>
      </c>
      <c r="M3361">
        <v>423.37</v>
      </c>
      <c r="N3361">
        <v>7.1239999999999997</v>
      </c>
      <c r="O3361">
        <v>6.4569999999999999</v>
      </c>
      <c r="P3361">
        <f t="shared" si="326"/>
        <v>0.66800000000000637</v>
      </c>
    </row>
    <row r="3362" spans="1:16" x14ac:dyDescent="0.2">
      <c r="A3362" s="1">
        <v>315</v>
      </c>
      <c r="B3362" s="10">
        <v>33679</v>
      </c>
      <c r="C3362" s="32" t="s">
        <v>206</v>
      </c>
      <c r="F3362" s="5">
        <f t="shared" si="327"/>
        <v>25.739445</v>
      </c>
      <c r="G3362">
        <v>7.8449999999999998</v>
      </c>
      <c r="H3362" s="5">
        <f t="shared" ref="H3362:H3372" si="328">I3362*3.281</f>
        <v>22.99981</v>
      </c>
      <c r="I3362">
        <v>7.01</v>
      </c>
      <c r="K3362">
        <v>430.59300000000002</v>
      </c>
      <c r="L3362">
        <v>422.75</v>
      </c>
      <c r="M3362">
        <v>423.58</v>
      </c>
      <c r="N3362">
        <v>7.08</v>
      </c>
      <c r="O3362">
        <v>6.24</v>
      </c>
      <c r="P3362">
        <f t="shared" si="326"/>
        <v>0.82999999999998408</v>
      </c>
    </row>
    <row r="3363" spans="1:16" x14ac:dyDescent="0.2">
      <c r="A3363" s="1">
        <v>315</v>
      </c>
      <c r="B3363" s="10">
        <v>33784</v>
      </c>
      <c r="C3363" s="32" t="s">
        <v>206</v>
      </c>
      <c r="F3363" s="5">
        <f t="shared" si="327"/>
        <v>25.883809000000003</v>
      </c>
      <c r="G3363">
        <v>7.8890000000000002</v>
      </c>
      <c r="H3363" s="5">
        <f t="shared" si="328"/>
        <v>22.865289000000001</v>
      </c>
      <c r="I3363">
        <v>6.9690000000000003</v>
      </c>
      <c r="K3363">
        <v>430.59300000000002</v>
      </c>
    </row>
    <row r="3364" spans="1:16" x14ac:dyDescent="0.2">
      <c r="A3364" s="1">
        <v>315</v>
      </c>
      <c r="B3364" s="10">
        <v>33996</v>
      </c>
      <c r="C3364" s="32" t="s">
        <v>206</v>
      </c>
      <c r="F3364" s="5">
        <f t="shared" si="327"/>
        <v>25.637734000000002</v>
      </c>
      <c r="G3364">
        <v>7.8140000000000001</v>
      </c>
      <c r="H3364" s="5">
        <f t="shared" si="328"/>
        <v>26.152851000000002</v>
      </c>
      <c r="I3364">
        <v>7.9710000000000001</v>
      </c>
      <c r="K3364">
        <v>430.59300000000002</v>
      </c>
      <c r="L3364">
        <v>422.78</v>
      </c>
      <c r="M3364">
        <v>422.62</v>
      </c>
      <c r="N3364">
        <v>7.0469999999999997</v>
      </c>
      <c r="O3364">
        <v>7.2039999999999997</v>
      </c>
      <c r="P3364">
        <f t="shared" si="326"/>
        <v>-0.15999999999996817</v>
      </c>
    </row>
    <row r="3365" spans="1:16" x14ac:dyDescent="0.2">
      <c r="A3365" s="1">
        <v>315</v>
      </c>
      <c r="B3365" s="10">
        <v>34026</v>
      </c>
      <c r="C3365" s="32" t="s">
        <v>206</v>
      </c>
      <c r="F3365" s="5">
        <f t="shared" si="327"/>
        <v>25.805065000000003</v>
      </c>
      <c r="G3365">
        <v>7.8650000000000002</v>
      </c>
      <c r="H3365" s="5">
        <f t="shared" si="328"/>
        <v>22.753734999999999</v>
      </c>
      <c r="I3365">
        <v>6.9349999999999996</v>
      </c>
      <c r="K3365">
        <v>430.59300000000002</v>
      </c>
      <c r="L3365">
        <v>422.73</v>
      </c>
      <c r="M3365">
        <v>423.66</v>
      </c>
      <c r="N3365">
        <v>7.0979999999999999</v>
      </c>
      <c r="O3365">
        <v>6.1680000000000001</v>
      </c>
      <c r="P3365">
        <f t="shared" si="326"/>
        <v>0.93000000000000682</v>
      </c>
    </row>
    <row r="3366" spans="1:16" x14ac:dyDescent="0.2">
      <c r="A3366" s="1">
        <v>315</v>
      </c>
      <c r="B3366" s="10">
        <v>34033</v>
      </c>
      <c r="C3366" s="32" t="s">
        <v>206</v>
      </c>
      <c r="F3366" s="5">
        <f t="shared" si="327"/>
        <v>25.844436999999999</v>
      </c>
      <c r="G3366">
        <v>7.8769999999999998</v>
      </c>
      <c r="H3366" s="5">
        <f t="shared" si="328"/>
        <v>22.694676999999999</v>
      </c>
      <c r="I3366">
        <v>6.9169999999999998</v>
      </c>
      <c r="K3366">
        <v>430.59300000000002</v>
      </c>
      <c r="L3366">
        <v>422.72</v>
      </c>
      <c r="M3366">
        <v>423.68</v>
      </c>
      <c r="N3366">
        <v>7.11</v>
      </c>
      <c r="O3366">
        <v>6.15</v>
      </c>
      <c r="P3366">
        <f t="shared" si="326"/>
        <v>0.95999999999997954</v>
      </c>
    </row>
    <row r="3367" spans="1:16" x14ac:dyDescent="0.2">
      <c r="A3367" s="1">
        <v>315</v>
      </c>
      <c r="B3367" s="10">
        <v>34044</v>
      </c>
      <c r="C3367" s="32" t="s">
        <v>206</v>
      </c>
      <c r="F3367" s="5">
        <f t="shared" si="327"/>
        <v>25.880528000000002</v>
      </c>
      <c r="G3367">
        <v>7.8879999999999999</v>
      </c>
      <c r="H3367" s="5">
        <f t="shared" si="328"/>
        <v>22.694676999999999</v>
      </c>
      <c r="I3367">
        <v>6.9169999999999998</v>
      </c>
      <c r="K3367">
        <v>430.59300000000002</v>
      </c>
      <c r="L3367">
        <v>422.71</v>
      </c>
      <c r="M3367">
        <v>423.68</v>
      </c>
      <c r="N3367">
        <v>7.1210000000000004</v>
      </c>
      <c r="O3367">
        <v>6.15</v>
      </c>
      <c r="P3367">
        <f t="shared" si="326"/>
        <v>0.97000000000002728</v>
      </c>
    </row>
    <row r="3368" spans="1:16" x14ac:dyDescent="0.2">
      <c r="A3368" s="1">
        <v>315</v>
      </c>
      <c r="B3368" s="10">
        <v>34058</v>
      </c>
      <c r="C3368" s="32" t="s">
        <v>206</v>
      </c>
      <c r="F3368" s="5">
        <f t="shared" si="327"/>
        <v>25.893652000000003</v>
      </c>
      <c r="G3368">
        <v>7.8920000000000003</v>
      </c>
      <c r="H3368" s="5">
        <f t="shared" si="328"/>
        <v>22.632338000000001</v>
      </c>
      <c r="I3368">
        <v>6.8979999999999997</v>
      </c>
      <c r="K3368">
        <v>430.59300000000002</v>
      </c>
      <c r="L3368">
        <v>422.7</v>
      </c>
      <c r="M3368">
        <v>423.7</v>
      </c>
      <c r="N3368">
        <v>7.125</v>
      </c>
      <c r="O3368">
        <v>6.1310000000000002</v>
      </c>
      <c r="P3368">
        <f>G3368-I3368</f>
        <v>0.99400000000000066</v>
      </c>
    </row>
    <row r="3369" spans="1:16" x14ac:dyDescent="0.2">
      <c r="A3369" s="1">
        <v>315</v>
      </c>
      <c r="B3369" s="10">
        <v>34065</v>
      </c>
      <c r="C3369" s="32" t="s">
        <v>206</v>
      </c>
      <c r="F3369" s="5">
        <f t="shared" si="327"/>
        <v>25.837875</v>
      </c>
      <c r="G3369">
        <v>7.875</v>
      </c>
      <c r="H3369" s="5">
        <f t="shared" si="328"/>
        <v>22.569998999999999</v>
      </c>
      <c r="I3369">
        <v>6.8789999999999996</v>
      </c>
      <c r="K3369">
        <v>430.59300000000002</v>
      </c>
      <c r="L3369">
        <v>422.72</v>
      </c>
      <c r="M3369">
        <v>423.71</v>
      </c>
      <c r="N3369">
        <v>7.1079999999999997</v>
      </c>
      <c r="O3369">
        <v>6.1120000000000001</v>
      </c>
      <c r="P3369">
        <f>G3369-I3369</f>
        <v>0.99600000000000044</v>
      </c>
    </row>
    <row r="3370" spans="1:16" x14ac:dyDescent="0.2">
      <c r="A3370" s="1">
        <v>315</v>
      </c>
      <c r="B3370" s="10">
        <v>34075</v>
      </c>
      <c r="C3370" s="32" t="s">
        <v>206</v>
      </c>
      <c r="F3370" s="5">
        <f t="shared" si="327"/>
        <v>25.890371000000002</v>
      </c>
      <c r="G3370">
        <v>7.891</v>
      </c>
      <c r="H3370" s="5">
        <f t="shared" si="328"/>
        <v>22.533908</v>
      </c>
      <c r="I3370">
        <v>6.8680000000000003</v>
      </c>
      <c r="K3370">
        <v>430.59300000000002</v>
      </c>
      <c r="L3370">
        <v>422.7</v>
      </c>
      <c r="M3370">
        <v>423.73</v>
      </c>
      <c r="N3370">
        <v>7.1239999999999997</v>
      </c>
      <c r="O3370">
        <v>6.101</v>
      </c>
      <c r="P3370">
        <f>G3370-I3370</f>
        <v>1.0229999999999997</v>
      </c>
    </row>
    <row r="3371" spans="1:16" x14ac:dyDescent="0.2">
      <c r="A3371" s="1">
        <v>315</v>
      </c>
      <c r="B3371" s="10">
        <v>34086</v>
      </c>
      <c r="C3371" s="32" t="s">
        <v>206</v>
      </c>
      <c r="F3371" s="5">
        <f t="shared" si="327"/>
        <v>25.818189</v>
      </c>
      <c r="G3371">
        <v>7.8689999999999998</v>
      </c>
      <c r="H3371" s="5">
        <f t="shared" si="328"/>
        <v>22.524065</v>
      </c>
      <c r="I3371">
        <v>6.8650000000000002</v>
      </c>
      <c r="K3371">
        <v>430.59300000000002</v>
      </c>
      <c r="L3371">
        <v>422.72</v>
      </c>
      <c r="M3371">
        <v>423.73</v>
      </c>
      <c r="N3371">
        <v>7.1020000000000003</v>
      </c>
      <c r="O3371">
        <v>6.0979999999999999</v>
      </c>
      <c r="P3371">
        <f>G3371-I3371</f>
        <v>1.0039999999999996</v>
      </c>
    </row>
    <row r="3372" spans="1:16" x14ac:dyDescent="0.2">
      <c r="A3372" s="1">
        <v>315</v>
      </c>
      <c r="B3372" s="10">
        <v>34100</v>
      </c>
      <c r="C3372" s="32" t="s">
        <v>206</v>
      </c>
      <c r="F3372" s="5">
        <f t="shared" si="327"/>
        <v>25.312915</v>
      </c>
      <c r="G3372">
        <v>7.7149999999999999</v>
      </c>
      <c r="H3372" s="5">
        <f t="shared" si="328"/>
        <v>22.520783999999999</v>
      </c>
      <c r="I3372">
        <v>6.8639999999999999</v>
      </c>
      <c r="K3372">
        <v>430.59300000000002</v>
      </c>
      <c r="L3372">
        <v>422.88</v>
      </c>
      <c r="M3372">
        <v>423.73</v>
      </c>
      <c r="N3372">
        <v>6.9480000000000004</v>
      </c>
      <c r="O3372">
        <v>6.0970000000000004</v>
      </c>
      <c r="P3372">
        <f t="shared" si="326"/>
        <v>0.85000000000002274</v>
      </c>
    </row>
    <row r="3373" spans="1:16" x14ac:dyDescent="0.2">
      <c r="A3373" s="1">
        <v>315</v>
      </c>
      <c r="B3373" s="10">
        <v>34110</v>
      </c>
      <c r="C3373" s="32" t="s">
        <v>206</v>
      </c>
      <c r="F3373" s="5">
        <f t="shared" si="327"/>
        <v>25.145583999999999</v>
      </c>
      <c r="G3373">
        <v>7.6639999999999997</v>
      </c>
      <c r="K3373">
        <v>430.59300000000002</v>
      </c>
      <c r="L3373">
        <v>422.93</v>
      </c>
      <c r="N3373">
        <v>6.8970000000000002</v>
      </c>
    </row>
    <row r="3374" spans="1:16" x14ac:dyDescent="0.2">
      <c r="A3374" s="1">
        <v>315</v>
      </c>
      <c r="B3374" s="10">
        <v>34117</v>
      </c>
      <c r="C3374" s="32" t="s">
        <v>206</v>
      </c>
      <c r="F3374" s="5">
        <f t="shared" si="327"/>
        <v>25.129179000000001</v>
      </c>
      <c r="G3374">
        <v>7.6589999999999998</v>
      </c>
      <c r="K3374">
        <v>430.59300000000002</v>
      </c>
      <c r="L3374">
        <v>422.93</v>
      </c>
      <c r="N3374">
        <v>6.8920000000000003</v>
      </c>
    </row>
    <row r="3375" spans="1:16" x14ac:dyDescent="0.2">
      <c r="A3375" s="1">
        <v>315</v>
      </c>
      <c r="B3375" s="10">
        <v>34129</v>
      </c>
      <c r="C3375" s="32" t="s">
        <v>206</v>
      </c>
      <c r="F3375" s="5">
        <f t="shared" si="327"/>
        <v>25.119336000000001</v>
      </c>
      <c r="G3375">
        <v>7.6559999999999997</v>
      </c>
      <c r="K3375">
        <v>430.59300000000002</v>
      </c>
      <c r="L3375">
        <v>422.94</v>
      </c>
      <c r="N3375">
        <v>6.8890000000000002</v>
      </c>
    </row>
    <row r="3376" spans="1:16" x14ac:dyDescent="0.2">
      <c r="A3376" s="1">
        <v>315</v>
      </c>
      <c r="B3376" s="10">
        <v>34267</v>
      </c>
      <c r="C3376" s="32"/>
      <c r="J3376" t="s">
        <v>27</v>
      </c>
      <c r="K3376">
        <v>430.59300000000002</v>
      </c>
    </row>
    <row r="3377" spans="1:16" x14ac:dyDescent="0.2">
      <c r="A3377" s="1">
        <v>315</v>
      </c>
      <c r="B3377" s="10">
        <v>34310</v>
      </c>
      <c r="C3377" s="32" t="s">
        <v>206</v>
      </c>
      <c r="F3377" s="5">
        <f t="shared" ref="F3377:F3383" si="329">G3377*3.281</f>
        <v>25.178394000000001</v>
      </c>
      <c r="G3377">
        <v>7.6740000000000004</v>
      </c>
      <c r="H3377" s="5">
        <f t="shared" ref="H3377:H3385" si="330">I3377*3.281</f>
        <v>22.487974000000001</v>
      </c>
      <c r="I3377">
        <v>6.8540000000000001</v>
      </c>
      <c r="K3377">
        <v>430.59300000000002</v>
      </c>
      <c r="L3377">
        <v>422.91899999999998</v>
      </c>
      <c r="M3377">
        <v>423.73899999999998</v>
      </c>
      <c r="N3377">
        <v>6.907</v>
      </c>
      <c r="O3377">
        <v>6.0869999999999997</v>
      </c>
      <c r="P3377">
        <f t="shared" si="326"/>
        <v>0.81999999999999318</v>
      </c>
    </row>
    <row r="3378" spans="1:16" x14ac:dyDescent="0.2">
      <c r="A3378" s="1">
        <v>315</v>
      </c>
      <c r="B3378" s="10">
        <v>34341</v>
      </c>
      <c r="C3378" s="32" t="s">
        <v>206</v>
      </c>
      <c r="F3378" s="5">
        <f t="shared" si="329"/>
        <v>25.440874000000001</v>
      </c>
      <c r="G3378">
        <v>7.7539999999999996</v>
      </c>
      <c r="H3378" s="5">
        <f t="shared" si="330"/>
        <v>22.599527999999999</v>
      </c>
      <c r="I3378">
        <v>6.8879999999999999</v>
      </c>
      <c r="K3378">
        <v>430.59300000000002</v>
      </c>
      <c r="L3378">
        <v>422.839</v>
      </c>
      <c r="M3378">
        <v>423.70499999999998</v>
      </c>
      <c r="N3378">
        <v>6.9870000000000001</v>
      </c>
      <c r="O3378">
        <v>6.1210000000000004</v>
      </c>
      <c r="P3378">
        <f t="shared" si="326"/>
        <v>0.86599999999998545</v>
      </c>
    </row>
    <row r="3379" spans="1:16" x14ac:dyDescent="0.2">
      <c r="A3379" s="1">
        <v>315</v>
      </c>
      <c r="B3379" s="10">
        <v>34366</v>
      </c>
      <c r="C3379" s="32" t="s">
        <v>206</v>
      </c>
      <c r="F3379" s="5">
        <f t="shared" si="329"/>
        <v>25.611486000000003</v>
      </c>
      <c r="G3379">
        <v>7.806</v>
      </c>
      <c r="H3379" s="5">
        <f t="shared" si="330"/>
        <v>22.645462000000002</v>
      </c>
      <c r="I3379">
        <v>6.9020000000000001</v>
      </c>
      <c r="K3379">
        <v>430.59300000000002</v>
      </c>
      <c r="L3379">
        <v>422.78699999999998</v>
      </c>
      <c r="M3379">
        <v>423.69099999999997</v>
      </c>
      <c r="N3379">
        <v>7.0389999999999997</v>
      </c>
      <c r="O3379">
        <v>6.1349999999999998</v>
      </c>
      <c r="P3379">
        <f t="shared" si="326"/>
        <v>0.90399999999999636</v>
      </c>
    </row>
    <row r="3380" spans="1:16" x14ac:dyDescent="0.2">
      <c r="A3380" s="1">
        <v>315</v>
      </c>
      <c r="B3380" s="10">
        <v>34402</v>
      </c>
      <c r="C3380" s="32" t="s">
        <v>206</v>
      </c>
      <c r="F3380" s="5">
        <f t="shared" si="329"/>
        <v>25.850998999999998</v>
      </c>
      <c r="G3380">
        <v>7.8789999999999996</v>
      </c>
      <c r="H3380" s="5">
        <f t="shared" si="330"/>
        <v>22.701239000000001</v>
      </c>
      <c r="I3380">
        <v>6.9189999999999996</v>
      </c>
      <c r="K3380">
        <v>430.59300000000002</v>
      </c>
      <c r="L3380">
        <v>422.714</v>
      </c>
      <c r="M3380">
        <v>423.67399999999998</v>
      </c>
      <c r="N3380">
        <v>7.1120000000000001</v>
      </c>
      <c r="O3380">
        <v>6.1520000000000001</v>
      </c>
      <c r="P3380">
        <f t="shared" si="326"/>
        <v>0.95999999999997954</v>
      </c>
    </row>
    <row r="3381" spans="1:16" x14ac:dyDescent="0.2">
      <c r="A3381" s="1">
        <v>315</v>
      </c>
      <c r="B3381" s="10">
        <v>34438</v>
      </c>
      <c r="C3381" s="32" t="s">
        <v>206</v>
      </c>
      <c r="F3381" s="5">
        <f t="shared" si="329"/>
        <v>25.896933000000001</v>
      </c>
      <c r="G3381">
        <v>7.8929999999999998</v>
      </c>
      <c r="H3381" s="5">
        <f t="shared" si="330"/>
        <v>22.599527999999999</v>
      </c>
      <c r="I3381">
        <v>6.8879999999999999</v>
      </c>
      <c r="K3381">
        <v>430.59300000000002</v>
      </c>
      <c r="L3381">
        <v>422.7</v>
      </c>
      <c r="M3381">
        <v>423.70499999999998</v>
      </c>
      <c r="N3381">
        <v>7.1260000000000003</v>
      </c>
      <c r="O3381">
        <v>6.1210000000000004</v>
      </c>
      <c r="P3381">
        <f t="shared" si="326"/>
        <v>1.0049999999999955</v>
      </c>
    </row>
    <row r="3382" spans="1:16" x14ac:dyDescent="0.2">
      <c r="A3382" s="1">
        <v>315</v>
      </c>
      <c r="B3382" s="10">
        <v>34488</v>
      </c>
      <c r="C3382" s="32" t="s">
        <v>206</v>
      </c>
      <c r="F3382" s="5">
        <f t="shared" si="329"/>
        <v>25.184956000000003</v>
      </c>
      <c r="G3382">
        <v>7.6760000000000002</v>
      </c>
      <c r="H3382" s="5">
        <f t="shared" si="330"/>
        <v>22.435478</v>
      </c>
      <c r="I3382">
        <v>6.8380000000000001</v>
      </c>
      <c r="K3382">
        <v>430.59300000000002</v>
      </c>
      <c r="L3382">
        <v>422.91699999999997</v>
      </c>
      <c r="M3382">
        <v>423.755</v>
      </c>
      <c r="N3382">
        <v>6.9089999999999998</v>
      </c>
      <c r="O3382">
        <v>6.0709999999999997</v>
      </c>
      <c r="P3382">
        <f t="shared" si="326"/>
        <v>0.83800000000002228</v>
      </c>
    </row>
    <row r="3383" spans="1:16" x14ac:dyDescent="0.2">
      <c r="A3383" s="1">
        <v>315</v>
      </c>
      <c r="B3383" s="10">
        <v>34522</v>
      </c>
      <c r="C3383" s="32" t="s">
        <v>206</v>
      </c>
      <c r="F3383" s="5">
        <f t="shared" si="329"/>
        <v>24.952005000000003</v>
      </c>
      <c r="G3383">
        <v>7.6050000000000004</v>
      </c>
      <c r="H3383" s="5">
        <f t="shared" si="330"/>
        <v>22.340329000000001</v>
      </c>
      <c r="I3383">
        <v>6.8090000000000002</v>
      </c>
      <c r="K3383">
        <v>430.59300000000002</v>
      </c>
      <c r="L3383">
        <v>422.988</v>
      </c>
      <c r="M3383">
        <v>423.78399999999999</v>
      </c>
      <c r="N3383">
        <v>6.8380000000000001</v>
      </c>
      <c r="O3383">
        <v>6.0419999999999998</v>
      </c>
      <c r="P3383">
        <f t="shared" si="326"/>
        <v>0.79599999999999227</v>
      </c>
    </row>
    <row r="3384" spans="1:16" x14ac:dyDescent="0.2">
      <c r="A3384" s="1">
        <v>315</v>
      </c>
      <c r="B3384" s="10">
        <v>34561</v>
      </c>
      <c r="C3384" s="32" t="s">
        <v>206</v>
      </c>
      <c r="H3384" s="5">
        <f t="shared" si="330"/>
        <v>22.21237</v>
      </c>
      <c r="I3384">
        <v>6.77</v>
      </c>
      <c r="K3384">
        <v>430.59300000000002</v>
      </c>
      <c r="M3384">
        <v>423.82299999999998</v>
      </c>
      <c r="O3384">
        <v>6.0030000000000001</v>
      </c>
    </row>
    <row r="3385" spans="1:16" x14ac:dyDescent="0.2">
      <c r="A3385" s="1">
        <v>315</v>
      </c>
      <c r="B3385" s="10">
        <v>34589</v>
      </c>
      <c r="C3385" s="32" t="s">
        <v>206</v>
      </c>
      <c r="F3385" s="5">
        <f t="shared" ref="F3385:F3393" si="331">G3385*3.281</f>
        <v>24.558285000000001</v>
      </c>
      <c r="G3385">
        <v>7.4850000000000003</v>
      </c>
      <c r="H3385" s="5">
        <f t="shared" si="330"/>
        <v>22.314081000000002</v>
      </c>
      <c r="I3385">
        <v>6.8010000000000002</v>
      </c>
      <c r="K3385">
        <v>430.59300000000002</v>
      </c>
      <c r="L3385">
        <v>423.108</v>
      </c>
      <c r="M3385">
        <v>423.79199999999997</v>
      </c>
      <c r="N3385">
        <v>6.718</v>
      </c>
      <c r="O3385">
        <v>6.0339999999999998</v>
      </c>
      <c r="P3385">
        <f t="shared" si="326"/>
        <v>0.68399999999996908</v>
      </c>
    </row>
    <row r="3386" spans="1:16" x14ac:dyDescent="0.2">
      <c r="A3386" s="1">
        <v>315</v>
      </c>
      <c r="B3386" s="10">
        <v>34611</v>
      </c>
      <c r="C3386" s="32" t="s">
        <v>206</v>
      </c>
      <c r="F3386" s="5">
        <f t="shared" si="331"/>
        <v>22.110659000000002</v>
      </c>
      <c r="G3386">
        <v>6.7389999999999999</v>
      </c>
      <c r="K3386">
        <v>430.59300000000002</v>
      </c>
      <c r="L3386">
        <v>423.85399999999998</v>
      </c>
      <c r="N3386">
        <v>5.9720000000000004</v>
      </c>
    </row>
    <row r="3387" spans="1:16" x14ac:dyDescent="0.2">
      <c r="A3387" s="1">
        <v>315</v>
      </c>
      <c r="B3387" s="10">
        <v>34648</v>
      </c>
      <c r="C3387" s="32" t="s">
        <v>206</v>
      </c>
      <c r="F3387" s="5">
        <f t="shared" si="331"/>
        <v>23.970986</v>
      </c>
      <c r="G3387">
        <v>7.306</v>
      </c>
      <c r="H3387" s="5">
        <f t="shared" ref="H3387:H3456" si="332">I3387*3.281</f>
        <v>22.035196000000003</v>
      </c>
      <c r="I3387">
        <v>6.7160000000000002</v>
      </c>
      <c r="K3387">
        <v>430.59300000000002</v>
      </c>
      <c r="L3387">
        <v>423.28699999999998</v>
      </c>
      <c r="M3387">
        <v>423.87700000000001</v>
      </c>
      <c r="N3387">
        <v>6.5389999999999997</v>
      </c>
      <c r="O3387">
        <v>5.9489999999999998</v>
      </c>
      <c r="P3387">
        <f t="shared" si="326"/>
        <v>0.59000000000003183</v>
      </c>
    </row>
    <row r="3388" spans="1:16" x14ac:dyDescent="0.2">
      <c r="A3388" s="1">
        <v>315</v>
      </c>
      <c r="B3388" s="10">
        <v>34676</v>
      </c>
      <c r="C3388" s="32" t="s">
        <v>206</v>
      </c>
      <c r="F3388" s="5">
        <f t="shared" si="331"/>
        <v>23.967704999999999</v>
      </c>
      <c r="G3388">
        <v>7.3049999999999997</v>
      </c>
      <c r="H3388" s="5">
        <f t="shared" si="332"/>
        <v>22.022072000000001</v>
      </c>
      <c r="I3388">
        <v>6.7119999999999997</v>
      </c>
      <c r="K3388">
        <v>430.59300000000002</v>
      </c>
      <c r="L3388">
        <v>423.28800000000001</v>
      </c>
      <c r="M3388">
        <v>423.88099999999997</v>
      </c>
      <c r="N3388">
        <v>6.5380000000000003</v>
      </c>
      <c r="O3388">
        <v>5.9450000000000003</v>
      </c>
      <c r="P3388">
        <f t="shared" si="326"/>
        <v>0.59299999999996089</v>
      </c>
    </row>
    <row r="3389" spans="1:16" x14ac:dyDescent="0.2">
      <c r="A3389" s="1">
        <v>315</v>
      </c>
      <c r="B3389" s="10">
        <v>34702</v>
      </c>
      <c r="C3389" s="32" t="s">
        <v>206</v>
      </c>
      <c r="F3389" s="5">
        <f t="shared" si="331"/>
        <v>24.115349999999999</v>
      </c>
      <c r="G3389">
        <v>7.35</v>
      </c>
      <c r="H3389" s="5">
        <f t="shared" si="332"/>
        <v>22.113940000000003</v>
      </c>
      <c r="I3389">
        <v>6.74</v>
      </c>
      <c r="K3389">
        <v>430.59300000000002</v>
      </c>
      <c r="L3389">
        <v>423.24</v>
      </c>
      <c r="M3389">
        <v>423.85</v>
      </c>
      <c r="N3389">
        <v>6.59</v>
      </c>
      <c r="O3389">
        <v>5.97</v>
      </c>
      <c r="P3389">
        <f t="shared" si="326"/>
        <v>0.61000000000001364</v>
      </c>
    </row>
    <row r="3390" spans="1:16" x14ac:dyDescent="0.2">
      <c r="A3390" s="1">
        <v>315</v>
      </c>
      <c r="B3390" s="10">
        <v>34775</v>
      </c>
      <c r="C3390" s="32" t="s">
        <v>206</v>
      </c>
      <c r="F3390" s="5">
        <f t="shared" si="331"/>
        <v>24.840451000000002</v>
      </c>
      <c r="G3390">
        <v>7.5709999999999997</v>
      </c>
      <c r="H3390" s="5">
        <f t="shared" si="332"/>
        <v>22.330486000000001</v>
      </c>
      <c r="I3390">
        <v>6.806</v>
      </c>
      <c r="K3390">
        <v>430.59300000000002</v>
      </c>
      <c r="L3390">
        <v>423.02199999999999</v>
      </c>
      <c r="M3390">
        <v>423.78699999999998</v>
      </c>
      <c r="N3390">
        <v>6.8040000000000003</v>
      </c>
      <c r="O3390">
        <v>6.0389999999999997</v>
      </c>
      <c r="P3390">
        <f t="shared" si="326"/>
        <v>0.76499999999998636</v>
      </c>
    </row>
    <row r="3391" spans="1:16" x14ac:dyDescent="0.2">
      <c r="A3391" s="1">
        <v>315</v>
      </c>
      <c r="B3391" s="10">
        <v>34817</v>
      </c>
      <c r="C3391" s="32" t="s">
        <v>206</v>
      </c>
      <c r="F3391" s="5">
        <f t="shared" si="331"/>
        <v>24.669839000000003</v>
      </c>
      <c r="G3391">
        <v>7.5190000000000001</v>
      </c>
      <c r="H3391" s="5">
        <f t="shared" si="332"/>
        <v>22.192684000000003</v>
      </c>
      <c r="I3391">
        <v>6.7640000000000002</v>
      </c>
      <c r="K3391">
        <v>430.59300000000002</v>
      </c>
      <c r="L3391">
        <f t="shared" ref="L3391:L3404" si="333">K3391-G3391</f>
        <v>423.07400000000001</v>
      </c>
      <c r="M3391">
        <f>K3391-I3391</f>
        <v>423.82900000000001</v>
      </c>
      <c r="N3391">
        <f t="shared" ref="N3391:O3406" si="334">429.826-L3391</f>
        <v>6.7520000000000095</v>
      </c>
      <c r="O3391">
        <f t="shared" si="334"/>
        <v>5.9970000000000141</v>
      </c>
      <c r="P3391">
        <f t="shared" si="326"/>
        <v>0.75499999999999545</v>
      </c>
    </row>
    <row r="3392" spans="1:16" x14ac:dyDescent="0.2">
      <c r="A3392" s="1">
        <v>315</v>
      </c>
      <c r="B3392" s="10">
        <v>34859</v>
      </c>
      <c r="C3392" s="32" t="s">
        <v>206</v>
      </c>
      <c r="F3392" s="5">
        <f t="shared" si="331"/>
        <v>25.857561</v>
      </c>
      <c r="G3392">
        <v>7.8810000000000002</v>
      </c>
      <c r="H3392" s="5">
        <f t="shared" si="332"/>
        <v>22.025353000000003</v>
      </c>
      <c r="I3392">
        <v>6.7130000000000001</v>
      </c>
      <c r="K3392">
        <v>430.59300000000002</v>
      </c>
      <c r="L3392">
        <f t="shared" si="333"/>
        <v>422.71199999999999</v>
      </c>
      <c r="M3392">
        <f t="shared" ref="M3392:M3416" si="335">K3392-I3392</f>
        <v>423.88</v>
      </c>
      <c r="N3392">
        <f t="shared" si="334"/>
        <v>7.1140000000000327</v>
      </c>
      <c r="O3392">
        <f t="shared" si="334"/>
        <v>5.9460000000000264</v>
      </c>
      <c r="P3392">
        <f t="shared" si="326"/>
        <v>1.1680000000000064</v>
      </c>
    </row>
    <row r="3393" spans="1:16" x14ac:dyDescent="0.2">
      <c r="A3393" s="1">
        <v>315</v>
      </c>
      <c r="B3393" s="10">
        <v>35025</v>
      </c>
      <c r="C3393" s="32" t="s">
        <v>206</v>
      </c>
      <c r="F3393" s="5">
        <f t="shared" si="331"/>
        <v>24.669839000000003</v>
      </c>
      <c r="G3393">
        <v>7.5190000000000001</v>
      </c>
      <c r="H3393" s="5">
        <f t="shared" si="332"/>
        <v>22.166436000000001</v>
      </c>
      <c r="I3393">
        <v>6.7560000000000002</v>
      </c>
      <c r="K3393">
        <v>430.59300000000002</v>
      </c>
      <c r="L3393">
        <f t="shared" si="333"/>
        <v>423.07400000000001</v>
      </c>
      <c r="M3393">
        <f>K3393-I3393</f>
        <v>423.83699999999999</v>
      </c>
      <c r="N3393">
        <f>429.826-L3393</f>
        <v>6.7520000000000095</v>
      </c>
      <c r="O3393">
        <f t="shared" si="334"/>
        <v>5.9890000000000327</v>
      </c>
      <c r="P3393">
        <f t="shared" si="326"/>
        <v>0.76299999999997681</v>
      </c>
    </row>
    <row r="3394" spans="1:16" x14ac:dyDescent="0.2">
      <c r="A3394" s="1">
        <v>315</v>
      </c>
      <c r="B3394" s="10">
        <v>35101</v>
      </c>
      <c r="C3394" s="32" t="s">
        <v>206</v>
      </c>
      <c r="H3394" s="5">
        <f t="shared" si="332"/>
        <v>22.327204999999999</v>
      </c>
      <c r="I3394">
        <v>6.8049999999999997</v>
      </c>
      <c r="K3394">
        <v>430.59300000000002</v>
      </c>
      <c r="M3394">
        <f t="shared" si="335"/>
        <v>423.78800000000001</v>
      </c>
      <c r="O3394">
        <f t="shared" si="334"/>
        <v>6.0380000000000109</v>
      </c>
    </row>
    <row r="3395" spans="1:16" x14ac:dyDescent="0.2">
      <c r="A3395" s="1">
        <v>315</v>
      </c>
      <c r="B3395" s="10">
        <v>35143</v>
      </c>
      <c r="C3395" s="32" t="s">
        <v>206</v>
      </c>
      <c r="F3395" s="5">
        <f t="shared" ref="F3395:F3405" si="336">G3395*3.281</f>
        <v>25.453998000000002</v>
      </c>
      <c r="G3395">
        <v>7.758</v>
      </c>
      <c r="H3395" s="5">
        <f t="shared" si="332"/>
        <v>22.445321</v>
      </c>
      <c r="I3395">
        <v>6.8410000000000002</v>
      </c>
      <c r="K3395">
        <v>430.59300000000002</v>
      </c>
      <c r="L3395">
        <f t="shared" si="333"/>
        <v>422.83500000000004</v>
      </c>
      <c r="M3395">
        <f t="shared" si="335"/>
        <v>423.75200000000001</v>
      </c>
      <c r="N3395">
        <f t="shared" si="334"/>
        <v>6.9909999999999854</v>
      </c>
      <c r="O3395">
        <f t="shared" si="334"/>
        <v>6.0740000000000123</v>
      </c>
      <c r="P3395">
        <f t="shared" si="326"/>
        <v>0.91699999999997317</v>
      </c>
    </row>
    <row r="3396" spans="1:16" x14ac:dyDescent="0.2">
      <c r="A3396" s="1">
        <v>315</v>
      </c>
      <c r="B3396" s="10">
        <v>35213</v>
      </c>
      <c r="C3396" s="32" t="s">
        <v>206</v>
      </c>
      <c r="F3396" s="5">
        <f t="shared" si="336"/>
        <v>23.462430999999999</v>
      </c>
      <c r="G3396">
        <v>7.1509999999999998</v>
      </c>
      <c r="H3396" s="5">
        <f t="shared" si="332"/>
        <v>21.634914000000002</v>
      </c>
      <c r="I3396">
        <v>6.5940000000000003</v>
      </c>
      <c r="K3396">
        <v>430.59300000000002</v>
      </c>
      <c r="L3396">
        <f t="shared" si="333"/>
        <v>423.44200000000001</v>
      </c>
      <c r="M3396">
        <f t="shared" si="335"/>
        <v>423.99900000000002</v>
      </c>
      <c r="N3396">
        <f t="shared" si="334"/>
        <v>6.3840000000000146</v>
      </c>
      <c r="O3396">
        <f t="shared" si="334"/>
        <v>5.8269999999999982</v>
      </c>
      <c r="P3396">
        <f t="shared" si="326"/>
        <v>0.55700000000001637</v>
      </c>
    </row>
    <row r="3397" spans="1:16" x14ac:dyDescent="0.2">
      <c r="A3397" s="1">
        <v>315</v>
      </c>
      <c r="B3397" s="10">
        <v>35240</v>
      </c>
      <c r="C3397" s="32" t="s">
        <v>206</v>
      </c>
      <c r="F3397" s="5">
        <f t="shared" si="336"/>
        <v>23.364001000000002</v>
      </c>
      <c r="G3397">
        <v>7.1210000000000004</v>
      </c>
      <c r="K3397">
        <v>430.59300000000002</v>
      </c>
      <c r="L3397">
        <f t="shared" si="333"/>
        <v>423.47200000000004</v>
      </c>
      <c r="M3397">
        <f t="shared" si="335"/>
        <v>430.59300000000002</v>
      </c>
      <c r="N3397">
        <f t="shared" si="334"/>
        <v>6.353999999999985</v>
      </c>
      <c r="O3397">
        <f t="shared" si="334"/>
        <v>-0.76699999999999591</v>
      </c>
    </row>
    <row r="3398" spans="1:16" x14ac:dyDescent="0.2">
      <c r="A3398" s="1">
        <v>315</v>
      </c>
      <c r="B3398" s="10">
        <v>35286</v>
      </c>
      <c r="C3398" s="32" t="s">
        <v>206</v>
      </c>
      <c r="F3398" s="5">
        <f t="shared" si="336"/>
        <v>23.925052000000001</v>
      </c>
      <c r="G3398">
        <v>7.2919999999999998</v>
      </c>
      <c r="H3398" s="5">
        <f t="shared" si="332"/>
        <v>21.969576</v>
      </c>
      <c r="I3398">
        <v>6.6959999999999997</v>
      </c>
      <c r="K3398">
        <v>430.59300000000002</v>
      </c>
      <c r="L3398">
        <f t="shared" si="333"/>
        <v>423.30100000000004</v>
      </c>
      <c r="M3398">
        <f t="shared" si="335"/>
        <v>423.89699999999999</v>
      </c>
      <c r="N3398">
        <f t="shared" si="334"/>
        <v>6.5249999999999773</v>
      </c>
      <c r="O3398">
        <f t="shared" si="334"/>
        <v>5.9290000000000305</v>
      </c>
      <c r="P3398">
        <f t="shared" si="326"/>
        <v>0.59599999999994679</v>
      </c>
    </row>
    <row r="3399" spans="1:16" x14ac:dyDescent="0.2">
      <c r="A3399" s="1">
        <v>315</v>
      </c>
      <c r="B3399" s="10">
        <v>35311</v>
      </c>
      <c r="C3399" s="32" t="s">
        <v>206</v>
      </c>
      <c r="F3399" s="5">
        <f t="shared" si="336"/>
        <v>24.440169000000001</v>
      </c>
      <c r="G3399">
        <v>7.4489999999999998</v>
      </c>
      <c r="H3399" s="5">
        <f t="shared" si="332"/>
        <v>22.110659000000002</v>
      </c>
      <c r="I3399">
        <v>6.7389999999999999</v>
      </c>
      <c r="K3399">
        <v>430.59300000000002</v>
      </c>
      <c r="L3399">
        <f t="shared" si="333"/>
        <v>423.14400000000001</v>
      </c>
      <c r="M3399">
        <f t="shared" si="335"/>
        <v>423.85400000000004</v>
      </c>
      <c r="N3399">
        <f t="shared" si="334"/>
        <v>6.6820000000000164</v>
      </c>
      <c r="O3399">
        <f t="shared" si="334"/>
        <v>5.97199999999998</v>
      </c>
      <c r="P3399">
        <f t="shared" si="326"/>
        <v>0.71000000000003638</v>
      </c>
    </row>
    <row r="3400" spans="1:16" x14ac:dyDescent="0.2">
      <c r="A3400" s="1">
        <v>315</v>
      </c>
      <c r="B3400" s="10">
        <v>35359</v>
      </c>
      <c r="C3400" s="32" t="s">
        <v>206</v>
      </c>
      <c r="F3400" s="5">
        <f t="shared" si="336"/>
        <v>25.217766000000001</v>
      </c>
      <c r="G3400">
        <v>7.6859999999999999</v>
      </c>
      <c r="H3400" s="5">
        <f t="shared" si="332"/>
        <v>22.245180000000001</v>
      </c>
      <c r="I3400">
        <v>6.78</v>
      </c>
      <c r="K3400">
        <v>430.59300000000002</v>
      </c>
      <c r="L3400">
        <f t="shared" si="333"/>
        <v>422.90700000000004</v>
      </c>
      <c r="M3400">
        <f t="shared" si="335"/>
        <v>423.81300000000005</v>
      </c>
      <c r="N3400">
        <f t="shared" si="334"/>
        <v>6.9189999999999827</v>
      </c>
      <c r="O3400">
        <f t="shared" si="334"/>
        <v>6.0129999999999768</v>
      </c>
      <c r="P3400">
        <f t="shared" si="326"/>
        <v>0.90600000000000591</v>
      </c>
    </row>
    <row r="3401" spans="1:16" x14ac:dyDescent="0.2">
      <c r="A3401" s="1">
        <v>315</v>
      </c>
      <c r="B3401" s="10">
        <v>35419</v>
      </c>
      <c r="C3401" s="32" t="s">
        <v>206</v>
      </c>
      <c r="F3401" s="5">
        <f t="shared" si="336"/>
        <v>24.948724000000002</v>
      </c>
      <c r="G3401">
        <v>7.6040000000000001</v>
      </c>
      <c r="H3401" s="5">
        <f t="shared" si="332"/>
        <v>22.264865999999998</v>
      </c>
      <c r="I3401">
        <v>6.7859999999999996</v>
      </c>
      <c r="K3401">
        <v>430.59300000000002</v>
      </c>
      <c r="L3401">
        <f t="shared" si="333"/>
        <v>422.98900000000003</v>
      </c>
      <c r="M3401">
        <f t="shared" si="335"/>
        <v>423.80700000000002</v>
      </c>
      <c r="N3401">
        <f t="shared" si="334"/>
        <v>6.8369999999999891</v>
      </c>
      <c r="O3401">
        <f t="shared" si="334"/>
        <v>6.0190000000000055</v>
      </c>
      <c r="P3401">
        <f t="shared" si="326"/>
        <v>0.81799999999998363</v>
      </c>
    </row>
    <row r="3402" spans="1:16" x14ac:dyDescent="0.2">
      <c r="A3402" s="1">
        <v>315</v>
      </c>
      <c r="B3402" s="10">
        <v>35487</v>
      </c>
      <c r="C3402" s="32" t="s">
        <v>206</v>
      </c>
      <c r="F3402" s="5">
        <f t="shared" si="336"/>
        <v>25.499932000000001</v>
      </c>
      <c r="G3402">
        <v>7.7720000000000002</v>
      </c>
      <c r="H3402" s="5">
        <f t="shared" si="332"/>
        <v>22.422353999999999</v>
      </c>
      <c r="I3402">
        <v>6.8339999999999996</v>
      </c>
      <c r="K3402">
        <v>430.59300000000002</v>
      </c>
      <c r="L3402">
        <f t="shared" si="333"/>
        <v>422.82100000000003</v>
      </c>
      <c r="M3402">
        <f t="shared" si="335"/>
        <v>423.75900000000001</v>
      </c>
      <c r="N3402">
        <f t="shared" si="334"/>
        <v>7.0049999999999955</v>
      </c>
      <c r="O3402">
        <f t="shared" si="334"/>
        <v>6.0670000000000073</v>
      </c>
      <c r="P3402">
        <f t="shared" ref="P3402:P3413" si="337">M3402-L3402</f>
        <v>0.93799999999998818</v>
      </c>
    </row>
    <row r="3403" spans="1:16" x14ac:dyDescent="0.2">
      <c r="A3403" s="1">
        <v>315</v>
      </c>
      <c r="B3403" s="10">
        <v>35551</v>
      </c>
      <c r="C3403" s="32" t="s">
        <v>206</v>
      </c>
      <c r="F3403" s="5">
        <f t="shared" si="336"/>
        <v>23.718349</v>
      </c>
      <c r="G3403">
        <v>7.2290000000000001</v>
      </c>
      <c r="H3403" s="5">
        <f t="shared" si="332"/>
        <v>21.871146000000003</v>
      </c>
      <c r="I3403">
        <v>6.6660000000000004</v>
      </c>
      <c r="K3403">
        <v>430.59300000000002</v>
      </c>
      <c r="L3403">
        <f t="shared" si="333"/>
        <v>423.36400000000003</v>
      </c>
      <c r="M3403">
        <f t="shared" si="335"/>
        <v>423.92700000000002</v>
      </c>
      <c r="N3403">
        <f t="shared" si="334"/>
        <v>6.4619999999999891</v>
      </c>
      <c r="O3403">
        <f t="shared" si="334"/>
        <v>5.8990000000000009</v>
      </c>
      <c r="P3403">
        <f t="shared" si="337"/>
        <v>0.56299999999998818</v>
      </c>
    </row>
    <row r="3404" spans="1:16" x14ac:dyDescent="0.2">
      <c r="A3404" s="1">
        <v>315</v>
      </c>
      <c r="B3404" s="10">
        <v>35586</v>
      </c>
      <c r="C3404" s="32" t="s">
        <v>206</v>
      </c>
      <c r="F3404" s="5">
        <f t="shared" si="336"/>
        <v>23.626480999999998</v>
      </c>
      <c r="G3404">
        <v>7.2009999999999996</v>
      </c>
      <c r="H3404" s="5">
        <f t="shared" si="332"/>
        <v>21.821930999999999</v>
      </c>
      <c r="I3404">
        <v>6.6509999999999998</v>
      </c>
      <c r="K3404">
        <v>430.59300000000002</v>
      </c>
      <c r="L3404">
        <f t="shared" si="333"/>
        <v>423.392</v>
      </c>
      <c r="M3404">
        <f t="shared" si="335"/>
        <v>423.94200000000001</v>
      </c>
      <c r="N3404">
        <f t="shared" si="334"/>
        <v>6.4340000000000259</v>
      </c>
      <c r="O3404">
        <f t="shared" si="334"/>
        <v>5.8840000000000146</v>
      </c>
      <c r="P3404">
        <f t="shared" si="337"/>
        <v>0.55000000000001137</v>
      </c>
    </row>
    <row r="3405" spans="1:16" x14ac:dyDescent="0.2">
      <c r="A3405" s="1">
        <v>315</v>
      </c>
      <c r="B3405" s="10">
        <v>35651</v>
      </c>
      <c r="C3405" s="32" t="s">
        <v>206</v>
      </c>
      <c r="F3405" s="5">
        <f t="shared" si="336"/>
        <v>22.750454000000001</v>
      </c>
      <c r="G3405">
        <v>6.9340000000000002</v>
      </c>
      <c r="H3405" s="5">
        <f t="shared" si="332"/>
        <v>21.454459</v>
      </c>
      <c r="I3405">
        <v>6.5389999999999997</v>
      </c>
      <c r="K3405">
        <v>430.59300000000002</v>
      </c>
      <c r="L3405">
        <f t="shared" ref="L3405:L3416" si="338">K3405-G3405</f>
        <v>423.65899999999999</v>
      </c>
      <c r="M3405">
        <f t="shared" si="335"/>
        <v>424.05400000000003</v>
      </c>
      <c r="N3405">
        <f t="shared" ref="N3405:O3416" si="339">429.826-L3405</f>
        <v>6.16700000000003</v>
      </c>
      <c r="O3405">
        <f t="shared" si="334"/>
        <v>5.7719999999999914</v>
      </c>
      <c r="P3405">
        <f t="shared" si="337"/>
        <v>0.39500000000003865</v>
      </c>
    </row>
    <row r="3406" spans="1:16" x14ac:dyDescent="0.2">
      <c r="A3406" s="1">
        <v>315</v>
      </c>
      <c r="B3406" s="10">
        <v>35693</v>
      </c>
      <c r="C3406" s="32" t="s">
        <v>206</v>
      </c>
      <c r="F3406" s="5">
        <f t="shared" ref="F3406:F3456" si="340">G3406*3.281</f>
        <v>23.547736999999998</v>
      </c>
      <c r="G3406">
        <v>7.1769999999999996</v>
      </c>
      <c r="H3406" s="5">
        <f t="shared" si="332"/>
        <v>21.779278000000001</v>
      </c>
      <c r="I3406">
        <v>6.6379999999999999</v>
      </c>
      <c r="K3406">
        <v>430.59300000000002</v>
      </c>
      <c r="L3406">
        <f t="shared" si="338"/>
        <v>423.416</v>
      </c>
      <c r="M3406">
        <f t="shared" si="335"/>
        <v>423.95500000000004</v>
      </c>
      <c r="N3406">
        <f t="shared" si="339"/>
        <v>6.410000000000025</v>
      </c>
      <c r="O3406">
        <f t="shared" si="334"/>
        <v>5.8709999999999809</v>
      </c>
      <c r="P3406">
        <f t="shared" si="337"/>
        <v>0.53900000000004411</v>
      </c>
    </row>
    <row r="3407" spans="1:16" x14ac:dyDescent="0.2">
      <c r="A3407" s="1">
        <v>315</v>
      </c>
      <c r="B3407" s="10">
        <v>35731</v>
      </c>
      <c r="C3407" s="32" t="s">
        <v>206</v>
      </c>
      <c r="F3407" s="5">
        <f t="shared" si="340"/>
        <v>23.816779</v>
      </c>
      <c r="G3407">
        <v>7.2590000000000003</v>
      </c>
      <c r="H3407" s="5">
        <f t="shared" si="332"/>
        <v>21.795683</v>
      </c>
      <c r="I3407">
        <v>6.6429999999999998</v>
      </c>
      <c r="K3407">
        <v>430.59300000000002</v>
      </c>
      <c r="L3407">
        <f t="shared" si="338"/>
        <v>423.334</v>
      </c>
      <c r="M3407">
        <f t="shared" si="335"/>
        <v>423.95000000000005</v>
      </c>
      <c r="N3407">
        <f t="shared" si="339"/>
        <v>6.4920000000000186</v>
      </c>
      <c r="O3407">
        <f t="shared" si="339"/>
        <v>5.8759999999999764</v>
      </c>
      <c r="P3407">
        <f t="shared" si="337"/>
        <v>0.61600000000004229</v>
      </c>
    </row>
    <row r="3408" spans="1:16" x14ac:dyDescent="0.2">
      <c r="A3408" s="1">
        <v>315</v>
      </c>
      <c r="B3408" s="10">
        <v>35754</v>
      </c>
      <c r="C3408" s="32" t="s">
        <v>206</v>
      </c>
      <c r="F3408" s="5">
        <f t="shared" si="340"/>
        <v>24.092383000000002</v>
      </c>
      <c r="G3408">
        <v>7.343</v>
      </c>
      <c r="H3408" s="5">
        <f t="shared" si="332"/>
        <v>21.871146000000003</v>
      </c>
      <c r="I3408">
        <v>6.6660000000000004</v>
      </c>
      <c r="K3408">
        <v>430.59300000000002</v>
      </c>
      <c r="L3408">
        <f t="shared" si="338"/>
        <v>423.25</v>
      </c>
      <c r="M3408">
        <f t="shared" si="335"/>
        <v>423.92700000000002</v>
      </c>
      <c r="N3408">
        <f t="shared" si="339"/>
        <v>6.5760000000000218</v>
      </c>
      <c r="O3408">
        <f t="shared" si="339"/>
        <v>5.8990000000000009</v>
      </c>
      <c r="P3408">
        <f t="shared" si="337"/>
        <v>0.67700000000002092</v>
      </c>
    </row>
    <row r="3409" spans="1:16" x14ac:dyDescent="0.2">
      <c r="A3409" s="1">
        <v>315</v>
      </c>
      <c r="B3409" s="10">
        <v>35776</v>
      </c>
      <c r="C3409" s="32" t="s">
        <v>206</v>
      </c>
      <c r="F3409" s="5">
        <f t="shared" si="340"/>
        <v>24.256433000000001</v>
      </c>
      <c r="G3409">
        <v>7.3929999999999998</v>
      </c>
      <c r="H3409" s="5">
        <f t="shared" si="332"/>
        <v>21.940047000000003</v>
      </c>
      <c r="I3409">
        <v>6.6870000000000003</v>
      </c>
      <c r="K3409">
        <v>430.59300000000002</v>
      </c>
      <c r="L3409">
        <f t="shared" si="338"/>
        <v>423.20000000000005</v>
      </c>
      <c r="M3409">
        <f t="shared" si="335"/>
        <v>423.90600000000001</v>
      </c>
      <c r="N3409">
        <f t="shared" si="339"/>
        <v>6.6259999999999764</v>
      </c>
      <c r="O3409">
        <f t="shared" si="339"/>
        <v>5.9200000000000159</v>
      </c>
      <c r="P3409">
        <f t="shared" si="337"/>
        <v>0.70599999999996044</v>
      </c>
    </row>
    <row r="3410" spans="1:16" x14ac:dyDescent="0.2">
      <c r="A3410" s="1">
        <v>315</v>
      </c>
      <c r="B3410" s="10">
        <v>35817</v>
      </c>
      <c r="C3410" s="32" t="s">
        <v>206</v>
      </c>
      <c r="F3410" s="5">
        <f t="shared" si="340"/>
        <v>24.548442000000001</v>
      </c>
      <c r="G3410">
        <v>7.4820000000000002</v>
      </c>
      <c r="H3410" s="5">
        <f t="shared" si="332"/>
        <v>22.087692000000001</v>
      </c>
      <c r="I3410">
        <v>6.7320000000000002</v>
      </c>
      <c r="K3410">
        <v>430.59300000000002</v>
      </c>
      <c r="L3410">
        <f t="shared" si="338"/>
        <v>423.11099999999999</v>
      </c>
      <c r="M3410">
        <f t="shared" si="335"/>
        <v>423.86099999999999</v>
      </c>
      <c r="N3410">
        <f t="shared" si="339"/>
        <v>6.7150000000000318</v>
      </c>
      <c r="O3410">
        <f t="shared" si="339"/>
        <v>5.9650000000000318</v>
      </c>
      <c r="P3410">
        <f t="shared" si="337"/>
        <v>0.75</v>
      </c>
    </row>
    <row r="3411" spans="1:16" x14ac:dyDescent="0.2">
      <c r="A3411" s="1">
        <v>315</v>
      </c>
      <c r="B3411" s="10">
        <v>35845</v>
      </c>
      <c r="C3411" s="32" t="s">
        <v>206</v>
      </c>
      <c r="F3411" s="5">
        <f t="shared" si="340"/>
        <v>24.801079000000001</v>
      </c>
      <c r="G3411">
        <v>7.5590000000000002</v>
      </c>
      <c r="H3411" s="5">
        <f t="shared" si="332"/>
        <v>22.186122000000001</v>
      </c>
      <c r="I3411">
        <v>6.7619999999999996</v>
      </c>
      <c r="K3411">
        <v>430.59300000000002</v>
      </c>
      <c r="L3411">
        <f t="shared" si="338"/>
        <v>423.03399999999999</v>
      </c>
      <c r="M3411">
        <f t="shared" si="335"/>
        <v>423.83100000000002</v>
      </c>
      <c r="N3411">
        <f t="shared" si="339"/>
        <v>6.79200000000003</v>
      </c>
      <c r="O3411">
        <f t="shared" si="339"/>
        <v>5.9950000000000045</v>
      </c>
      <c r="P3411">
        <f t="shared" si="337"/>
        <v>0.79700000000002547</v>
      </c>
    </row>
    <row r="3412" spans="1:16" x14ac:dyDescent="0.2">
      <c r="A3412" s="1">
        <v>315</v>
      </c>
      <c r="B3412" s="10">
        <v>35871</v>
      </c>
      <c r="C3412" s="32" t="s">
        <v>206</v>
      </c>
      <c r="F3412" s="5">
        <f t="shared" si="340"/>
        <v>24.850294000000002</v>
      </c>
      <c r="G3412">
        <v>7.5739999999999998</v>
      </c>
      <c r="H3412" s="5">
        <f t="shared" si="332"/>
        <v>22.110659000000002</v>
      </c>
      <c r="I3412">
        <v>6.7389999999999999</v>
      </c>
      <c r="K3412">
        <v>430.59300000000002</v>
      </c>
      <c r="L3412">
        <f t="shared" si="338"/>
        <v>423.01900000000001</v>
      </c>
      <c r="M3412">
        <f t="shared" si="335"/>
        <v>423.85400000000004</v>
      </c>
      <c r="N3412">
        <f t="shared" si="339"/>
        <v>6.8070000000000164</v>
      </c>
      <c r="O3412">
        <f t="shared" si="339"/>
        <v>5.97199999999998</v>
      </c>
      <c r="P3412">
        <f t="shared" si="337"/>
        <v>0.83500000000003638</v>
      </c>
    </row>
    <row r="3413" spans="1:16" x14ac:dyDescent="0.2">
      <c r="A3413" s="1">
        <v>315</v>
      </c>
      <c r="B3413" s="10">
        <v>35900</v>
      </c>
      <c r="C3413" s="32" t="s">
        <v>206</v>
      </c>
      <c r="F3413" s="5">
        <f t="shared" si="340"/>
        <v>24.633748000000001</v>
      </c>
      <c r="G3413">
        <v>7.508</v>
      </c>
      <c r="H3413" s="5">
        <f t="shared" si="332"/>
        <v>22.130345000000002</v>
      </c>
      <c r="I3413">
        <v>6.7450000000000001</v>
      </c>
      <c r="K3413">
        <v>430.59300000000002</v>
      </c>
      <c r="L3413">
        <f t="shared" si="338"/>
        <v>423.08500000000004</v>
      </c>
      <c r="M3413">
        <f t="shared" si="335"/>
        <v>423.84800000000001</v>
      </c>
      <c r="N3413">
        <f t="shared" si="339"/>
        <v>6.7409999999999854</v>
      </c>
      <c r="O3413">
        <f t="shared" si="339"/>
        <v>5.9780000000000086</v>
      </c>
      <c r="P3413">
        <f t="shared" si="337"/>
        <v>0.76299999999997681</v>
      </c>
    </row>
    <row r="3414" spans="1:16" x14ac:dyDescent="0.2">
      <c r="A3414" s="1">
        <v>315</v>
      </c>
      <c r="B3414" s="10">
        <v>35956</v>
      </c>
      <c r="C3414" s="32" t="s">
        <v>206</v>
      </c>
      <c r="F3414" s="5">
        <f t="shared" si="340"/>
        <v>23.823341000000003</v>
      </c>
      <c r="G3414">
        <v>7.2610000000000001</v>
      </c>
      <c r="H3414" s="5">
        <f t="shared" si="332"/>
        <v>21.917079999999999</v>
      </c>
      <c r="I3414">
        <v>6.68</v>
      </c>
      <c r="K3414">
        <v>430.59300000000002</v>
      </c>
      <c r="L3414">
        <f t="shared" si="338"/>
        <v>423.33199999999999</v>
      </c>
      <c r="M3414">
        <f t="shared" si="335"/>
        <v>423.91300000000001</v>
      </c>
      <c r="N3414">
        <f t="shared" si="339"/>
        <v>6.4940000000000282</v>
      </c>
      <c r="O3414">
        <f t="shared" si="339"/>
        <v>5.9130000000000109</v>
      </c>
      <c r="P3414">
        <f>M3414-L3414</f>
        <v>0.58100000000001728</v>
      </c>
    </row>
    <row r="3415" spans="1:16" x14ac:dyDescent="0.2">
      <c r="A3415" s="1">
        <v>315</v>
      </c>
      <c r="B3415" s="10">
        <v>36060</v>
      </c>
      <c r="C3415" s="32" t="s">
        <v>206</v>
      </c>
      <c r="F3415" s="5">
        <f t="shared" si="340"/>
        <v>25.486808</v>
      </c>
      <c r="G3415">
        <v>7.7679999999999998</v>
      </c>
      <c r="H3415" s="5">
        <f t="shared" si="332"/>
        <v>22.409230000000001</v>
      </c>
      <c r="I3415">
        <v>6.83</v>
      </c>
      <c r="K3415">
        <v>430.59300000000002</v>
      </c>
      <c r="L3415">
        <f t="shared" si="338"/>
        <v>422.82500000000005</v>
      </c>
      <c r="M3415">
        <f t="shared" si="335"/>
        <v>423.76300000000003</v>
      </c>
      <c r="N3415">
        <f t="shared" si="339"/>
        <v>7.0009999999999764</v>
      </c>
      <c r="O3415">
        <f t="shared" si="339"/>
        <v>6.0629999999999882</v>
      </c>
      <c r="P3415">
        <f>M3415-L3415</f>
        <v>0.93799999999998818</v>
      </c>
    </row>
    <row r="3416" spans="1:16" x14ac:dyDescent="0.2">
      <c r="A3416" s="1">
        <v>315</v>
      </c>
      <c r="B3416" s="10">
        <v>36082</v>
      </c>
      <c r="C3416" s="32" t="s">
        <v>206</v>
      </c>
      <c r="F3416" s="5">
        <f t="shared" si="340"/>
        <v>24.151441000000002</v>
      </c>
      <c r="G3416">
        <v>7.3609999999999998</v>
      </c>
      <c r="H3416" s="5">
        <f t="shared" si="332"/>
        <v>22.458445000000001</v>
      </c>
      <c r="I3416">
        <v>6.8449999999999998</v>
      </c>
      <c r="K3416">
        <v>430.59300000000002</v>
      </c>
      <c r="L3416">
        <f t="shared" si="338"/>
        <v>423.23200000000003</v>
      </c>
      <c r="M3416">
        <f t="shared" si="335"/>
        <v>423.74799999999999</v>
      </c>
      <c r="N3416">
        <f t="shared" si="339"/>
        <v>6.5939999999999941</v>
      </c>
      <c r="O3416">
        <f t="shared" si="339"/>
        <v>6.0780000000000314</v>
      </c>
      <c r="P3416">
        <f>M3416-L3416</f>
        <v>0.51599999999996271</v>
      </c>
    </row>
    <row r="3417" spans="1:16" x14ac:dyDescent="0.2">
      <c r="A3417" s="1">
        <v>315</v>
      </c>
      <c r="B3417" s="10">
        <v>36216</v>
      </c>
      <c r="C3417" s="32" t="s">
        <v>206</v>
      </c>
      <c r="F3417" s="5">
        <f t="shared" si="340"/>
        <v>25.873966000000003</v>
      </c>
      <c r="G3417">
        <v>7.8860000000000001</v>
      </c>
      <c r="H3417" s="5">
        <f t="shared" si="332"/>
        <v>22.789826000000001</v>
      </c>
      <c r="I3417">
        <v>6.9459999999999997</v>
      </c>
      <c r="K3417">
        <v>430.59300000000002</v>
      </c>
      <c r="L3417">
        <f>K3417-G3417</f>
        <v>422.70699999999999</v>
      </c>
      <c r="M3417">
        <f>K3417-I3417</f>
        <v>423.64699999999999</v>
      </c>
      <c r="N3417">
        <f t="shared" ref="N3417:O3419" si="341">429.826-L3417</f>
        <v>7.1190000000000282</v>
      </c>
      <c r="O3417">
        <f t="shared" si="341"/>
        <v>6.1790000000000305</v>
      </c>
      <c r="P3417">
        <f>M3417-L3417</f>
        <v>0.93999999999999773</v>
      </c>
    </row>
    <row r="3418" spans="1:16" x14ac:dyDescent="0.2">
      <c r="A3418" s="1">
        <v>315</v>
      </c>
      <c r="B3418" s="10">
        <v>36235</v>
      </c>
      <c r="C3418" s="32" t="s">
        <v>206</v>
      </c>
      <c r="F3418" s="5">
        <f t="shared" si="340"/>
        <v>25.860842000000002</v>
      </c>
      <c r="G3418">
        <v>7.8819999999999997</v>
      </c>
      <c r="H3418" s="5">
        <f t="shared" si="332"/>
        <v>22.674990999999999</v>
      </c>
      <c r="I3418">
        <v>6.9109999999999996</v>
      </c>
      <c r="K3418">
        <v>430.59300000000002</v>
      </c>
      <c r="L3418">
        <f>K3418-G3418</f>
        <v>422.71100000000001</v>
      </c>
      <c r="M3418">
        <f>K3418-I3418</f>
        <v>423.68200000000002</v>
      </c>
      <c r="N3418">
        <f t="shared" si="341"/>
        <v>7.1150000000000091</v>
      </c>
      <c r="O3418">
        <f t="shared" si="341"/>
        <v>6.1440000000000055</v>
      </c>
      <c r="P3418">
        <f>M3418-L3418</f>
        <v>0.97100000000000364</v>
      </c>
    </row>
    <row r="3419" spans="1:16" x14ac:dyDescent="0.2">
      <c r="A3419" s="1">
        <v>315</v>
      </c>
      <c r="B3419" s="10">
        <v>36277</v>
      </c>
      <c r="C3419" s="32" t="s">
        <v>206</v>
      </c>
      <c r="F3419" s="5">
        <f t="shared" si="340"/>
        <v>25.641015000000003</v>
      </c>
      <c r="G3419">
        <v>7.8150000000000004</v>
      </c>
      <c r="H3419" s="5">
        <f t="shared" si="332"/>
        <v>22.425635</v>
      </c>
      <c r="I3419">
        <v>6.835</v>
      </c>
      <c r="K3419">
        <v>431.59300000000002</v>
      </c>
      <c r="L3419">
        <f>K3419-G3419</f>
        <v>423.77800000000002</v>
      </c>
      <c r="M3419">
        <f>K3419-I3419</f>
        <v>424.75800000000004</v>
      </c>
      <c r="N3419">
        <f t="shared" si="341"/>
        <v>6.0480000000000018</v>
      </c>
      <c r="O3419">
        <f t="shared" si="341"/>
        <v>5.0679999999999836</v>
      </c>
      <c r="P3419">
        <f t="shared" ref="P3419:P3429" si="342">M3419-L3419</f>
        <v>0.98000000000001819</v>
      </c>
    </row>
    <row r="3420" spans="1:16" x14ac:dyDescent="0.2">
      <c r="A3420" s="1">
        <v>315</v>
      </c>
      <c r="B3420" s="10">
        <v>36299</v>
      </c>
      <c r="C3420" s="32" t="s">
        <v>206</v>
      </c>
      <c r="F3420" s="5">
        <f t="shared" si="340"/>
        <v>24.505789000000004</v>
      </c>
      <c r="G3420">
        <v>7.4690000000000003</v>
      </c>
      <c r="H3420" s="5">
        <f t="shared" si="332"/>
        <v>22.110659000000002</v>
      </c>
      <c r="I3420">
        <v>6.7389999999999999</v>
      </c>
      <c r="K3420">
        <v>430.59300000000002</v>
      </c>
      <c r="L3420">
        <f t="shared" ref="L3420:L3429" si="343">K3420-G3420</f>
        <v>423.12400000000002</v>
      </c>
      <c r="M3420">
        <f t="shared" ref="M3420:M3429" si="344">K3420-I3420</f>
        <v>423.85400000000004</v>
      </c>
      <c r="N3420">
        <f t="shared" ref="N3420:O3429" si="345">429.826-L3420</f>
        <v>6.7019999999999982</v>
      </c>
      <c r="O3420">
        <f t="shared" si="345"/>
        <v>5.97199999999998</v>
      </c>
      <c r="P3420">
        <f t="shared" si="342"/>
        <v>0.73000000000001819</v>
      </c>
    </row>
    <row r="3421" spans="1:16" x14ac:dyDescent="0.2">
      <c r="A3421" s="1">
        <v>315</v>
      </c>
      <c r="B3421" s="10">
        <v>36328</v>
      </c>
      <c r="C3421" s="32" t="s">
        <v>206</v>
      </c>
      <c r="F3421" s="5">
        <f t="shared" si="340"/>
        <v>24.148160000000001</v>
      </c>
      <c r="G3421">
        <v>7.36</v>
      </c>
      <c r="H3421" s="5">
        <f t="shared" si="332"/>
        <v>21.592261000000001</v>
      </c>
      <c r="I3421">
        <v>6.5810000000000004</v>
      </c>
      <c r="K3421">
        <v>430.59300000000002</v>
      </c>
      <c r="L3421">
        <f t="shared" si="343"/>
        <v>423.233</v>
      </c>
      <c r="M3421">
        <f t="shared" si="344"/>
        <v>424.012</v>
      </c>
      <c r="N3421">
        <f t="shared" si="345"/>
        <v>6.5930000000000177</v>
      </c>
      <c r="O3421">
        <f t="shared" si="345"/>
        <v>5.8140000000000214</v>
      </c>
      <c r="P3421">
        <f t="shared" si="342"/>
        <v>0.77899999999999636</v>
      </c>
    </row>
    <row r="3422" spans="1:16" x14ac:dyDescent="0.2">
      <c r="A3422" s="1">
        <v>315</v>
      </c>
      <c r="B3422" s="10">
        <v>36371</v>
      </c>
      <c r="C3422" s="32" t="s">
        <v>206</v>
      </c>
      <c r="F3422" s="5">
        <f t="shared" si="340"/>
        <v>23.564142000000004</v>
      </c>
      <c r="G3422">
        <v>7.1820000000000004</v>
      </c>
      <c r="H3422" s="5">
        <f t="shared" si="332"/>
        <v>21.375715</v>
      </c>
      <c r="I3422">
        <v>6.5149999999999997</v>
      </c>
      <c r="K3422">
        <v>430.59300000000002</v>
      </c>
      <c r="L3422">
        <f t="shared" si="343"/>
        <v>423.411</v>
      </c>
      <c r="M3422">
        <f t="shared" si="344"/>
        <v>424.07800000000003</v>
      </c>
      <c r="N3422">
        <f t="shared" si="345"/>
        <v>6.4150000000000205</v>
      </c>
      <c r="O3422">
        <f t="shared" si="345"/>
        <v>5.7479999999999905</v>
      </c>
      <c r="P3422">
        <f t="shared" si="342"/>
        <v>0.66700000000003001</v>
      </c>
    </row>
    <row r="3423" spans="1:16" x14ac:dyDescent="0.2">
      <c r="A3423" s="1">
        <v>315</v>
      </c>
      <c r="B3423" s="10">
        <v>36399</v>
      </c>
      <c r="C3423" s="32" t="s">
        <v>206</v>
      </c>
      <c r="F3423" s="5">
        <f t="shared" si="340"/>
        <v>23.429621000000001</v>
      </c>
      <c r="G3423">
        <v>7.141</v>
      </c>
      <c r="H3423" s="5">
        <f t="shared" si="332"/>
        <v>21.451178000000002</v>
      </c>
      <c r="I3423">
        <v>6.5380000000000003</v>
      </c>
      <c r="K3423">
        <v>430.59300000000002</v>
      </c>
      <c r="L3423">
        <f t="shared" si="343"/>
        <v>423.452</v>
      </c>
      <c r="M3423">
        <f t="shared" si="344"/>
        <v>424.05500000000001</v>
      </c>
      <c r="N3423">
        <f t="shared" si="345"/>
        <v>6.3740000000000236</v>
      </c>
      <c r="O3423">
        <f t="shared" si="345"/>
        <v>5.771000000000015</v>
      </c>
      <c r="P3423">
        <f t="shared" si="342"/>
        <v>0.60300000000000864</v>
      </c>
    </row>
    <row r="3424" spans="1:16" x14ac:dyDescent="0.2">
      <c r="A3424" s="1">
        <v>315</v>
      </c>
      <c r="B3424" s="10">
        <v>36427</v>
      </c>
      <c r="C3424" s="32" t="s">
        <v>206</v>
      </c>
      <c r="F3424" s="5">
        <f t="shared" si="340"/>
        <v>22.986686000000002</v>
      </c>
      <c r="G3424">
        <v>7.0060000000000002</v>
      </c>
      <c r="H3424" s="5">
        <f t="shared" si="332"/>
        <v>21.339624000000001</v>
      </c>
      <c r="I3424">
        <v>6.5039999999999996</v>
      </c>
      <c r="K3424">
        <v>430.59300000000002</v>
      </c>
      <c r="L3424">
        <f t="shared" si="343"/>
        <v>423.58699999999999</v>
      </c>
      <c r="M3424">
        <f t="shared" si="344"/>
        <v>424.089</v>
      </c>
      <c r="N3424">
        <f t="shared" si="345"/>
        <v>6.2390000000000327</v>
      </c>
      <c r="O3424">
        <f t="shared" si="345"/>
        <v>5.7370000000000232</v>
      </c>
      <c r="P3424">
        <f t="shared" si="342"/>
        <v>0.50200000000000955</v>
      </c>
    </row>
    <row r="3425" spans="1:16" x14ac:dyDescent="0.2">
      <c r="A3425" s="1">
        <v>315</v>
      </c>
      <c r="B3425" s="10">
        <v>36458</v>
      </c>
      <c r="C3425" s="32" t="s">
        <v>206</v>
      </c>
      <c r="F3425" s="5">
        <f t="shared" si="340"/>
        <v>23.026057999999999</v>
      </c>
      <c r="G3425">
        <v>7.0179999999999998</v>
      </c>
      <c r="H3425" s="5">
        <f t="shared" si="332"/>
        <v>21.408525000000001</v>
      </c>
      <c r="I3425">
        <v>6.5250000000000004</v>
      </c>
      <c r="K3425">
        <v>430.59300000000002</v>
      </c>
      <c r="L3425">
        <f t="shared" si="343"/>
        <v>423.57500000000005</v>
      </c>
      <c r="M3425">
        <f t="shared" si="344"/>
        <v>424.06800000000004</v>
      </c>
      <c r="N3425">
        <f t="shared" si="345"/>
        <v>6.2509999999999764</v>
      </c>
      <c r="O3425">
        <f t="shared" si="345"/>
        <v>5.7579999999999814</v>
      </c>
      <c r="P3425">
        <f t="shared" si="342"/>
        <v>0.492999999999995</v>
      </c>
    </row>
    <row r="3426" spans="1:16" x14ac:dyDescent="0.2">
      <c r="A3426" s="1">
        <v>315</v>
      </c>
      <c r="B3426" s="10">
        <v>36486</v>
      </c>
      <c r="C3426" s="32" t="s">
        <v>206</v>
      </c>
      <c r="F3426" s="5">
        <f t="shared" si="340"/>
        <v>23.386968000000003</v>
      </c>
      <c r="G3426">
        <v>7.1280000000000001</v>
      </c>
      <c r="H3426" s="5">
        <f t="shared" si="332"/>
        <v>21.592261000000001</v>
      </c>
      <c r="I3426">
        <v>6.5810000000000004</v>
      </c>
      <c r="K3426">
        <v>430.59300000000002</v>
      </c>
      <c r="L3426">
        <f t="shared" si="343"/>
        <v>423.46500000000003</v>
      </c>
      <c r="M3426">
        <f t="shared" si="344"/>
        <v>424.012</v>
      </c>
      <c r="N3426">
        <f t="shared" si="345"/>
        <v>6.36099999999999</v>
      </c>
      <c r="O3426">
        <f t="shared" si="345"/>
        <v>5.8140000000000214</v>
      </c>
      <c r="P3426">
        <f t="shared" si="342"/>
        <v>0.54699999999996862</v>
      </c>
    </row>
    <row r="3427" spans="1:16" x14ac:dyDescent="0.2">
      <c r="A3427" s="1">
        <v>315</v>
      </c>
      <c r="B3427" s="10">
        <v>36521</v>
      </c>
      <c r="C3427" s="32" t="s">
        <v>206</v>
      </c>
      <c r="F3427" s="5">
        <f t="shared" si="340"/>
        <v>23.783968999999999</v>
      </c>
      <c r="G3427">
        <v>7.2489999999999997</v>
      </c>
      <c r="H3427" s="5">
        <f t="shared" si="332"/>
        <v>21.749748999999998</v>
      </c>
      <c r="I3427">
        <v>6.6289999999999996</v>
      </c>
      <c r="K3427">
        <v>430.59300000000002</v>
      </c>
      <c r="L3427">
        <f t="shared" si="343"/>
        <v>423.34399999999999</v>
      </c>
      <c r="M3427">
        <f t="shared" si="344"/>
        <v>423.964</v>
      </c>
      <c r="N3427">
        <f t="shared" si="345"/>
        <v>6.4820000000000277</v>
      </c>
      <c r="O3427">
        <f t="shared" si="345"/>
        <v>5.8620000000000232</v>
      </c>
      <c r="P3427">
        <f t="shared" si="342"/>
        <v>0.62000000000000455</v>
      </c>
    </row>
    <row r="3428" spans="1:16" x14ac:dyDescent="0.2">
      <c r="A3428" s="1">
        <v>315</v>
      </c>
      <c r="B3428" s="10">
        <v>36553</v>
      </c>
      <c r="C3428" s="32" t="s">
        <v>206</v>
      </c>
      <c r="F3428" s="5">
        <f t="shared" si="340"/>
        <v>24.144879</v>
      </c>
      <c r="G3428">
        <v>7.359</v>
      </c>
      <c r="H3428" s="5">
        <f t="shared" si="332"/>
        <v>21.933485000000001</v>
      </c>
      <c r="I3428">
        <v>6.6849999999999996</v>
      </c>
      <c r="K3428">
        <v>430.59300000000002</v>
      </c>
      <c r="L3428">
        <f t="shared" si="343"/>
        <v>423.23400000000004</v>
      </c>
      <c r="M3428">
        <f t="shared" si="344"/>
        <v>423.90800000000002</v>
      </c>
      <c r="N3428">
        <f t="shared" si="345"/>
        <v>6.5919999999999845</v>
      </c>
      <c r="O3428">
        <f t="shared" si="345"/>
        <v>5.9180000000000064</v>
      </c>
      <c r="P3428">
        <f t="shared" si="342"/>
        <v>0.67399999999997817</v>
      </c>
    </row>
    <row r="3429" spans="1:16" x14ac:dyDescent="0.2">
      <c r="A3429" s="1">
        <v>315</v>
      </c>
      <c r="B3429" s="10">
        <v>36587</v>
      </c>
      <c r="C3429" s="32" t="s">
        <v>206</v>
      </c>
      <c r="F3429" s="5">
        <f t="shared" si="340"/>
        <v>24.417202000000003</v>
      </c>
      <c r="G3429">
        <v>7.4420000000000002</v>
      </c>
      <c r="H3429" s="5">
        <f t="shared" si="332"/>
        <v>22.087692000000001</v>
      </c>
      <c r="I3429">
        <v>6.7320000000000002</v>
      </c>
      <c r="K3429">
        <v>430.59300000000002</v>
      </c>
      <c r="L3429">
        <f t="shared" si="343"/>
        <v>423.15100000000001</v>
      </c>
      <c r="M3429">
        <f t="shared" si="344"/>
        <v>423.86099999999999</v>
      </c>
      <c r="N3429">
        <f t="shared" si="345"/>
        <v>6.6750000000000114</v>
      </c>
      <c r="O3429">
        <f t="shared" si="345"/>
        <v>5.9650000000000318</v>
      </c>
      <c r="P3429">
        <f t="shared" si="342"/>
        <v>0.70999999999997954</v>
      </c>
    </row>
    <row r="3430" spans="1:16" x14ac:dyDescent="0.2">
      <c r="A3430" s="1">
        <v>315</v>
      </c>
      <c r="B3430" s="10">
        <v>36612</v>
      </c>
      <c r="C3430" s="32" t="s">
        <v>206</v>
      </c>
      <c r="F3430" s="5">
        <f t="shared" si="340"/>
        <v>24.532037000000003</v>
      </c>
      <c r="G3430">
        <v>7.4770000000000003</v>
      </c>
      <c r="H3430" s="5">
        <f t="shared" si="332"/>
        <v>22.166436000000001</v>
      </c>
      <c r="I3430">
        <v>6.7560000000000002</v>
      </c>
      <c r="K3430">
        <v>430.59300000000002</v>
      </c>
      <c r="L3430">
        <f t="shared" ref="L3430:L3493" si="346">K3430-G3430</f>
        <v>423.11600000000004</v>
      </c>
      <c r="M3430">
        <f t="shared" ref="M3430:M3493" si="347">K3430-I3430</f>
        <v>423.83699999999999</v>
      </c>
      <c r="N3430">
        <f t="shared" ref="N3430:O3449" si="348">429.826-L3430</f>
        <v>6.7099999999999795</v>
      </c>
      <c r="O3430">
        <f t="shared" si="348"/>
        <v>5.9890000000000327</v>
      </c>
      <c r="P3430">
        <f t="shared" ref="P3430:P3493" si="349">M3430-L3430</f>
        <v>0.72099999999994679</v>
      </c>
    </row>
    <row r="3431" spans="1:16" x14ac:dyDescent="0.2">
      <c r="A3431" s="1">
        <v>315</v>
      </c>
      <c r="B3431" s="10">
        <v>36640</v>
      </c>
      <c r="C3431" s="32" t="s">
        <v>206</v>
      </c>
      <c r="F3431" s="5">
        <f t="shared" si="340"/>
        <v>24.502508000000002</v>
      </c>
      <c r="G3431">
        <v>7.468</v>
      </c>
      <c r="H3431" s="5">
        <f t="shared" si="332"/>
        <v>22.140188000000002</v>
      </c>
      <c r="I3431">
        <v>6.7480000000000002</v>
      </c>
      <c r="K3431">
        <v>430.59300000000002</v>
      </c>
      <c r="L3431">
        <f t="shared" si="346"/>
        <v>423.125</v>
      </c>
      <c r="M3431">
        <f t="shared" si="347"/>
        <v>423.84500000000003</v>
      </c>
      <c r="N3431">
        <f t="shared" si="348"/>
        <v>6.7010000000000218</v>
      </c>
      <c r="O3431">
        <f t="shared" si="348"/>
        <v>5.9809999999999945</v>
      </c>
      <c r="P3431">
        <f t="shared" si="349"/>
        <v>0.72000000000002728</v>
      </c>
    </row>
    <row r="3432" spans="1:16" x14ac:dyDescent="0.2">
      <c r="A3432" s="1">
        <v>315</v>
      </c>
      <c r="B3432" s="10">
        <v>36669</v>
      </c>
      <c r="C3432" s="32" t="s">
        <v>206</v>
      </c>
      <c r="F3432" s="5">
        <f t="shared" si="340"/>
        <v>24.564847</v>
      </c>
      <c r="G3432">
        <v>7.4870000000000001</v>
      </c>
      <c r="H3432" s="5">
        <f t="shared" si="332"/>
        <v>22.163155</v>
      </c>
      <c r="I3432">
        <v>6.7549999999999999</v>
      </c>
      <c r="K3432">
        <v>430.59300000000002</v>
      </c>
      <c r="L3432">
        <f t="shared" si="346"/>
        <v>423.10599999999999</v>
      </c>
      <c r="M3432">
        <f t="shared" si="347"/>
        <v>423.83800000000002</v>
      </c>
      <c r="N3432">
        <f t="shared" si="348"/>
        <v>6.7200000000000273</v>
      </c>
      <c r="O3432">
        <f t="shared" si="348"/>
        <v>5.9879999999999995</v>
      </c>
      <c r="P3432">
        <f t="shared" si="349"/>
        <v>0.73200000000002774</v>
      </c>
    </row>
    <row r="3433" spans="1:16" x14ac:dyDescent="0.2">
      <c r="A3433" s="1">
        <v>315</v>
      </c>
      <c r="B3433" s="10">
        <v>36706</v>
      </c>
      <c r="C3433" s="32" t="s">
        <v>206</v>
      </c>
      <c r="F3433" s="5">
        <f t="shared" si="340"/>
        <v>24.860137000000002</v>
      </c>
      <c r="G3433">
        <v>7.577</v>
      </c>
      <c r="H3433" s="5">
        <f t="shared" si="332"/>
        <v>21.982700000000001</v>
      </c>
      <c r="I3433">
        <v>6.7</v>
      </c>
      <c r="K3433">
        <v>430.59300000000002</v>
      </c>
      <c r="L3433">
        <f t="shared" si="346"/>
        <v>423.01600000000002</v>
      </c>
      <c r="M3433">
        <f t="shared" si="347"/>
        <v>423.89300000000003</v>
      </c>
      <c r="N3433">
        <f t="shared" si="348"/>
        <v>6.8100000000000023</v>
      </c>
      <c r="O3433">
        <f t="shared" si="348"/>
        <v>5.9329999999999927</v>
      </c>
      <c r="P3433">
        <f t="shared" si="349"/>
        <v>0.87700000000000955</v>
      </c>
    </row>
    <row r="3434" spans="1:16" x14ac:dyDescent="0.2">
      <c r="A3434" s="1">
        <v>315</v>
      </c>
      <c r="B3434" s="10">
        <v>36732</v>
      </c>
      <c r="C3434" s="32" t="s">
        <v>206</v>
      </c>
      <c r="F3434" s="5">
        <f t="shared" si="340"/>
        <v>25.171831999999998</v>
      </c>
      <c r="G3434">
        <v>7.6719999999999997</v>
      </c>
      <c r="H3434" s="5">
        <f t="shared" si="332"/>
        <v>22.491255000000002</v>
      </c>
      <c r="I3434">
        <v>6.8550000000000004</v>
      </c>
      <c r="K3434">
        <v>430.59300000000002</v>
      </c>
      <c r="L3434">
        <f t="shared" si="346"/>
        <v>422.92099999999999</v>
      </c>
      <c r="M3434">
        <f t="shared" si="347"/>
        <v>423.738</v>
      </c>
      <c r="N3434">
        <f t="shared" si="348"/>
        <v>6.9050000000000296</v>
      </c>
      <c r="O3434">
        <f t="shared" si="348"/>
        <v>6.0880000000000223</v>
      </c>
      <c r="P3434">
        <f t="shared" si="349"/>
        <v>0.81700000000000728</v>
      </c>
    </row>
    <row r="3435" spans="1:16" x14ac:dyDescent="0.2">
      <c r="A3435" s="1">
        <v>315</v>
      </c>
      <c r="B3435" s="10">
        <v>36760</v>
      </c>
      <c r="C3435" s="32" t="s">
        <v>206</v>
      </c>
      <c r="F3435" s="5">
        <f t="shared" si="340"/>
        <v>25.621329000000003</v>
      </c>
      <c r="G3435">
        <v>7.8090000000000002</v>
      </c>
      <c r="H3435" s="5">
        <f t="shared" si="332"/>
        <v>22.497817000000001</v>
      </c>
      <c r="I3435">
        <v>6.8570000000000002</v>
      </c>
      <c r="K3435">
        <v>430.59300000000002</v>
      </c>
      <c r="L3435">
        <f t="shared" si="346"/>
        <v>422.78399999999999</v>
      </c>
      <c r="M3435">
        <f t="shared" si="347"/>
        <v>423.73599999999999</v>
      </c>
      <c r="N3435">
        <f t="shared" si="348"/>
        <v>7.04200000000003</v>
      </c>
      <c r="O3435">
        <f t="shared" si="348"/>
        <v>6.0900000000000318</v>
      </c>
      <c r="P3435">
        <f t="shared" si="349"/>
        <v>0.95199999999999818</v>
      </c>
    </row>
    <row r="3436" spans="1:16" x14ac:dyDescent="0.2">
      <c r="A3436" s="1">
        <v>315</v>
      </c>
      <c r="B3436" s="10">
        <v>36787</v>
      </c>
      <c r="C3436" s="32" t="s">
        <v>206</v>
      </c>
      <c r="F3436" s="5">
        <f t="shared" si="340"/>
        <v>25.562271000000003</v>
      </c>
      <c r="G3436">
        <v>7.7910000000000004</v>
      </c>
      <c r="H3436" s="5">
        <f t="shared" si="332"/>
        <v>22.465007000000004</v>
      </c>
      <c r="I3436">
        <v>6.8470000000000004</v>
      </c>
      <c r="K3436">
        <v>430.59300000000002</v>
      </c>
      <c r="L3436">
        <f t="shared" si="346"/>
        <v>422.80200000000002</v>
      </c>
      <c r="M3436">
        <f t="shared" si="347"/>
        <v>423.74600000000004</v>
      </c>
      <c r="N3436">
        <f t="shared" si="348"/>
        <v>7.0240000000000009</v>
      </c>
      <c r="O3436">
        <f t="shared" si="348"/>
        <v>6.0799999999999841</v>
      </c>
      <c r="P3436">
        <f t="shared" si="349"/>
        <v>0.94400000000001683</v>
      </c>
    </row>
    <row r="3437" spans="1:16" x14ac:dyDescent="0.2">
      <c r="A3437" s="1">
        <v>315</v>
      </c>
      <c r="B3437" s="10">
        <v>36822</v>
      </c>
      <c r="C3437" s="32" t="s">
        <v>206</v>
      </c>
      <c r="F3437" s="5">
        <f t="shared" si="340"/>
        <v>25.618048000000002</v>
      </c>
      <c r="G3437">
        <v>7.8079999999999998</v>
      </c>
      <c r="H3437" s="5">
        <f t="shared" si="332"/>
        <v>22.530627000000003</v>
      </c>
      <c r="I3437">
        <v>6.867</v>
      </c>
      <c r="K3437">
        <v>430.59300000000002</v>
      </c>
      <c r="L3437">
        <f t="shared" si="346"/>
        <v>422.78500000000003</v>
      </c>
      <c r="M3437">
        <f t="shared" si="347"/>
        <v>423.726</v>
      </c>
      <c r="N3437">
        <f t="shared" si="348"/>
        <v>7.0409999999999968</v>
      </c>
      <c r="O3437">
        <f t="shared" si="348"/>
        <v>6.1000000000000227</v>
      </c>
      <c r="P3437">
        <f t="shared" si="349"/>
        <v>0.94099999999997408</v>
      </c>
    </row>
    <row r="3438" spans="1:16" x14ac:dyDescent="0.2">
      <c r="A3438" s="1">
        <v>315</v>
      </c>
      <c r="B3438" s="10">
        <v>36859</v>
      </c>
      <c r="C3438" s="32" t="s">
        <v>206</v>
      </c>
      <c r="F3438" s="5">
        <f t="shared" si="340"/>
        <v>23.708506</v>
      </c>
      <c r="G3438">
        <v>7.226</v>
      </c>
      <c r="H3438" s="5">
        <f t="shared" si="332"/>
        <v>22.150031000000002</v>
      </c>
      <c r="I3438">
        <v>6.7510000000000003</v>
      </c>
      <c r="K3438">
        <v>430.59300000000002</v>
      </c>
      <c r="L3438">
        <f t="shared" si="346"/>
        <v>423.36700000000002</v>
      </c>
      <c r="M3438">
        <f t="shared" si="347"/>
        <v>423.84200000000004</v>
      </c>
      <c r="N3438">
        <f t="shared" si="348"/>
        <v>6.4590000000000032</v>
      </c>
      <c r="O3438">
        <f t="shared" si="348"/>
        <v>5.9839999999999804</v>
      </c>
      <c r="P3438">
        <f t="shared" si="349"/>
        <v>0.47500000000002274</v>
      </c>
    </row>
    <row r="3439" spans="1:16" x14ac:dyDescent="0.2">
      <c r="A3439" s="1">
        <v>315</v>
      </c>
      <c r="B3439" s="10">
        <v>36888</v>
      </c>
      <c r="C3439" s="32" t="s">
        <v>206</v>
      </c>
      <c r="F3439" s="5">
        <f t="shared" si="340"/>
        <v>23.117926000000001</v>
      </c>
      <c r="G3439">
        <v>7.0460000000000003</v>
      </c>
      <c r="H3439" s="5">
        <f t="shared" si="332"/>
        <v>21.982700000000001</v>
      </c>
      <c r="I3439">
        <v>6.7</v>
      </c>
      <c r="K3439">
        <v>430.59300000000002</v>
      </c>
      <c r="L3439">
        <f t="shared" si="346"/>
        <v>423.54700000000003</v>
      </c>
      <c r="M3439">
        <f t="shared" si="347"/>
        <v>423.89300000000003</v>
      </c>
      <c r="N3439">
        <f t="shared" si="348"/>
        <v>6.2789999999999964</v>
      </c>
      <c r="O3439">
        <f t="shared" si="348"/>
        <v>5.9329999999999927</v>
      </c>
      <c r="P3439">
        <f t="shared" si="349"/>
        <v>0.34600000000000364</v>
      </c>
    </row>
    <row r="3440" spans="1:16" x14ac:dyDescent="0.2">
      <c r="A3440" s="1">
        <v>315</v>
      </c>
      <c r="B3440" s="10">
        <v>36914</v>
      </c>
      <c r="C3440" s="32" t="s">
        <v>206</v>
      </c>
      <c r="F3440" s="5">
        <f t="shared" si="340"/>
        <v>23.475555000000004</v>
      </c>
      <c r="G3440">
        <v>7.1550000000000002</v>
      </c>
      <c r="H3440" s="5">
        <f t="shared" si="332"/>
        <v>22.097535000000001</v>
      </c>
      <c r="I3440">
        <v>6.7350000000000003</v>
      </c>
      <c r="K3440">
        <v>430.59300000000002</v>
      </c>
      <c r="L3440">
        <f t="shared" si="346"/>
        <v>423.43800000000005</v>
      </c>
      <c r="M3440">
        <f t="shared" si="347"/>
        <v>423.858</v>
      </c>
      <c r="N3440">
        <f t="shared" si="348"/>
        <v>6.3879999999999768</v>
      </c>
      <c r="O3440">
        <f t="shared" si="348"/>
        <v>5.9680000000000177</v>
      </c>
      <c r="P3440">
        <f t="shared" si="349"/>
        <v>0.41999999999995907</v>
      </c>
    </row>
    <row r="3441" spans="1:16" x14ac:dyDescent="0.2">
      <c r="A3441" s="1">
        <v>315</v>
      </c>
      <c r="B3441" s="10">
        <v>36941</v>
      </c>
      <c r="C3441" s="32" t="s">
        <v>206</v>
      </c>
      <c r="F3441" s="5">
        <f t="shared" si="340"/>
        <v>23.820060000000002</v>
      </c>
      <c r="G3441">
        <v>7.26</v>
      </c>
      <c r="H3441" s="5">
        <f t="shared" si="332"/>
        <v>22.218932000000002</v>
      </c>
      <c r="I3441">
        <v>6.7720000000000002</v>
      </c>
      <c r="K3441">
        <v>430.59300000000002</v>
      </c>
      <c r="L3441">
        <f t="shared" si="346"/>
        <v>423.33300000000003</v>
      </c>
      <c r="M3441">
        <f t="shared" si="347"/>
        <v>423.82100000000003</v>
      </c>
      <c r="N3441">
        <f t="shared" si="348"/>
        <v>6.492999999999995</v>
      </c>
      <c r="O3441">
        <f t="shared" si="348"/>
        <v>6.0049999999999955</v>
      </c>
      <c r="P3441">
        <f t="shared" si="349"/>
        <v>0.48799999999999955</v>
      </c>
    </row>
    <row r="3442" spans="1:16" x14ac:dyDescent="0.2">
      <c r="A3442" s="1">
        <v>315</v>
      </c>
      <c r="B3442" s="10">
        <v>36965</v>
      </c>
      <c r="C3442" s="32" t="s">
        <v>206</v>
      </c>
      <c r="F3442" s="5">
        <f t="shared" si="340"/>
        <v>24.062854000000002</v>
      </c>
      <c r="G3442">
        <v>7.3339999999999996</v>
      </c>
      <c r="H3442" s="5">
        <f t="shared" si="332"/>
        <v>22.297676000000003</v>
      </c>
      <c r="I3442">
        <v>6.7960000000000003</v>
      </c>
      <c r="K3442">
        <v>430.59300000000002</v>
      </c>
      <c r="L3442">
        <f t="shared" si="346"/>
        <v>423.25900000000001</v>
      </c>
      <c r="M3442">
        <f t="shared" si="347"/>
        <v>423.79700000000003</v>
      </c>
      <c r="N3442">
        <f t="shared" si="348"/>
        <v>6.5670000000000073</v>
      </c>
      <c r="O3442">
        <f t="shared" si="348"/>
        <v>6.0289999999999964</v>
      </c>
      <c r="P3442">
        <f t="shared" si="349"/>
        <v>0.53800000000001091</v>
      </c>
    </row>
    <row r="3443" spans="1:16" x14ac:dyDescent="0.2">
      <c r="A3443" s="1">
        <v>315</v>
      </c>
      <c r="B3443" s="10">
        <v>37011</v>
      </c>
      <c r="C3443" s="32" t="s">
        <v>206</v>
      </c>
      <c r="F3443" s="5">
        <f t="shared" si="340"/>
        <v>24.249871000000002</v>
      </c>
      <c r="G3443">
        <v>7.391</v>
      </c>
      <c r="H3443" s="5">
        <f t="shared" si="332"/>
        <v>22.113940000000003</v>
      </c>
      <c r="I3443">
        <v>6.74</v>
      </c>
      <c r="K3443">
        <v>430.59300000000002</v>
      </c>
      <c r="L3443">
        <f t="shared" si="346"/>
        <v>423.202</v>
      </c>
      <c r="M3443">
        <f t="shared" si="347"/>
        <v>423.85300000000001</v>
      </c>
      <c r="N3443">
        <f t="shared" si="348"/>
        <v>6.6240000000000236</v>
      </c>
      <c r="O3443">
        <f t="shared" si="348"/>
        <v>5.9730000000000132</v>
      </c>
      <c r="P3443">
        <f t="shared" si="349"/>
        <v>0.65100000000001046</v>
      </c>
    </row>
    <row r="3444" spans="1:16" x14ac:dyDescent="0.2">
      <c r="A3444" s="1">
        <v>315</v>
      </c>
      <c r="B3444" s="10">
        <v>37041</v>
      </c>
      <c r="C3444" s="32" t="s">
        <v>206</v>
      </c>
      <c r="F3444" s="5">
        <f t="shared" si="340"/>
        <v>23.984110000000001</v>
      </c>
      <c r="G3444">
        <v>7.31</v>
      </c>
      <c r="H3444" s="5">
        <f t="shared" si="332"/>
        <v>21.205103000000001</v>
      </c>
      <c r="I3444">
        <v>6.4630000000000001</v>
      </c>
      <c r="K3444">
        <v>430.59300000000002</v>
      </c>
      <c r="L3444">
        <f t="shared" si="346"/>
        <v>423.28300000000002</v>
      </c>
      <c r="M3444">
        <f t="shared" si="347"/>
        <v>424.13</v>
      </c>
      <c r="N3444">
        <f t="shared" si="348"/>
        <v>6.5430000000000064</v>
      </c>
      <c r="O3444">
        <f t="shared" si="348"/>
        <v>5.6960000000000264</v>
      </c>
      <c r="P3444">
        <f t="shared" si="349"/>
        <v>0.84699999999997999</v>
      </c>
    </row>
    <row r="3445" spans="1:16" x14ac:dyDescent="0.2">
      <c r="A3445" s="1">
        <v>315</v>
      </c>
      <c r="B3445" s="10">
        <v>37063</v>
      </c>
      <c r="C3445" s="32" t="s">
        <v>206</v>
      </c>
      <c r="F3445" s="5">
        <f t="shared" si="340"/>
        <v>22.884975000000001</v>
      </c>
      <c r="G3445">
        <v>6.9749999999999996</v>
      </c>
      <c r="H3445" s="5">
        <f t="shared" si="332"/>
        <v>21.057458</v>
      </c>
      <c r="I3445">
        <v>6.4180000000000001</v>
      </c>
      <c r="K3445">
        <v>430.59300000000002</v>
      </c>
      <c r="L3445">
        <f t="shared" si="346"/>
        <v>423.61799999999999</v>
      </c>
      <c r="M3445">
        <f t="shared" si="347"/>
        <v>424.17500000000001</v>
      </c>
      <c r="N3445">
        <f t="shared" si="348"/>
        <v>6.2080000000000268</v>
      </c>
      <c r="O3445">
        <f t="shared" si="348"/>
        <v>5.6510000000000105</v>
      </c>
      <c r="P3445">
        <f t="shared" si="349"/>
        <v>0.55700000000001637</v>
      </c>
    </row>
    <row r="3446" spans="1:16" x14ac:dyDescent="0.2">
      <c r="A3446" s="1">
        <v>315</v>
      </c>
      <c r="B3446" s="10">
        <v>37102</v>
      </c>
      <c r="C3446" s="32" t="s">
        <v>206</v>
      </c>
      <c r="F3446" s="5">
        <f t="shared" si="340"/>
        <v>23.114644999999999</v>
      </c>
      <c r="G3446">
        <v>7.0449999999999999</v>
      </c>
      <c r="H3446" s="5">
        <f t="shared" si="332"/>
        <v>21.585699000000002</v>
      </c>
      <c r="I3446">
        <v>6.5789999999999997</v>
      </c>
      <c r="K3446">
        <v>430.59300000000002</v>
      </c>
      <c r="L3446">
        <f t="shared" si="346"/>
        <v>423.548</v>
      </c>
      <c r="M3446">
        <f t="shared" si="347"/>
        <v>424.01400000000001</v>
      </c>
      <c r="N3446">
        <f t="shared" si="348"/>
        <v>6.27800000000002</v>
      </c>
      <c r="O3446">
        <f t="shared" si="348"/>
        <v>5.8120000000000118</v>
      </c>
      <c r="P3446">
        <f t="shared" si="349"/>
        <v>0.46600000000000819</v>
      </c>
    </row>
    <row r="3447" spans="1:16" x14ac:dyDescent="0.2">
      <c r="A3447" s="1">
        <v>315</v>
      </c>
      <c r="B3447" s="10">
        <v>37130</v>
      </c>
      <c r="C3447" s="32" t="s">
        <v>206</v>
      </c>
      <c r="F3447" s="5">
        <f t="shared" si="340"/>
        <v>23.485398000000004</v>
      </c>
      <c r="G3447">
        <v>7.1580000000000004</v>
      </c>
      <c r="H3447" s="5">
        <f t="shared" si="332"/>
        <v>21.674286000000002</v>
      </c>
      <c r="I3447">
        <v>6.6059999999999999</v>
      </c>
      <c r="K3447">
        <v>430.59300000000002</v>
      </c>
      <c r="L3447">
        <f t="shared" si="346"/>
        <v>423.435</v>
      </c>
      <c r="M3447">
        <f t="shared" si="347"/>
        <v>423.98700000000002</v>
      </c>
      <c r="N3447">
        <f t="shared" si="348"/>
        <v>6.3910000000000196</v>
      </c>
      <c r="O3447">
        <f t="shared" si="348"/>
        <v>5.8389999999999986</v>
      </c>
      <c r="P3447">
        <f>M3447-L3447</f>
        <v>0.55200000000002092</v>
      </c>
    </row>
    <row r="3448" spans="1:16" x14ac:dyDescent="0.2">
      <c r="A3448" s="1">
        <v>315</v>
      </c>
      <c r="B3448" s="10">
        <v>37158</v>
      </c>
      <c r="C3448" s="32" t="s">
        <v>206</v>
      </c>
      <c r="F3448" s="5">
        <f t="shared" si="340"/>
        <v>23.905366000000001</v>
      </c>
      <c r="G3448">
        <v>7.2859999999999996</v>
      </c>
      <c r="H3448" s="5">
        <f t="shared" si="332"/>
        <v>21.959733</v>
      </c>
      <c r="I3448">
        <v>6.6929999999999996</v>
      </c>
      <c r="K3448">
        <v>430.59300000000002</v>
      </c>
      <c r="L3448">
        <f t="shared" si="346"/>
        <v>423.30700000000002</v>
      </c>
      <c r="M3448">
        <f t="shared" si="347"/>
        <v>423.90000000000003</v>
      </c>
      <c r="N3448">
        <f t="shared" si="348"/>
        <v>6.5190000000000055</v>
      </c>
      <c r="O3448">
        <f t="shared" si="348"/>
        <v>5.9259999999999877</v>
      </c>
      <c r="P3448">
        <f t="shared" si="349"/>
        <v>0.59300000000001774</v>
      </c>
    </row>
    <row r="3449" spans="1:16" x14ac:dyDescent="0.2">
      <c r="A3449" s="1">
        <v>315</v>
      </c>
      <c r="B3449" s="10">
        <v>37193</v>
      </c>
      <c r="C3449" s="32" t="s">
        <v>206</v>
      </c>
      <c r="F3449" s="5">
        <f t="shared" si="340"/>
        <v>24.141597999999998</v>
      </c>
      <c r="G3449">
        <v>7.3579999999999997</v>
      </c>
      <c r="H3449" s="5">
        <f t="shared" si="332"/>
        <v>22.04832</v>
      </c>
      <c r="I3449">
        <v>6.72</v>
      </c>
      <c r="K3449">
        <v>430.59300000000002</v>
      </c>
      <c r="L3449">
        <f t="shared" si="346"/>
        <v>423.23500000000001</v>
      </c>
      <c r="M3449">
        <f t="shared" si="347"/>
        <v>423.87299999999999</v>
      </c>
      <c r="N3449">
        <f t="shared" si="348"/>
        <v>6.5910000000000082</v>
      </c>
      <c r="O3449">
        <f t="shared" si="348"/>
        <v>5.9530000000000314</v>
      </c>
      <c r="P3449">
        <f t="shared" si="349"/>
        <v>0.63799999999997681</v>
      </c>
    </row>
    <row r="3450" spans="1:16" x14ac:dyDescent="0.2">
      <c r="A3450" s="1">
        <v>315</v>
      </c>
      <c r="B3450" s="10">
        <v>37223</v>
      </c>
      <c r="C3450" s="32" t="s">
        <v>206</v>
      </c>
      <c r="F3450" s="5">
        <f t="shared" si="340"/>
        <v>24.548442000000001</v>
      </c>
      <c r="G3450">
        <v>7.4820000000000002</v>
      </c>
      <c r="H3450" s="5">
        <f t="shared" si="332"/>
        <v>22.169716999999999</v>
      </c>
      <c r="I3450">
        <v>6.7569999999999997</v>
      </c>
      <c r="K3450">
        <v>430.59300000000002</v>
      </c>
      <c r="L3450">
        <f t="shared" si="346"/>
        <v>423.11099999999999</v>
      </c>
      <c r="M3450">
        <f t="shared" si="347"/>
        <v>423.83600000000001</v>
      </c>
      <c r="N3450">
        <f t="shared" ref="N3450:O3465" si="350">429.826-L3450</f>
        <v>6.7150000000000318</v>
      </c>
      <c r="O3450">
        <f t="shared" si="350"/>
        <v>5.9900000000000091</v>
      </c>
      <c r="P3450">
        <f t="shared" si="349"/>
        <v>0.72500000000002274</v>
      </c>
    </row>
    <row r="3451" spans="1:16" x14ac:dyDescent="0.2">
      <c r="A3451" s="1">
        <v>315</v>
      </c>
      <c r="B3451" s="10">
        <v>37244</v>
      </c>
      <c r="C3451" s="32" t="s">
        <v>206</v>
      </c>
      <c r="F3451" s="5">
        <f t="shared" si="340"/>
        <v>24.587814000000002</v>
      </c>
      <c r="G3451">
        <v>7.4939999999999998</v>
      </c>
      <c r="H3451" s="5">
        <f t="shared" si="332"/>
        <v>22.251742</v>
      </c>
      <c r="I3451">
        <v>6.782</v>
      </c>
      <c r="K3451">
        <v>430.59300000000002</v>
      </c>
      <c r="L3451">
        <f t="shared" si="346"/>
        <v>423.09900000000005</v>
      </c>
      <c r="M3451">
        <f t="shared" si="347"/>
        <v>423.81100000000004</v>
      </c>
      <c r="N3451">
        <f t="shared" si="350"/>
        <v>6.7269999999999754</v>
      </c>
      <c r="O3451">
        <f t="shared" si="350"/>
        <v>6.0149999999999864</v>
      </c>
      <c r="P3451">
        <f t="shared" si="349"/>
        <v>0.71199999999998909</v>
      </c>
    </row>
    <row r="3452" spans="1:16" x14ac:dyDescent="0.2">
      <c r="A3452" s="1">
        <v>315</v>
      </c>
      <c r="B3452" s="10">
        <v>37281</v>
      </c>
      <c r="C3452" s="32" t="s">
        <v>206</v>
      </c>
      <c r="F3452" s="5">
        <f t="shared" si="340"/>
        <v>23.885680000000001</v>
      </c>
      <c r="G3452">
        <v>7.28</v>
      </c>
      <c r="H3452" s="5">
        <f t="shared" si="332"/>
        <v>22.182841</v>
      </c>
      <c r="I3452">
        <v>6.7610000000000001</v>
      </c>
      <c r="K3452">
        <v>430.59300000000002</v>
      </c>
      <c r="L3452">
        <f t="shared" si="346"/>
        <v>423.31300000000005</v>
      </c>
      <c r="M3452">
        <f t="shared" si="347"/>
        <v>423.83199999999999</v>
      </c>
      <c r="N3452">
        <f t="shared" si="350"/>
        <v>6.5129999999999768</v>
      </c>
      <c r="O3452">
        <f t="shared" si="350"/>
        <v>5.9940000000000282</v>
      </c>
      <c r="P3452">
        <f t="shared" si="349"/>
        <v>0.51899999999994861</v>
      </c>
    </row>
    <row r="3453" spans="1:16" x14ac:dyDescent="0.2">
      <c r="A3453" s="1">
        <v>315</v>
      </c>
      <c r="B3453" s="10">
        <v>37314</v>
      </c>
      <c r="C3453" s="32" t="s">
        <v>206</v>
      </c>
      <c r="F3453" s="5">
        <f t="shared" si="340"/>
        <v>24.338458000000003</v>
      </c>
      <c r="G3453">
        <v>7.4180000000000001</v>
      </c>
      <c r="H3453" s="5">
        <f t="shared" si="332"/>
        <v>22.287833000000003</v>
      </c>
      <c r="I3453">
        <v>6.7930000000000001</v>
      </c>
      <c r="K3453">
        <v>430.59300000000002</v>
      </c>
      <c r="L3453">
        <f t="shared" si="346"/>
        <v>423.17500000000001</v>
      </c>
      <c r="M3453">
        <f t="shared" si="347"/>
        <v>423.8</v>
      </c>
      <c r="N3453">
        <f t="shared" si="350"/>
        <v>6.6510000000000105</v>
      </c>
      <c r="O3453">
        <f t="shared" si="350"/>
        <v>6.0260000000000105</v>
      </c>
      <c r="P3453">
        <f t="shared" si="349"/>
        <v>0.625</v>
      </c>
    </row>
    <row r="3454" spans="1:16" x14ac:dyDescent="0.2">
      <c r="A3454" s="1">
        <v>315</v>
      </c>
      <c r="B3454" s="10">
        <v>37337</v>
      </c>
      <c r="C3454" s="32" t="s">
        <v>206</v>
      </c>
      <c r="F3454" s="5">
        <f t="shared" si="340"/>
        <v>24.604219000000001</v>
      </c>
      <c r="G3454">
        <v>7.4989999999999997</v>
      </c>
      <c r="H3454" s="5">
        <f t="shared" si="332"/>
        <v>22.366577000000003</v>
      </c>
      <c r="I3454">
        <v>6.8170000000000002</v>
      </c>
      <c r="K3454">
        <v>430.59300000000002</v>
      </c>
      <c r="L3454">
        <f t="shared" si="346"/>
        <v>423.09399999999999</v>
      </c>
      <c r="M3454">
        <f t="shared" si="347"/>
        <v>423.77600000000001</v>
      </c>
      <c r="N3454">
        <f t="shared" si="350"/>
        <v>6.7320000000000277</v>
      </c>
      <c r="O3454">
        <f t="shared" si="350"/>
        <v>6.0500000000000114</v>
      </c>
      <c r="P3454">
        <f t="shared" si="349"/>
        <v>0.68200000000001637</v>
      </c>
    </row>
    <row r="3455" spans="1:16" x14ac:dyDescent="0.2">
      <c r="A3455" s="1">
        <v>315</v>
      </c>
      <c r="B3455" s="10">
        <v>37375</v>
      </c>
      <c r="C3455" s="32" t="s">
        <v>206</v>
      </c>
      <c r="F3455" s="5">
        <f t="shared" si="340"/>
        <v>25.352287</v>
      </c>
      <c r="G3455">
        <v>7.7270000000000003</v>
      </c>
      <c r="H3455" s="5">
        <f t="shared" si="332"/>
        <v>22.501097999999999</v>
      </c>
      <c r="I3455">
        <v>6.8579999999999997</v>
      </c>
      <c r="K3455">
        <v>430.59300000000002</v>
      </c>
      <c r="L3455">
        <f t="shared" si="346"/>
        <v>422.86600000000004</v>
      </c>
      <c r="M3455">
        <f t="shared" si="347"/>
        <v>423.73500000000001</v>
      </c>
      <c r="N3455">
        <f t="shared" si="350"/>
        <v>6.9599999999999795</v>
      </c>
      <c r="O3455">
        <f t="shared" si="350"/>
        <v>6.0910000000000082</v>
      </c>
      <c r="P3455">
        <f t="shared" si="349"/>
        <v>0.86899999999997135</v>
      </c>
    </row>
    <row r="3456" spans="1:16" x14ac:dyDescent="0.2">
      <c r="A3456" s="1">
        <v>315</v>
      </c>
      <c r="B3456" s="10">
        <v>37399</v>
      </c>
      <c r="C3456" s="32" t="s">
        <v>206</v>
      </c>
      <c r="F3456" s="5">
        <f t="shared" si="340"/>
        <v>24.892946999999999</v>
      </c>
      <c r="G3456">
        <v>7.5869999999999997</v>
      </c>
      <c r="H3456" s="5">
        <f t="shared" si="332"/>
        <v>22.451883000000002</v>
      </c>
      <c r="I3456">
        <v>6.843</v>
      </c>
      <c r="K3456">
        <v>430.59300000000002</v>
      </c>
      <c r="L3456">
        <f t="shared" si="346"/>
        <v>423.00600000000003</v>
      </c>
      <c r="M3456">
        <f t="shared" si="347"/>
        <v>423.75</v>
      </c>
      <c r="N3456">
        <f t="shared" si="350"/>
        <v>6.8199999999999932</v>
      </c>
      <c r="O3456">
        <f t="shared" si="350"/>
        <v>6.0760000000000218</v>
      </c>
      <c r="P3456">
        <f t="shared" si="349"/>
        <v>0.74399999999997135</v>
      </c>
    </row>
    <row r="3457" spans="1:16" x14ac:dyDescent="0.2">
      <c r="A3457" s="1">
        <v>315</v>
      </c>
      <c r="B3457" s="10">
        <v>37433</v>
      </c>
      <c r="C3457" s="32" t="s">
        <v>206</v>
      </c>
      <c r="F3457" s="5">
        <v>25.12</v>
      </c>
      <c r="G3457">
        <v>7.657</v>
      </c>
      <c r="H3457" s="5">
        <v>21.79</v>
      </c>
      <c r="I3457">
        <v>6.6420000000000003</v>
      </c>
      <c r="K3457">
        <v>430.59300000000002</v>
      </c>
      <c r="L3457">
        <f t="shared" si="346"/>
        <v>422.93600000000004</v>
      </c>
      <c r="M3457">
        <f t="shared" si="347"/>
        <v>423.95100000000002</v>
      </c>
      <c r="N3457">
        <f t="shared" si="350"/>
        <v>6.8899999999999864</v>
      </c>
      <c r="O3457">
        <f t="shared" si="350"/>
        <v>5.875</v>
      </c>
      <c r="P3457">
        <f t="shared" si="349"/>
        <v>1.0149999999999864</v>
      </c>
    </row>
    <row r="3458" spans="1:16" x14ac:dyDescent="0.2">
      <c r="A3458" s="1">
        <v>315</v>
      </c>
      <c r="B3458" s="10">
        <v>37460</v>
      </c>
      <c r="C3458" s="32" t="s">
        <v>206</v>
      </c>
      <c r="F3458" s="5">
        <v>24.07</v>
      </c>
      <c r="G3458">
        <v>7.3369999999999997</v>
      </c>
      <c r="H3458" s="5">
        <v>22.23</v>
      </c>
      <c r="I3458">
        <v>6.7759999999999998</v>
      </c>
      <c r="K3458">
        <v>430.59300000000002</v>
      </c>
      <c r="L3458">
        <f t="shared" si="346"/>
        <v>423.25600000000003</v>
      </c>
      <c r="M3458">
        <f t="shared" si="347"/>
        <v>423.81700000000001</v>
      </c>
      <c r="N3458">
        <f t="shared" si="350"/>
        <v>6.5699999999999932</v>
      </c>
      <c r="O3458">
        <f t="shared" si="350"/>
        <v>6.0090000000000146</v>
      </c>
      <c r="P3458">
        <f t="shared" si="349"/>
        <v>0.56099999999997863</v>
      </c>
    </row>
    <row r="3459" spans="1:16" x14ac:dyDescent="0.2">
      <c r="A3459" s="1">
        <v>315</v>
      </c>
      <c r="B3459" s="10">
        <v>37494</v>
      </c>
      <c r="C3459" s="32" t="s">
        <v>206</v>
      </c>
      <c r="F3459" s="5">
        <v>23.51</v>
      </c>
      <c r="G3459">
        <v>7.1660000000000004</v>
      </c>
      <c r="H3459" s="5">
        <v>22.07</v>
      </c>
      <c r="I3459">
        <v>6.7270000000000003</v>
      </c>
      <c r="K3459">
        <v>430.59300000000002</v>
      </c>
      <c r="L3459">
        <f t="shared" si="346"/>
        <v>423.42700000000002</v>
      </c>
      <c r="M3459">
        <f t="shared" si="347"/>
        <v>423.86600000000004</v>
      </c>
      <c r="N3459">
        <f t="shared" si="350"/>
        <v>6.3990000000000009</v>
      </c>
      <c r="O3459">
        <f t="shared" si="350"/>
        <v>5.9599999999999795</v>
      </c>
      <c r="P3459">
        <f t="shared" si="349"/>
        <v>0.43900000000002137</v>
      </c>
    </row>
    <row r="3460" spans="1:16" x14ac:dyDescent="0.2">
      <c r="A3460" s="1">
        <v>315</v>
      </c>
      <c r="B3460" s="10">
        <v>37524</v>
      </c>
      <c r="C3460" s="32" t="s">
        <v>206</v>
      </c>
      <c r="F3460" s="5">
        <f t="shared" ref="F3460:F3482" si="351">G3460/0.3048</f>
        <v>23.815616797900262</v>
      </c>
      <c r="G3460">
        <v>7.2590000000000003</v>
      </c>
      <c r="H3460" s="5">
        <f t="shared" ref="H3460:H3482" si="352">I3460/0.3048</f>
        <v>22.247375328083987</v>
      </c>
      <c r="I3460">
        <v>6.7809999999999997</v>
      </c>
      <c r="K3460">
        <v>430.59300000000002</v>
      </c>
      <c r="L3460">
        <f t="shared" si="346"/>
        <v>423.334</v>
      </c>
      <c r="M3460">
        <f t="shared" si="347"/>
        <v>423.81200000000001</v>
      </c>
      <c r="N3460">
        <f t="shared" si="350"/>
        <v>6.4920000000000186</v>
      </c>
      <c r="O3460">
        <f t="shared" si="350"/>
        <v>6.01400000000001</v>
      </c>
      <c r="P3460">
        <f t="shared" si="349"/>
        <v>0.47800000000000864</v>
      </c>
    </row>
    <row r="3461" spans="1:16" x14ac:dyDescent="0.2">
      <c r="A3461" s="1">
        <v>315</v>
      </c>
      <c r="B3461" s="10">
        <v>37546</v>
      </c>
      <c r="C3461" s="32" t="s">
        <v>206</v>
      </c>
      <c r="F3461" s="5">
        <f t="shared" si="351"/>
        <v>24.429133858267715</v>
      </c>
      <c r="G3461">
        <v>7.4459999999999997</v>
      </c>
      <c r="H3461" s="5">
        <f t="shared" si="352"/>
        <v>22.601706036745405</v>
      </c>
      <c r="I3461">
        <v>6.8890000000000002</v>
      </c>
      <c r="K3461">
        <v>430.59300000000002</v>
      </c>
      <c r="L3461">
        <f t="shared" si="346"/>
        <v>423.14699999999999</v>
      </c>
      <c r="M3461">
        <f t="shared" si="347"/>
        <v>423.70400000000001</v>
      </c>
      <c r="N3461">
        <f t="shared" si="350"/>
        <v>6.6790000000000305</v>
      </c>
      <c r="O3461">
        <f t="shared" si="350"/>
        <v>6.1220000000000141</v>
      </c>
      <c r="P3461">
        <f t="shared" si="349"/>
        <v>0.55700000000001637</v>
      </c>
    </row>
    <row r="3462" spans="1:16" x14ac:dyDescent="0.2">
      <c r="A3462" s="1">
        <v>315</v>
      </c>
      <c r="B3462" s="10">
        <v>37581</v>
      </c>
      <c r="C3462" s="32" t="s">
        <v>206</v>
      </c>
      <c r="F3462" s="5">
        <f t="shared" si="351"/>
        <v>24.996719160104984</v>
      </c>
      <c r="G3462">
        <v>7.6189999999999998</v>
      </c>
      <c r="H3462" s="5">
        <f t="shared" si="352"/>
        <v>22.631233595800524</v>
      </c>
      <c r="I3462">
        <v>6.8979999999999997</v>
      </c>
      <c r="K3462">
        <v>430.59300000000002</v>
      </c>
      <c r="L3462">
        <f t="shared" si="346"/>
        <v>422.97400000000005</v>
      </c>
      <c r="M3462">
        <f t="shared" si="347"/>
        <v>423.69499999999999</v>
      </c>
      <c r="N3462">
        <f t="shared" si="350"/>
        <v>6.8519999999999754</v>
      </c>
      <c r="O3462">
        <f t="shared" si="350"/>
        <v>6.1310000000000286</v>
      </c>
      <c r="P3462">
        <f t="shared" si="349"/>
        <v>0.72099999999994679</v>
      </c>
    </row>
    <row r="3463" spans="1:16" x14ac:dyDescent="0.2">
      <c r="A3463" s="1">
        <v>315</v>
      </c>
      <c r="B3463" s="10">
        <v>37610</v>
      </c>
      <c r="C3463" s="32" t="s">
        <v>206</v>
      </c>
      <c r="F3463" s="5">
        <f t="shared" si="351"/>
        <v>25.206692913385826</v>
      </c>
      <c r="G3463">
        <v>7.6829999999999998</v>
      </c>
      <c r="H3463" s="5">
        <f t="shared" si="352"/>
        <v>22.68044619422572</v>
      </c>
      <c r="I3463">
        <v>6.9130000000000003</v>
      </c>
      <c r="K3463">
        <v>430.59300000000002</v>
      </c>
      <c r="L3463">
        <f t="shared" si="346"/>
        <v>422.91</v>
      </c>
      <c r="M3463">
        <f t="shared" si="347"/>
        <v>423.68</v>
      </c>
      <c r="N3463">
        <f t="shared" si="350"/>
        <v>6.9159999999999968</v>
      </c>
      <c r="O3463">
        <f t="shared" si="350"/>
        <v>6.146000000000015</v>
      </c>
      <c r="P3463">
        <f t="shared" si="349"/>
        <v>0.76999999999998181</v>
      </c>
    </row>
    <row r="3464" spans="1:16" x14ac:dyDescent="0.2">
      <c r="A3464" s="1">
        <v>315</v>
      </c>
      <c r="B3464" s="10">
        <v>37651</v>
      </c>
      <c r="C3464" s="32" t="s">
        <v>206</v>
      </c>
      <c r="F3464" s="5">
        <f t="shared" si="351"/>
        <v>25.400262467191599</v>
      </c>
      <c r="G3464">
        <v>7.742</v>
      </c>
      <c r="H3464" s="5">
        <f t="shared" si="352"/>
        <v>22.726377952755904</v>
      </c>
      <c r="I3464">
        <v>6.9269999999999996</v>
      </c>
      <c r="K3464">
        <v>430.59300000000002</v>
      </c>
      <c r="L3464">
        <f t="shared" si="346"/>
        <v>422.851</v>
      </c>
      <c r="M3464">
        <f t="shared" si="347"/>
        <v>423.666</v>
      </c>
      <c r="N3464">
        <f t="shared" si="350"/>
        <v>6.9750000000000227</v>
      </c>
      <c r="O3464">
        <f t="shared" si="350"/>
        <v>6.160000000000025</v>
      </c>
      <c r="P3464">
        <f t="shared" si="349"/>
        <v>0.81499999999999773</v>
      </c>
    </row>
    <row r="3465" spans="1:16" x14ac:dyDescent="0.2">
      <c r="A3465" s="1">
        <v>315</v>
      </c>
      <c r="B3465" s="10">
        <v>37679</v>
      </c>
      <c r="C3465" s="32" t="s">
        <v>206</v>
      </c>
      <c r="F3465" s="5">
        <f t="shared" si="351"/>
        <v>25.62335958005249</v>
      </c>
      <c r="G3465">
        <v>7.81</v>
      </c>
      <c r="H3465" s="5">
        <f t="shared" si="352"/>
        <v>22.831364829396325</v>
      </c>
      <c r="I3465">
        <v>6.9589999999999996</v>
      </c>
      <c r="K3465">
        <v>430.59300000000002</v>
      </c>
      <c r="L3465">
        <f t="shared" si="346"/>
        <v>422.78300000000002</v>
      </c>
      <c r="M3465">
        <f t="shared" si="347"/>
        <v>423.63400000000001</v>
      </c>
      <c r="N3465">
        <f t="shared" si="350"/>
        <v>7.0430000000000064</v>
      </c>
      <c r="O3465">
        <f t="shared" si="350"/>
        <v>6.1920000000000073</v>
      </c>
      <c r="P3465">
        <f t="shared" si="349"/>
        <v>0.85099999999999909</v>
      </c>
    </row>
    <row r="3466" spans="1:16" x14ac:dyDescent="0.2">
      <c r="A3466" s="1">
        <v>315</v>
      </c>
      <c r="B3466" s="10">
        <v>37705</v>
      </c>
      <c r="C3466" s="32" t="s">
        <v>206</v>
      </c>
      <c r="F3466" s="5">
        <f t="shared" si="351"/>
        <v>25.76771653543307</v>
      </c>
      <c r="G3466">
        <v>7.8540000000000001</v>
      </c>
      <c r="H3466" s="5">
        <f t="shared" si="352"/>
        <v>22.919947506561677</v>
      </c>
      <c r="I3466">
        <v>6.9859999999999998</v>
      </c>
      <c r="K3466">
        <v>430.59300000000002</v>
      </c>
      <c r="L3466">
        <f t="shared" si="346"/>
        <v>422.73900000000003</v>
      </c>
      <c r="M3466">
        <f t="shared" si="347"/>
        <v>423.60700000000003</v>
      </c>
      <c r="N3466">
        <f t="shared" ref="N3466:O3483" si="353">429.826-L3466</f>
        <v>7.0869999999999891</v>
      </c>
      <c r="O3466">
        <f t="shared" si="353"/>
        <v>6.2189999999999941</v>
      </c>
      <c r="P3466">
        <f t="shared" si="349"/>
        <v>0.867999999999995</v>
      </c>
    </row>
    <row r="3467" spans="1:16" x14ac:dyDescent="0.2">
      <c r="A3467" s="1">
        <v>315</v>
      </c>
      <c r="B3467" s="10">
        <v>37739</v>
      </c>
      <c r="C3467" s="32" t="s">
        <v>206</v>
      </c>
      <c r="F3467" s="5">
        <f t="shared" si="351"/>
        <v>25.78083989501312</v>
      </c>
      <c r="G3467">
        <v>7.8579999999999997</v>
      </c>
      <c r="H3467" s="5">
        <f t="shared" si="352"/>
        <v>22.929790026246717</v>
      </c>
      <c r="I3467">
        <v>6.9889999999999999</v>
      </c>
      <c r="K3467">
        <v>430.59300000000002</v>
      </c>
      <c r="L3467">
        <f t="shared" si="346"/>
        <v>422.73500000000001</v>
      </c>
      <c r="M3467">
        <f t="shared" si="347"/>
        <v>423.60400000000004</v>
      </c>
      <c r="N3467">
        <f t="shared" si="353"/>
        <v>7.0910000000000082</v>
      </c>
      <c r="O3467">
        <f t="shared" si="353"/>
        <v>6.22199999999998</v>
      </c>
      <c r="P3467">
        <f t="shared" si="349"/>
        <v>0.86900000000002819</v>
      </c>
    </row>
    <row r="3468" spans="1:16" x14ac:dyDescent="0.2">
      <c r="A3468" s="1">
        <v>315</v>
      </c>
      <c r="B3468" s="10">
        <v>37761</v>
      </c>
      <c r="C3468" s="32" t="s">
        <v>206</v>
      </c>
      <c r="F3468" s="5">
        <f t="shared" si="351"/>
        <v>25.728346456692911</v>
      </c>
      <c r="G3468">
        <v>7.8419999999999996</v>
      </c>
      <c r="H3468" s="5">
        <f t="shared" si="352"/>
        <v>22.923228346456693</v>
      </c>
      <c r="I3468">
        <v>6.9870000000000001</v>
      </c>
      <c r="K3468">
        <v>430.59300000000002</v>
      </c>
      <c r="L3468">
        <f t="shared" si="346"/>
        <v>422.75100000000003</v>
      </c>
      <c r="M3468">
        <f t="shared" si="347"/>
        <v>423.60599999999999</v>
      </c>
      <c r="N3468">
        <f t="shared" si="353"/>
        <v>7.0749999999999886</v>
      </c>
      <c r="O3468">
        <f t="shared" si="353"/>
        <v>6.2200000000000273</v>
      </c>
      <c r="P3468">
        <f t="shared" si="349"/>
        <v>0.85499999999996135</v>
      </c>
    </row>
    <row r="3469" spans="1:16" x14ac:dyDescent="0.2">
      <c r="A3469" s="1">
        <v>315</v>
      </c>
      <c r="B3469" s="10">
        <v>37802</v>
      </c>
      <c r="C3469" s="32" t="s">
        <v>206</v>
      </c>
      <c r="F3469" s="5">
        <f t="shared" si="351"/>
        <v>25.534776902887138</v>
      </c>
      <c r="G3469">
        <v>7.7830000000000004</v>
      </c>
      <c r="H3469" s="5">
        <f t="shared" si="352"/>
        <v>22.582020997375327</v>
      </c>
      <c r="I3469">
        <v>6.883</v>
      </c>
      <c r="K3469">
        <v>430.59300000000002</v>
      </c>
      <c r="L3469">
        <f t="shared" si="346"/>
        <v>422.81</v>
      </c>
      <c r="M3469">
        <f t="shared" si="347"/>
        <v>423.71000000000004</v>
      </c>
      <c r="N3469">
        <f t="shared" si="353"/>
        <v>7.0160000000000196</v>
      </c>
      <c r="O3469">
        <f t="shared" si="353"/>
        <v>6.1159999999999854</v>
      </c>
      <c r="P3469">
        <f t="shared" si="349"/>
        <v>0.90000000000003411</v>
      </c>
    </row>
    <row r="3470" spans="1:16" x14ac:dyDescent="0.2">
      <c r="A3470" s="1">
        <v>315</v>
      </c>
      <c r="B3470" s="10">
        <v>37830</v>
      </c>
      <c r="C3470" s="32" t="s">
        <v>206</v>
      </c>
      <c r="F3470" s="5">
        <f t="shared" si="351"/>
        <v>25.262467191601051</v>
      </c>
      <c r="G3470">
        <v>7.7</v>
      </c>
      <c r="H3470" s="5">
        <f t="shared" si="352"/>
        <v>22.834645669291337</v>
      </c>
      <c r="I3470">
        <v>6.96</v>
      </c>
      <c r="K3470">
        <v>430.59300000000002</v>
      </c>
      <c r="L3470">
        <f t="shared" si="346"/>
        <v>422.89300000000003</v>
      </c>
      <c r="M3470">
        <f t="shared" si="347"/>
        <v>423.63300000000004</v>
      </c>
      <c r="N3470">
        <f t="shared" si="353"/>
        <v>6.9329999999999927</v>
      </c>
      <c r="O3470">
        <f t="shared" si="353"/>
        <v>6.1929999999999836</v>
      </c>
      <c r="P3470">
        <f t="shared" si="349"/>
        <v>0.74000000000000909</v>
      </c>
    </row>
    <row r="3471" spans="1:16" x14ac:dyDescent="0.2">
      <c r="A3471" s="1">
        <v>315</v>
      </c>
      <c r="B3471" s="10">
        <v>37859</v>
      </c>
      <c r="C3471" s="32" t="s">
        <v>206</v>
      </c>
      <c r="F3471" s="5">
        <f t="shared" si="351"/>
        <v>26.217191601049866</v>
      </c>
      <c r="G3471">
        <v>7.9909999999999997</v>
      </c>
      <c r="H3471" s="5">
        <f t="shared" si="352"/>
        <v>22.949475065616799</v>
      </c>
      <c r="I3471">
        <v>6.9950000000000001</v>
      </c>
      <c r="K3471">
        <v>430.59300000000002</v>
      </c>
      <c r="L3471">
        <f t="shared" si="346"/>
        <v>422.60200000000003</v>
      </c>
      <c r="M3471">
        <f t="shared" si="347"/>
        <v>423.59800000000001</v>
      </c>
      <c r="N3471">
        <f t="shared" si="353"/>
        <v>7.2239999999999895</v>
      </c>
      <c r="O3471">
        <f t="shared" si="353"/>
        <v>6.2280000000000086</v>
      </c>
      <c r="P3471">
        <f t="shared" si="349"/>
        <v>0.9959999999999809</v>
      </c>
    </row>
    <row r="3472" spans="1:16" x14ac:dyDescent="0.2">
      <c r="A3472" s="1">
        <v>315</v>
      </c>
      <c r="B3472" s="10">
        <v>37888</v>
      </c>
      <c r="C3472" s="32" t="s">
        <v>206</v>
      </c>
      <c r="F3472" s="5">
        <f t="shared" si="351"/>
        <v>26.253280839895012</v>
      </c>
      <c r="G3472">
        <v>8.0020000000000007</v>
      </c>
      <c r="H3472" s="5">
        <f t="shared" si="352"/>
        <v>23.136482939632543</v>
      </c>
      <c r="I3472">
        <v>7.0519999999999996</v>
      </c>
      <c r="K3472">
        <v>430.59300000000002</v>
      </c>
      <c r="L3472">
        <f t="shared" si="346"/>
        <v>422.59100000000001</v>
      </c>
      <c r="M3472">
        <f t="shared" si="347"/>
        <v>423.541</v>
      </c>
      <c r="N3472">
        <f t="shared" si="353"/>
        <v>7.2350000000000136</v>
      </c>
      <c r="O3472">
        <f t="shared" si="353"/>
        <v>6.285000000000025</v>
      </c>
      <c r="P3472">
        <f t="shared" si="349"/>
        <v>0.94999999999998863</v>
      </c>
    </row>
    <row r="3473" spans="1:16" x14ac:dyDescent="0.2">
      <c r="A3473" s="1">
        <v>315</v>
      </c>
      <c r="B3473" s="10">
        <v>37924</v>
      </c>
      <c r="C3473" s="32" t="s">
        <v>206</v>
      </c>
      <c r="F3473" s="5">
        <f t="shared" si="351"/>
        <v>26.223753280839894</v>
      </c>
      <c r="G3473">
        <v>7.9930000000000003</v>
      </c>
      <c r="H3473" s="5">
        <f t="shared" si="352"/>
        <v>23.120078740157478</v>
      </c>
      <c r="I3473">
        <v>7.0469999999999997</v>
      </c>
      <c r="K3473">
        <v>430.59300000000002</v>
      </c>
      <c r="L3473">
        <f t="shared" si="346"/>
        <v>422.6</v>
      </c>
      <c r="M3473">
        <f t="shared" si="347"/>
        <v>423.54599999999999</v>
      </c>
      <c r="N3473">
        <f t="shared" si="353"/>
        <v>7.2259999999999991</v>
      </c>
      <c r="O3473">
        <f t="shared" si="353"/>
        <v>6.2800000000000296</v>
      </c>
      <c r="P3473">
        <f t="shared" si="349"/>
        <v>0.94599999999996953</v>
      </c>
    </row>
    <row r="3474" spans="1:16" x14ac:dyDescent="0.2">
      <c r="A3474" s="1">
        <v>315</v>
      </c>
      <c r="B3474" s="10">
        <v>37951</v>
      </c>
      <c r="C3474" s="32" t="s">
        <v>206</v>
      </c>
      <c r="F3474" s="5">
        <f t="shared" si="351"/>
        <v>26.236876640419947</v>
      </c>
      <c r="G3474">
        <v>7.9969999999999999</v>
      </c>
      <c r="H3474" s="5">
        <f t="shared" si="352"/>
        <v>23.146325459317584</v>
      </c>
      <c r="I3474">
        <v>7.0549999999999997</v>
      </c>
      <c r="K3474">
        <v>430.59300000000002</v>
      </c>
      <c r="L3474">
        <f t="shared" si="346"/>
        <v>422.596</v>
      </c>
      <c r="M3474">
        <f t="shared" si="347"/>
        <v>423.53800000000001</v>
      </c>
      <c r="N3474">
        <f t="shared" si="353"/>
        <v>7.2300000000000182</v>
      </c>
      <c r="O3474">
        <f t="shared" si="353"/>
        <v>6.2880000000000109</v>
      </c>
      <c r="P3474">
        <f t="shared" si="349"/>
        <v>0.94200000000000728</v>
      </c>
    </row>
    <row r="3475" spans="1:16" x14ac:dyDescent="0.2">
      <c r="A3475" s="1">
        <v>315</v>
      </c>
      <c r="B3475" s="10">
        <v>37978</v>
      </c>
      <c r="C3475" s="32" t="s">
        <v>206</v>
      </c>
      <c r="F3475" s="5">
        <f t="shared" si="351"/>
        <v>24.862204724409448</v>
      </c>
      <c r="G3475">
        <v>7.5780000000000003</v>
      </c>
      <c r="H3475" s="5">
        <f t="shared" si="352"/>
        <v>22.890419947506562</v>
      </c>
      <c r="I3475">
        <v>6.9770000000000003</v>
      </c>
      <c r="K3475">
        <v>430.59300000000002</v>
      </c>
      <c r="L3475">
        <f t="shared" si="346"/>
        <v>423.01500000000004</v>
      </c>
      <c r="M3475">
        <f t="shared" si="347"/>
        <v>423.61600000000004</v>
      </c>
      <c r="N3475">
        <f t="shared" si="353"/>
        <v>6.8109999999999786</v>
      </c>
      <c r="O3475">
        <f t="shared" si="353"/>
        <v>6.2099999999999795</v>
      </c>
      <c r="P3475">
        <f t="shared" si="349"/>
        <v>0.60099999999999909</v>
      </c>
    </row>
    <row r="3476" spans="1:16" x14ac:dyDescent="0.2">
      <c r="A3476" s="1">
        <v>315</v>
      </c>
      <c r="B3476" s="10">
        <v>38008</v>
      </c>
      <c r="C3476" s="32" t="s">
        <v>206</v>
      </c>
      <c r="F3476" s="5">
        <f t="shared" si="351"/>
        <v>25.059055118110233</v>
      </c>
      <c r="G3476">
        <v>7.6379999999999999</v>
      </c>
      <c r="H3476" s="5">
        <f t="shared" si="352"/>
        <v>22.933070866141733</v>
      </c>
      <c r="I3476">
        <v>6.99</v>
      </c>
      <c r="K3476">
        <v>430.59300000000002</v>
      </c>
      <c r="L3476">
        <f t="shared" si="346"/>
        <v>422.95500000000004</v>
      </c>
      <c r="M3476">
        <f t="shared" si="347"/>
        <v>423.60300000000001</v>
      </c>
      <c r="N3476">
        <f t="shared" si="353"/>
        <v>6.8709999999999809</v>
      </c>
      <c r="O3476">
        <f t="shared" si="353"/>
        <v>6.2230000000000132</v>
      </c>
      <c r="P3476">
        <f t="shared" si="349"/>
        <v>0.64799999999996771</v>
      </c>
    </row>
    <row r="3477" spans="1:16" x14ac:dyDescent="0.2">
      <c r="A3477" s="1">
        <v>315</v>
      </c>
      <c r="B3477" s="10">
        <v>38047</v>
      </c>
      <c r="C3477" s="32" t="s">
        <v>206</v>
      </c>
      <c r="F3477" s="5">
        <f t="shared" si="351"/>
        <v>25.48228346456693</v>
      </c>
      <c r="G3477">
        <v>7.7670000000000003</v>
      </c>
      <c r="H3477" s="5">
        <f t="shared" si="352"/>
        <v>22.979002624671914</v>
      </c>
      <c r="I3477">
        <v>7.0039999999999996</v>
      </c>
      <c r="K3477">
        <v>430.59300000000002</v>
      </c>
      <c r="L3477">
        <f t="shared" si="346"/>
        <v>422.82600000000002</v>
      </c>
      <c r="M3477">
        <f t="shared" si="347"/>
        <v>423.589</v>
      </c>
      <c r="N3477">
        <f t="shared" si="353"/>
        <v>7</v>
      </c>
      <c r="O3477">
        <f t="shared" si="353"/>
        <v>6.2370000000000232</v>
      </c>
      <c r="P3477">
        <f t="shared" si="349"/>
        <v>0.76299999999997681</v>
      </c>
    </row>
    <row r="3478" spans="1:16" x14ac:dyDescent="0.2">
      <c r="A3478" s="1">
        <v>315</v>
      </c>
      <c r="B3478" s="10">
        <v>38078</v>
      </c>
      <c r="C3478" s="32" t="s">
        <v>206</v>
      </c>
      <c r="F3478" s="5">
        <f t="shared" si="351"/>
        <v>24.573490813648295</v>
      </c>
      <c r="G3478">
        <v>7.49</v>
      </c>
      <c r="H3478" s="5">
        <f t="shared" si="352"/>
        <v>22.657480314960626</v>
      </c>
      <c r="I3478">
        <v>6.9059999999999997</v>
      </c>
      <c r="K3478">
        <v>430.59300000000002</v>
      </c>
      <c r="L3478">
        <f t="shared" si="346"/>
        <v>423.10300000000001</v>
      </c>
      <c r="M3478">
        <f t="shared" si="347"/>
        <v>423.68700000000001</v>
      </c>
      <c r="N3478">
        <f t="shared" si="353"/>
        <v>6.7230000000000132</v>
      </c>
      <c r="O3478">
        <f t="shared" si="353"/>
        <v>6.13900000000001</v>
      </c>
      <c r="P3478">
        <f t="shared" si="349"/>
        <v>0.58400000000000318</v>
      </c>
    </row>
    <row r="3479" spans="1:16" x14ac:dyDescent="0.2">
      <c r="A3479" s="1">
        <v>315</v>
      </c>
      <c r="B3479" s="10">
        <v>38105</v>
      </c>
      <c r="C3479" s="32" t="s">
        <v>206</v>
      </c>
      <c r="F3479" s="5">
        <f t="shared" si="351"/>
        <v>25.09514435695538</v>
      </c>
      <c r="G3479">
        <v>7.649</v>
      </c>
      <c r="H3479" s="5">
        <f t="shared" si="352"/>
        <v>22.929790026246717</v>
      </c>
      <c r="I3479">
        <v>6.9889999999999999</v>
      </c>
      <c r="K3479">
        <v>430.59300000000002</v>
      </c>
      <c r="L3479">
        <f t="shared" si="346"/>
        <v>422.94400000000002</v>
      </c>
      <c r="M3479">
        <f t="shared" si="347"/>
        <v>423.60400000000004</v>
      </c>
      <c r="N3479">
        <f t="shared" si="353"/>
        <v>6.882000000000005</v>
      </c>
      <c r="O3479">
        <f t="shared" si="353"/>
        <v>6.22199999999998</v>
      </c>
      <c r="P3479">
        <f t="shared" si="349"/>
        <v>0.66000000000002501</v>
      </c>
    </row>
    <row r="3480" spans="1:16" x14ac:dyDescent="0.2">
      <c r="A3480" s="1">
        <v>315</v>
      </c>
      <c r="B3480" s="10">
        <v>38131</v>
      </c>
      <c r="C3480" s="32" t="s">
        <v>206</v>
      </c>
      <c r="F3480" s="5">
        <f t="shared" si="351"/>
        <v>25.351049868766403</v>
      </c>
      <c r="G3480">
        <v>7.7270000000000003</v>
      </c>
      <c r="H3480" s="5">
        <f t="shared" si="352"/>
        <v>22.949475065616799</v>
      </c>
      <c r="I3480">
        <v>6.9950000000000001</v>
      </c>
      <c r="K3480">
        <v>430.59300000000002</v>
      </c>
      <c r="L3480">
        <f t="shared" si="346"/>
        <v>422.86600000000004</v>
      </c>
      <c r="M3480">
        <f t="shared" si="347"/>
        <v>423.59800000000001</v>
      </c>
      <c r="N3480">
        <f t="shared" si="353"/>
        <v>6.9599999999999795</v>
      </c>
      <c r="O3480">
        <f t="shared" si="353"/>
        <v>6.2280000000000086</v>
      </c>
      <c r="P3480">
        <f t="shared" si="349"/>
        <v>0.7319999999999709</v>
      </c>
    </row>
    <row r="3481" spans="1:16" x14ac:dyDescent="0.2">
      <c r="A3481" s="1">
        <v>315</v>
      </c>
      <c r="B3481" s="10">
        <v>38162</v>
      </c>
      <c r="C3481" s="32" t="s">
        <v>206</v>
      </c>
      <c r="F3481" s="5">
        <f t="shared" si="351"/>
        <v>26.187664041994751</v>
      </c>
      <c r="G3481">
        <v>7.9820000000000002</v>
      </c>
      <c r="H3481" s="5">
        <f t="shared" si="352"/>
        <v>23.149606299212596</v>
      </c>
      <c r="I3481">
        <v>7.056</v>
      </c>
      <c r="K3481">
        <v>430.59300000000002</v>
      </c>
      <c r="L3481">
        <f t="shared" si="346"/>
        <v>422.61099999999999</v>
      </c>
      <c r="M3481">
        <f t="shared" si="347"/>
        <v>423.53700000000003</v>
      </c>
      <c r="N3481">
        <f t="shared" si="353"/>
        <v>7.2150000000000318</v>
      </c>
      <c r="O3481">
        <f t="shared" si="353"/>
        <v>6.2889999999999873</v>
      </c>
      <c r="P3481">
        <f t="shared" si="349"/>
        <v>0.92600000000004457</v>
      </c>
    </row>
    <row r="3482" spans="1:16" x14ac:dyDescent="0.2">
      <c r="A3482" s="1">
        <v>315</v>
      </c>
      <c r="B3482" s="10">
        <v>38191</v>
      </c>
      <c r="C3482" s="32" t="s">
        <v>206</v>
      </c>
      <c r="F3482" s="5">
        <f t="shared" si="351"/>
        <v>26.131889763779526</v>
      </c>
      <c r="G3482">
        <v>7.9649999999999999</v>
      </c>
      <c r="H3482" s="5">
        <f t="shared" si="352"/>
        <v>23.038057742782151</v>
      </c>
      <c r="I3482">
        <v>7.0220000000000002</v>
      </c>
      <c r="K3482">
        <v>430.59300000000002</v>
      </c>
      <c r="L3482">
        <f t="shared" si="346"/>
        <v>422.62800000000004</v>
      </c>
      <c r="M3482">
        <f t="shared" si="347"/>
        <v>423.57100000000003</v>
      </c>
      <c r="N3482">
        <f t="shared" si="353"/>
        <v>7.1979999999999791</v>
      </c>
      <c r="O3482">
        <f t="shared" si="353"/>
        <v>6.2549999999999955</v>
      </c>
      <c r="P3482">
        <f t="shared" si="349"/>
        <v>0.94299999999998363</v>
      </c>
    </row>
    <row r="3483" spans="1:16" x14ac:dyDescent="0.2">
      <c r="A3483" s="1">
        <v>315</v>
      </c>
      <c r="B3483" s="10">
        <v>38220</v>
      </c>
      <c r="C3483" s="32" t="s">
        <v>206</v>
      </c>
      <c r="F3483" s="5">
        <v>25.86</v>
      </c>
      <c r="G3483">
        <v>7.8819999999999997</v>
      </c>
      <c r="H3483" s="5">
        <v>23.11</v>
      </c>
      <c r="I3483">
        <v>7.0439999999999996</v>
      </c>
      <c r="K3483">
        <v>430.59300000000002</v>
      </c>
      <c r="L3483">
        <f t="shared" si="346"/>
        <v>422.71100000000001</v>
      </c>
      <c r="M3483">
        <f t="shared" si="347"/>
        <v>423.54900000000004</v>
      </c>
      <c r="N3483">
        <f t="shared" si="353"/>
        <v>7.1150000000000091</v>
      </c>
      <c r="O3483">
        <f t="shared" si="353"/>
        <v>6.2769999999999868</v>
      </c>
      <c r="P3483">
        <f t="shared" si="349"/>
        <v>0.83800000000002228</v>
      </c>
    </row>
    <row r="3484" spans="1:16" x14ac:dyDescent="0.2">
      <c r="A3484" s="1">
        <v>315</v>
      </c>
      <c r="B3484" s="10">
        <v>38250</v>
      </c>
      <c r="C3484" s="32" t="s">
        <v>206</v>
      </c>
      <c r="F3484" s="5">
        <v>26.05</v>
      </c>
      <c r="G3484">
        <v>7.9409999999999998</v>
      </c>
      <c r="H3484" s="5">
        <v>23.175999999999998</v>
      </c>
      <c r="I3484">
        <v>7.0640000000000001</v>
      </c>
      <c r="K3484">
        <v>430.59300000000002</v>
      </c>
      <c r="L3484">
        <f t="shared" si="346"/>
        <v>422.65200000000004</v>
      </c>
      <c r="M3484">
        <f t="shared" si="347"/>
        <v>423.529</v>
      </c>
      <c r="N3484">
        <f t="shared" ref="N3484:O3500" si="354">429.826-L3484</f>
        <v>7.1739999999999782</v>
      </c>
      <c r="O3484">
        <f t="shared" si="354"/>
        <v>6.2970000000000255</v>
      </c>
      <c r="P3484">
        <f t="shared" si="349"/>
        <v>0.87699999999995271</v>
      </c>
    </row>
    <row r="3485" spans="1:16" x14ac:dyDescent="0.2">
      <c r="A3485" s="1">
        <v>315</v>
      </c>
      <c r="B3485" s="10">
        <v>38292</v>
      </c>
      <c r="C3485" s="32" t="s">
        <v>206</v>
      </c>
      <c r="F3485" s="5">
        <v>24.587</v>
      </c>
      <c r="G3485">
        <v>7.4939999999999998</v>
      </c>
      <c r="H3485" s="5">
        <v>22.466999999999999</v>
      </c>
      <c r="I3485">
        <v>6.8479999999999999</v>
      </c>
      <c r="K3485">
        <v>430.59300000000002</v>
      </c>
      <c r="L3485">
        <f t="shared" si="346"/>
        <v>423.09900000000005</v>
      </c>
      <c r="M3485">
        <f t="shared" si="347"/>
        <v>423.745</v>
      </c>
      <c r="N3485">
        <f t="shared" si="354"/>
        <v>6.7269999999999754</v>
      </c>
      <c r="O3485">
        <f t="shared" si="354"/>
        <v>6.0810000000000173</v>
      </c>
      <c r="P3485">
        <f t="shared" si="349"/>
        <v>0.64599999999995816</v>
      </c>
    </row>
    <row r="3486" spans="1:16" x14ac:dyDescent="0.2">
      <c r="A3486" s="1">
        <v>315</v>
      </c>
      <c r="B3486" s="10">
        <v>38320</v>
      </c>
      <c r="C3486" s="32" t="s">
        <v>206</v>
      </c>
      <c r="F3486" s="5">
        <v>23.911000000000001</v>
      </c>
      <c r="G3486">
        <v>7.2880000000000003</v>
      </c>
      <c r="H3486" s="5">
        <v>22.620999999999999</v>
      </c>
      <c r="I3486">
        <v>6.8949999999999996</v>
      </c>
      <c r="K3486">
        <v>430.59300000000002</v>
      </c>
      <c r="L3486">
        <f t="shared" si="346"/>
        <v>423.30500000000001</v>
      </c>
      <c r="M3486">
        <f t="shared" si="347"/>
        <v>423.69800000000004</v>
      </c>
      <c r="N3486">
        <f t="shared" si="354"/>
        <v>6.521000000000015</v>
      </c>
      <c r="O3486">
        <f t="shared" si="354"/>
        <v>6.1279999999999859</v>
      </c>
      <c r="P3486">
        <f t="shared" si="349"/>
        <v>0.3930000000000291</v>
      </c>
    </row>
    <row r="3487" spans="1:16" x14ac:dyDescent="0.2">
      <c r="A3487" s="1">
        <v>315</v>
      </c>
      <c r="B3487" s="10">
        <v>38341</v>
      </c>
      <c r="C3487" s="32" t="s">
        <v>206</v>
      </c>
      <c r="F3487" s="5">
        <v>23.875</v>
      </c>
      <c r="G3487">
        <v>7.2770000000000001</v>
      </c>
      <c r="H3487" s="5">
        <v>22.693999999999999</v>
      </c>
      <c r="I3487">
        <v>6.9169999999999998</v>
      </c>
      <c r="K3487">
        <v>430.59300000000002</v>
      </c>
      <c r="L3487">
        <f t="shared" si="346"/>
        <v>423.31600000000003</v>
      </c>
      <c r="M3487">
        <f t="shared" si="347"/>
        <v>423.67600000000004</v>
      </c>
      <c r="N3487">
        <f t="shared" si="354"/>
        <v>6.5099999999999909</v>
      </c>
      <c r="O3487">
        <f t="shared" si="354"/>
        <v>6.1499999999999773</v>
      </c>
      <c r="P3487">
        <f t="shared" si="349"/>
        <v>0.36000000000001364</v>
      </c>
    </row>
    <row r="3488" spans="1:16" x14ac:dyDescent="0.2">
      <c r="A3488" s="1">
        <v>315</v>
      </c>
      <c r="B3488" s="10">
        <v>38377</v>
      </c>
      <c r="C3488" s="32" t="s">
        <v>206</v>
      </c>
      <c r="F3488" s="5">
        <f>G3488/0.3048</f>
        <v>24.25524934383202</v>
      </c>
      <c r="G3488">
        <v>7.3929999999999998</v>
      </c>
      <c r="H3488" s="5">
        <f>I3488/0.3048</f>
        <v>22.864173228346456</v>
      </c>
      <c r="I3488">
        <v>6.9690000000000003</v>
      </c>
      <c r="K3488">
        <v>430.59300000000002</v>
      </c>
      <c r="L3488">
        <f t="shared" si="346"/>
        <v>423.20000000000005</v>
      </c>
      <c r="M3488">
        <f t="shared" si="347"/>
        <v>423.62400000000002</v>
      </c>
      <c r="N3488">
        <f t="shared" si="354"/>
        <v>6.6259999999999764</v>
      </c>
      <c r="O3488">
        <f t="shared" si="354"/>
        <v>6.2019999999999982</v>
      </c>
      <c r="P3488">
        <f t="shared" si="349"/>
        <v>0.42399999999997817</v>
      </c>
    </row>
    <row r="3489" spans="1:16" x14ac:dyDescent="0.2">
      <c r="A3489" s="1">
        <v>315</v>
      </c>
      <c r="B3489" s="10">
        <v>38413</v>
      </c>
      <c r="C3489" s="32" t="s">
        <v>206</v>
      </c>
      <c r="F3489" s="5">
        <f>G3489/0.3048</f>
        <v>24.668635170603675</v>
      </c>
      <c r="G3489">
        <v>7.5190000000000001</v>
      </c>
      <c r="H3489" s="5">
        <f>I3489/0.3048</f>
        <v>22.975721784776901</v>
      </c>
      <c r="I3489">
        <v>7.0030000000000001</v>
      </c>
      <c r="K3489">
        <v>430.59300000000002</v>
      </c>
      <c r="L3489">
        <f t="shared" si="346"/>
        <v>423.07400000000001</v>
      </c>
      <c r="M3489">
        <f t="shared" si="347"/>
        <v>423.59000000000003</v>
      </c>
      <c r="N3489">
        <f t="shared" si="354"/>
        <v>6.7520000000000095</v>
      </c>
      <c r="O3489">
        <f t="shared" si="354"/>
        <v>6.23599999999999</v>
      </c>
      <c r="P3489">
        <f t="shared" si="349"/>
        <v>0.51600000000001955</v>
      </c>
    </row>
    <row r="3490" spans="1:16" x14ac:dyDescent="0.2">
      <c r="A3490" s="1">
        <v>315</v>
      </c>
      <c r="B3490" s="10">
        <v>38440</v>
      </c>
      <c r="C3490" s="32" t="s">
        <v>206</v>
      </c>
      <c r="F3490" s="5">
        <v>24.923999999999999</v>
      </c>
      <c r="G3490">
        <v>7.5970000000000004</v>
      </c>
      <c r="H3490" s="5">
        <v>23.007999999999999</v>
      </c>
      <c r="I3490">
        <v>7.0129999999999999</v>
      </c>
      <c r="K3490">
        <v>430.59300000000002</v>
      </c>
      <c r="L3490">
        <f t="shared" si="346"/>
        <v>422.99600000000004</v>
      </c>
      <c r="M3490">
        <f t="shared" si="347"/>
        <v>423.58000000000004</v>
      </c>
      <c r="N3490">
        <f t="shared" si="354"/>
        <v>6.8299999999999841</v>
      </c>
      <c r="O3490">
        <f t="shared" si="354"/>
        <v>6.2459999999999809</v>
      </c>
      <c r="P3490">
        <f t="shared" si="349"/>
        <v>0.58400000000000318</v>
      </c>
    </row>
    <row r="3491" spans="1:16" x14ac:dyDescent="0.2">
      <c r="A3491" s="1">
        <v>315</v>
      </c>
      <c r="B3491" s="10">
        <v>38467</v>
      </c>
      <c r="C3491" s="32" t="s">
        <v>206</v>
      </c>
      <c r="F3491" s="5">
        <v>24.902000000000001</v>
      </c>
      <c r="G3491">
        <v>7.59</v>
      </c>
      <c r="H3491" s="5">
        <v>22.798999999999999</v>
      </c>
      <c r="I3491">
        <v>6.9489999999999998</v>
      </c>
      <c r="K3491">
        <v>430.59300000000002</v>
      </c>
      <c r="L3491">
        <f t="shared" si="346"/>
        <v>423.00300000000004</v>
      </c>
      <c r="M3491">
        <f t="shared" si="347"/>
        <v>423.64400000000001</v>
      </c>
      <c r="N3491">
        <f t="shared" si="354"/>
        <v>6.8229999999999791</v>
      </c>
      <c r="O3491">
        <f t="shared" si="354"/>
        <v>6.1820000000000164</v>
      </c>
      <c r="P3491">
        <f t="shared" si="349"/>
        <v>0.64099999999996271</v>
      </c>
    </row>
    <row r="3492" spans="1:16" x14ac:dyDescent="0.2">
      <c r="A3492" s="1">
        <v>315</v>
      </c>
      <c r="B3492" s="10">
        <v>38496</v>
      </c>
      <c r="C3492" s="32" t="s">
        <v>206</v>
      </c>
      <c r="F3492" s="5">
        <v>24.202999999999999</v>
      </c>
      <c r="G3492">
        <v>7.3769999999999998</v>
      </c>
      <c r="H3492" s="5">
        <v>22.759</v>
      </c>
      <c r="I3492">
        <v>6.9370000000000003</v>
      </c>
      <c r="K3492">
        <v>430.59300000000002</v>
      </c>
      <c r="L3492">
        <f t="shared" si="346"/>
        <v>423.21600000000001</v>
      </c>
      <c r="M3492">
        <f t="shared" si="347"/>
        <v>423.65600000000001</v>
      </c>
      <c r="N3492">
        <f t="shared" si="354"/>
        <v>6.6100000000000136</v>
      </c>
      <c r="O3492">
        <f t="shared" si="354"/>
        <v>6.1700000000000159</v>
      </c>
      <c r="P3492">
        <f t="shared" si="349"/>
        <v>0.43999999999999773</v>
      </c>
    </row>
    <row r="3493" spans="1:16" x14ac:dyDescent="0.2">
      <c r="A3493" s="1">
        <v>315</v>
      </c>
      <c r="B3493" s="10">
        <v>38526</v>
      </c>
      <c r="C3493" s="32" t="s">
        <v>206</v>
      </c>
      <c r="F3493" s="5">
        <v>23.847999999999999</v>
      </c>
      <c r="G3493">
        <v>7.2690000000000001</v>
      </c>
      <c r="H3493" s="5">
        <v>21.837</v>
      </c>
      <c r="I3493">
        <v>6.6559999999999997</v>
      </c>
      <c r="K3493">
        <v>430.59300000000002</v>
      </c>
      <c r="L3493">
        <f t="shared" si="346"/>
        <v>423.32400000000001</v>
      </c>
      <c r="M3493">
        <f t="shared" si="347"/>
        <v>423.93700000000001</v>
      </c>
      <c r="N3493">
        <f t="shared" si="354"/>
        <v>6.5020000000000095</v>
      </c>
      <c r="O3493">
        <f t="shared" si="354"/>
        <v>5.88900000000001</v>
      </c>
      <c r="P3493">
        <f t="shared" si="349"/>
        <v>0.61299999999999955</v>
      </c>
    </row>
    <row r="3494" spans="1:16" x14ac:dyDescent="0.2">
      <c r="A3494" s="1">
        <v>315</v>
      </c>
      <c r="B3494" s="10">
        <v>38558</v>
      </c>
      <c r="C3494" s="32" t="s">
        <v>206</v>
      </c>
      <c r="F3494" s="5">
        <v>23.23</v>
      </c>
      <c r="G3494">
        <v>7.08</v>
      </c>
      <c r="H3494" s="5">
        <v>22.02</v>
      </c>
      <c r="I3494">
        <v>6.7119999999999997</v>
      </c>
      <c r="K3494">
        <v>430.59300000000002</v>
      </c>
      <c r="L3494">
        <f t="shared" ref="L3494:L3526" si="355">K3494-G3494</f>
        <v>423.51300000000003</v>
      </c>
      <c r="M3494">
        <f t="shared" ref="M3494:M3532" si="356">K3494-I3494</f>
        <v>423.88100000000003</v>
      </c>
      <c r="N3494">
        <f t="shared" si="354"/>
        <v>6.3129999999999882</v>
      </c>
      <c r="O3494">
        <f t="shared" si="354"/>
        <v>5.9449999999999932</v>
      </c>
      <c r="P3494">
        <f t="shared" ref="P3494:P3526" si="357">M3494-L3494</f>
        <v>0.367999999999995</v>
      </c>
    </row>
    <row r="3495" spans="1:16" x14ac:dyDescent="0.2">
      <c r="A3495" s="1">
        <v>315</v>
      </c>
      <c r="B3495" s="10">
        <v>38586</v>
      </c>
      <c r="C3495" s="32" t="s">
        <v>206</v>
      </c>
      <c r="F3495" s="5">
        <v>23.474</v>
      </c>
      <c r="G3495">
        <v>7.1550000000000002</v>
      </c>
      <c r="H3495" s="5">
        <v>22.335999999999999</v>
      </c>
      <c r="I3495">
        <v>6.8079999999999998</v>
      </c>
      <c r="K3495">
        <v>430.59300000000002</v>
      </c>
      <c r="L3495">
        <f t="shared" si="355"/>
        <v>423.43800000000005</v>
      </c>
      <c r="M3495">
        <f t="shared" si="356"/>
        <v>423.78500000000003</v>
      </c>
      <c r="N3495">
        <f t="shared" si="354"/>
        <v>6.3879999999999768</v>
      </c>
      <c r="O3495">
        <f t="shared" si="354"/>
        <v>6.0409999999999968</v>
      </c>
      <c r="P3495">
        <f t="shared" si="357"/>
        <v>0.34699999999997999</v>
      </c>
    </row>
    <row r="3496" spans="1:16" x14ac:dyDescent="0.2">
      <c r="A3496" s="1">
        <v>315</v>
      </c>
      <c r="B3496" s="10">
        <v>38618</v>
      </c>
      <c r="C3496" s="32" t="s">
        <v>206</v>
      </c>
      <c r="F3496" s="5">
        <v>23.855</v>
      </c>
      <c r="G3496">
        <v>7.2709999999999999</v>
      </c>
      <c r="H3496" s="5">
        <v>22.545999999999999</v>
      </c>
      <c r="I3496">
        <v>6.8719999999999999</v>
      </c>
      <c r="K3496">
        <v>430.59300000000002</v>
      </c>
      <c r="L3496">
        <f t="shared" si="355"/>
        <v>423.322</v>
      </c>
      <c r="M3496">
        <f t="shared" si="356"/>
        <v>423.721</v>
      </c>
      <c r="N3496">
        <f t="shared" si="354"/>
        <v>6.5040000000000191</v>
      </c>
      <c r="O3496">
        <f t="shared" si="354"/>
        <v>6.1050000000000182</v>
      </c>
      <c r="P3496">
        <f t="shared" si="357"/>
        <v>0.39900000000000091</v>
      </c>
    </row>
    <row r="3497" spans="1:16" x14ac:dyDescent="0.2">
      <c r="A3497" s="1">
        <v>315</v>
      </c>
      <c r="B3497" s="10">
        <v>38649</v>
      </c>
      <c r="C3497" s="32" t="s">
        <v>206</v>
      </c>
      <c r="F3497" s="5">
        <f t="shared" ref="F3497:F3526" si="358">G3497/0.3048</f>
        <v>24.186351706036742</v>
      </c>
      <c r="G3497">
        <v>7.3719999999999999</v>
      </c>
      <c r="H3497" s="5">
        <f t="shared" ref="H3497:H3565" si="359">I3497/0.3048</f>
        <v>22.634514435695536</v>
      </c>
      <c r="I3497">
        <v>6.899</v>
      </c>
      <c r="K3497">
        <v>430.59300000000002</v>
      </c>
      <c r="L3497">
        <f t="shared" si="355"/>
        <v>423.221</v>
      </c>
      <c r="M3497">
        <f t="shared" si="356"/>
        <v>423.69400000000002</v>
      </c>
      <c r="N3497">
        <f t="shared" si="354"/>
        <v>6.6050000000000182</v>
      </c>
      <c r="O3497">
        <f t="shared" si="354"/>
        <v>6.132000000000005</v>
      </c>
      <c r="P3497">
        <f t="shared" si="357"/>
        <v>0.47300000000001319</v>
      </c>
    </row>
    <row r="3498" spans="1:16" x14ac:dyDescent="0.2">
      <c r="A3498" s="1">
        <v>315</v>
      </c>
      <c r="B3498" s="10">
        <v>38677</v>
      </c>
      <c r="C3498" s="32" t="s">
        <v>206</v>
      </c>
      <c r="F3498" s="5">
        <f t="shared" si="358"/>
        <v>24.416010498687662</v>
      </c>
      <c r="G3498">
        <v>7.4420000000000002</v>
      </c>
      <c r="H3498" s="5">
        <f t="shared" si="359"/>
        <v>22.667322834645667</v>
      </c>
      <c r="I3498">
        <v>6.9089999999999998</v>
      </c>
      <c r="K3498">
        <v>430.59300000000002</v>
      </c>
      <c r="L3498">
        <f t="shared" si="355"/>
        <v>423.15100000000001</v>
      </c>
      <c r="M3498">
        <f t="shared" si="356"/>
        <v>423.68400000000003</v>
      </c>
      <c r="N3498">
        <f t="shared" si="354"/>
        <v>6.6750000000000114</v>
      </c>
      <c r="O3498">
        <f t="shared" si="354"/>
        <v>6.1419999999999959</v>
      </c>
      <c r="P3498">
        <f t="shared" si="357"/>
        <v>0.53300000000001546</v>
      </c>
    </row>
    <row r="3499" spans="1:16" x14ac:dyDescent="0.2">
      <c r="A3499" s="1">
        <v>315</v>
      </c>
      <c r="B3499" s="10">
        <v>38707</v>
      </c>
      <c r="C3499" s="32" t="s">
        <v>206</v>
      </c>
      <c r="F3499" s="5">
        <f t="shared" si="358"/>
        <v>24.553805774278214</v>
      </c>
      <c r="G3499">
        <v>7.484</v>
      </c>
      <c r="H3499" s="5">
        <f t="shared" si="359"/>
        <v>22.729658792650916</v>
      </c>
      <c r="I3499">
        <v>6.9279999999999999</v>
      </c>
      <c r="K3499">
        <v>430.59300000000002</v>
      </c>
      <c r="L3499">
        <f t="shared" si="355"/>
        <v>423.10900000000004</v>
      </c>
      <c r="M3499">
        <f t="shared" si="356"/>
        <v>423.66500000000002</v>
      </c>
      <c r="N3499">
        <f t="shared" si="354"/>
        <v>6.7169999999999845</v>
      </c>
      <c r="O3499">
        <f t="shared" si="354"/>
        <v>6.1610000000000014</v>
      </c>
      <c r="P3499">
        <f t="shared" si="357"/>
        <v>0.55599999999998317</v>
      </c>
    </row>
    <row r="3500" spans="1:16" x14ac:dyDescent="0.2">
      <c r="A3500" s="1">
        <v>315</v>
      </c>
      <c r="B3500" s="10">
        <v>38743</v>
      </c>
      <c r="C3500" s="32" t="s">
        <v>206</v>
      </c>
      <c r="F3500" s="5">
        <f t="shared" si="358"/>
        <v>24.671916010498684</v>
      </c>
      <c r="G3500">
        <v>7.52</v>
      </c>
      <c r="H3500" s="5">
        <f t="shared" si="359"/>
        <v>22.824803149606296</v>
      </c>
      <c r="I3500">
        <v>6.9569999999999999</v>
      </c>
      <c r="K3500">
        <v>430.59300000000002</v>
      </c>
      <c r="L3500">
        <f t="shared" si="355"/>
        <v>423.07300000000004</v>
      </c>
      <c r="M3500">
        <f t="shared" si="356"/>
        <v>423.63600000000002</v>
      </c>
      <c r="N3500">
        <f t="shared" si="354"/>
        <v>6.7529999999999859</v>
      </c>
      <c r="O3500">
        <f t="shared" si="354"/>
        <v>6.1899999999999977</v>
      </c>
      <c r="P3500">
        <f t="shared" si="357"/>
        <v>0.56299999999998818</v>
      </c>
    </row>
    <row r="3501" spans="1:16" x14ac:dyDescent="0.2">
      <c r="A3501" s="1">
        <v>315</v>
      </c>
      <c r="B3501" s="10">
        <v>38776</v>
      </c>
      <c r="C3501" s="32" t="s">
        <v>206</v>
      </c>
      <c r="F3501" s="5">
        <f t="shared" si="358"/>
        <v>24.911417322834644</v>
      </c>
      <c r="G3501">
        <v>7.593</v>
      </c>
      <c r="H3501" s="5">
        <f t="shared" si="359"/>
        <v>22.923228346456693</v>
      </c>
      <c r="I3501">
        <v>6.9870000000000001</v>
      </c>
      <c r="K3501">
        <v>430.59300000000002</v>
      </c>
      <c r="L3501">
        <f t="shared" si="355"/>
        <v>423</v>
      </c>
      <c r="M3501">
        <f t="shared" si="356"/>
        <v>423.60599999999999</v>
      </c>
      <c r="N3501">
        <f t="shared" ref="N3501:O3516" si="360">429.826-L3501</f>
        <v>6.8260000000000218</v>
      </c>
      <c r="O3501">
        <f t="shared" si="360"/>
        <v>6.2200000000000273</v>
      </c>
      <c r="P3501">
        <f t="shared" si="357"/>
        <v>0.60599999999999454</v>
      </c>
    </row>
    <row r="3502" spans="1:16" x14ac:dyDescent="0.2">
      <c r="A3502" s="1">
        <v>315</v>
      </c>
      <c r="B3502" s="10">
        <v>38803</v>
      </c>
      <c r="C3502" s="32" t="s">
        <v>206</v>
      </c>
      <c r="F3502" s="5">
        <f t="shared" si="358"/>
        <v>25.314960629921259</v>
      </c>
      <c r="G3502">
        <v>7.7160000000000002</v>
      </c>
      <c r="H3502" s="5">
        <f t="shared" si="359"/>
        <v>22.946194225721783</v>
      </c>
      <c r="I3502">
        <v>6.9939999999999998</v>
      </c>
      <c r="K3502">
        <v>430.59300000000002</v>
      </c>
      <c r="L3502">
        <f t="shared" si="355"/>
        <v>422.87700000000001</v>
      </c>
      <c r="M3502">
        <f t="shared" si="356"/>
        <v>423.59900000000005</v>
      </c>
      <c r="N3502">
        <f t="shared" si="360"/>
        <v>6.9490000000000123</v>
      </c>
      <c r="O3502">
        <f t="shared" si="360"/>
        <v>6.2269999999999754</v>
      </c>
      <c r="P3502">
        <f t="shared" si="357"/>
        <v>0.72200000000003683</v>
      </c>
    </row>
    <row r="3503" spans="1:16" x14ac:dyDescent="0.2">
      <c r="A3503" s="1">
        <v>315</v>
      </c>
      <c r="B3503" s="10">
        <v>38835</v>
      </c>
      <c r="C3503" s="32" t="s">
        <v>206</v>
      </c>
      <c r="F3503" s="5">
        <f t="shared" si="358"/>
        <v>24.114173228346456</v>
      </c>
      <c r="G3503">
        <v>7.35</v>
      </c>
      <c r="H3503" s="5">
        <f t="shared" si="359"/>
        <v>22.437664041994751</v>
      </c>
      <c r="I3503">
        <v>6.8390000000000004</v>
      </c>
      <c r="K3503">
        <v>430.59300000000002</v>
      </c>
      <c r="L3503">
        <f t="shared" si="355"/>
        <v>423.24299999999999</v>
      </c>
      <c r="M3503">
        <f t="shared" si="356"/>
        <v>423.75400000000002</v>
      </c>
      <c r="N3503">
        <f t="shared" si="360"/>
        <v>6.5830000000000268</v>
      </c>
      <c r="O3503">
        <f t="shared" si="360"/>
        <v>6.0720000000000027</v>
      </c>
      <c r="P3503">
        <f t="shared" si="357"/>
        <v>0.5110000000000241</v>
      </c>
    </row>
    <row r="3504" spans="1:16" x14ac:dyDescent="0.2">
      <c r="A3504" s="1">
        <v>315</v>
      </c>
      <c r="B3504" s="10">
        <v>38856</v>
      </c>
      <c r="C3504" s="32" t="s">
        <v>206</v>
      </c>
      <c r="F3504" s="5">
        <f t="shared" si="358"/>
        <v>23.795931758530184</v>
      </c>
      <c r="G3504">
        <v>7.2530000000000001</v>
      </c>
      <c r="H3504" s="5">
        <f t="shared" si="359"/>
        <v>22.35564304461942</v>
      </c>
      <c r="I3504">
        <v>6.8140000000000001</v>
      </c>
      <c r="K3504">
        <v>430.59300000000002</v>
      </c>
      <c r="L3504">
        <f t="shared" si="355"/>
        <v>423.34000000000003</v>
      </c>
      <c r="M3504">
        <f t="shared" si="356"/>
        <v>423.779</v>
      </c>
      <c r="N3504">
        <f t="shared" si="360"/>
        <v>6.48599999999999</v>
      </c>
      <c r="O3504">
        <f t="shared" si="360"/>
        <v>6.0470000000000255</v>
      </c>
      <c r="P3504">
        <f t="shared" si="357"/>
        <v>0.43899999999996453</v>
      </c>
    </row>
    <row r="3505" spans="1:16" x14ac:dyDescent="0.2">
      <c r="A3505" s="1">
        <v>315</v>
      </c>
      <c r="B3505" s="10">
        <v>38894</v>
      </c>
      <c r="C3505" s="32" t="s">
        <v>206</v>
      </c>
      <c r="F3505" s="5">
        <f t="shared" si="358"/>
        <v>23.710629921259841</v>
      </c>
      <c r="G3505">
        <v>7.2270000000000003</v>
      </c>
      <c r="H3505" s="5">
        <f t="shared" si="359"/>
        <v>22.457349081364828</v>
      </c>
      <c r="I3505">
        <v>6.8449999999999998</v>
      </c>
      <c r="K3505">
        <v>430.59300000000002</v>
      </c>
      <c r="L3505">
        <f t="shared" si="355"/>
        <v>423.36600000000004</v>
      </c>
      <c r="M3505">
        <f t="shared" si="356"/>
        <v>423.74799999999999</v>
      </c>
      <c r="N3505">
        <f t="shared" si="360"/>
        <v>6.4599999999999795</v>
      </c>
      <c r="O3505">
        <f t="shared" si="360"/>
        <v>6.0780000000000314</v>
      </c>
      <c r="P3505">
        <f t="shared" si="357"/>
        <v>0.38199999999994816</v>
      </c>
    </row>
    <row r="3506" spans="1:16" x14ac:dyDescent="0.2">
      <c r="A3506" s="1">
        <v>315</v>
      </c>
      <c r="B3506" s="10">
        <v>38925</v>
      </c>
      <c r="C3506" s="32" t="s">
        <v>206</v>
      </c>
      <c r="F3506" s="5">
        <f t="shared" si="358"/>
        <v>23.559711286089239</v>
      </c>
      <c r="G3506">
        <v>7.181</v>
      </c>
      <c r="H3506" s="5">
        <f t="shared" si="359"/>
        <v>22.824803149606296</v>
      </c>
      <c r="I3506">
        <v>6.9569999999999999</v>
      </c>
      <c r="K3506">
        <v>430.59300000000002</v>
      </c>
      <c r="L3506">
        <f t="shared" si="355"/>
        <v>423.41200000000003</v>
      </c>
      <c r="M3506">
        <f t="shared" si="356"/>
        <v>423.63600000000002</v>
      </c>
      <c r="N3506">
        <f t="shared" si="360"/>
        <v>6.4139999999999873</v>
      </c>
      <c r="O3506">
        <f t="shared" si="360"/>
        <v>6.1899999999999977</v>
      </c>
      <c r="P3506">
        <f t="shared" si="357"/>
        <v>0.22399999999998954</v>
      </c>
    </row>
    <row r="3507" spans="1:16" x14ac:dyDescent="0.2">
      <c r="A3507" s="1">
        <v>315</v>
      </c>
      <c r="B3507" s="10">
        <v>38958</v>
      </c>
      <c r="C3507" s="32" t="s">
        <v>206</v>
      </c>
      <c r="F3507" s="5">
        <f t="shared" si="358"/>
        <v>24.586614173228345</v>
      </c>
      <c r="G3507">
        <v>7.4939999999999998</v>
      </c>
      <c r="H3507" s="5">
        <f t="shared" si="359"/>
        <v>22.998687664041991</v>
      </c>
      <c r="I3507">
        <v>7.01</v>
      </c>
      <c r="K3507">
        <v>430.59300000000002</v>
      </c>
      <c r="L3507">
        <f t="shared" si="355"/>
        <v>423.09900000000005</v>
      </c>
      <c r="M3507">
        <f t="shared" si="356"/>
        <v>423.58300000000003</v>
      </c>
      <c r="N3507">
        <f t="shared" si="360"/>
        <v>6.7269999999999754</v>
      </c>
      <c r="O3507">
        <f t="shared" si="360"/>
        <v>6.242999999999995</v>
      </c>
      <c r="P3507">
        <f t="shared" si="357"/>
        <v>0.48399999999998045</v>
      </c>
    </row>
    <row r="3508" spans="1:16" x14ac:dyDescent="0.2">
      <c r="A3508" s="1">
        <v>315</v>
      </c>
      <c r="B3508" s="10">
        <v>38986</v>
      </c>
      <c r="C3508" s="32" t="s">
        <v>206</v>
      </c>
      <c r="F3508" s="5">
        <f t="shared" si="358"/>
        <v>25.045931758530184</v>
      </c>
      <c r="G3508">
        <v>7.6340000000000003</v>
      </c>
      <c r="H3508" s="5">
        <f t="shared" si="359"/>
        <v>23.054461942257216</v>
      </c>
      <c r="I3508">
        <v>7.0270000000000001</v>
      </c>
      <c r="K3508">
        <v>430.59300000000002</v>
      </c>
      <c r="L3508">
        <f t="shared" si="355"/>
        <v>422.959</v>
      </c>
      <c r="M3508">
        <f t="shared" si="356"/>
        <v>423.56600000000003</v>
      </c>
      <c r="N3508">
        <f t="shared" si="360"/>
        <v>6.8670000000000186</v>
      </c>
      <c r="O3508">
        <f t="shared" si="360"/>
        <v>6.2599999999999909</v>
      </c>
      <c r="P3508">
        <f t="shared" si="357"/>
        <v>0.60700000000002774</v>
      </c>
    </row>
    <row r="3509" spans="1:16" x14ac:dyDescent="0.2">
      <c r="A3509" s="1">
        <v>315</v>
      </c>
      <c r="B3509" s="10">
        <v>39014</v>
      </c>
      <c r="C3509" s="32" t="s">
        <v>206</v>
      </c>
      <c r="F3509" s="5">
        <f t="shared" si="358"/>
        <v>25.236220472440944</v>
      </c>
      <c r="G3509">
        <v>7.6920000000000002</v>
      </c>
      <c r="H3509" s="5">
        <f t="shared" si="359"/>
        <v>23.077427821522306</v>
      </c>
      <c r="I3509">
        <v>7.0339999999999998</v>
      </c>
      <c r="K3509">
        <v>430.59300000000002</v>
      </c>
      <c r="L3509">
        <f t="shared" si="355"/>
        <v>422.90100000000001</v>
      </c>
      <c r="M3509">
        <f t="shared" si="356"/>
        <v>423.55900000000003</v>
      </c>
      <c r="N3509">
        <f t="shared" si="360"/>
        <v>6.9250000000000114</v>
      </c>
      <c r="O3509">
        <f t="shared" si="360"/>
        <v>6.2669999999999959</v>
      </c>
      <c r="P3509">
        <f t="shared" si="357"/>
        <v>0.65800000000001546</v>
      </c>
    </row>
    <row r="3510" spans="1:16" x14ac:dyDescent="0.2">
      <c r="A3510" s="1">
        <v>315</v>
      </c>
      <c r="B3510" s="10">
        <v>39050</v>
      </c>
      <c r="C3510" s="32" t="s">
        <v>206</v>
      </c>
      <c r="F3510" s="5">
        <f t="shared" si="358"/>
        <v>25.459317585301836</v>
      </c>
      <c r="G3510">
        <v>7.76</v>
      </c>
      <c r="H3510" s="5">
        <f t="shared" si="359"/>
        <v>23.136482939632543</v>
      </c>
      <c r="I3510">
        <v>7.0519999999999996</v>
      </c>
      <c r="K3510">
        <v>430.59300000000002</v>
      </c>
      <c r="L3510">
        <f t="shared" si="355"/>
        <v>422.83300000000003</v>
      </c>
      <c r="M3510">
        <f t="shared" si="356"/>
        <v>423.541</v>
      </c>
      <c r="N3510">
        <f t="shared" si="360"/>
        <v>6.992999999999995</v>
      </c>
      <c r="O3510">
        <f t="shared" si="360"/>
        <v>6.285000000000025</v>
      </c>
      <c r="P3510">
        <f t="shared" si="357"/>
        <v>0.70799999999996999</v>
      </c>
    </row>
    <row r="3511" spans="1:16" x14ac:dyDescent="0.2">
      <c r="A3511" s="1">
        <v>315</v>
      </c>
      <c r="B3511" s="10">
        <v>39077</v>
      </c>
      <c r="C3511" s="32" t="s">
        <v>206</v>
      </c>
      <c r="F3511" s="5">
        <f t="shared" si="358"/>
        <v>25.629921259842519</v>
      </c>
      <c r="G3511">
        <v>7.8120000000000003</v>
      </c>
      <c r="H3511" s="5">
        <f t="shared" si="359"/>
        <v>23.159448818897637</v>
      </c>
      <c r="I3511">
        <v>7.0590000000000002</v>
      </c>
      <c r="K3511">
        <v>430.59300000000002</v>
      </c>
      <c r="L3511">
        <f t="shared" si="355"/>
        <v>422.78100000000001</v>
      </c>
      <c r="M3511">
        <f t="shared" si="356"/>
        <v>423.53399999999999</v>
      </c>
      <c r="N3511">
        <f t="shared" si="360"/>
        <v>7.0450000000000159</v>
      </c>
      <c r="O3511">
        <f t="shared" si="360"/>
        <v>6.29200000000003</v>
      </c>
      <c r="P3511">
        <f t="shared" si="357"/>
        <v>0.7529999999999859</v>
      </c>
    </row>
    <row r="3512" spans="1:16" x14ac:dyDescent="0.2">
      <c r="A3512" s="1">
        <v>315</v>
      </c>
      <c r="B3512" s="10">
        <v>39114</v>
      </c>
      <c r="C3512" s="32" t="s">
        <v>206</v>
      </c>
      <c r="F3512" s="5">
        <f t="shared" si="358"/>
        <v>25.83005249343832</v>
      </c>
      <c r="G3512">
        <v>7.8730000000000002</v>
      </c>
      <c r="H3512" s="5">
        <f t="shared" si="359"/>
        <v>23.251312335958005</v>
      </c>
      <c r="I3512">
        <v>7.0869999999999997</v>
      </c>
      <c r="K3512">
        <v>430.59300000000002</v>
      </c>
      <c r="L3512">
        <f t="shared" si="355"/>
        <v>422.72</v>
      </c>
      <c r="M3512">
        <f t="shared" si="356"/>
        <v>423.50600000000003</v>
      </c>
      <c r="N3512">
        <f t="shared" si="360"/>
        <v>7.1059999999999945</v>
      </c>
      <c r="O3512">
        <f t="shared" si="360"/>
        <v>6.3199999999999932</v>
      </c>
      <c r="P3512">
        <f t="shared" si="357"/>
        <v>0.78600000000000136</v>
      </c>
    </row>
    <row r="3513" spans="1:16" x14ac:dyDescent="0.2">
      <c r="A3513" s="1">
        <v>315</v>
      </c>
      <c r="B3513" s="10">
        <v>39136</v>
      </c>
      <c r="C3513" s="32" t="s">
        <v>206</v>
      </c>
      <c r="F3513" s="5">
        <f t="shared" si="358"/>
        <v>25.967847769028872</v>
      </c>
      <c r="G3513">
        <v>7.915</v>
      </c>
      <c r="H3513" s="5">
        <f t="shared" si="359"/>
        <v>23.297244094488189</v>
      </c>
      <c r="I3513">
        <v>7.101</v>
      </c>
      <c r="K3513">
        <v>430.59300000000002</v>
      </c>
      <c r="L3513">
        <f t="shared" si="355"/>
        <v>422.678</v>
      </c>
      <c r="M3513">
        <f t="shared" si="356"/>
        <v>423.49200000000002</v>
      </c>
      <c r="N3513">
        <f t="shared" si="360"/>
        <v>7.1480000000000246</v>
      </c>
      <c r="O3513">
        <f t="shared" si="360"/>
        <v>6.3340000000000032</v>
      </c>
      <c r="P3513">
        <f t="shared" si="357"/>
        <v>0.81400000000002137</v>
      </c>
    </row>
    <row r="3514" spans="1:16" x14ac:dyDescent="0.2">
      <c r="A3514" s="1">
        <v>315</v>
      </c>
      <c r="B3514" s="10">
        <v>39167</v>
      </c>
      <c r="C3514" s="32" t="s">
        <v>206</v>
      </c>
      <c r="F3514" s="5">
        <f t="shared" si="358"/>
        <v>26.10564304461942</v>
      </c>
      <c r="G3514">
        <v>7.9569999999999999</v>
      </c>
      <c r="H3514" s="5">
        <f t="shared" si="359"/>
        <v>23.106955380577428</v>
      </c>
      <c r="I3514">
        <v>7.0430000000000001</v>
      </c>
      <c r="K3514">
        <v>430.59300000000002</v>
      </c>
      <c r="L3514">
        <f t="shared" si="355"/>
        <v>422.63600000000002</v>
      </c>
      <c r="M3514">
        <f t="shared" si="356"/>
        <v>423.55</v>
      </c>
      <c r="N3514">
        <f t="shared" si="360"/>
        <v>7.1899999999999977</v>
      </c>
      <c r="O3514">
        <f t="shared" si="360"/>
        <v>6.2760000000000105</v>
      </c>
      <c r="P3514">
        <f t="shared" si="357"/>
        <v>0.91399999999998727</v>
      </c>
    </row>
    <row r="3515" spans="1:16" x14ac:dyDescent="0.2">
      <c r="A3515" s="1">
        <v>315</v>
      </c>
      <c r="B3515" s="10">
        <v>39198</v>
      </c>
      <c r="C3515" s="32" t="s">
        <v>206</v>
      </c>
      <c r="F3515" s="5">
        <f t="shared" si="358"/>
        <v>25.764435695538054</v>
      </c>
      <c r="G3515">
        <v>7.8529999999999998</v>
      </c>
      <c r="H3515" s="5">
        <f t="shared" si="359"/>
        <v>23.061023622047241</v>
      </c>
      <c r="I3515">
        <v>7.0289999999999999</v>
      </c>
      <c r="K3515">
        <v>430.59300000000002</v>
      </c>
      <c r="L3515">
        <f t="shared" si="355"/>
        <v>422.74</v>
      </c>
      <c r="M3515">
        <f t="shared" si="356"/>
        <v>423.56400000000002</v>
      </c>
      <c r="N3515">
        <f t="shared" si="360"/>
        <v>7.0860000000000127</v>
      </c>
      <c r="O3515">
        <f t="shared" si="360"/>
        <v>6.2620000000000005</v>
      </c>
      <c r="P3515">
        <f t="shared" si="357"/>
        <v>0.82400000000001228</v>
      </c>
    </row>
    <row r="3516" spans="1:16" x14ac:dyDescent="0.2">
      <c r="A3516" s="1">
        <v>315</v>
      </c>
      <c r="B3516" s="10">
        <v>39220</v>
      </c>
      <c r="C3516" s="32" t="s">
        <v>206</v>
      </c>
      <c r="F3516" s="5">
        <f t="shared" si="358"/>
        <v>25.22965879265092</v>
      </c>
      <c r="G3516">
        <v>7.69</v>
      </c>
      <c r="H3516" s="5">
        <f t="shared" si="359"/>
        <v>22.94291338582677</v>
      </c>
      <c r="I3516">
        <v>6.9930000000000003</v>
      </c>
      <c r="K3516">
        <v>430.59300000000002</v>
      </c>
      <c r="L3516">
        <f t="shared" si="355"/>
        <v>422.90300000000002</v>
      </c>
      <c r="M3516">
        <f t="shared" si="356"/>
        <v>423.6</v>
      </c>
      <c r="N3516">
        <f t="shared" si="360"/>
        <v>6.9230000000000018</v>
      </c>
      <c r="O3516">
        <f t="shared" si="360"/>
        <v>6.2259999999999991</v>
      </c>
      <c r="P3516">
        <f t="shared" si="357"/>
        <v>0.69700000000000273</v>
      </c>
    </row>
    <row r="3517" spans="1:16" x14ac:dyDescent="0.2">
      <c r="A3517" s="1">
        <v>315</v>
      </c>
      <c r="B3517" s="10">
        <v>39258</v>
      </c>
      <c r="C3517" s="32" t="s">
        <v>206</v>
      </c>
      <c r="F3517" s="5">
        <f t="shared" si="358"/>
        <v>24.753937007874015</v>
      </c>
      <c r="G3517">
        <v>7.5449999999999999</v>
      </c>
      <c r="H3517" s="5">
        <f t="shared" si="359"/>
        <v>22.785433070866141</v>
      </c>
      <c r="I3517">
        <v>6.9450000000000003</v>
      </c>
      <c r="K3517">
        <v>430.59300000000002</v>
      </c>
      <c r="L3517">
        <f t="shared" si="355"/>
        <v>423.048</v>
      </c>
      <c r="M3517">
        <f t="shared" si="356"/>
        <v>423.64800000000002</v>
      </c>
      <c r="N3517">
        <f t="shared" ref="N3517:O3532" si="361">429.826-L3517</f>
        <v>6.77800000000002</v>
      </c>
      <c r="O3517">
        <f t="shared" si="361"/>
        <v>6.1779999999999973</v>
      </c>
      <c r="P3517">
        <f t="shared" si="357"/>
        <v>0.60000000000002274</v>
      </c>
    </row>
    <row r="3518" spans="1:16" x14ac:dyDescent="0.2">
      <c r="A3518" s="1">
        <v>315</v>
      </c>
      <c r="B3518" s="10">
        <v>39272</v>
      </c>
      <c r="C3518" s="32" t="s">
        <v>206</v>
      </c>
      <c r="F3518" s="5">
        <v>24.6</v>
      </c>
      <c r="G3518">
        <v>7.4980000000000002</v>
      </c>
      <c r="H3518" s="5">
        <v>22.84</v>
      </c>
      <c r="I3518">
        <v>6.9619999999999997</v>
      </c>
      <c r="K3518">
        <v>430.59300000000002</v>
      </c>
      <c r="L3518">
        <f t="shared" si="355"/>
        <v>423.09500000000003</v>
      </c>
      <c r="M3518">
        <f t="shared" si="356"/>
        <v>423.63100000000003</v>
      </c>
      <c r="N3518">
        <f t="shared" si="361"/>
        <v>6.7309999999999945</v>
      </c>
      <c r="O3518">
        <f t="shared" si="361"/>
        <v>6.1949999999999932</v>
      </c>
      <c r="P3518">
        <f t="shared" si="357"/>
        <v>0.53600000000000136</v>
      </c>
    </row>
    <row r="3519" spans="1:16" x14ac:dyDescent="0.2">
      <c r="A3519" s="1">
        <v>315</v>
      </c>
      <c r="B3519" s="10">
        <v>39317</v>
      </c>
      <c r="C3519" s="32" t="s">
        <v>206</v>
      </c>
      <c r="F3519" s="5">
        <f t="shared" si="358"/>
        <v>24.895013123359579</v>
      </c>
      <c r="G3519">
        <v>7.5880000000000001</v>
      </c>
      <c r="H3519" s="5">
        <f t="shared" si="359"/>
        <v>23.116797900262466</v>
      </c>
      <c r="I3519">
        <v>7.0460000000000003</v>
      </c>
      <c r="K3519">
        <v>430.59300000000002</v>
      </c>
      <c r="L3519">
        <f t="shared" si="355"/>
        <v>423.005</v>
      </c>
      <c r="M3519">
        <f t="shared" si="356"/>
        <v>423.54700000000003</v>
      </c>
      <c r="N3519">
        <f t="shared" si="361"/>
        <v>6.8210000000000264</v>
      </c>
      <c r="O3519">
        <f t="shared" si="361"/>
        <v>6.2789999999999964</v>
      </c>
      <c r="P3519">
        <f t="shared" si="357"/>
        <v>0.54200000000003001</v>
      </c>
    </row>
    <row r="3520" spans="1:16" x14ac:dyDescent="0.2">
      <c r="A3520" s="1">
        <v>315</v>
      </c>
      <c r="B3520" s="10">
        <v>39356</v>
      </c>
      <c r="C3520" s="32" t="s">
        <v>206</v>
      </c>
      <c r="F3520" s="5">
        <f t="shared" si="358"/>
        <v>25.43307086614173</v>
      </c>
      <c r="G3520">
        <v>7.7519999999999998</v>
      </c>
      <c r="H3520" s="5">
        <f t="shared" si="359"/>
        <v>23.169291338582678</v>
      </c>
      <c r="I3520">
        <v>7.0620000000000003</v>
      </c>
      <c r="K3520">
        <v>430.59300000000002</v>
      </c>
      <c r="L3520">
        <f t="shared" si="355"/>
        <v>422.84100000000001</v>
      </c>
      <c r="M3520">
        <f t="shared" si="356"/>
        <v>423.53100000000001</v>
      </c>
      <c r="N3520">
        <f t="shared" si="361"/>
        <v>6.9850000000000136</v>
      </c>
      <c r="O3520">
        <f t="shared" si="361"/>
        <v>6.2950000000000159</v>
      </c>
      <c r="P3520">
        <f t="shared" si="357"/>
        <v>0.68999999999999773</v>
      </c>
    </row>
    <row r="3521" spans="1:16" x14ac:dyDescent="0.2">
      <c r="A3521" s="1">
        <v>315</v>
      </c>
      <c r="B3521" s="10">
        <v>39373</v>
      </c>
      <c r="C3521" s="32" t="s">
        <v>206</v>
      </c>
      <c r="F3521" s="5">
        <f t="shared" si="358"/>
        <v>25.485564304461942</v>
      </c>
      <c r="G3521">
        <v>7.7679999999999998</v>
      </c>
      <c r="H3521" s="5">
        <f t="shared" si="359"/>
        <v>23.028215223097114</v>
      </c>
      <c r="I3521">
        <v>7.0190000000000001</v>
      </c>
      <c r="K3521">
        <v>430.59300000000002</v>
      </c>
      <c r="L3521">
        <f t="shared" si="355"/>
        <v>422.82500000000005</v>
      </c>
      <c r="M3521">
        <f t="shared" si="356"/>
        <v>423.57400000000001</v>
      </c>
      <c r="N3521">
        <f t="shared" si="361"/>
        <v>7.0009999999999764</v>
      </c>
      <c r="O3521">
        <f t="shared" si="361"/>
        <v>6.2520000000000095</v>
      </c>
      <c r="P3521">
        <f t="shared" si="357"/>
        <v>0.7489999999999668</v>
      </c>
    </row>
    <row r="3522" spans="1:16" x14ac:dyDescent="0.2">
      <c r="A3522" s="1">
        <v>315</v>
      </c>
      <c r="B3522" s="10">
        <v>39413</v>
      </c>
      <c r="C3522" s="32" t="s">
        <v>206</v>
      </c>
      <c r="F3522" s="5">
        <f t="shared" si="358"/>
        <v>25.006561679790025</v>
      </c>
      <c r="G3522">
        <v>7.6219999999999999</v>
      </c>
      <c r="H3522" s="5">
        <f t="shared" si="359"/>
        <v>22.949475065616799</v>
      </c>
      <c r="I3522">
        <v>6.9950000000000001</v>
      </c>
      <c r="K3522">
        <v>430.59300000000002</v>
      </c>
      <c r="L3522">
        <f t="shared" si="355"/>
        <v>422.971</v>
      </c>
      <c r="M3522">
        <f t="shared" si="356"/>
        <v>423.59800000000001</v>
      </c>
      <c r="N3522">
        <f t="shared" si="361"/>
        <v>6.8550000000000182</v>
      </c>
      <c r="O3522">
        <f t="shared" si="361"/>
        <v>6.2280000000000086</v>
      </c>
      <c r="P3522">
        <f t="shared" si="357"/>
        <v>0.62700000000000955</v>
      </c>
    </row>
    <row r="3523" spans="1:16" x14ac:dyDescent="0.2">
      <c r="A3523" s="1">
        <v>315</v>
      </c>
      <c r="B3523" s="10">
        <v>39443</v>
      </c>
      <c r="C3523" s="32" t="s">
        <v>206</v>
      </c>
      <c r="F3523" s="5">
        <f t="shared" si="358"/>
        <v>24.796587926509183</v>
      </c>
      <c r="G3523">
        <v>7.5579999999999998</v>
      </c>
      <c r="H3523" s="5">
        <f t="shared" si="359"/>
        <v>23.001968503937007</v>
      </c>
      <c r="I3523">
        <v>7.0110000000000001</v>
      </c>
      <c r="K3523">
        <v>430.59300000000002</v>
      </c>
      <c r="L3523">
        <f t="shared" si="355"/>
        <v>423.03500000000003</v>
      </c>
      <c r="M3523">
        <f t="shared" si="356"/>
        <v>423.58199999999999</v>
      </c>
      <c r="N3523">
        <f t="shared" si="361"/>
        <v>6.7909999999999968</v>
      </c>
      <c r="O3523">
        <f t="shared" si="361"/>
        <v>6.2440000000000282</v>
      </c>
      <c r="P3523">
        <f t="shared" si="357"/>
        <v>0.54699999999996862</v>
      </c>
    </row>
    <row r="3524" spans="1:16" x14ac:dyDescent="0.2">
      <c r="A3524" s="1">
        <v>315</v>
      </c>
      <c r="B3524" s="10">
        <v>39472</v>
      </c>
      <c r="C3524" s="32" t="s">
        <v>206</v>
      </c>
      <c r="F3524" s="5">
        <f t="shared" si="358"/>
        <v>24.878608923884514</v>
      </c>
      <c r="G3524">
        <v>7.5830000000000002</v>
      </c>
      <c r="H3524" s="5">
        <f t="shared" si="359"/>
        <v>23.087270341207347</v>
      </c>
      <c r="I3524">
        <v>7.0369999999999999</v>
      </c>
      <c r="K3524">
        <v>430.59300000000002</v>
      </c>
      <c r="L3524">
        <f t="shared" si="355"/>
        <v>423.01</v>
      </c>
      <c r="M3524">
        <f t="shared" si="356"/>
        <v>423.55600000000004</v>
      </c>
      <c r="N3524">
        <f t="shared" si="361"/>
        <v>6.8160000000000309</v>
      </c>
      <c r="O3524">
        <f t="shared" si="361"/>
        <v>6.2699999999999818</v>
      </c>
      <c r="P3524">
        <f t="shared" si="357"/>
        <v>0.54600000000004911</v>
      </c>
    </row>
    <row r="3525" spans="1:16" x14ac:dyDescent="0.2">
      <c r="A3525" s="1">
        <v>315</v>
      </c>
      <c r="B3525" s="10">
        <v>39507</v>
      </c>
      <c r="C3525" s="32" t="s">
        <v>206</v>
      </c>
      <c r="F3525" s="5">
        <f t="shared" si="358"/>
        <v>25.25262467191601</v>
      </c>
      <c r="G3525">
        <v>7.6970000000000001</v>
      </c>
      <c r="H3525" s="5">
        <f t="shared" si="359"/>
        <v>23.228346456692911</v>
      </c>
      <c r="I3525">
        <v>7.08</v>
      </c>
      <c r="K3525">
        <v>430.59300000000002</v>
      </c>
      <c r="L3525">
        <f t="shared" si="355"/>
        <v>422.89600000000002</v>
      </c>
      <c r="M3525">
        <f t="shared" si="356"/>
        <v>423.51300000000003</v>
      </c>
      <c r="N3525">
        <f t="shared" si="361"/>
        <v>6.9300000000000068</v>
      </c>
      <c r="O3525">
        <f t="shared" si="361"/>
        <v>6.3129999999999882</v>
      </c>
      <c r="P3525">
        <f t="shared" si="357"/>
        <v>0.61700000000001864</v>
      </c>
    </row>
    <row r="3526" spans="1:16" x14ac:dyDescent="0.2">
      <c r="A3526" s="1">
        <v>315</v>
      </c>
      <c r="B3526" s="10">
        <v>39536</v>
      </c>
      <c r="C3526" s="32" t="s">
        <v>206</v>
      </c>
      <c r="F3526" s="5">
        <f t="shared" si="358"/>
        <v>25.597112860892384</v>
      </c>
      <c r="G3526">
        <v>7.8019999999999996</v>
      </c>
      <c r="H3526" s="5">
        <f t="shared" si="359"/>
        <v>23.241469816272964</v>
      </c>
      <c r="I3526">
        <v>7.0839999999999996</v>
      </c>
      <c r="K3526">
        <v>430.59300000000002</v>
      </c>
      <c r="L3526">
        <f t="shared" si="355"/>
        <v>422.791</v>
      </c>
      <c r="M3526">
        <f t="shared" si="356"/>
        <v>423.50900000000001</v>
      </c>
      <c r="N3526">
        <f t="shared" si="361"/>
        <v>7.035000000000025</v>
      </c>
      <c r="O3526">
        <f t="shared" si="361"/>
        <v>6.3170000000000073</v>
      </c>
      <c r="P3526">
        <f t="shared" si="357"/>
        <v>0.71800000000001774</v>
      </c>
    </row>
    <row r="3527" spans="1:16" x14ac:dyDescent="0.2">
      <c r="A3527" s="1">
        <v>315</v>
      </c>
      <c r="B3527" s="10">
        <v>39563</v>
      </c>
      <c r="C3527" s="32" t="s">
        <v>206</v>
      </c>
      <c r="H3527" s="5">
        <f t="shared" si="359"/>
        <v>22.913385826771652</v>
      </c>
      <c r="I3527">
        <v>6.984</v>
      </c>
      <c r="J3527" t="s">
        <v>171</v>
      </c>
      <c r="K3527">
        <v>430.59300000000002</v>
      </c>
      <c r="M3527">
        <f t="shared" si="356"/>
        <v>423.60900000000004</v>
      </c>
      <c r="O3527">
        <f t="shared" si="361"/>
        <v>6.2169999999999845</v>
      </c>
    </row>
    <row r="3528" spans="1:16" x14ac:dyDescent="0.2">
      <c r="A3528" s="1">
        <v>315</v>
      </c>
      <c r="B3528" s="10">
        <v>39580</v>
      </c>
      <c r="C3528" s="32" t="s">
        <v>206</v>
      </c>
      <c r="H3528" s="5">
        <f t="shared" si="359"/>
        <v>22.673884514435692</v>
      </c>
      <c r="I3528">
        <v>6.9109999999999996</v>
      </c>
      <c r="J3528" t="s">
        <v>171</v>
      </c>
      <c r="K3528">
        <v>430.59300000000002</v>
      </c>
      <c r="M3528">
        <f t="shared" si="356"/>
        <v>423.68200000000002</v>
      </c>
      <c r="O3528">
        <f t="shared" si="361"/>
        <v>6.1440000000000055</v>
      </c>
    </row>
    <row r="3529" spans="1:16" x14ac:dyDescent="0.2">
      <c r="A3529" s="1">
        <v>315</v>
      </c>
      <c r="B3529" s="10">
        <v>39674</v>
      </c>
      <c r="C3529" s="32" t="s">
        <v>206</v>
      </c>
      <c r="F3529" s="5">
        <f t="shared" ref="F3529:F3535" si="362">G3529/0.3048</f>
        <v>23.690944881889763</v>
      </c>
      <c r="G3529">
        <v>7.2210000000000001</v>
      </c>
      <c r="H3529" s="5">
        <f t="shared" si="359"/>
        <v>22.687007874015748</v>
      </c>
      <c r="I3529">
        <v>6.915</v>
      </c>
      <c r="K3529">
        <v>430.59300000000002</v>
      </c>
      <c r="L3529">
        <f t="shared" ref="L3529:L3534" si="363">K3529-G3529</f>
        <v>423.37200000000001</v>
      </c>
      <c r="M3529">
        <f t="shared" si="356"/>
        <v>423.678</v>
      </c>
      <c r="N3529">
        <f t="shared" si="361"/>
        <v>6.4540000000000077</v>
      </c>
      <c r="O3529">
        <f t="shared" si="361"/>
        <v>6.1480000000000246</v>
      </c>
      <c r="P3529">
        <f t="shared" ref="P3529:P3534" si="364">M3529-L3529</f>
        <v>0.30599999999998317</v>
      </c>
    </row>
    <row r="3530" spans="1:16" x14ac:dyDescent="0.2">
      <c r="A3530" s="1">
        <v>315</v>
      </c>
      <c r="B3530" s="10">
        <v>39725</v>
      </c>
      <c r="C3530" s="32" t="s">
        <v>206</v>
      </c>
      <c r="F3530" s="5">
        <f t="shared" si="362"/>
        <v>24.104330708661418</v>
      </c>
      <c r="G3530">
        <v>7.3470000000000004</v>
      </c>
      <c r="H3530" s="5">
        <f t="shared" si="359"/>
        <v>22.624671916010499</v>
      </c>
      <c r="I3530">
        <v>6.8959999999999999</v>
      </c>
      <c r="K3530">
        <v>430.59300000000002</v>
      </c>
      <c r="L3530">
        <f t="shared" si="363"/>
        <v>423.24600000000004</v>
      </c>
      <c r="M3530">
        <f t="shared" si="356"/>
        <v>423.697</v>
      </c>
      <c r="N3530">
        <f t="shared" si="361"/>
        <v>6.5799999999999841</v>
      </c>
      <c r="O3530">
        <f t="shared" si="361"/>
        <v>6.1290000000000191</v>
      </c>
      <c r="P3530">
        <f t="shared" si="364"/>
        <v>0.45099999999996498</v>
      </c>
    </row>
    <row r="3531" spans="1:16" x14ac:dyDescent="0.2">
      <c r="A3531" s="1">
        <v>315</v>
      </c>
      <c r="B3531" s="10">
        <v>39767</v>
      </c>
      <c r="C3531" s="32" t="s">
        <v>206</v>
      </c>
      <c r="F3531" s="5">
        <f t="shared" si="362"/>
        <v>23.556430446194224</v>
      </c>
      <c r="G3531">
        <v>7.18</v>
      </c>
      <c r="H3531" s="5">
        <f t="shared" si="359"/>
        <v>22.312992125984252</v>
      </c>
      <c r="I3531">
        <v>6.8010000000000002</v>
      </c>
      <c r="K3531">
        <v>430.59300000000002</v>
      </c>
      <c r="L3531">
        <f t="shared" si="363"/>
        <v>423.41300000000001</v>
      </c>
      <c r="M3531">
        <f t="shared" si="356"/>
        <v>423.79200000000003</v>
      </c>
      <c r="N3531">
        <f t="shared" si="361"/>
        <v>6.4130000000000109</v>
      </c>
      <c r="O3531">
        <f t="shared" si="361"/>
        <v>6.0339999999999918</v>
      </c>
      <c r="P3531">
        <f t="shared" si="364"/>
        <v>0.3790000000000191</v>
      </c>
    </row>
    <row r="3532" spans="1:16" x14ac:dyDescent="0.2">
      <c r="A3532" s="1">
        <v>315</v>
      </c>
      <c r="B3532" s="10">
        <v>39795</v>
      </c>
      <c r="C3532" s="32" t="s">
        <v>206</v>
      </c>
      <c r="F3532" s="5">
        <f t="shared" si="362"/>
        <v>23.277559055118108</v>
      </c>
      <c r="G3532">
        <v>7.0949999999999998</v>
      </c>
      <c r="H3532" s="5">
        <f t="shared" si="359"/>
        <v>22.29330708661417</v>
      </c>
      <c r="I3532">
        <v>6.7949999999999999</v>
      </c>
      <c r="K3532">
        <v>430.59300000000002</v>
      </c>
      <c r="L3532">
        <f t="shared" si="363"/>
        <v>423.49799999999999</v>
      </c>
      <c r="M3532">
        <f t="shared" si="356"/>
        <v>423.798</v>
      </c>
      <c r="N3532">
        <f t="shared" si="361"/>
        <v>6.3280000000000314</v>
      </c>
      <c r="O3532">
        <f t="shared" si="361"/>
        <v>6.02800000000002</v>
      </c>
      <c r="P3532">
        <f t="shared" si="364"/>
        <v>0.30000000000001137</v>
      </c>
    </row>
    <row r="3533" spans="1:16" x14ac:dyDescent="0.2">
      <c r="A3533" s="1">
        <v>315</v>
      </c>
      <c r="B3533" s="10">
        <v>39832</v>
      </c>
      <c r="C3533" s="32" t="s">
        <v>206</v>
      </c>
      <c r="F3533" s="5">
        <f t="shared" si="362"/>
        <v>23.33005249343832</v>
      </c>
      <c r="G3533">
        <v>7.1109999999999998</v>
      </c>
      <c r="H3533" s="5">
        <f t="shared" si="359"/>
        <v>22.450787401574804</v>
      </c>
      <c r="I3533">
        <v>6.843</v>
      </c>
      <c r="K3533">
        <v>430.59300000000002</v>
      </c>
      <c r="L3533">
        <f t="shared" si="363"/>
        <v>423.48200000000003</v>
      </c>
      <c r="M3533">
        <f t="shared" ref="M3533:M3538" si="365">K3533-I3533</f>
        <v>423.75</v>
      </c>
      <c r="N3533">
        <f t="shared" ref="N3533:O3535" si="366">429.826-L3533</f>
        <v>6.3439999999999941</v>
      </c>
      <c r="O3533">
        <f t="shared" si="366"/>
        <v>6.0760000000000218</v>
      </c>
      <c r="P3533">
        <f t="shared" si="364"/>
        <v>0.26799999999997226</v>
      </c>
    </row>
    <row r="3534" spans="1:16" x14ac:dyDescent="0.2">
      <c r="A3534" s="1">
        <v>315</v>
      </c>
      <c r="B3534" s="10">
        <v>39866</v>
      </c>
      <c r="C3534" s="32" t="s">
        <v>206</v>
      </c>
      <c r="F3534" s="5">
        <f t="shared" si="362"/>
        <v>23.628608923884514</v>
      </c>
      <c r="G3534">
        <v>7.202</v>
      </c>
      <c r="H3534" s="5">
        <f t="shared" si="359"/>
        <v>22.604986876640417</v>
      </c>
      <c r="I3534">
        <v>6.89</v>
      </c>
      <c r="K3534">
        <v>430.59300000000002</v>
      </c>
      <c r="L3534">
        <f t="shared" si="363"/>
        <v>423.39100000000002</v>
      </c>
      <c r="M3534">
        <f t="shared" si="365"/>
        <v>423.70300000000003</v>
      </c>
      <c r="N3534">
        <f t="shared" si="366"/>
        <v>6.4350000000000023</v>
      </c>
      <c r="O3534">
        <f t="shared" si="366"/>
        <v>6.1229999999999905</v>
      </c>
      <c r="P3534">
        <f t="shared" si="364"/>
        <v>0.31200000000001182</v>
      </c>
    </row>
    <row r="3535" spans="1:16" x14ac:dyDescent="0.2">
      <c r="A3535" s="1">
        <v>315</v>
      </c>
      <c r="B3535" s="10">
        <v>39898</v>
      </c>
      <c r="C3535" s="32" t="s">
        <v>206</v>
      </c>
      <c r="F3535" s="5">
        <f t="shared" si="362"/>
        <v>23.743438320209972</v>
      </c>
      <c r="G3535">
        <v>7.2370000000000001</v>
      </c>
      <c r="H3535" s="5">
        <f t="shared" si="359"/>
        <v>22.162073490813647</v>
      </c>
      <c r="I3535">
        <v>6.7549999999999999</v>
      </c>
      <c r="K3535">
        <v>430.59300000000002</v>
      </c>
      <c r="L3535">
        <f>K3535-G3535</f>
        <v>423.35599999999999</v>
      </c>
      <c r="M3535">
        <f t="shared" si="365"/>
        <v>423.83800000000002</v>
      </c>
      <c r="N3535">
        <f t="shared" si="366"/>
        <v>6.4700000000000273</v>
      </c>
      <c r="O3535">
        <f t="shared" si="366"/>
        <v>5.9879999999999995</v>
      </c>
      <c r="P3535">
        <f>M3535-L3535</f>
        <v>0.48200000000002774</v>
      </c>
    </row>
    <row r="3536" spans="1:16" x14ac:dyDescent="0.2">
      <c r="A3536" s="1">
        <v>315</v>
      </c>
      <c r="B3536" s="10">
        <v>39938</v>
      </c>
      <c r="C3536" s="32" t="s">
        <v>206</v>
      </c>
      <c r="H3536" s="5">
        <f t="shared" si="359"/>
        <v>21.788057742782151</v>
      </c>
      <c r="I3536">
        <v>6.641</v>
      </c>
      <c r="J3536" t="s">
        <v>171</v>
      </c>
      <c r="K3536">
        <v>430.59300000000002</v>
      </c>
      <c r="M3536">
        <f t="shared" si="365"/>
        <v>423.952</v>
      </c>
      <c r="O3536">
        <f t="shared" ref="O3536:O3541" si="367">429.826-M3536</f>
        <v>5.8740000000000236</v>
      </c>
    </row>
    <row r="3537" spans="1:17" x14ac:dyDescent="0.2">
      <c r="A3537" s="1">
        <v>315</v>
      </c>
      <c r="B3537" s="10">
        <v>39966</v>
      </c>
      <c r="C3537" s="32" t="s">
        <v>206</v>
      </c>
      <c r="H3537" s="5">
        <f t="shared" si="359"/>
        <v>21.601049868766403</v>
      </c>
      <c r="I3537">
        <v>6.5839999999999996</v>
      </c>
      <c r="J3537" t="s">
        <v>171</v>
      </c>
      <c r="K3537">
        <v>430.59300000000002</v>
      </c>
      <c r="M3537">
        <f t="shared" si="365"/>
        <v>424.00900000000001</v>
      </c>
      <c r="O3537">
        <f t="shared" si="367"/>
        <v>5.8170000000000073</v>
      </c>
    </row>
    <row r="3538" spans="1:17" x14ac:dyDescent="0.2">
      <c r="A3538" s="1">
        <v>315</v>
      </c>
      <c r="B3538" s="10">
        <v>40001</v>
      </c>
      <c r="C3538" s="32" t="s">
        <v>206</v>
      </c>
      <c r="F3538" s="5">
        <f t="shared" ref="F3538:F3565" si="368">G3538/0.3048</f>
        <v>22.805118110236219</v>
      </c>
      <c r="G3538">
        <v>6.9509999999999996</v>
      </c>
      <c r="H3538" s="5">
        <f t="shared" si="359"/>
        <v>21.650262467191599</v>
      </c>
      <c r="I3538">
        <v>6.5990000000000002</v>
      </c>
      <c r="K3538">
        <v>430.59300000000002</v>
      </c>
      <c r="L3538">
        <f t="shared" ref="L3538:L3543" si="369">K3538-G3538</f>
        <v>423.642</v>
      </c>
      <c r="M3538">
        <f t="shared" si="365"/>
        <v>423.99400000000003</v>
      </c>
      <c r="N3538">
        <f t="shared" ref="N3538:N3543" si="370">429.826-L3538</f>
        <v>6.1840000000000259</v>
      </c>
      <c r="O3538">
        <f t="shared" si="367"/>
        <v>5.8319999999999936</v>
      </c>
      <c r="P3538">
        <f t="shared" ref="P3538:P3543" si="371">M3538-L3538</f>
        <v>0.35200000000003229</v>
      </c>
    </row>
    <row r="3539" spans="1:17" x14ac:dyDescent="0.2">
      <c r="A3539" s="1">
        <v>315</v>
      </c>
      <c r="B3539" s="10">
        <v>40044</v>
      </c>
      <c r="C3539" s="32" t="s">
        <v>206</v>
      </c>
      <c r="F3539" s="5">
        <f t="shared" si="368"/>
        <v>23.120078740157478</v>
      </c>
      <c r="G3539">
        <v>7.0469999999999997</v>
      </c>
      <c r="H3539" s="5">
        <f t="shared" si="359"/>
        <v>22.221128608923884</v>
      </c>
      <c r="I3539">
        <v>6.7729999999999997</v>
      </c>
      <c r="K3539">
        <v>430.59300000000002</v>
      </c>
      <c r="L3539">
        <f t="shared" si="369"/>
        <v>423.54599999999999</v>
      </c>
      <c r="M3539">
        <f t="shared" ref="M3539:M3544" si="372">K3539-I3539</f>
        <v>423.82</v>
      </c>
      <c r="N3539">
        <f t="shared" si="370"/>
        <v>6.2800000000000296</v>
      </c>
      <c r="O3539">
        <f t="shared" si="367"/>
        <v>6.0060000000000286</v>
      </c>
      <c r="P3539">
        <f t="shared" si="371"/>
        <v>0.27400000000000091</v>
      </c>
      <c r="Q3539" s="14">
        <f>1*B3539</f>
        <v>40044</v>
      </c>
    </row>
    <row r="3540" spans="1:17" x14ac:dyDescent="0.2">
      <c r="A3540" s="1">
        <v>315</v>
      </c>
      <c r="B3540" s="10">
        <v>40074</v>
      </c>
      <c r="C3540" s="32" t="s">
        <v>206</v>
      </c>
      <c r="F3540" s="5">
        <f t="shared" si="368"/>
        <v>23.576115485564301</v>
      </c>
      <c r="G3540">
        <v>7.1859999999999999</v>
      </c>
      <c r="H3540" s="5">
        <f t="shared" si="359"/>
        <v>22.454068241469816</v>
      </c>
      <c r="I3540">
        <v>6.8440000000000003</v>
      </c>
      <c r="K3540">
        <v>430.59300000000002</v>
      </c>
      <c r="L3540">
        <f t="shared" si="369"/>
        <v>423.40700000000004</v>
      </c>
      <c r="M3540">
        <f t="shared" si="372"/>
        <v>423.74900000000002</v>
      </c>
      <c r="N3540">
        <f t="shared" si="370"/>
        <v>6.4189999999999827</v>
      </c>
      <c r="O3540">
        <f t="shared" si="367"/>
        <v>6.0769999999999982</v>
      </c>
      <c r="P3540">
        <f t="shared" si="371"/>
        <v>0.34199999999998454</v>
      </c>
      <c r="Q3540" s="14"/>
    </row>
    <row r="3541" spans="1:17" x14ac:dyDescent="0.2">
      <c r="A3541" s="1">
        <v>315</v>
      </c>
      <c r="B3541" s="10">
        <v>40102</v>
      </c>
      <c r="C3541" s="32" t="s">
        <v>206</v>
      </c>
      <c r="F3541" s="5">
        <f t="shared" si="368"/>
        <v>23.989501312335957</v>
      </c>
      <c r="G3541">
        <v>7.3120000000000003</v>
      </c>
      <c r="H3541" s="5">
        <f t="shared" si="359"/>
        <v>22.624671916010499</v>
      </c>
      <c r="I3541">
        <v>6.8959999999999999</v>
      </c>
      <c r="K3541">
        <v>430.59300000000002</v>
      </c>
      <c r="L3541">
        <f t="shared" si="369"/>
        <v>423.28100000000001</v>
      </c>
      <c r="M3541">
        <f t="shared" si="372"/>
        <v>423.697</v>
      </c>
      <c r="N3541">
        <f t="shared" si="370"/>
        <v>6.5450000000000159</v>
      </c>
      <c r="O3541">
        <f t="shared" si="367"/>
        <v>6.1290000000000191</v>
      </c>
      <c r="P3541">
        <f t="shared" si="371"/>
        <v>0.41599999999999682</v>
      </c>
      <c r="Q3541" s="14"/>
    </row>
    <row r="3542" spans="1:17" x14ac:dyDescent="0.2">
      <c r="A3542" s="1">
        <v>315</v>
      </c>
      <c r="B3542" s="10">
        <v>40128</v>
      </c>
      <c r="C3542" s="32" t="s">
        <v>206</v>
      </c>
      <c r="F3542" s="5">
        <f t="shared" si="368"/>
        <v>24.219160104986873</v>
      </c>
      <c r="G3542">
        <v>7.3819999999999997</v>
      </c>
      <c r="H3542" s="5">
        <f t="shared" si="359"/>
        <v>22.549212598425196</v>
      </c>
      <c r="I3542">
        <v>6.8730000000000002</v>
      </c>
      <c r="K3542">
        <v>430.59300000000002</v>
      </c>
      <c r="L3542">
        <f t="shared" si="369"/>
        <v>423.21100000000001</v>
      </c>
      <c r="M3542">
        <f t="shared" si="372"/>
        <v>423.72</v>
      </c>
      <c r="N3542">
        <f t="shared" si="370"/>
        <v>6.6150000000000091</v>
      </c>
      <c r="O3542">
        <f t="shared" ref="O3542:O3547" si="373">429.826-M3542</f>
        <v>6.1059999999999945</v>
      </c>
      <c r="P3542">
        <f t="shared" si="371"/>
        <v>0.50900000000001455</v>
      </c>
      <c r="Q3542" s="14"/>
    </row>
    <row r="3543" spans="1:17" x14ac:dyDescent="0.2">
      <c r="A3543" s="1">
        <v>315</v>
      </c>
      <c r="B3543" s="10">
        <v>40161</v>
      </c>
      <c r="C3543" s="32" t="s">
        <v>206</v>
      </c>
      <c r="F3543" s="5">
        <f t="shared" si="368"/>
        <v>24.399606299212596</v>
      </c>
      <c r="G3543">
        <v>7.4370000000000003</v>
      </c>
      <c r="H3543" s="5">
        <f t="shared" si="359"/>
        <v>22.703412073490814</v>
      </c>
      <c r="I3543" s="3">
        <v>6.92</v>
      </c>
      <c r="K3543">
        <v>430.59300000000002</v>
      </c>
      <c r="L3543">
        <f t="shared" si="369"/>
        <v>423.15600000000001</v>
      </c>
      <c r="M3543">
        <f t="shared" si="372"/>
        <v>423.673</v>
      </c>
      <c r="N3543">
        <f t="shared" si="370"/>
        <v>6.6700000000000159</v>
      </c>
      <c r="O3543">
        <f t="shared" si="373"/>
        <v>6.15300000000002</v>
      </c>
      <c r="P3543">
        <f t="shared" si="371"/>
        <v>0.51699999999999591</v>
      </c>
      <c r="Q3543" s="14"/>
    </row>
    <row r="3544" spans="1:17" x14ac:dyDescent="0.2">
      <c r="A3544" s="1">
        <v>315</v>
      </c>
      <c r="B3544" s="10">
        <v>40191</v>
      </c>
      <c r="C3544" s="32" t="s">
        <v>206</v>
      </c>
      <c r="F3544" s="5">
        <f t="shared" si="368"/>
        <v>24.606299212598422</v>
      </c>
      <c r="G3544" s="3">
        <v>7.5</v>
      </c>
      <c r="H3544" s="5">
        <f t="shared" si="359"/>
        <v>22.798556430446194</v>
      </c>
      <c r="I3544">
        <v>6.9489999999999998</v>
      </c>
      <c r="K3544">
        <v>430.59300000000002</v>
      </c>
      <c r="L3544">
        <f t="shared" ref="L3544:L3551" si="374">K3544-G3544</f>
        <v>423.09300000000002</v>
      </c>
      <c r="M3544">
        <f t="shared" si="372"/>
        <v>423.64400000000001</v>
      </c>
      <c r="N3544">
        <f t="shared" ref="N3544:N3551" si="375">429.826-L3544</f>
        <v>6.7330000000000041</v>
      </c>
      <c r="O3544">
        <f t="shared" si="373"/>
        <v>6.1820000000000164</v>
      </c>
      <c r="P3544">
        <f t="shared" ref="P3544:P3551" si="376">M3544-L3544</f>
        <v>0.55099999999998772</v>
      </c>
      <c r="Q3544" s="14"/>
    </row>
    <row r="3545" spans="1:17" x14ac:dyDescent="0.2">
      <c r="A3545" s="1">
        <v>315</v>
      </c>
      <c r="B3545" s="10">
        <v>40221</v>
      </c>
      <c r="C3545" s="32" t="s">
        <v>206</v>
      </c>
      <c r="F3545" s="5">
        <f t="shared" si="368"/>
        <v>24.822834645669289</v>
      </c>
      <c r="G3545" s="3">
        <v>7.5659999999999998</v>
      </c>
      <c r="H3545" s="5">
        <f t="shared" si="359"/>
        <v>22.923228346456693</v>
      </c>
      <c r="I3545">
        <v>6.9870000000000001</v>
      </c>
      <c r="K3545">
        <v>430.59300000000002</v>
      </c>
      <c r="L3545">
        <f t="shared" si="374"/>
        <v>423.02700000000004</v>
      </c>
      <c r="M3545">
        <f t="shared" ref="M3545:M3551" si="377">K3545-I3545</f>
        <v>423.60599999999999</v>
      </c>
      <c r="N3545">
        <f t="shared" si="375"/>
        <v>6.7989999999999782</v>
      </c>
      <c r="O3545">
        <f t="shared" si="373"/>
        <v>6.2200000000000273</v>
      </c>
      <c r="P3545">
        <f t="shared" si="376"/>
        <v>0.57899999999995089</v>
      </c>
      <c r="Q3545" s="14"/>
    </row>
    <row r="3546" spans="1:17" x14ac:dyDescent="0.2">
      <c r="A3546" s="1">
        <v>315</v>
      </c>
      <c r="B3546" s="10">
        <v>40246</v>
      </c>
      <c r="C3546" s="32" t="s">
        <v>206</v>
      </c>
      <c r="F3546" s="5">
        <f t="shared" si="368"/>
        <v>25.01312335958005</v>
      </c>
      <c r="G3546" s="3">
        <v>7.6239999999999997</v>
      </c>
      <c r="H3546" s="5">
        <f t="shared" si="359"/>
        <v>22.979002624671914</v>
      </c>
      <c r="I3546">
        <v>7.0039999999999996</v>
      </c>
      <c r="K3546">
        <v>430.59300000000002</v>
      </c>
      <c r="L3546">
        <f t="shared" si="374"/>
        <v>422.96899999999999</v>
      </c>
      <c r="M3546">
        <f t="shared" si="377"/>
        <v>423.589</v>
      </c>
      <c r="N3546">
        <f t="shared" si="375"/>
        <v>6.8570000000000277</v>
      </c>
      <c r="O3546">
        <f t="shared" si="373"/>
        <v>6.2370000000000232</v>
      </c>
      <c r="P3546">
        <f t="shared" si="376"/>
        <v>0.62000000000000455</v>
      </c>
      <c r="Q3546" s="14"/>
    </row>
    <row r="3547" spans="1:17" x14ac:dyDescent="0.2">
      <c r="A3547" s="1">
        <v>315</v>
      </c>
      <c r="B3547" s="10">
        <v>40274</v>
      </c>
      <c r="C3547" s="32" t="s">
        <v>206</v>
      </c>
      <c r="F3547" s="5">
        <f t="shared" si="368"/>
        <v>24.954068241469816</v>
      </c>
      <c r="G3547" s="3">
        <v>7.6059999999999999</v>
      </c>
      <c r="H3547" s="5">
        <f t="shared" si="359"/>
        <v>22.739501312335957</v>
      </c>
      <c r="I3547">
        <v>6.931</v>
      </c>
      <c r="K3547">
        <v>430.59300000000002</v>
      </c>
      <c r="L3547">
        <f t="shared" si="374"/>
        <v>422.98700000000002</v>
      </c>
      <c r="M3547">
        <f t="shared" si="377"/>
        <v>423.66200000000003</v>
      </c>
      <c r="N3547">
        <f t="shared" si="375"/>
        <v>6.8389999999999986</v>
      </c>
      <c r="O3547">
        <f t="shared" si="373"/>
        <v>6.1639999999999873</v>
      </c>
      <c r="P3547">
        <f t="shared" si="376"/>
        <v>0.67500000000001137</v>
      </c>
      <c r="Q3547" s="14"/>
    </row>
    <row r="3548" spans="1:17" x14ac:dyDescent="0.2">
      <c r="A3548" s="1">
        <v>315</v>
      </c>
      <c r="B3548" s="10">
        <v>40331</v>
      </c>
      <c r="C3548" s="32" t="s">
        <v>206</v>
      </c>
      <c r="F3548" s="5">
        <f t="shared" si="368"/>
        <v>24.51771653543307</v>
      </c>
      <c r="G3548" s="3">
        <v>7.4729999999999999</v>
      </c>
      <c r="H3548" s="5">
        <f t="shared" si="359"/>
        <v>22.372047244094485</v>
      </c>
      <c r="I3548">
        <v>6.819</v>
      </c>
      <c r="K3548">
        <v>430.59300000000002</v>
      </c>
      <c r="L3548">
        <f t="shared" si="374"/>
        <v>423.12</v>
      </c>
      <c r="M3548">
        <f t="shared" si="377"/>
        <v>423.774</v>
      </c>
      <c r="N3548">
        <f t="shared" si="375"/>
        <v>6.7060000000000173</v>
      </c>
      <c r="O3548">
        <f t="shared" ref="O3548:O3554" si="378">429.826-M3548</f>
        <v>6.0520000000000209</v>
      </c>
      <c r="P3548">
        <f t="shared" si="376"/>
        <v>0.65399999999999636</v>
      </c>
      <c r="Q3548" s="14"/>
    </row>
    <row r="3549" spans="1:17" x14ac:dyDescent="0.2">
      <c r="A3549" s="1">
        <v>315</v>
      </c>
      <c r="B3549" s="10">
        <v>40378</v>
      </c>
      <c r="C3549" s="32" t="s">
        <v>206</v>
      </c>
      <c r="F3549" s="5">
        <f t="shared" si="368"/>
        <v>23.562992125984252</v>
      </c>
      <c r="G3549" s="3">
        <v>7.1820000000000004</v>
      </c>
      <c r="H3549" s="5">
        <f t="shared" si="359"/>
        <v>22.329396325459317</v>
      </c>
      <c r="I3549">
        <v>6.806</v>
      </c>
      <c r="K3549">
        <v>430.59300000000002</v>
      </c>
      <c r="L3549">
        <f t="shared" si="374"/>
        <v>423.411</v>
      </c>
      <c r="M3549">
        <f t="shared" si="377"/>
        <v>423.78700000000003</v>
      </c>
      <c r="N3549">
        <f t="shared" si="375"/>
        <v>6.4150000000000205</v>
      </c>
      <c r="O3549">
        <f t="shared" si="378"/>
        <v>6.0389999999999873</v>
      </c>
      <c r="P3549">
        <f t="shared" si="376"/>
        <v>0.3760000000000332</v>
      </c>
      <c r="Q3549" s="14"/>
    </row>
    <row r="3550" spans="1:17" x14ac:dyDescent="0.2">
      <c r="A3550" s="1">
        <v>315</v>
      </c>
      <c r="B3550" s="10">
        <v>40417</v>
      </c>
      <c r="C3550" s="32" t="s">
        <v>206</v>
      </c>
      <c r="F3550" s="5">
        <f t="shared" si="368"/>
        <v>24.442257217847768</v>
      </c>
      <c r="G3550" s="3">
        <v>7.45</v>
      </c>
      <c r="H3550" s="5">
        <f t="shared" si="359"/>
        <v>21.505905511811022</v>
      </c>
      <c r="I3550">
        <v>6.5549999999999997</v>
      </c>
      <c r="K3550">
        <v>430.59300000000002</v>
      </c>
      <c r="L3550">
        <f t="shared" si="374"/>
        <v>423.14300000000003</v>
      </c>
      <c r="M3550">
        <f t="shared" si="377"/>
        <v>424.03800000000001</v>
      </c>
      <c r="N3550">
        <f t="shared" si="375"/>
        <v>6.6829999999999927</v>
      </c>
      <c r="O3550">
        <f t="shared" si="378"/>
        <v>5.7880000000000109</v>
      </c>
      <c r="P3550">
        <f t="shared" si="376"/>
        <v>0.89499999999998181</v>
      </c>
      <c r="Q3550" s="14"/>
    </row>
    <row r="3551" spans="1:17" x14ac:dyDescent="0.2">
      <c r="A3551" s="1">
        <v>315</v>
      </c>
      <c r="B3551" s="10">
        <v>40442</v>
      </c>
      <c r="C3551" s="32" t="s">
        <v>206</v>
      </c>
      <c r="F3551" s="5">
        <f t="shared" si="368"/>
        <v>24.038713910761153</v>
      </c>
      <c r="G3551" s="3">
        <v>7.327</v>
      </c>
      <c r="H3551" s="5">
        <f t="shared" si="359"/>
        <v>21.279527559055115</v>
      </c>
      <c r="I3551">
        <v>6.4859999999999998</v>
      </c>
      <c r="K3551">
        <v>430.59300000000002</v>
      </c>
      <c r="L3551">
        <f t="shared" si="374"/>
        <v>423.26600000000002</v>
      </c>
      <c r="M3551">
        <f t="shared" si="377"/>
        <v>424.10700000000003</v>
      </c>
      <c r="N3551">
        <f t="shared" si="375"/>
        <v>6.5600000000000023</v>
      </c>
      <c r="O3551">
        <f t="shared" si="378"/>
        <v>5.7189999999999941</v>
      </c>
      <c r="P3551">
        <f t="shared" si="376"/>
        <v>0.84100000000000819</v>
      </c>
      <c r="Q3551" s="14"/>
    </row>
    <row r="3552" spans="1:17" x14ac:dyDescent="0.2">
      <c r="A3552" s="1">
        <v>315</v>
      </c>
      <c r="B3552" s="10">
        <v>40485</v>
      </c>
      <c r="C3552" s="32" t="s">
        <v>206</v>
      </c>
      <c r="F3552" s="5">
        <f t="shared" si="368"/>
        <v>23.244750656167977</v>
      </c>
      <c r="G3552" s="3">
        <v>7.085</v>
      </c>
      <c r="H3552" s="5">
        <f t="shared" si="359"/>
        <v>21.282808398950131</v>
      </c>
      <c r="I3552">
        <v>6.4870000000000001</v>
      </c>
      <c r="K3552">
        <v>430.59300000000002</v>
      </c>
      <c r="L3552">
        <f>K3552-G3552</f>
        <v>423.50800000000004</v>
      </c>
      <c r="M3552">
        <f t="shared" ref="M3552:M3557" si="379">K3552-I3552</f>
        <v>424.10599999999999</v>
      </c>
      <c r="N3552">
        <f>429.826-L3552</f>
        <v>6.3179999999999836</v>
      </c>
      <c r="O3552">
        <f t="shared" si="378"/>
        <v>5.7200000000000273</v>
      </c>
      <c r="P3552">
        <f>M3552-L3552</f>
        <v>0.59799999999995634</v>
      </c>
      <c r="Q3552" s="14"/>
    </row>
    <row r="3553" spans="1:17" x14ac:dyDescent="0.2">
      <c r="A3553" s="1">
        <v>315</v>
      </c>
      <c r="B3553" s="10">
        <v>40514</v>
      </c>
      <c r="C3553" s="32" t="s">
        <v>206</v>
      </c>
      <c r="F3553" s="5">
        <f t="shared" si="368"/>
        <v>23.015091863517057</v>
      </c>
      <c r="G3553" s="3">
        <v>7.0149999999999997</v>
      </c>
      <c r="H3553" s="5">
        <f t="shared" si="359"/>
        <v>21.227034120734906</v>
      </c>
      <c r="I3553">
        <v>6.47</v>
      </c>
      <c r="K3553">
        <v>430.59300000000002</v>
      </c>
      <c r="L3553">
        <f>K3553-G3553</f>
        <v>423.57800000000003</v>
      </c>
      <c r="M3553">
        <f t="shared" si="379"/>
        <v>424.12299999999999</v>
      </c>
      <c r="N3553">
        <f>429.826-L3553</f>
        <v>6.2479999999999905</v>
      </c>
      <c r="O3553">
        <f t="shared" si="378"/>
        <v>5.7030000000000314</v>
      </c>
      <c r="P3553">
        <f>M3553-L3553</f>
        <v>0.54499999999995907</v>
      </c>
      <c r="Q3553" s="14"/>
    </row>
    <row r="3554" spans="1:17" x14ac:dyDescent="0.2">
      <c r="A3554" s="1">
        <v>315</v>
      </c>
      <c r="B3554" s="10">
        <v>40549</v>
      </c>
      <c r="C3554" s="32" t="s">
        <v>202</v>
      </c>
      <c r="G3554" s="3"/>
      <c r="H3554" s="5">
        <f t="shared" si="359"/>
        <v>21.781496062992126</v>
      </c>
      <c r="I3554">
        <v>6.6390000000000002</v>
      </c>
      <c r="J3554" s="35" t="s">
        <v>230</v>
      </c>
      <c r="K3554">
        <v>430.59300000000002</v>
      </c>
      <c r="M3554">
        <f t="shared" si="379"/>
        <v>423.95400000000001</v>
      </c>
      <c r="O3554">
        <f t="shared" si="378"/>
        <v>5.8720000000000141</v>
      </c>
      <c r="Q3554" s="14"/>
    </row>
    <row r="3555" spans="1:17" x14ac:dyDescent="0.2">
      <c r="A3555" s="1">
        <v>315</v>
      </c>
      <c r="B3555" s="10">
        <v>40577</v>
      </c>
      <c r="C3555" s="32" t="s">
        <v>206</v>
      </c>
      <c r="F3555" s="5">
        <f t="shared" si="368"/>
        <v>22.788713910761153</v>
      </c>
      <c r="G3555" s="3">
        <v>6.9459999999999997</v>
      </c>
      <c r="H3555" s="5">
        <f t="shared" si="359"/>
        <v>21.863517060367453</v>
      </c>
      <c r="I3555">
        <v>6.6639999999999997</v>
      </c>
      <c r="J3555" s="35"/>
      <c r="K3555">
        <v>430.59300000000002</v>
      </c>
      <c r="L3555">
        <f>K3555-G3555</f>
        <v>423.64699999999999</v>
      </c>
      <c r="M3555">
        <f t="shared" si="379"/>
        <v>423.92900000000003</v>
      </c>
      <c r="N3555">
        <f>429.826-L3555</f>
        <v>6.1790000000000305</v>
      </c>
      <c r="O3555">
        <f>429.826-M3555</f>
        <v>5.8969999999999914</v>
      </c>
      <c r="P3555">
        <f>M3555-L3555</f>
        <v>0.28200000000003911</v>
      </c>
      <c r="Q3555" s="14"/>
    </row>
    <row r="3556" spans="1:17" x14ac:dyDescent="0.2">
      <c r="A3556" s="1">
        <v>315</v>
      </c>
      <c r="B3556" s="10">
        <v>40605</v>
      </c>
      <c r="C3556" s="32" t="s">
        <v>206</v>
      </c>
      <c r="G3556" s="3"/>
      <c r="H3556" s="5">
        <f t="shared" si="359"/>
        <v>22.050524934383201</v>
      </c>
      <c r="I3556">
        <v>6.7210000000000001</v>
      </c>
      <c r="J3556" t="s">
        <v>263</v>
      </c>
      <c r="K3556">
        <v>430.59300000000002</v>
      </c>
      <c r="M3556">
        <f t="shared" si="379"/>
        <v>423.87200000000001</v>
      </c>
      <c r="O3556">
        <f t="shared" ref="O3556:O3561" si="380">429.826-M3556</f>
        <v>5.9540000000000077</v>
      </c>
      <c r="Q3556" s="14"/>
    </row>
    <row r="3557" spans="1:17" x14ac:dyDescent="0.2">
      <c r="A3557" s="1">
        <v>315</v>
      </c>
      <c r="B3557" s="10">
        <v>40632</v>
      </c>
      <c r="C3557" s="32" t="s">
        <v>206</v>
      </c>
      <c r="F3557" s="5">
        <f t="shared" si="368"/>
        <v>23.645013123359579</v>
      </c>
      <c r="G3557" s="3">
        <v>7.2069999999999999</v>
      </c>
      <c r="H3557" s="5">
        <f t="shared" si="359"/>
        <v>20.41994750656168</v>
      </c>
      <c r="I3557">
        <v>6.2240000000000002</v>
      </c>
      <c r="K3557">
        <v>430.59300000000002</v>
      </c>
      <c r="L3557">
        <f t="shared" ref="L3557:L3562" si="381">K3557-G3557</f>
        <v>423.38600000000002</v>
      </c>
      <c r="M3557">
        <f t="shared" si="379"/>
        <v>424.36900000000003</v>
      </c>
      <c r="N3557">
        <f t="shared" ref="N3557:N3562" si="382">429.826-L3557</f>
        <v>6.4399999999999977</v>
      </c>
      <c r="O3557">
        <f t="shared" si="380"/>
        <v>5.4569999999999936</v>
      </c>
      <c r="P3557">
        <f t="shared" ref="P3557:P3562" si="383">M3557-L3557</f>
        <v>0.98300000000000409</v>
      </c>
      <c r="Q3557" s="14"/>
    </row>
    <row r="3558" spans="1:17" x14ac:dyDescent="0.2">
      <c r="A3558" s="1">
        <v>315</v>
      </c>
      <c r="B3558" s="10">
        <v>40709</v>
      </c>
      <c r="C3558" s="32" t="s">
        <v>206</v>
      </c>
      <c r="F3558" s="5">
        <f t="shared" si="368"/>
        <v>22.247375328083987</v>
      </c>
      <c r="G3558" s="3">
        <v>6.7809999999999997</v>
      </c>
      <c r="H3558" s="5">
        <f t="shared" si="359"/>
        <v>21.233595800524935</v>
      </c>
      <c r="I3558">
        <v>6.4720000000000004</v>
      </c>
      <c r="K3558">
        <v>430.59300000000002</v>
      </c>
      <c r="L3558">
        <f t="shared" si="381"/>
        <v>423.81200000000001</v>
      </c>
      <c r="M3558">
        <f t="shared" ref="M3558:M3564" si="384">K3558-I3558</f>
        <v>424.12100000000004</v>
      </c>
      <c r="N3558">
        <f t="shared" si="382"/>
        <v>6.01400000000001</v>
      </c>
      <c r="O3558">
        <f t="shared" si="380"/>
        <v>5.7049999999999841</v>
      </c>
      <c r="P3558">
        <f t="shared" si="383"/>
        <v>0.30900000000002592</v>
      </c>
      <c r="Q3558" s="14"/>
    </row>
    <row r="3559" spans="1:17" x14ac:dyDescent="0.2">
      <c r="A3559" s="1">
        <v>315</v>
      </c>
      <c r="B3559" s="10">
        <v>40714</v>
      </c>
      <c r="C3559" s="32" t="s">
        <v>206</v>
      </c>
      <c r="F3559" s="5">
        <f t="shared" si="368"/>
        <v>22.165354330708659</v>
      </c>
      <c r="G3559" s="3">
        <v>6.7560000000000002</v>
      </c>
      <c r="H3559" s="5">
        <f t="shared" si="359"/>
        <v>21.279527559055115</v>
      </c>
      <c r="I3559">
        <v>6.4859999999999998</v>
      </c>
      <c r="K3559">
        <v>430.59300000000002</v>
      </c>
      <c r="L3559">
        <f t="shared" si="381"/>
        <v>423.83699999999999</v>
      </c>
      <c r="M3559">
        <f t="shared" si="384"/>
        <v>424.10700000000003</v>
      </c>
      <c r="N3559">
        <f t="shared" si="382"/>
        <v>5.9890000000000327</v>
      </c>
      <c r="O3559">
        <f t="shared" si="380"/>
        <v>5.7189999999999941</v>
      </c>
      <c r="P3559" s="3">
        <f t="shared" si="383"/>
        <v>0.27000000000003865</v>
      </c>
      <c r="Q3559" s="14"/>
    </row>
    <row r="3560" spans="1:17" x14ac:dyDescent="0.2">
      <c r="A3560" s="1">
        <v>315</v>
      </c>
      <c r="B3560" s="10">
        <v>40743</v>
      </c>
      <c r="C3560" s="32" t="s">
        <v>206</v>
      </c>
      <c r="F3560" s="5">
        <f t="shared" si="368"/>
        <v>21.971784776902886</v>
      </c>
      <c r="G3560" s="3">
        <v>6.6970000000000001</v>
      </c>
      <c r="H3560" s="5">
        <f t="shared" si="359"/>
        <v>21.450131233595801</v>
      </c>
      <c r="I3560">
        <v>6.5380000000000003</v>
      </c>
      <c r="K3560">
        <v>430.59300000000002</v>
      </c>
      <c r="L3560">
        <f t="shared" si="381"/>
        <v>423.89600000000002</v>
      </c>
      <c r="M3560">
        <f t="shared" si="384"/>
        <v>424.05500000000001</v>
      </c>
      <c r="N3560">
        <f t="shared" si="382"/>
        <v>5.9300000000000068</v>
      </c>
      <c r="O3560">
        <f t="shared" si="380"/>
        <v>5.771000000000015</v>
      </c>
      <c r="P3560">
        <f t="shared" si="383"/>
        <v>0.15899999999999181</v>
      </c>
      <c r="Q3560" s="14"/>
    </row>
    <row r="3561" spans="1:17" x14ac:dyDescent="0.2">
      <c r="A3561" s="1">
        <v>315</v>
      </c>
      <c r="B3561" s="10">
        <v>40772</v>
      </c>
      <c r="C3561" s="32" t="s">
        <v>206</v>
      </c>
      <c r="F3561" s="5">
        <f t="shared" si="368"/>
        <v>22.381889763779526</v>
      </c>
      <c r="G3561" s="3">
        <v>6.8220000000000001</v>
      </c>
      <c r="H3561" s="5">
        <f t="shared" si="359"/>
        <v>21.640419947506562</v>
      </c>
      <c r="I3561">
        <v>6.5960000000000001</v>
      </c>
      <c r="K3561">
        <v>430.59300000000002</v>
      </c>
      <c r="L3561">
        <f t="shared" si="381"/>
        <v>423.77100000000002</v>
      </c>
      <c r="M3561">
        <f t="shared" si="384"/>
        <v>423.99700000000001</v>
      </c>
      <c r="N3561">
        <f t="shared" si="382"/>
        <v>6.0550000000000068</v>
      </c>
      <c r="O3561">
        <f t="shared" si="380"/>
        <v>5.8290000000000077</v>
      </c>
      <c r="P3561">
        <f t="shared" si="383"/>
        <v>0.22599999999999909</v>
      </c>
      <c r="Q3561" s="14"/>
    </row>
    <row r="3562" spans="1:17" x14ac:dyDescent="0.2">
      <c r="A3562" s="1">
        <v>315</v>
      </c>
      <c r="B3562" s="10">
        <v>40808</v>
      </c>
      <c r="C3562" s="32" t="s">
        <v>206</v>
      </c>
      <c r="F3562" s="5">
        <f t="shared" si="368"/>
        <v>22.687007874015748</v>
      </c>
      <c r="G3562" s="3">
        <v>6.915</v>
      </c>
      <c r="H3562" s="5">
        <f t="shared" si="359"/>
        <v>21.958661417322833</v>
      </c>
      <c r="I3562">
        <v>6.6929999999999996</v>
      </c>
      <c r="K3562">
        <v>430.59300000000002</v>
      </c>
      <c r="L3562">
        <f t="shared" si="381"/>
        <v>423.678</v>
      </c>
      <c r="M3562">
        <f t="shared" si="384"/>
        <v>423.90000000000003</v>
      </c>
      <c r="N3562">
        <f t="shared" si="382"/>
        <v>6.1480000000000246</v>
      </c>
      <c r="O3562">
        <f>429.826-M3562</f>
        <v>5.9259999999999877</v>
      </c>
      <c r="P3562">
        <f t="shared" si="383"/>
        <v>0.22200000000003683</v>
      </c>
      <c r="Q3562" s="14"/>
    </row>
    <row r="3563" spans="1:17" x14ac:dyDescent="0.2">
      <c r="A3563" s="1">
        <v>315</v>
      </c>
      <c r="B3563" s="10">
        <v>40842</v>
      </c>
      <c r="C3563" s="32" t="s">
        <v>206</v>
      </c>
      <c r="F3563" s="5">
        <f t="shared" si="368"/>
        <v>22.992125984251967</v>
      </c>
      <c r="G3563" s="3">
        <v>7.008</v>
      </c>
      <c r="H3563" s="5">
        <f t="shared" si="359"/>
        <v>22.247375328083987</v>
      </c>
      <c r="I3563">
        <v>6.7809999999999997</v>
      </c>
      <c r="K3563">
        <v>430.59300000000002</v>
      </c>
      <c r="L3563">
        <f>K3563-G3563</f>
        <v>423.58500000000004</v>
      </c>
      <c r="M3563">
        <f t="shared" si="384"/>
        <v>423.81200000000001</v>
      </c>
      <c r="N3563">
        <f>429.826-L3563</f>
        <v>6.2409999999999854</v>
      </c>
      <c r="O3563">
        <f>429.826-M3563</f>
        <v>6.01400000000001</v>
      </c>
      <c r="P3563">
        <f>M3563-L3563</f>
        <v>0.22699999999997544</v>
      </c>
      <c r="Q3563" s="14"/>
    </row>
    <row r="3564" spans="1:17" x14ac:dyDescent="0.2">
      <c r="A3564" s="1">
        <v>315</v>
      </c>
      <c r="B3564" s="10">
        <v>40868</v>
      </c>
      <c r="C3564" s="32" t="s">
        <v>206</v>
      </c>
      <c r="F3564" s="5">
        <f t="shared" si="368"/>
        <v>23.179133858267715</v>
      </c>
      <c r="G3564" s="3">
        <v>7.0650000000000004</v>
      </c>
      <c r="H3564" s="5">
        <f t="shared" si="359"/>
        <v>22.372047244094485</v>
      </c>
      <c r="I3564">
        <v>6.819</v>
      </c>
      <c r="K3564">
        <v>430.59300000000002</v>
      </c>
      <c r="L3564">
        <f>K3564-G3564</f>
        <v>423.52800000000002</v>
      </c>
      <c r="M3564">
        <f t="shared" si="384"/>
        <v>423.774</v>
      </c>
      <c r="N3564">
        <f>429.826-L3564</f>
        <v>6.2980000000000018</v>
      </c>
      <c r="O3564">
        <f>429.826-M3564</f>
        <v>6.0520000000000209</v>
      </c>
      <c r="P3564">
        <f>M3564-L3564</f>
        <v>0.2459999999999809</v>
      </c>
      <c r="Q3564" s="14"/>
    </row>
    <row r="3565" spans="1:17" x14ac:dyDescent="0.2">
      <c r="A3565" s="1">
        <v>315</v>
      </c>
      <c r="B3565" s="10">
        <v>40897</v>
      </c>
      <c r="C3565" s="32" t="s">
        <v>206</v>
      </c>
      <c r="F3565" s="5">
        <f t="shared" si="368"/>
        <v>23.441601049868765</v>
      </c>
      <c r="G3565" s="3">
        <v>7.1449999999999996</v>
      </c>
      <c r="H3565" s="5">
        <f t="shared" si="359"/>
        <v>22.486876640419947</v>
      </c>
      <c r="I3565">
        <v>6.8540000000000001</v>
      </c>
      <c r="K3565">
        <v>430.59300000000002</v>
      </c>
      <c r="L3565">
        <f>K3565-G3565</f>
        <v>423.44800000000004</v>
      </c>
      <c r="M3565">
        <f>K3565-I3565</f>
        <v>423.73900000000003</v>
      </c>
      <c r="N3565">
        <f>429.826-L3565</f>
        <v>6.3779999999999859</v>
      </c>
      <c r="O3565">
        <f>429.826-M3565</f>
        <v>6.0869999999999891</v>
      </c>
      <c r="P3565">
        <f>M3565-L3565</f>
        <v>0.29099999999999682</v>
      </c>
      <c r="Q3565" s="14"/>
    </row>
    <row r="3566" spans="1:17" x14ac:dyDescent="0.2">
      <c r="A3566" s="1">
        <v>315</v>
      </c>
      <c r="B3566" s="10">
        <v>40932</v>
      </c>
      <c r="C3566" s="32" t="s">
        <v>206</v>
      </c>
      <c r="F3566" s="5">
        <f>G3566*3.281</f>
        <v>23.731473000000001</v>
      </c>
      <c r="G3566" s="3">
        <v>7.2329999999999997</v>
      </c>
      <c r="H3566" s="5">
        <f>I3566*3.281</f>
        <v>22.635619000000002</v>
      </c>
      <c r="I3566">
        <v>6.899</v>
      </c>
      <c r="K3566">
        <v>430.87200000000001</v>
      </c>
      <c r="L3566">
        <f>K3566-G3566</f>
        <v>423.63900000000001</v>
      </c>
      <c r="M3566">
        <f>K3566-I3566</f>
        <v>423.97300000000001</v>
      </c>
      <c r="N3566">
        <f>430.021-L3566</f>
        <v>6.382000000000005</v>
      </c>
      <c r="O3566">
        <f>430.021-M3566</f>
        <v>6.0480000000000018</v>
      </c>
      <c r="P3566">
        <f>M3566-L3566</f>
        <v>0.33400000000000318</v>
      </c>
    </row>
    <row r="3567" spans="1:17" x14ac:dyDescent="0.2">
      <c r="A3567" s="1">
        <v>315</v>
      </c>
      <c r="B3567" s="10">
        <v>40977</v>
      </c>
      <c r="C3567" s="32" t="s">
        <v>206</v>
      </c>
      <c r="F3567" s="5">
        <f>G3567*3.281</f>
        <v>24.092383000000002</v>
      </c>
      <c r="G3567" s="3">
        <v>7.343</v>
      </c>
      <c r="H3567" s="5">
        <f>I3567*3.281</f>
        <v>22.770140000000001</v>
      </c>
      <c r="I3567" s="3">
        <v>6.94</v>
      </c>
      <c r="K3567">
        <v>430.87200000000001</v>
      </c>
      <c r="L3567">
        <f>K3567-G3567</f>
        <v>423.529</v>
      </c>
      <c r="M3567">
        <f>K3567-I3567</f>
        <v>423.93200000000002</v>
      </c>
      <c r="N3567">
        <f>430.021-L3567</f>
        <v>6.4920000000000186</v>
      </c>
      <c r="O3567">
        <f>430.021-M3567</f>
        <v>6.0889999999999986</v>
      </c>
      <c r="P3567">
        <f>M3567-L3567</f>
        <v>0.40300000000002001</v>
      </c>
    </row>
    <row r="3568" spans="1:17" s="8" customFormat="1" x14ac:dyDescent="0.2">
      <c r="A3568" s="1"/>
      <c r="B3568" s="10"/>
      <c r="C3568" s="32"/>
      <c r="D3568"/>
      <c r="E3568"/>
      <c r="F3568" s="5"/>
      <c r="G3568"/>
      <c r="H3568" s="5"/>
      <c r="I3568"/>
      <c r="J3568"/>
      <c r="K3568"/>
      <c r="L3568"/>
      <c r="M3568"/>
      <c r="N3568"/>
      <c r="O3568"/>
      <c r="P3568"/>
      <c r="Q3568" s="20"/>
    </row>
    <row r="3569" spans="1:16" x14ac:dyDescent="0.2">
      <c r="A3569" s="7">
        <v>317</v>
      </c>
      <c r="B3569" s="13">
        <v>30509</v>
      </c>
      <c r="C3569" s="32" t="str">
        <f t="shared" ref="C3569:C3590" si="385">IF(ISBLANK(D3569),"V","S")</f>
        <v>S</v>
      </c>
      <c r="D3569" s="8">
        <v>31</v>
      </c>
      <c r="E3569" s="8">
        <v>0.19</v>
      </c>
      <c r="F3569" s="9">
        <v>30.81</v>
      </c>
      <c r="G3569" s="8">
        <v>9.391</v>
      </c>
      <c r="H3569" s="9"/>
      <c r="I3569" s="8"/>
      <c r="J3569" s="8"/>
      <c r="K3569" s="8">
        <v>433.01799999999997</v>
      </c>
      <c r="L3569" s="8">
        <v>423.62700000000001</v>
      </c>
      <c r="M3569" s="8"/>
      <c r="N3569" s="8">
        <v>8.734</v>
      </c>
      <c r="O3569" s="8"/>
      <c r="P3569" s="8"/>
    </row>
    <row r="3570" spans="1:16" x14ac:dyDescent="0.2">
      <c r="A3570" s="1">
        <v>317</v>
      </c>
      <c r="B3570" s="10">
        <v>30519</v>
      </c>
      <c r="C3570" s="32" t="str">
        <f t="shared" si="385"/>
        <v>S</v>
      </c>
      <c r="D3570">
        <v>31</v>
      </c>
      <c r="E3570">
        <v>0.20499999999999999</v>
      </c>
      <c r="F3570" s="5">
        <v>30.795000000000002</v>
      </c>
      <c r="G3570">
        <v>9.3859999999999992</v>
      </c>
      <c r="K3570">
        <v>433.01799999999997</v>
      </c>
      <c r="L3570">
        <v>423.63099999999997</v>
      </c>
      <c r="N3570">
        <v>8.7289999999999992</v>
      </c>
    </row>
    <row r="3571" spans="1:16" x14ac:dyDescent="0.2">
      <c r="A3571" s="1">
        <v>317</v>
      </c>
      <c r="B3571" s="10">
        <v>30566</v>
      </c>
      <c r="C3571" s="32" t="str">
        <f t="shared" si="385"/>
        <v>S</v>
      </c>
      <c r="D3571">
        <v>32</v>
      </c>
      <c r="E3571">
        <v>1.07</v>
      </c>
      <c r="F3571" s="5">
        <v>30.93</v>
      </c>
      <c r="G3571">
        <v>9.4280000000000008</v>
      </c>
      <c r="K3571">
        <v>433.01799999999997</v>
      </c>
      <c r="L3571">
        <v>423.59</v>
      </c>
      <c r="N3571">
        <v>8.7710000000000008</v>
      </c>
    </row>
    <row r="3572" spans="1:16" x14ac:dyDescent="0.2">
      <c r="A3572" s="1">
        <v>317</v>
      </c>
      <c r="B3572" s="10">
        <v>30610</v>
      </c>
      <c r="C3572" s="32" t="str">
        <f t="shared" si="385"/>
        <v>S</v>
      </c>
      <c r="D3572">
        <v>31</v>
      </c>
      <c r="E3572">
        <v>0.05</v>
      </c>
      <c r="F3572" s="5">
        <v>30.95</v>
      </c>
      <c r="G3572">
        <v>9.4339999999999993</v>
      </c>
      <c r="K3572">
        <v>433.01799999999997</v>
      </c>
      <c r="L3572">
        <v>423.584</v>
      </c>
      <c r="N3572">
        <v>8.7769999999999992</v>
      </c>
    </row>
    <row r="3573" spans="1:16" x14ac:dyDescent="0.2">
      <c r="A3573" s="1">
        <v>317</v>
      </c>
      <c r="B3573" s="10">
        <v>30739</v>
      </c>
      <c r="C3573" s="32" t="str">
        <f t="shared" si="385"/>
        <v>S</v>
      </c>
      <c r="D3573">
        <v>32</v>
      </c>
      <c r="E3573">
        <v>0.66</v>
      </c>
      <c r="F3573" s="5">
        <v>31.34</v>
      </c>
      <c r="G3573">
        <v>9.5530000000000008</v>
      </c>
      <c r="K3573">
        <v>433.01799999999997</v>
      </c>
      <c r="L3573">
        <v>423.46499999999997</v>
      </c>
      <c r="N3573">
        <v>8.8960000000000008</v>
      </c>
    </row>
    <row r="3574" spans="1:16" x14ac:dyDescent="0.2">
      <c r="A3574" s="1">
        <v>317</v>
      </c>
      <c r="B3574" s="10">
        <v>30778</v>
      </c>
      <c r="C3574" s="32" t="str">
        <f t="shared" si="385"/>
        <v>S</v>
      </c>
      <c r="D3574">
        <v>35</v>
      </c>
      <c r="E3574">
        <v>3.7</v>
      </c>
      <c r="F3574" s="5">
        <v>31.3</v>
      </c>
      <c r="G3574">
        <v>9.5399999999999991</v>
      </c>
      <c r="K3574">
        <v>433.01799999999997</v>
      </c>
      <c r="L3574">
        <v>423.47800000000001</v>
      </c>
      <c r="N3574">
        <v>8.8829999999999991</v>
      </c>
    </row>
    <row r="3575" spans="1:16" x14ac:dyDescent="0.2">
      <c r="A3575" s="1">
        <v>317</v>
      </c>
      <c r="B3575" s="10">
        <v>30785</v>
      </c>
      <c r="C3575" s="32" t="str">
        <f t="shared" si="385"/>
        <v>S</v>
      </c>
      <c r="D3575">
        <v>35</v>
      </c>
      <c r="E3575">
        <v>3.73</v>
      </c>
      <c r="F3575" s="5">
        <v>31.27</v>
      </c>
      <c r="G3575">
        <v>9.5310000000000006</v>
      </c>
      <c r="K3575">
        <v>433.01799999999997</v>
      </c>
      <c r="L3575">
        <v>423.48700000000002</v>
      </c>
      <c r="N3575">
        <v>8.8740000000000006</v>
      </c>
    </row>
    <row r="3576" spans="1:16" x14ac:dyDescent="0.2">
      <c r="A3576" s="1">
        <v>317</v>
      </c>
      <c r="B3576" s="10">
        <v>30799</v>
      </c>
      <c r="C3576" s="32" t="str">
        <f t="shared" si="385"/>
        <v>S</v>
      </c>
      <c r="D3576">
        <v>35</v>
      </c>
      <c r="E3576">
        <v>3.8</v>
      </c>
      <c r="F3576" s="5">
        <v>31.2</v>
      </c>
      <c r="G3576">
        <v>9.51</v>
      </c>
      <c r="K3576">
        <v>433.01799999999997</v>
      </c>
      <c r="L3576">
        <v>423.50799999999998</v>
      </c>
      <c r="N3576">
        <v>8.8529999999999998</v>
      </c>
    </row>
    <row r="3577" spans="1:16" x14ac:dyDescent="0.2">
      <c r="A3577" s="1">
        <v>317</v>
      </c>
      <c r="B3577" s="10">
        <v>30806</v>
      </c>
      <c r="C3577" s="32" t="str">
        <f t="shared" si="385"/>
        <v>S</v>
      </c>
      <c r="D3577">
        <v>34</v>
      </c>
      <c r="E3577">
        <v>2.92</v>
      </c>
      <c r="F3577" s="5">
        <v>31.08</v>
      </c>
      <c r="G3577">
        <v>9.4730000000000008</v>
      </c>
      <c r="K3577">
        <v>433.01799999999997</v>
      </c>
      <c r="L3577">
        <v>423.54500000000002</v>
      </c>
      <c r="N3577">
        <v>8.8160000000000007</v>
      </c>
    </row>
    <row r="3578" spans="1:16" x14ac:dyDescent="0.2">
      <c r="A3578" s="1">
        <v>317</v>
      </c>
      <c r="B3578" s="10">
        <v>30830</v>
      </c>
      <c r="C3578" s="32" t="str">
        <f t="shared" si="385"/>
        <v>S</v>
      </c>
      <c r="D3578">
        <v>34</v>
      </c>
      <c r="E3578">
        <v>2.92</v>
      </c>
      <c r="F3578" s="5">
        <v>31.08</v>
      </c>
      <c r="G3578">
        <v>9.4730000000000008</v>
      </c>
      <c r="K3578">
        <v>433.01799999999997</v>
      </c>
      <c r="L3578">
        <v>423.54500000000002</v>
      </c>
      <c r="N3578">
        <v>8.8160000000000007</v>
      </c>
    </row>
    <row r="3579" spans="1:16" x14ac:dyDescent="0.2">
      <c r="A3579" s="1">
        <v>317</v>
      </c>
      <c r="B3579" s="10">
        <v>30839</v>
      </c>
      <c r="C3579" s="32" t="str">
        <f t="shared" si="385"/>
        <v>S</v>
      </c>
      <c r="D3579">
        <v>34</v>
      </c>
      <c r="E3579">
        <v>2.96</v>
      </c>
      <c r="F3579" s="5">
        <v>31.04</v>
      </c>
      <c r="G3579">
        <v>9.4610000000000003</v>
      </c>
      <c r="K3579">
        <v>433.01799999999997</v>
      </c>
      <c r="L3579">
        <v>423.55700000000002</v>
      </c>
      <c r="N3579">
        <v>8.8040000000000003</v>
      </c>
    </row>
    <row r="3580" spans="1:16" x14ac:dyDescent="0.2">
      <c r="A3580" s="1">
        <v>317</v>
      </c>
      <c r="B3580" s="10">
        <v>30848</v>
      </c>
      <c r="C3580" s="32" t="str">
        <f t="shared" si="385"/>
        <v>S</v>
      </c>
      <c r="D3580">
        <v>34</v>
      </c>
      <c r="E3580">
        <v>3.2</v>
      </c>
      <c r="F3580" s="5">
        <v>30.8</v>
      </c>
      <c r="G3580">
        <v>9.3879999999999999</v>
      </c>
      <c r="K3580">
        <v>433.01799999999997</v>
      </c>
      <c r="L3580">
        <v>423.63</v>
      </c>
      <c r="N3580">
        <v>8.7309999999999999</v>
      </c>
    </row>
    <row r="3581" spans="1:16" x14ac:dyDescent="0.2">
      <c r="A3581" s="1">
        <v>317</v>
      </c>
      <c r="B3581" s="10">
        <v>30854</v>
      </c>
      <c r="C3581" s="32" t="str">
        <f t="shared" si="385"/>
        <v>S</v>
      </c>
      <c r="D3581">
        <v>31</v>
      </c>
      <c r="E3581">
        <v>0.41</v>
      </c>
      <c r="F3581" s="5">
        <v>30.59</v>
      </c>
      <c r="G3581">
        <v>9.3239999999999998</v>
      </c>
      <c r="K3581">
        <v>433.01799999999997</v>
      </c>
      <c r="L3581">
        <v>423.69400000000002</v>
      </c>
      <c r="N3581">
        <v>8.6669999999999998</v>
      </c>
    </row>
    <row r="3582" spans="1:16" x14ac:dyDescent="0.2">
      <c r="A3582" s="1">
        <v>317</v>
      </c>
      <c r="B3582" s="10">
        <v>30861</v>
      </c>
      <c r="C3582" s="32" t="str">
        <f t="shared" si="385"/>
        <v>S</v>
      </c>
      <c r="D3582">
        <v>31</v>
      </c>
      <c r="E3582">
        <v>0.47</v>
      </c>
      <c r="F3582" s="5">
        <v>30.53</v>
      </c>
      <c r="G3582">
        <v>9.3059999999999992</v>
      </c>
      <c r="K3582">
        <v>433.01799999999997</v>
      </c>
      <c r="L3582">
        <v>423.71199999999999</v>
      </c>
      <c r="N3582">
        <v>8.6489999999999991</v>
      </c>
    </row>
    <row r="3583" spans="1:16" x14ac:dyDescent="0.2">
      <c r="A3583" s="1">
        <v>317</v>
      </c>
      <c r="B3583" s="10">
        <v>30869</v>
      </c>
      <c r="C3583" s="32" t="str">
        <f t="shared" si="385"/>
        <v>S</v>
      </c>
      <c r="D3583">
        <v>32</v>
      </c>
      <c r="E3583">
        <v>1.47</v>
      </c>
      <c r="F3583" s="5">
        <v>30.53</v>
      </c>
      <c r="G3583">
        <v>9.3059999999999992</v>
      </c>
      <c r="K3583">
        <v>433.01799999999997</v>
      </c>
      <c r="L3583">
        <v>423.71199999999999</v>
      </c>
      <c r="N3583">
        <v>8.6489999999999991</v>
      </c>
    </row>
    <row r="3584" spans="1:16" x14ac:dyDescent="0.2">
      <c r="A3584" s="1">
        <v>317</v>
      </c>
      <c r="B3584" s="10">
        <v>30880</v>
      </c>
      <c r="C3584" s="32" t="str">
        <f t="shared" si="385"/>
        <v>S</v>
      </c>
      <c r="D3584">
        <v>32</v>
      </c>
      <c r="E3584">
        <v>1.39</v>
      </c>
      <c r="F3584" s="5">
        <v>30.61</v>
      </c>
      <c r="G3584">
        <v>9.33</v>
      </c>
      <c r="K3584">
        <v>433.01799999999997</v>
      </c>
      <c r="L3584">
        <v>423.68799999999999</v>
      </c>
      <c r="N3584">
        <v>8.673</v>
      </c>
    </row>
    <row r="3585" spans="1:14" x14ac:dyDescent="0.2">
      <c r="A3585" s="1">
        <v>317</v>
      </c>
      <c r="B3585" s="10">
        <v>30881</v>
      </c>
      <c r="C3585" s="32" t="str">
        <f t="shared" si="385"/>
        <v>S</v>
      </c>
      <c r="D3585">
        <v>31</v>
      </c>
      <c r="E3585">
        <v>0.4</v>
      </c>
      <c r="F3585" s="5">
        <v>30.6</v>
      </c>
      <c r="G3585">
        <v>9.327</v>
      </c>
      <c r="K3585">
        <v>433.01799999999997</v>
      </c>
      <c r="L3585">
        <v>423.69099999999997</v>
      </c>
      <c r="N3585">
        <v>8.67</v>
      </c>
    </row>
    <row r="3586" spans="1:14" x14ac:dyDescent="0.2">
      <c r="A3586" s="1">
        <v>317</v>
      </c>
      <c r="B3586" s="10">
        <v>30884</v>
      </c>
      <c r="C3586" s="32" t="str">
        <f t="shared" si="385"/>
        <v>S</v>
      </c>
      <c r="D3586">
        <v>32</v>
      </c>
      <c r="E3586">
        <v>1.39</v>
      </c>
      <c r="F3586" s="5">
        <v>30.61</v>
      </c>
      <c r="G3586">
        <v>9.33</v>
      </c>
      <c r="K3586">
        <v>433.01799999999997</v>
      </c>
      <c r="L3586">
        <v>423.68799999999999</v>
      </c>
      <c r="N3586">
        <v>8.673</v>
      </c>
    </row>
    <row r="3587" spans="1:14" x14ac:dyDescent="0.2">
      <c r="A3587" s="1">
        <v>317</v>
      </c>
      <c r="B3587" s="10">
        <v>30888</v>
      </c>
      <c r="C3587" s="32" t="str">
        <f t="shared" si="385"/>
        <v>S</v>
      </c>
      <c r="D3587">
        <v>31</v>
      </c>
      <c r="E3587">
        <v>0.3</v>
      </c>
      <c r="F3587" s="5">
        <v>30.7</v>
      </c>
      <c r="G3587">
        <v>9.3569999999999993</v>
      </c>
      <c r="K3587">
        <v>433.01799999999997</v>
      </c>
      <c r="L3587">
        <v>423.66</v>
      </c>
      <c r="N3587">
        <v>8.6999999999999993</v>
      </c>
    </row>
    <row r="3588" spans="1:14" x14ac:dyDescent="0.2">
      <c r="A3588" s="1">
        <v>317</v>
      </c>
      <c r="B3588" s="10">
        <v>30897</v>
      </c>
      <c r="C3588" s="32" t="str">
        <f t="shared" si="385"/>
        <v>S</v>
      </c>
      <c r="D3588">
        <v>32</v>
      </c>
      <c r="E3588">
        <v>1.41</v>
      </c>
      <c r="F3588" s="5">
        <v>30.59</v>
      </c>
      <c r="G3588">
        <v>9.3239999999999998</v>
      </c>
      <c r="K3588">
        <v>433.01799999999997</v>
      </c>
      <c r="L3588">
        <v>423.69400000000002</v>
      </c>
      <c r="N3588">
        <v>8.6669999999999998</v>
      </c>
    </row>
    <row r="3589" spans="1:14" x14ac:dyDescent="0.2">
      <c r="A3589" s="1">
        <v>317</v>
      </c>
      <c r="B3589" s="10">
        <v>30904</v>
      </c>
      <c r="C3589" s="32" t="str">
        <f t="shared" si="385"/>
        <v>S</v>
      </c>
      <c r="D3589">
        <v>32</v>
      </c>
      <c r="E3589">
        <v>1.1599999999999999</v>
      </c>
      <c r="F3589" s="5">
        <v>30.84</v>
      </c>
      <c r="G3589">
        <v>9.4</v>
      </c>
      <c r="K3589">
        <v>433.01799999999997</v>
      </c>
      <c r="L3589">
        <v>423.61799999999999</v>
      </c>
      <c r="N3589">
        <v>8.7430000000000003</v>
      </c>
    </row>
    <row r="3590" spans="1:14" x14ac:dyDescent="0.2">
      <c r="A3590" s="1">
        <v>317</v>
      </c>
      <c r="B3590" s="10">
        <v>30911</v>
      </c>
      <c r="C3590" s="32" t="str">
        <f t="shared" si="385"/>
        <v>S</v>
      </c>
      <c r="D3590">
        <v>32</v>
      </c>
      <c r="E3590">
        <v>1.06</v>
      </c>
      <c r="F3590" s="5">
        <v>30.94</v>
      </c>
      <c r="G3590">
        <v>9.4309999999999992</v>
      </c>
      <c r="K3590">
        <v>433.01799999999997</v>
      </c>
      <c r="L3590">
        <v>423.58699999999999</v>
      </c>
      <c r="N3590">
        <v>8.7739999999999991</v>
      </c>
    </row>
    <row r="3591" spans="1:14" x14ac:dyDescent="0.2">
      <c r="A3591" s="1">
        <v>317</v>
      </c>
      <c r="B3591" s="10">
        <v>30917</v>
      </c>
      <c r="C3591" s="32" t="str">
        <f t="shared" ref="C3591:C3654" si="386">IF(ISBLANK(D3591),"V","S")</f>
        <v>S</v>
      </c>
      <c r="D3591">
        <v>32</v>
      </c>
      <c r="E3591">
        <v>1.06</v>
      </c>
      <c r="F3591" s="5">
        <v>30.94</v>
      </c>
      <c r="G3591">
        <v>9.4309999999999992</v>
      </c>
      <c r="K3591">
        <v>433.01799999999997</v>
      </c>
      <c r="L3591">
        <v>423.58699999999999</v>
      </c>
      <c r="N3591">
        <v>8.7739999999999991</v>
      </c>
    </row>
    <row r="3592" spans="1:14" x14ac:dyDescent="0.2">
      <c r="A3592" s="1">
        <v>317</v>
      </c>
      <c r="B3592" s="10">
        <v>30934</v>
      </c>
      <c r="C3592" s="32" t="str">
        <f t="shared" si="386"/>
        <v>S</v>
      </c>
      <c r="D3592">
        <v>33</v>
      </c>
      <c r="E3592">
        <v>1.98</v>
      </c>
      <c r="F3592" s="5">
        <v>31.02</v>
      </c>
      <c r="G3592">
        <v>9.4550000000000001</v>
      </c>
      <c r="K3592">
        <v>433.01799999999997</v>
      </c>
      <c r="L3592">
        <v>423.56299999999999</v>
      </c>
      <c r="N3592">
        <v>8.798</v>
      </c>
    </row>
    <row r="3593" spans="1:14" x14ac:dyDescent="0.2">
      <c r="A3593" s="1">
        <v>317</v>
      </c>
      <c r="B3593" s="10">
        <v>30945</v>
      </c>
      <c r="C3593" s="32" t="str">
        <f t="shared" si="386"/>
        <v>S</v>
      </c>
      <c r="D3593">
        <v>32</v>
      </c>
      <c r="E3593">
        <v>0.88</v>
      </c>
      <c r="F3593" s="5">
        <v>31.12</v>
      </c>
      <c r="G3593">
        <v>9.4849999999999994</v>
      </c>
      <c r="K3593">
        <v>433.01799999999997</v>
      </c>
      <c r="L3593">
        <v>423.53199999999998</v>
      </c>
      <c r="N3593">
        <v>8.8279999999999994</v>
      </c>
    </row>
    <row r="3594" spans="1:14" x14ac:dyDescent="0.2">
      <c r="A3594" s="1">
        <v>317</v>
      </c>
      <c r="B3594" s="10">
        <v>30972</v>
      </c>
      <c r="C3594" s="32" t="str">
        <f t="shared" si="386"/>
        <v>S</v>
      </c>
      <c r="D3594">
        <v>32</v>
      </c>
      <c r="E3594">
        <v>0.86</v>
      </c>
      <c r="F3594" s="5">
        <v>31.14</v>
      </c>
      <c r="G3594">
        <v>9.4920000000000009</v>
      </c>
      <c r="K3594">
        <v>433.01799999999997</v>
      </c>
      <c r="L3594">
        <v>423.52600000000001</v>
      </c>
      <c r="N3594">
        <v>8.8350000000000009</v>
      </c>
    </row>
    <row r="3595" spans="1:14" x14ac:dyDescent="0.2">
      <c r="A3595" s="1">
        <v>317</v>
      </c>
      <c r="B3595" s="10">
        <v>30979</v>
      </c>
      <c r="C3595" s="32" t="str">
        <f t="shared" si="386"/>
        <v>S</v>
      </c>
      <c r="D3595">
        <v>32</v>
      </c>
      <c r="E3595">
        <v>1.08</v>
      </c>
      <c r="F3595" s="5">
        <v>30.92</v>
      </c>
      <c r="G3595">
        <v>9.4250000000000007</v>
      </c>
      <c r="K3595">
        <v>433.01799999999997</v>
      </c>
      <c r="L3595">
        <v>423.59300000000002</v>
      </c>
      <c r="N3595">
        <v>8.7680000000000007</v>
      </c>
    </row>
    <row r="3596" spans="1:14" x14ac:dyDescent="0.2">
      <c r="A3596" s="1">
        <v>317</v>
      </c>
      <c r="B3596" s="10">
        <v>30986</v>
      </c>
      <c r="C3596" s="32" t="str">
        <f t="shared" si="386"/>
        <v>S</v>
      </c>
      <c r="D3596">
        <v>31</v>
      </c>
      <c r="E3596">
        <v>0.05</v>
      </c>
      <c r="F3596" s="5">
        <v>30.95</v>
      </c>
      <c r="G3596">
        <v>9.4339999999999993</v>
      </c>
      <c r="K3596">
        <v>433.01799999999997</v>
      </c>
      <c r="L3596">
        <v>423.584</v>
      </c>
      <c r="N3596">
        <v>8.7769999999999992</v>
      </c>
    </row>
    <row r="3597" spans="1:14" x14ac:dyDescent="0.2">
      <c r="A3597" s="1">
        <v>317</v>
      </c>
      <c r="B3597" s="10">
        <v>30993</v>
      </c>
      <c r="C3597" s="32" t="str">
        <f t="shared" si="386"/>
        <v>S</v>
      </c>
      <c r="D3597">
        <v>31</v>
      </c>
      <c r="E3597">
        <v>0.19</v>
      </c>
      <c r="F3597" s="5">
        <v>30.81</v>
      </c>
      <c r="G3597">
        <v>9.391</v>
      </c>
      <c r="K3597">
        <v>433.01799999999997</v>
      </c>
      <c r="L3597">
        <v>423.62700000000001</v>
      </c>
      <c r="N3597">
        <v>8.734</v>
      </c>
    </row>
    <row r="3598" spans="1:14" x14ac:dyDescent="0.2">
      <c r="A3598" s="1">
        <v>317</v>
      </c>
      <c r="B3598" s="10">
        <v>31002</v>
      </c>
      <c r="C3598" s="32" t="str">
        <f t="shared" si="386"/>
        <v>S</v>
      </c>
      <c r="D3598">
        <v>32</v>
      </c>
      <c r="E3598">
        <v>1.17</v>
      </c>
      <c r="F3598" s="5">
        <v>30.83</v>
      </c>
      <c r="G3598">
        <v>9.3970000000000002</v>
      </c>
      <c r="K3598">
        <v>433.01799999999997</v>
      </c>
      <c r="L3598">
        <v>423.62099999999998</v>
      </c>
      <c r="N3598">
        <v>8.74</v>
      </c>
    </row>
    <row r="3599" spans="1:14" x14ac:dyDescent="0.2">
      <c r="A3599" s="1">
        <v>317</v>
      </c>
      <c r="B3599" s="10">
        <v>31007</v>
      </c>
      <c r="C3599" s="32" t="str">
        <f t="shared" si="386"/>
        <v>S</v>
      </c>
      <c r="D3599">
        <v>32</v>
      </c>
      <c r="E3599">
        <v>1.1599999999999999</v>
      </c>
      <c r="F3599" s="5">
        <v>30.84</v>
      </c>
      <c r="G3599">
        <v>9.4</v>
      </c>
      <c r="K3599">
        <v>433.01799999999997</v>
      </c>
      <c r="L3599">
        <v>423.61799999999999</v>
      </c>
      <c r="N3599">
        <v>8.7430000000000003</v>
      </c>
    </row>
    <row r="3600" spans="1:14" x14ac:dyDescent="0.2">
      <c r="A3600" s="1">
        <v>317</v>
      </c>
      <c r="B3600" s="10">
        <v>31016</v>
      </c>
      <c r="C3600" s="32" t="str">
        <f t="shared" si="386"/>
        <v>S</v>
      </c>
      <c r="D3600">
        <v>32</v>
      </c>
      <c r="E3600">
        <v>1.1200000000000001</v>
      </c>
      <c r="F3600" s="5">
        <v>30.88</v>
      </c>
      <c r="G3600">
        <v>9.4120000000000008</v>
      </c>
      <c r="K3600">
        <v>433.01799999999997</v>
      </c>
      <c r="L3600">
        <v>423.60599999999999</v>
      </c>
      <c r="N3600">
        <v>8.7550000000000008</v>
      </c>
    </row>
    <row r="3601" spans="1:14" x14ac:dyDescent="0.2">
      <c r="A3601" s="1">
        <v>317</v>
      </c>
      <c r="B3601" s="10">
        <v>31021</v>
      </c>
      <c r="C3601" s="32" t="str">
        <f t="shared" si="386"/>
        <v>S</v>
      </c>
      <c r="D3601">
        <v>32</v>
      </c>
      <c r="E3601">
        <v>1.07</v>
      </c>
      <c r="F3601" s="5">
        <v>30.93</v>
      </c>
      <c r="G3601">
        <v>9.4280000000000008</v>
      </c>
      <c r="K3601">
        <v>433.01799999999997</v>
      </c>
      <c r="L3601">
        <v>423.59</v>
      </c>
      <c r="N3601">
        <v>8.7710000000000008</v>
      </c>
    </row>
    <row r="3602" spans="1:14" x14ac:dyDescent="0.2">
      <c r="A3602" s="1">
        <v>317</v>
      </c>
      <c r="B3602" s="10">
        <v>31029</v>
      </c>
      <c r="C3602" s="32" t="str">
        <f t="shared" si="386"/>
        <v>S</v>
      </c>
      <c r="D3602">
        <v>32</v>
      </c>
      <c r="E3602">
        <v>1.03</v>
      </c>
      <c r="F3602" s="5">
        <v>30.97</v>
      </c>
      <c r="G3602">
        <v>9.44</v>
      </c>
      <c r="K3602">
        <v>433.01799999999997</v>
      </c>
      <c r="L3602">
        <v>423.57799999999997</v>
      </c>
      <c r="N3602">
        <v>8.7829999999999995</v>
      </c>
    </row>
    <row r="3603" spans="1:14" x14ac:dyDescent="0.2">
      <c r="A3603" s="1">
        <v>317</v>
      </c>
      <c r="B3603" s="10">
        <v>31039</v>
      </c>
      <c r="C3603" s="32" t="str">
        <f t="shared" si="386"/>
        <v>S</v>
      </c>
      <c r="D3603">
        <v>32</v>
      </c>
      <c r="E3603">
        <v>0.98</v>
      </c>
      <c r="F3603" s="5">
        <v>31.02</v>
      </c>
      <c r="G3603">
        <v>9.4550000000000001</v>
      </c>
      <c r="K3603">
        <v>433.01799999999997</v>
      </c>
      <c r="L3603">
        <v>423.56299999999999</v>
      </c>
      <c r="N3603">
        <v>8.798</v>
      </c>
    </row>
    <row r="3604" spans="1:14" x14ac:dyDescent="0.2">
      <c r="A3604" s="1">
        <v>317</v>
      </c>
      <c r="B3604" s="10">
        <v>31046</v>
      </c>
      <c r="C3604" s="32" t="str">
        <f t="shared" si="386"/>
        <v>S</v>
      </c>
      <c r="D3604">
        <v>32</v>
      </c>
      <c r="E3604">
        <v>0.95</v>
      </c>
      <c r="F3604" s="5">
        <v>31.05</v>
      </c>
      <c r="G3604">
        <v>9.4640000000000004</v>
      </c>
      <c r="K3604">
        <v>433.01799999999997</v>
      </c>
      <c r="L3604">
        <v>423.55399999999997</v>
      </c>
      <c r="N3604">
        <v>8.8070000000000004</v>
      </c>
    </row>
    <row r="3605" spans="1:14" x14ac:dyDescent="0.2">
      <c r="A3605" s="1">
        <v>317</v>
      </c>
      <c r="B3605" s="10">
        <v>31053</v>
      </c>
      <c r="C3605" s="32" t="str">
        <f t="shared" si="386"/>
        <v>S</v>
      </c>
      <c r="D3605">
        <v>32</v>
      </c>
      <c r="E3605">
        <v>0.91</v>
      </c>
      <c r="F3605" s="5">
        <v>31.09</v>
      </c>
      <c r="G3605">
        <v>9.4760000000000009</v>
      </c>
      <c r="K3605">
        <v>433.01799999999997</v>
      </c>
      <c r="L3605">
        <v>423.54199999999997</v>
      </c>
      <c r="N3605">
        <v>8.8190000000000008</v>
      </c>
    </row>
    <row r="3606" spans="1:14" x14ac:dyDescent="0.2">
      <c r="A3606" s="1">
        <v>317</v>
      </c>
      <c r="B3606" s="10">
        <v>31060</v>
      </c>
      <c r="C3606" s="32" t="str">
        <f t="shared" si="386"/>
        <v>S</v>
      </c>
      <c r="D3606">
        <v>32</v>
      </c>
      <c r="E3606">
        <v>0.88</v>
      </c>
      <c r="F3606" s="5">
        <v>31.12</v>
      </c>
      <c r="G3606">
        <v>9.4849999999999994</v>
      </c>
      <c r="K3606">
        <v>433.01799999999997</v>
      </c>
      <c r="L3606">
        <v>423.53199999999998</v>
      </c>
      <c r="N3606">
        <v>8.8279999999999994</v>
      </c>
    </row>
    <row r="3607" spans="1:14" x14ac:dyDescent="0.2">
      <c r="A3607" s="1">
        <v>317</v>
      </c>
      <c r="B3607" s="10">
        <v>31076</v>
      </c>
      <c r="C3607" s="32" t="str">
        <f t="shared" si="386"/>
        <v>S</v>
      </c>
      <c r="D3607">
        <v>32</v>
      </c>
      <c r="E3607">
        <v>0.78</v>
      </c>
      <c r="F3607" s="5">
        <v>31.22</v>
      </c>
      <c r="G3607">
        <v>9.516</v>
      </c>
      <c r="K3607">
        <v>433.01799999999997</v>
      </c>
      <c r="L3607">
        <v>423.50200000000001</v>
      </c>
      <c r="N3607">
        <v>8.859</v>
      </c>
    </row>
    <row r="3608" spans="1:14" x14ac:dyDescent="0.2">
      <c r="A3608" s="1">
        <v>317</v>
      </c>
      <c r="B3608" s="10">
        <v>31081</v>
      </c>
      <c r="C3608" s="32" t="str">
        <f t="shared" si="386"/>
        <v>S</v>
      </c>
      <c r="D3608">
        <v>32</v>
      </c>
      <c r="E3608">
        <v>0.76</v>
      </c>
      <c r="F3608" s="5">
        <v>31.24</v>
      </c>
      <c r="G3608">
        <v>9.5220000000000002</v>
      </c>
      <c r="K3608">
        <v>433.01799999999997</v>
      </c>
      <c r="L3608">
        <v>423.49599999999998</v>
      </c>
      <c r="N3608">
        <v>8.8650000000000002</v>
      </c>
    </row>
    <row r="3609" spans="1:14" x14ac:dyDescent="0.2">
      <c r="A3609" s="1">
        <v>317</v>
      </c>
      <c r="B3609" s="10">
        <v>31088</v>
      </c>
      <c r="C3609" s="32" t="str">
        <f t="shared" si="386"/>
        <v>S</v>
      </c>
      <c r="D3609">
        <v>32</v>
      </c>
      <c r="E3609">
        <v>0.74</v>
      </c>
      <c r="F3609" s="5">
        <v>31.26</v>
      </c>
      <c r="G3609">
        <v>9.5280000000000005</v>
      </c>
      <c r="K3609">
        <v>433.01799999999997</v>
      </c>
      <c r="L3609">
        <v>423.49</v>
      </c>
      <c r="N3609">
        <v>8.8710000000000004</v>
      </c>
    </row>
    <row r="3610" spans="1:14" x14ac:dyDescent="0.2">
      <c r="A3610" s="1">
        <v>317</v>
      </c>
      <c r="B3610" s="10">
        <v>31095</v>
      </c>
      <c r="C3610" s="32" t="str">
        <f t="shared" si="386"/>
        <v>S</v>
      </c>
      <c r="D3610">
        <v>32</v>
      </c>
      <c r="E3610">
        <v>0.73</v>
      </c>
      <c r="F3610" s="5">
        <v>31.27</v>
      </c>
      <c r="G3610">
        <v>9.5310000000000006</v>
      </c>
      <c r="K3610">
        <v>433.01799999999997</v>
      </c>
      <c r="L3610">
        <v>423.48700000000002</v>
      </c>
      <c r="N3610">
        <v>8.8740000000000006</v>
      </c>
    </row>
    <row r="3611" spans="1:14" x14ac:dyDescent="0.2">
      <c r="A3611" s="1">
        <v>317</v>
      </c>
      <c r="B3611" s="10">
        <v>31102</v>
      </c>
      <c r="C3611" s="32" t="str">
        <f t="shared" si="386"/>
        <v>S</v>
      </c>
      <c r="D3611">
        <v>32</v>
      </c>
      <c r="E3611">
        <v>0.73</v>
      </c>
      <c r="F3611" s="5">
        <v>31.27</v>
      </c>
      <c r="G3611">
        <v>9.5310000000000006</v>
      </c>
      <c r="K3611">
        <v>433.01799999999997</v>
      </c>
      <c r="L3611">
        <v>423.48700000000002</v>
      </c>
      <c r="N3611">
        <v>8.8740000000000006</v>
      </c>
    </row>
    <row r="3612" spans="1:14" x14ac:dyDescent="0.2">
      <c r="A3612" s="1">
        <v>317</v>
      </c>
      <c r="B3612" s="10">
        <v>31109</v>
      </c>
      <c r="C3612" s="32" t="str">
        <f t="shared" si="386"/>
        <v>S</v>
      </c>
      <c r="D3612">
        <v>32</v>
      </c>
      <c r="E3612">
        <v>0.69</v>
      </c>
      <c r="F3612" s="5">
        <v>31.31</v>
      </c>
      <c r="G3612">
        <v>9.5429999999999993</v>
      </c>
      <c r="K3612">
        <v>433.01799999999997</v>
      </c>
      <c r="L3612">
        <v>423.47399999999999</v>
      </c>
      <c r="N3612">
        <v>8.8859999999999992</v>
      </c>
    </row>
    <row r="3613" spans="1:14" x14ac:dyDescent="0.2">
      <c r="A3613" s="1">
        <v>317</v>
      </c>
      <c r="B3613" s="10">
        <v>31116</v>
      </c>
      <c r="C3613" s="32" t="str">
        <f t="shared" si="386"/>
        <v>S</v>
      </c>
      <c r="D3613">
        <v>32</v>
      </c>
      <c r="E3613">
        <v>0.65</v>
      </c>
      <c r="F3613" s="5">
        <v>31.35</v>
      </c>
      <c r="G3613">
        <v>9.5559999999999992</v>
      </c>
      <c r="K3613">
        <v>433.01799999999997</v>
      </c>
      <c r="L3613">
        <v>423.46199999999999</v>
      </c>
      <c r="N3613">
        <v>8.8989999999999991</v>
      </c>
    </row>
    <row r="3614" spans="1:14" x14ac:dyDescent="0.2">
      <c r="A3614" s="1">
        <v>317</v>
      </c>
      <c r="B3614" s="10">
        <v>31123</v>
      </c>
      <c r="C3614" s="32" t="str">
        <f t="shared" si="386"/>
        <v>S</v>
      </c>
      <c r="D3614">
        <v>32</v>
      </c>
      <c r="E3614">
        <v>0.61</v>
      </c>
      <c r="F3614" s="5">
        <v>31.39</v>
      </c>
      <c r="G3614">
        <v>9.5679999999999996</v>
      </c>
      <c r="K3614">
        <v>433.01799999999997</v>
      </c>
      <c r="L3614">
        <v>423.45</v>
      </c>
      <c r="N3614">
        <v>8.9109999999999996</v>
      </c>
    </row>
    <row r="3615" spans="1:14" x14ac:dyDescent="0.2">
      <c r="A3615" s="1">
        <v>317</v>
      </c>
      <c r="B3615" s="10">
        <v>31130</v>
      </c>
      <c r="C3615" s="32" t="str">
        <f t="shared" si="386"/>
        <v>S</v>
      </c>
      <c r="D3615">
        <v>32</v>
      </c>
      <c r="E3615">
        <v>0.73</v>
      </c>
      <c r="F3615" s="5">
        <v>31.27</v>
      </c>
      <c r="G3615">
        <v>9.5310000000000006</v>
      </c>
      <c r="K3615">
        <v>433.01799999999997</v>
      </c>
      <c r="L3615">
        <v>423.48700000000002</v>
      </c>
      <c r="N3615">
        <v>8.8740000000000006</v>
      </c>
    </row>
    <row r="3616" spans="1:14" x14ac:dyDescent="0.2">
      <c r="A3616" s="1">
        <v>317</v>
      </c>
      <c r="B3616" s="10">
        <v>31137</v>
      </c>
      <c r="C3616" s="32" t="str">
        <f t="shared" si="386"/>
        <v>S</v>
      </c>
      <c r="D3616">
        <v>32</v>
      </c>
      <c r="E3616">
        <v>0.75</v>
      </c>
      <c r="F3616" s="5">
        <v>31.25</v>
      </c>
      <c r="G3616">
        <v>9.5250000000000004</v>
      </c>
      <c r="K3616">
        <v>433.01799999999997</v>
      </c>
      <c r="L3616">
        <v>423.49299999999999</v>
      </c>
      <c r="N3616">
        <v>8.8680000000000003</v>
      </c>
    </row>
    <row r="3617" spans="1:14" x14ac:dyDescent="0.2">
      <c r="A3617" s="1">
        <v>317</v>
      </c>
      <c r="B3617" s="10">
        <v>31144</v>
      </c>
      <c r="C3617" s="32" t="str">
        <f t="shared" si="386"/>
        <v>S</v>
      </c>
      <c r="D3617">
        <v>32</v>
      </c>
      <c r="E3617">
        <v>0.78</v>
      </c>
      <c r="F3617" s="5">
        <v>31.22</v>
      </c>
      <c r="G3617">
        <v>9.516</v>
      </c>
      <c r="K3617">
        <v>433.01799999999997</v>
      </c>
      <c r="L3617">
        <v>423.50200000000001</v>
      </c>
      <c r="N3617">
        <v>8.859</v>
      </c>
    </row>
    <row r="3618" spans="1:14" x14ac:dyDescent="0.2">
      <c r="A3618" s="1">
        <v>317</v>
      </c>
      <c r="B3618" s="10">
        <v>31151</v>
      </c>
      <c r="C3618" s="32" t="str">
        <f t="shared" si="386"/>
        <v>S</v>
      </c>
      <c r="D3618">
        <v>32</v>
      </c>
      <c r="E3618">
        <v>0.78</v>
      </c>
      <c r="F3618" s="5">
        <v>31.22</v>
      </c>
      <c r="G3618">
        <v>9.516</v>
      </c>
      <c r="K3618">
        <v>433.01799999999997</v>
      </c>
      <c r="L3618">
        <v>423.50200000000001</v>
      </c>
      <c r="N3618">
        <v>8.859</v>
      </c>
    </row>
    <row r="3619" spans="1:14" x14ac:dyDescent="0.2">
      <c r="A3619" s="1">
        <v>317</v>
      </c>
      <c r="B3619" s="10">
        <v>31158</v>
      </c>
      <c r="C3619" s="32" t="str">
        <f t="shared" si="386"/>
        <v>S</v>
      </c>
      <c r="D3619">
        <v>32</v>
      </c>
      <c r="E3619">
        <v>0.8</v>
      </c>
      <c r="F3619" s="5">
        <v>31.2</v>
      </c>
      <c r="G3619">
        <v>9.51</v>
      </c>
      <c r="K3619">
        <v>433.01799999999997</v>
      </c>
      <c r="L3619">
        <v>423.50799999999998</v>
      </c>
      <c r="N3619">
        <v>8.8529999999999998</v>
      </c>
    </row>
    <row r="3620" spans="1:14" x14ac:dyDescent="0.2">
      <c r="A3620" s="1">
        <v>317</v>
      </c>
      <c r="B3620" s="10">
        <v>31165</v>
      </c>
      <c r="C3620" s="32" t="str">
        <f t="shared" si="386"/>
        <v>S</v>
      </c>
      <c r="D3620">
        <v>32</v>
      </c>
      <c r="E3620">
        <v>0.92</v>
      </c>
      <c r="F3620" s="5">
        <v>31.08</v>
      </c>
      <c r="G3620">
        <v>9.4730000000000008</v>
      </c>
      <c r="K3620">
        <v>433.01799999999997</v>
      </c>
      <c r="L3620">
        <v>423.54500000000002</v>
      </c>
      <c r="N3620">
        <v>8.8160000000000007</v>
      </c>
    </row>
    <row r="3621" spans="1:14" x14ac:dyDescent="0.2">
      <c r="A3621" s="1">
        <v>317</v>
      </c>
      <c r="B3621" s="10">
        <v>31172</v>
      </c>
      <c r="C3621" s="32" t="str">
        <f t="shared" si="386"/>
        <v>S</v>
      </c>
      <c r="D3621">
        <v>32</v>
      </c>
      <c r="E3621">
        <v>1.05</v>
      </c>
      <c r="F3621" s="5">
        <v>30.95</v>
      </c>
      <c r="G3621">
        <v>9.4339999999999993</v>
      </c>
      <c r="K3621">
        <v>433.01799999999997</v>
      </c>
      <c r="L3621">
        <v>423.584</v>
      </c>
      <c r="N3621">
        <v>8.7769999999999992</v>
      </c>
    </row>
    <row r="3622" spans="1:14" x14ac:dyDescent="0.2">
      <c r="A3622" s="1">
        <v>317</v>
      </c>
      <c r="B3622" s="10">
        <v>31179</v>
      </c>
      <c r="C3622" s="32" t="str">
        <f t="shared" si="386"/>
        <v>S</v>
      </c>
      <c r="D3622">
        <v>32</v>
      </c>
      <c r="E3622">
        <v>1.31</v>
      </c>
      <c r="F3622" s="5">
        <v>30.69</v>
      </c>
      <c r="G3622">
        <v>9.3539999999999992</v>
      </c>
      <c r="K3622">
        <v>433.01799999999997</v>
      </c>
      <c r="L3622">
        <v>423.66300000000001</v>
      </c>
      <c r="N3622">
        <v>8.6969999999999992</v>
      </c>
    </row>
    <row r="3623" spans="1:14" x14ac:dyDescent="0.2">
      <c r="A3623" s="1">
        <v>317</v>
      </c>
      <c r="B3623" s="10">
        <v>31186</v>
      </c>
      <c r="C3623" s="32" t="str">
        <f t="shared" si="386"/>
        <v>S</v>
      </c>
      <c r="D3623">
        <v>32</v>
      </c>
      <c r="E3623">
        <v>1.43</v>
      </c>
      <c r="F3623" s="5">
        <v>30.57</v>
      </c>
      <c r="G3623">
        <v>9.3179999999999996</v>
      </c>
      <c r="K3623">
        <v>433.01799999999997</v>
      </c>
      <c r="L3623">
        <v>423.7</v>
      </c>
      <c r="N3623">
        <v>8.6609999999999996</v>
      </c>
    </row>
    <row r="3624" spans="1:14" x14ac:dyDescent="0.2">
      <c r="A3624" s="1">
        <v>317</v>
      </c>
      <c r="B3624" s="10">
        <v>31193</v>
      </c>
      <c r="C3624" s="32" t="str">
        <f t="shared" si="386"/>
        <v>S</v>
      </c>
      <c r="D3624">
        <v>32</v>
      </c>
      <c r="E3624">
        <v>1.48</v>
      </c>
      <c r="F3624" s="5">
        <v>30.52</v>
      </c>
      <c r="G3624">
        <v>9.3030000000000008</v>
      </c>
      <c r="K3624">
        <v>433.01799999999997</v>
      </c>
      <c r="L3624">
        <v>423.71499999999997</v>
      </c>
      <c r="N3624">
        <v>8.6460000000000008</v>
      </c>
    </row>
    <row r="3625" spans="1:14" x14ac:dyDescent="0.2">
      <c r="A3625" s="1">
        <v>317</v>
      </c>
      <c r="B3625" s="10">
        <v>31200</v>
      </c>
      <c r="C3625" s="32" t="str">
        <f t="shared" si="386"/>
        <v>S</v>
      </c>
      <c r="D3625">
        <v>32</v>
      </c>
      <c r="E3625">
        <v>1.5</v>
      </c>
      <c r="F3625" s="5">
        <v>30.5</v>
      </c>
      <c r="G3625">
        <v>9.2970000000000006</v>
      </c>
      <c r="K3625">
        <v>433.01799999999997</v>
      </c>
      <c r="L3625">
        <v>423.721</v>
      </c>
      <c r="N3625">
        <v>8.64</v>
      </c>
    </row>
    <row r="3626" spans="1:14" x14ac:dyDescent="0.2">
      <c r="A3626" s="1">
        <v>317</v>
      </c>
      <c r="B3626" s="10">
        <v>31207</v>
      </c>
      <c r="C3626" s="32" t="str">
        <f t="shared" si="386"/>
        <v>S</v>
      </c>
      <c r="D3626">
        <v>32</v>
      </c>
      <c r="E3626">
        <v>1.55</v>
      </c>
      <c r="F3626" s="5">
        <v>30.45</v>
      </c>
      <c r="G3626">
        <v>9.2810000000000006</v>
      </c>
      <c r="K3626">
        <v>433.01799999999997</v>
      </c>
      <c r="L3626">
        <v>423.73700000000002</v>
      </c>
      <c r="N3626">
        <v>8.6240000000000006</v>
      </c>
    </row>
    <row r="3627" spans="1:14" x14ac:dyDescent="0.2">
      <c r="A3627" s="1">
        <v>317</v>
      </c>
      <c r="B3627" s="10">
        <v>31214</v>
      </c>
      <c r="C3627" s="32" t="str">
        <f t="shared" si="386"/>
        <v>S</v>
      </c>
      <c r="D3627">
        <v>32</v>
      </c>
      <c r="E3627">
        <v>1.58</v>
      </c>
      <c r="F3627" s="5">
        <v>30.42</v>
      </c>
      <c r="G3627">
        <v>9.2720000000000002</v>
      </c>
      <c r="K3627">
        <v>433.01799999999997</v>
      </c>
      <c r="L3627">
        <v>423.74599999999998</v>
      </c>
      <c r="N3627">
        <v>8.6150000000000002</v>
      </c>
    </row>
    <row r="3628" spans="1:14" x14ac:dyDescent="0.2">
      <c r="A3628" s="1">
        <v>317</v>
      </c>
      <c r="B3628" s="10">
        <v>31216</v>
      </c>
      <c r="C3628" s="32" t="str">
        <f t="shared" si="386"/>
        <v>S</v>
      </c>
      <c r="D3628">
        <v>32</v>
      </c>
      <c r="E3628">
        <v>1.56</v>
      </c>
      <c r="F3628" s="5">
        <v>30.44</v>
      </c>
      <c r="G3628">
        <v>9.2780000000000005</v>
      </c>
      <c r="K3628">
        <v>433.01799999999997</v>
      </c>
      <c r="L3628">
        <v>423.74</v>
      </c>
      <c r="N3628">
        <v>8.6210000000000004</v>
      </c>
    </row>
    <row r="3629" spans="1:14" x14ac:dyDescent="0.2">
      <c r="A3629" s="1">
        <v>317</v>
      </c>
      <c r="B3629" s="10">
        <v>31228</v>
      </c>
      <c r="C3629" s="32" t="str">
        <f t="shared" si="386"/>
        <v>S</v>
      </c>
      <c r="D3629">
        <v>32</v>
      </c>
      <c r="E3629">
        <v>1.62</v>
      </c>
      <c r="F3629" s="5">
        <v>30.38</v>
      </c>
      <c r="G3629">
        <v>9.26</v>
      </c>
      <c r="K3629">
        <v>433.01799999999997</v>
      </c>
      <c r="L3629">
        <v>423.75799999999998</v>
      </c>
      <c r="N3629">
        <v>8.6029999999999998</v>
      </c>
    </row>
    <row r="3630" spans="1:14" x14ac:dyDescent="0.2">
      <c r="A3630" s="1">
        <v>317</v>
      </c>
      <c r="B3630" s="10">
        <v>31235</v>
      </c>
      <c r="C3630" s="32" t="str">
        <f t="shared" si="386"/>
        <v>S</v>
      </c>
      <c r="D3630">
        <v>32</v>
      </c>
      <c r="E3630">
        <v>1.58</v>
      </c>
      <c r="F3630" s="5">
        <v>30.42</v>
      </c>
      <c r="G3630">
        <v>9.2720000000000002</v>
      </c>
      <c r="K3630">
        <v>433.01799999999997</v>
      </c>
      <c r="L3630">
        <v>423.74599999999998</v>
      </c>
      <c r="N3630">
        <v>8.6150000000000002</v>
      </c>
    </row>
    <row r="3631" spans="1:14" x14ac:dyDescent="0.2">
      <c r="A3631" s="1">
        <v>317</v>
      </c>
      <c r="B3631" s="10">
        <v>31242</v>
      </c>
      <c r="C3631" s="32" t="str">
        <f t="shared" si="386"/>
        <v>S</v>
      </c>
      <c r="D3631">
        <v>32</v>
      </c>
      <c r="E3631">
        <v>1.54</v>
      </c>
      <c r="F3631" s="5">
        <v>30.46</v>
      </c>
      <c r="G3631">
        <v>9.2840000000000007</v>
      </c>
      <c r="K3631">
        <v>433.01799999999997</v>
      </c>
      <c r="L3631">
        <v>423.73399999999998</v>
      </c>
      <c r="N3631">
        <v>8.6270000000000007</v>
      </c>
    </row>
    <row r="3632" spans="1:14" x14ac:dyDescent="0.2">
      <c r="A3632" s="1">
        <v>317</v>
      </c>
      <c r="B3632" s="10">
        <v>31249</v>
      </c>
      <c r="C3632" s="32" t="str">
        <f t="shared" si="386"/>
        <v>S</v>
      </c>
      <c r="D3632">
        <v>32</v>
      </c>
      <c r="E3632">
        <v>1.55</v>
      </c>
      <c r="F3632" s="5">
        <v>30.45</v>
      </c>
      <c r="G3632">
        <v>9.2810000000000006</v>
      </c>
      <c r="K3632">
        <v>433.01799999999997</v>
      </c>
      <c r="L3632">
        <v>423.73700000000002</v>
      </c>
      <c r="N3632">
        <v>8.6240000000000006</v>
      </c>
    </row>
    <row r="3633" spans="1:14" x14ac:dyDescent="0.2">
      <c r="A3633" s="1">
        <v>317</v>
      </c>
      <c r="B3633" s="10">
        <v>31256</v>
      </c>
      <c r="C3633" s="32" t="str">
        <f t="shared" si="386"/>
        <v>S</v>
      </c>
      <c r="D3633">
        <v>32</v>
      </c>
      <c r="E3633">
        <v>1.59</v>
      </c>
      <c r="F3633" s="5">
        <v>30.41</v>
      </c>
      <c r="G3633">
        <v>9.2690000000000001</v>
      </c>
      <c r="K3633">
        <v>433.01799999999997</v>
      </c>
      <c r="L3633">
        <v>423.74900000000002</v>
      </c>
      <c r="N3633">
        <v>8.6120000000000001</v>
      </c>
    </row>
    <row r="3634" spans="1:14" x14ac:dyDescent="0.2">
      <c r="A3634" s="1">
        <v>317</v>
      </c>
      <c r="B3634" s="10">
        <v>31263</v>
      </c>
      <c r="C3634" s="32" t="str">
        <f t="shared" si="386"/>
        <v>S</v>
      </c>
      <c r="D3634">
        <v>32</v>
      </c>
      <c r="E3634">
        <v>1.55</v>
      </c>
      <c r="F3634" s="5">
        <v>30.45</v>
      </c>
      <c r="G3634">
        <v>9.2810000000000006</v>
      </c>
      <c r="K3634">
        <v>433.01799999999997</v>
      </c>
      <c r="L3634">
        <v>423.73700000000002</v>
      </c>
      <c r="N3634">
        <v>8.6240000000000006</v>
      </c>
    </row>
    <row r="3635" spans="1:14" x14ac:dyDescent="0.2">
      <c r="A3635" s="1">
        <v>317</v>
      </c>
      <c r="B3635" s="10">
        <v>31270</v>
      </c>
      <c r="C3635" s="32" t="str">
        <f t="shared" si="386"/>
        <v>S</v>
      </c>
      <c r="D3635">
        <v>32</v>
      </c>
      <c r="E3635">
        <v>1.54</v>
      </c>
      <c r="F3635" s="5">
        <v>30.46</v>
      </c>
      <c r="G3635">
        <v>9.2840000000000007</v>
      </c>
      <c r="K3635">
        <v>433.01799999999997</v>
      </c>
      <c r="L3635">
        <v>423.73399999999998</v>
      </c>
      <c r="N3635">
        <v>8.6270000000000007</v>
      </c>
    </row>
    <row r="3636" spans="1:14" x14ac:dyDescent="0.2">
      <c r="A3636" s="1">
        <v>317</v>
      </c>
      <c r="B3636" s="10">
        <v>31272</v>
      </c>
      <c r="C3636" s="32" t="str">
        <f t="shared" si="386"/>
        <v>S</v>
      </c>
      <c r="D3636">
        <v>31</v>
      </c>
      <c r="E3636">
        <v>0.56999999999999995</v>
      </c>
      <c r="F3636" s="5">
        <v>30.43</v>
      </c>
      <c r="G3636">
        <v>9.2750000000000004</v>
      </c>
      <c r="K3636">
        <v>433.01799999999997</v>
      </c>
      <c r="L3636">
        <v>423.74299999999999</v>
      </c>
      <c r="N3636">
        <v>8.6180000000000003</v>
      </c>
    </row>
    <row r="3637" spans="1:14" x14ac:dyDescent="0.2">
      <c r="A3637" s="1">
        <v>317</v>
      </c>
      <c r="B3637" s="10">
        <v>31277</v>
      </c>
      <c r="C3637" s="32" t="str">
        <f t="shared" si="386"/>
        <v>S</v>
      </c>
      <c r="D3637">
        <v>32</v>
      </c>
      <c r="E3637">
        <v>1.51</v>
      </c>
      <c r="F3637" s="5">
        <v>30.49</v>
      </c>
      <c r="G3637">
        <v>9.2929999999999993</v>
      </c>
      <c r="K3637">
        <v>433.01799999999997</v>
      </c>
      <c r="L3637">
        <v>423.72399999999999</v>
      </c>
      <c r="N3637">
        <v>8.6359999999999992</v>
      </c>
    </row>
    <row r="3638" spans="1:14" x14ac:dyDescent="0.2">
      <c r="A3638" s="1">
        <v>317</v>
      </c>
      <c r="B3638" s="10">
        <v>31284</v>
      </c>
      <c r="C3638" s="32" t="str">
        <f t="shared" si="386"/>
        <v>S</v>
      </c>
      <c r="D3638">
        <v>32</v>
      </c>
      <c r="E3638">
        <v>1.51</v>
      </c>
      <c r="F3638" s="5">
        <v>30.49</v>
      </c>
      <c r="G3638">
        <v>9.2929999999999993</v>
      </c>
      <c r="K3638">
        <v>433.01799999999997</v>
      </c>
      <c r="L3638">
        <v>423.72399999999999</v>
      </c>
      <c r="N3638">
        <v>8.6359999999999992</v>
      </c>
    </row>
    <row r="3639" spans="1:14" x14ac:dyDescent="0.2">
      <c r="A3639" s="1">
        <v>317</v>
      </c>
      <c r="B3639" s="10">
        <v>31291</v>
      </c>
      <c r="C3639" s="32" t="str">
        <f t="shared" si="386"/>
        <v>S</v>
      </c>
      <c r="D3639">
        <v>32</v>
      </c>
      <c r="E3639">
        <v>1.48</v>
      </c>
      <c r="F3639" s="5">
        <v>30.52</v>
      </c>
      <c r="G3639">
        <v>9.3030000000000008</v>
      </c>
      <c r="K3639">
        <v>433.01799999999997</v>
      </c>
      <c r="L3639">
        <v>423.71499999999997</v>
      </c>
      <c r="N3639">
        <v>8.6460000000000008</v>
      </c>
    </row>
    <row r="3640" spans="1:14" x14ac:dyDescent="0.2">
      <c r="A3640" s="1">
        <v>317</v>
      </c>
      <c r="B3640" s="10">
        <v>31298</v>
      </c>
      <c r="C3640" s="32" t="str">
        <f t="shared" si="386"/>
        <v>S</v>
      </c>
      <c r="D3640">
        <v>32</v>
      </c>
      <c r="E3640">
        <v>1.44</v>
      </c>
      <c r="F3640" s="5">
        <v>30.56</v>
      </c>
      <c r="G3640">
        <v>9.3149999999999995</v>
      </c>
      <c r="K3640">
        <v>433.01799999999997</v>
      </c>
      <c r="L3640">
        <v>423.70299999999997</v>
      </c>
      <c r="N3640">
        <v>8.6579999999999995</v>
      </c>
    </row>
    <row r="3641" spans="1:14" x14ac:dyDescent="0.2">
      <c r="A3641" s="1">
        <v>317</v>
      </c>
      <c r="B3641" s="10">
        <v>31305</v>
      </c>
      <c r="C3641" s="32" t="str">
        <f t="shared" si="386"/>
        <v>S</v>
      </c>
      <c r="D3641">
        <v>32</v>
      </c>
      <c r="E3641">
        <v>1.4</v>
      </c>
      <c r="F3641" s="5">
        <v>30.6</v>
      </c>
      <c r="G3641">
        <v>9.327</v>
      </c>
      <c r="K3641">
        <v>433.01799999999997</v>
      </c>
      <c r="L3641">
        <v>423.69099999999997</v>
      </c>
      <c r="N3641">
        <v>8.67</v>
      </c>
    </row>
    <row r="3642" spans="1:14" x14ac:dyDescent="0.2">
      <c r="A3642" s="1">
        <v>317</v>
      </c>
      <c r="B3642" s="10">
        <v>31312</v>
      </c>
      <c r="C3642" s="32" t="str">
        <f t="shared" si="386"/>
        <v>S</v>
      </c>
      <c r="D3642">
        <v>32</v>
      </c>
      <c r="E3642">
        <v>1.4</v>
      </c>
      <c r="F3642" s="5">
        <v>30.6</v>
      </c>
      <c r="G3642">
        <v>9.327</v>
      </c>
      <c r="K3642">
        <v>433.01799999999997</v>
      </c>
      <c r="L3642">
        <v>423.69099999999997</v>
      </c>
      <c r="N3642">
        <v>8.67</v>
      </c>
    </row>
    <row r="3643" spans="1:14" x14ac:dyDescent="0.2">
      <c r="A3643" s="1">
        <v>317</v>
      </c>
      <c r="B3643" s="10">
        <v>31317</v>
      </c>
      <c r="C3643" s="32" t="str">
        <f t="shared" si="386"/>
        <v>S</v>
      </c>
      <c r="D3643">
        <v>32</v>
      </c>
      <c r="E3643">
        <v>1.41</v>
      </c>
      <c r="F3643" s="5">
        <v>30.59</v>
      </c>
      <c r="G3643">
        <v>9.3239999999999998</v>
      </c>
      <c r="K3643">
        <v>433.01799999999997</v>
      </c>
      <c r="L3643">
        <v>423.69400000000002</v>
      </c>
      <c r="N3643">
        <v>8.6669999999999998</v>
      </c>
    </row>
    <row r="3644" spans="1:14" x14ac:dyDescent="0.2">
      <c r="A3644" s="1">
        <v>317</v>
      </c>
      <c r="B3644" s="10">
        <v>31326</v>
      </c>
      <c r="C3644" s="32" t="str">
        <f t="shared" si="386"/>
        <v>S</v>
      </c>
      <c r="D3644">
        <v>32</v>
      </c>
      <c r="E3644">
        <v>1.4</v>
      </c>
      <c r="F3644" s="5">
        <v>30.6</v>
      </c>
      <c r="G3644">
        <v>9.327</v>
      </c>
      <c r="K3644">
        <v>433.01799999999997</v>
      </c>
      <c r="L3644">
        <v>423.69099999999997</v>
      </c>
      <c r="N3644">
        <v>8.67</v>
      </c>
    </row>
    <row r="3645" spans="1:14" x14ac:dyDescent="0.2">
      <c r="A3645" s="1">
        <v>317</v>
      </c>
      <c r="B3645" s="10">
        <v>31333</v>
      </c>
      <c r="C3645" s="32" t="str">
        <f t="shared" si="386"/>
        <v>S</v>
      </c>
      <c r="D3645">
        <v>32</v>
      </c>
      <c r="E3645">
        <v>1.38</v>
      </c>
      <c r="F3645" s="5">
        <v>30.62</v>
      </c>
      <c r="G3645">
        <v>9.3330000000000002</v>
      </c>
      <c r="K3645">
        <v>433.01799999999997</v>
      </c>
      <c r="L3645">
        <v>423.685</v>
      </c>
      <c r="N3645">
        <v>8.6760000000000002</v>
      </c>
    </row>
    <row r="3646" spans="1:14" x14ac:dyDescent="0.2">
      <c r="A3646" s="1">
        <v>317</v>
      </c>
      <c r="B3646" s="10">
        <v>31340</v>
      </c>
      <c r="C3646" s="32" t="str">
        <f t="shared" si="386"/>
        <v>S</v>
      </c>
      <c r="D3646">
        <v>32</v>
      </c>
      <c r="E3646">
        <v>1.38</v>
      </c>
      <c r="F3646" s="5">
        <v>30.62</v>
      </c>
      <c r="G3646">
        <v>9.3330000000000002</v>
      </c>
      <c r="K3646">
        <v>433.01799999999997</v>
      </c>
      <c r="L3646">
        <v>423.685</v>
      </c>
      <c r="N3646">
        <v>8.6760000000000002</v>
      </c>
    </row>
    <row r="3647" spans="1:14" x14ac:dyDescent="0.2">
      <c r="A3647" s="1">
        <v>317</v>
      </c>
      <c r="B3647" s="10">
        <v>31347</v>
      </c>
      <c r="C3647" s="32" t="str">
        <f t="shared" si="386"/>
        <v>S</v>
      </c>
      <c r="D3647">
        <v>32</v>
      </c>
      <c r="E3647">
        <v>1.36</v>
      </c>
      <c r="F3647" s="5">
        <v>30.64</v>
      </c>
      <c r="G3647">
        <v>9.3390000000000004</v>
      </c>
      <c r="K3647">
        <v>433.01799999999997</v>
      </c>
      <c r="L3647">
        <f t="shared" ref="L3647:L3676" si="387">K3647-G3647</f>
        <v>423.67899999999997</v>
      </c>
      <c r="N3647">
        <f t="shared" ref="N3647:N3676" si="388">432.361-L3647</f>
        <v>8.6820000000000164</v>
      </c>
    </row>
    <row r="3648" spans="1:14" x14ac:dyDescent="0.2">
      <c r="A3648" s="1">
        <v>317</v>
      </c>
      <c r="B3648" s="10">
        <v>31437</v>
      </c>
      <c r="C3648" s="32" t="str">
        <f t="shared" si="386"/>
        <v>S</v>
      </c>
      <c r="D3648">
        <v>32</v>
      </c>
      <c r="E3648">
        <v>1.1499999999999999</v>
      </c>
      <c r="F3648" s="5">
        <v>30.85</v>
      </c>
      <c r="G3648">
        <v>9.4030000000000005</v>
      </c>
      <c r="K3648">
        <v>433.01799999999997</v>
      </c>
      <c r="L3648">
        <f t="shared" si="387"/>
        <v>423.61499999999995</v>
      </c>
      <c r="N3648">
        <f t="shared" si="388"/>
        <v>8.7460000000000377</v>
      </c>
    </row>
    <row r="3649" spans="1:14" x14ac:dyDescent="0.2">
      <c r="A3649" s="1">
        <v>317</v>
      </c>
      <c r="B3649" s="10">
        <v>31451</v>
      </c>
      <c r="C3649" s="32" t="str">
        <f t="shared" si="386"/>
        <v>S</v>
      </c>
      <c r="D3649">
        <v>32</v>
      </c>
      <c r="E3649">
        <v>1.08</v>
      </c>
      <c r="F3649" s="5">
        <v>30.92</v>
      </c>
      <c r="G3649">
        <v>9.4250000000000007</v>
      </c>
      <c r="K3649">
        <v>433.01799999999997</v>
      </c>
      <c r="L3649">
        <f t="shared" si="387"/>
        <v>423.59299999999996</v>
      </c>
      <c r="N3649">
        <f t="shared" si="388"/>
        <v>8.7680000000000291</v>
      </c>
    </row>
    <row r="3650" spans="1:14" x14ac:dyDescent="0.2">
      <c r="A3650" s="1">
        <v>317</v>
      </c>
      <c r="B3650" s="10">
        <v>31458</v>
      </c>
      <c r="C3650" s="32" t="str">
        <f t="shared" si="386"/>
        <v>S</v>
      </c>
      <c r="D3650">
        <v>32</v>
      </c>
      <c r="E3650">
        <v>1.08</v>
      </c>
      <c r="F3650" s="5">
        <v>30.92</v>
      </c>
      <c r="G3650">
        <v>9.4250000000000007</v>
      </c>
      <c r="K3650">
        <v>433.01799999999997</v>
      </c>
      <c r="L3650">
        <f t="shared" si="387"/>
        <v>423.59299999999996</v>
      </c>
      <c r="N3650">
        <f t="shared" si="388"/>
        <v>8.7680000000000291</v>
      </c>
    </row>
    <row r="3651" spans="1:14" x14ac:dyDescent="0.2">
      <c r="A3651" s="1">
        <v>317</v>
      </c>
      <c r="B3651" s="10">
        <v>31465</v>
      </c>
      <c r="C3651" s="32" t="str">
        <f t="shared" si="386"/>
        <v>S</v>
      </c>
      <c r="D3651">
        <v>32</v>
      </c>
      <c r="E3651">
        <v>1.1200000000000001</v>
      </c>
      <c r="F3651" s="5">
        <v>30.88</v>
      </c>
      <c r="G3651">
        <v>9.4120000000000008</v>
      </c>
      <c r="K3651">
        <v>433.01799999999997</v>
      </c>
      <c r="L3651">
        <f t="shared" si="387"/>
        <v>423.60599999999999</v>
      </c>
      <c r="N3651">
        <f t="shared" si="388"/>
        <v>8.7549999999999955</v>
      </c>
    </row>
    <row r="3652" spans="1:14" x14ac:dyDescent="0.2">
      <c r="A3652" s="1">
        <v>317</v>
      </c>
      <c r="B3652" s="10">
        <v>31465</v>
      </c>
      <c r="C3652" s="32" t="str">
        <f t="shared" si="386"/>
        <v>S</v>
      </c>
      <c r="D3652">
        <v>32</v>
      </c>
      <c r="E3652">
        <v>1.02</v>
      </c>
      <c r="F3652" s="5">
        <v>30.98</v>
      </c>
      <c r="G3652">
        <v>9.4429999999999996</v>
      </c>
      <c r="K3652">
        <v>433.01799999999997</v>
      </c>
      <c r="L3652">
        <f t="shared" si="387"/>
        <v>423.57499999999999</v>
      </c>
      <c r="N3652">
        <f t="shared" si="388"/>
        <v>8.7860000000000014</v>
      </c>
    </row>
    <row r="3653" spans="1:14" x14ac:dyDescent="0.2">
      <c r="A3653" s="1">
        <v>317</v>
      </c>
      <c r="B3653" s="10">
        <v>31473</v>
      </c>
      <c r="C3653" s="32" t="str">
        <f t="shared" si="386"/>
        <v>S</v>
      </c>
      <c r="D3653">
        <v>32</v>
      </c>
      <c r="E3653">
        <v>1</v>
      </c>
      <c r="F3653" s="5">
        <v>31</v>
      </c>
      <c r="G3653">
        <v>9.4489999999999998</v>
      </c>
      <c r="K3653">
        <v>433.01799999999997</v>
      </c>
      <c r="L3653">
        <f t="shared" si="387"/>
        <v>423.56899999999996</v>
      </c>
      <c r="N3653">
        <f t="shared" si="388"/>
        <v>8.79200000000003</v>
      </c>
    </row>
    <row r="3654" spans="1:14" x14ac:dyDescent="0.2">
      <c r="A3654" s="1">
        <v>317</v>
      </c>
      <c r="B3654" s="10">
        <v>31487</v>
      </c>
      <c r="C3654" s="32" t="str">
        <f t="shared" si="386"/>
        <v>S</v>
      </c>
      <c r="D3654">
        <v>32</v>
      </c>
      <c r="E3654">
        <v>0.98</v>
      </c>
      <c r="F3654" s="5">
        <v>31.02</v>
      </c>
      <c r="G3654">
        <v>9.4550000000000001</v>
      </c>
      <c r="K3654">
        <v>433.01799999999997</v>
      </c>
      <c r="L3654">
        <f t="shared" si="387"/>
        <v>423.56299999999999</v>
      </c>
      <c r="N3654">
        <f t="shared" si="388"/>
        <v>8.7980000000000018</v>
      </c>
    </row>
    <row r="3655" spans="1:14" x14ac:dyDescent="0.2">
      <c r="A3655" s="1">
        <v>317</v>
      </c>
      <c r="B3655" s="10">
        <v>31493</v>
      </c>
      <c r="C3655" s="32" t="str">
        <f t="shared" ref="C3655:C3719" si="389">IF(ISBLANK(D3655),"V","S")</f>
        <v>S</v>
      </c>
      <c r="D3655">
        <v>32</v>
      </c>
      <c r="E3655">
        <v>0.97</v>
      </c>
      <c r="F3655" s="5">
        <v>31.03</v>
      </c>
      <c r="G3655">
        <v>9.4580000000000002</v>
      </c>
      <c r="K3655">
        <v>433.01799999999997</v>
      </c>
      <c r="L3655">
        <f t="shared" si="387"/>
        <v>423.55999999999995</v>
      </c>
      <c r="N3655">
        <f t="shared" si="388"/>
        <v>8.8010000000000446</v>
      </c>
    </row>
    <row r="3656" spans="1:14" x14ac:dyDescent="0.2">
      <c r="A3656" s="1">
        <v>317</v>
      </c>
      <c r="B3656" s="10">
        <v>31500</v>
      </c>
      <c r="C3656" s="32" t="str">
        <f t="shared" si="389"/>
        <v>S</v>
      </c>
      <c r="D3656">
        <v>32</v>
      </c>
      <c r="E3656">
        <v>1.1000000000000001</v>
      </c>
      <c r="F3656" s="5">
        <v>30.9</v>
      </c>
      <c r="G3656">
        <v>9.4179999999999993</v>
      </c>
      <c r="K3656">
        <v>433.01799999999997</v>
      </c>
      <c r="L3656">
        <f t="shared" si="387"/>
        <v>423.59999999999997</v>
      </c>
      <c r="N3656">
        <f t="shared" si="388"/>
        <v>8.7610000000000241</v>
      </c>
    </row>
    <row r="3657" spans="1:14" x14ac:dyDescent="0.2">
      <c r="A3657" s="1">
        <v>317</v>
      </c>
      <c r="B3657" s="10">
        <v>31507</v>
      </c>
      <c r="C3657" s="32" t="str">
        <f t="shared" si="389"/>
        <v>S</v>
      </c>
      <c r="D3657">
        <v>32</v>
      </c>
      <c r="E3657">
        <v>1.1499999999999999</v>
      </c>
      <c r="F3657" s="5">
        <v>30.85</v>
      </c>
      <c r="G3657">
        <v>9.4030000000000005</v>
      </c>
      <c r="K3657">
        <v>433.01799999999997</v>
      </c>
      <c r="L3657">
        <f t="shared" si="387"/>
        <v>423.61499999999995</v>
      </c>
      <c r="N3657">
        <f t="shared" si="388"/>
        <v>8.7460000000000377</v>
      </c>
    </row>
    <row r="3658" spans="1:14" x14ac:dyDescent="0.2">
      <c r="A3658" s="1">
        <v>317</v>
      </c>
      <c r="B3658" s="10">
        <v>31515</v>
      </c>
      <c r="C3658" s="32" t="str">
        <f t="shared" si="389"/>
        <v>S</v>
      </c>
      <c r="D3658">
        <v>32</v>
      </c>
      <c r="E3658">
        <v>1.23</v>
      </c>
      <c r="F3658" s="5">
        <v>30.77</v>
      </c>
      <c r="G3658">
        <v>9.3789999999999996</v>
      </c>
      <c r="K3658">
        <v>433.01799999999997</v>
      </c>
      <c r="L3658">
        <f t="shared" si="387"/>
        <v>423.63899999999995</v>
      </c>
      <c r="N3658">
        <f t="shared" si="388"/>
        <v>8.7220000000000368</v>
      </c>
    </row>
    <row r="3659" spans="1:14" x14ac:dyDescent="0.2">
      <c r="A3659" s="1">
        <v>317</v>
      </c>
      <c r="B3659" s="10">
        <v>31522</v>
      </c>
      <c r="C3659" s="32" t="str">
        <f t="shared" si="389"/>
        <v>S</v>
      </c>
      <c r="D3659">
        <v>32</v>
      </c>
      <c r="E3659">
        <v>1.28</v>
      </c>
      <c r="F3659" s="5">
        <v>30.72</v>
      </c>
      <c r="G3659">
        <v>9.3640000000000008</v>
      </c>
      <c r="K3659">
        <v>433.01799999999997</v>
      </c>
      <c r="L3659">
        <f t="shared" si="387"/>
        <v>423.654</v>
      </c>
      <c r="N3659">
        <f t="shared" si="388"/>
        <v>8.7069999999999936</v>
      </c>
    </row>
    <row r="3660" spans="1:14" x14ac:dyDescent="0.2">
      <c r="A3660" s="1">
        <v>317</v>
      </c>
      <c r="B3660" s="10">
        <v>31529</v>
      </c>
      <c r="C3660" s="32" t="str">
        <f t="shared" si="389"/>
        <v>S</v>
      </c>
      <c r="D3660">
        <v>32</v>
      </c>
      <c r="E3660">
        <v>1.37</v>
      </c>
      <c r="F3660" s="5">
        <v>30.63</v>
      </c>
      <c r="G3660">
        <v>9.3360000000000003</v>
      </c>
      <c r="K3660">
        <v>433.01799999999997</v>
      </c>
      <c r="L3660">
        <f t="shared" si="387"/>
        <v>423.68199999999996</v>
      </c>
      <c r="N3660">
        <f t="shared" si="388"/>
        <v>8.6790000000000305</v>
      </c>
    </row>
    <row r="3661" spans="1:14" x14ac:dyDescent="0.2">
      <c r="A3661" s="1">
        <v>317</v>
      </c>
      <c r="B3661" s="10">
        <v>31537</v>
      </c>
      <c r="C3661" s="32" t="str">
        <f t="shared" si="389"/>
        <v>S</v>
      </c>
      <c r="D3661">
        <v>32</v>
      </c>
      <c r="E3661">
        <v>1.42</v>
      </c>
      <c r="F3661" s="5">
        <v>30.58</v>
      </c>
      <c r="G3661">
        <v>9.3209999999999997</v>
      </c>
      <c r="K3661">
        <v>433.01799999999997</v>
      </c>
      <c r="L3661">
        <f t="shared" si="387"/>
        <v>423.69699999999995</v>
      </c>
      <c r="N3661">
        <f t="shared" si="388"/>
        <v>8.6640000000000441</v>
      </c>
    </row>
    <row r="3662" spans="1:14" x14ac:dyDescent="0.2">
      <c r="A3662" s="1">
        <v>317</v>
      </c>
      <c r="B3662" s="10">
        <v>31543</v>
      </c>
      <c r="C3662" s="32" t="str">
        <f t="shared" si="389"/>
        <v>S</v>
      </c>
      <c r="D3662">
        <v>32</v>
      </c>
      <c r="E3662">
        <v>1.48</v>
      </c>
      <c r="F3662" s="5">
        <v>30.52</v>
      </c>
      <c r="G3662">
        <v>9.3030000000000008</v>
      </c>
      <c r="K3662">
        <v>433.01799999999997</v>
      </c>
      <c r="L3662">
        <f t="shared" si="387"/>
        <v>423.71499999999997</v>
      </c>
      <c r="N3662">
        <f t="shared" si="388"/>
        <v>8.646000000000015</v>
      </c>
    </row>
    <row r="3663" spans="1:14" x14ac:dyDescent="0.2">
      <c r="A3663" s="1">
        <v>317</v>
      </c>
      <c r="B3663" s="10">
        <v>31551</v>
      </c>
      <c r="C3663" s="32" t="str">
        <f t="shared" si="389"/>
        <v>S</v>
      </c>
      <c r="D3663">
        <v>32</v>
      </c>
      <c r="E3663">
        <v>1.57</v>
      </c>
      <c r="F3663" s="5">
        <v>30.43</v>
      </c>
      <c r="G3663">
        <v>9.2750000000000004</v>
      </c>
      <c r="K3663">
        <v>433.01799999999997</v>
      </c>
      <c r="L3663">
        <f t="shared" si="387"/>
        <v>423.74299999999999</v>
      </c>
      <c r="N3663">
        <f t="shared" si="388"/>
        <v>8.617999999999995</v>
      </c>
    </row>
    <row r="3664" spans="1:14" x14ac:dyDescent="0.2">
      <c r="A3664" s="1">
        <v>317</v>
      </c>
      <c r="B3664" s="10">
        <v>31578</v>
      </c>
      <c r="C3664" s="32" t="str">
        <f t="shared" si="389"/>
        <v>S</v>
      </c>
      <c r="D3664">
        <v>32</v>
      </c>
      <c r="E3664">
        <v>1.51</v>
      </c>
      <c r="F3664" s="5">
        <v>30.49</v>
      </c>
      <c r="G3664">
        <v>9.2929999999999993</v>
      </c>
      <c r="K3664">
        <v>433.01799999999997</v>
      </c>
      <c r="L3664">
        <f t="shared" si="387"/>
        <v>423.72499999999997</v>
      </c>
      <c r="N3664">
        <f t="shared" si="388"/>
        <v>8.6360000000000241</v>
      </c>
    </row>
    <row r="3665" spans="1:16" x14ac:dyDescent="0.2">
      <c r="A3665" s="1">
        <v>317</v>
      </c>
      <c r="B3665" s="10">
        <v>31592</v>
      </c>
      <c r="C3665" s="32" t="str">
        <f t="shared" si="389"/>
        <v>S</v>
      </c>
      <c r="D3665">
        <v>32</v>
      </c>
      <c r="E3665">
        <v>1.54</v>
      </c>
      <c r="F3665" s="5">
        <v>30.46</v>
      </c>
      <c r="G3665">
        <v>9.2840000000000007</v>
      </c>
      <c r="K3665">
        <v>433.01799999999997</v>
      </c>
      <c r="L3665">
        <f t="shared" si="387"/>
        <v>423.73399999999998</v>
      </c>
      <c r="N3665">
        <f t="shared" si="388"/>
        <v>8.6270000000000095</v>
      </c>
    </row>
    <row r="3666" spans="1:16" x14ac:dyDescent="0.2">
      <c r="A3666" s="1">
        <v>317</v>
      </c>
      <c r="B3666" s="10">
        <v>31602</v>
      </c>
      <c r="C3666" s="32" t="str">
        <f t="shared" si="389"/>
        <v>S</v>
      </c>
      <c r="D3666">
        <v>32</v>
      </c>
      <c r="E3666">
        <v>1.48</v>
      </c>
      <c r="F3666" s="5">
        <v>30.52</v>
      </c>
      <c r="G3666">
        <v>9.3030000000000008</v>
      </c>
      <c r="K3666">
        <v>433.01799999999997</v>
      </c>
      <c r="L3666">
        <f t="shared" si="387"/>
        <v>423.71499999999997</v>
      </c>
      <c r="N3666">
        <f t="shared" si="388"/>
        <v>8.646000000000015</v>
      </c>
    </row>
    <row r="3667" spans="1:16" x14ac:dyDescent="0.2">
      <c r="A3667" s="1">
        <v>317</v>
      </c>
      <c r="B3667" s="10">
        <v>31606</v>
      </c>
      <c r="C3667" s="32" t="str">
        <f t="shared" si="389"/>
        <v>S</v>
      </c>
      <c r="D3667">
        <v>32</v>
      </c>
      <c r="E3667">
        <v>1.41</v>
      </c>
      <c r="F3667" s="5">
        <v>30.59</v>
      </c>
      <c r="G3667">
        <v>9.3239999999999998</v>
      </c>
      <c r="K3667">
        <v>433.01799999999997</v>
      </c>
      <c r="L3667">
        <f t="shared" si="387"/>
        <v>423.69399999999996</v>
      </c>
      <c r="N3667">
        <f t="shared" si="388"/>
        <v>8.66700000000003</v>
      </c>
    </row>
    <row r="3668" spans="1:16" x14ac:dyDescent="0.2">
      <c r="A3668" s="1">
        <v>317</v>
      </c>
      <c r="B3668" s="10">
        <v>31719</v>
      </c>
      <c r="C3668" s="32" t="str">
        <f t="shared" si="389"/>
        <v>S</v>
      </c>
      <c r="D3668">
        <v>32</v>
      </c>
      <c r="E3668">
        <v>1.02</v>
      </c>
      <c r="F3668" s="5">
        <v>30.98</v>
      </c>
      <c r="G3668">
        <v>9.4429999999999996</v>
      </c>
      <c r="K3668">
        <v>433.01799999999997</v>
      </c>
      <c r="L3668">
        <f t="shared" si="387"/>
        <v>423.57499999999999</v>
      </c>
      <c r="N3668">
        <f t="shared" si="388"/>
        <v>8.7860000000000014</v>
      </c>
    </row>
    <row r="3669" spans="1:16" x14ac:dyDescent="0.2">
      <c r="A3669" s="1">
        <v>317</v>
      </c>
      <c r="B3669" s="10">
        <v>31760</v>
      </c>
      <c r="C3669" s="32" t="str">
        <f t="shared" si="389"/>
        <v>S</v>
      </c>
      <c r="D3669">
        <v>32</v>
      </c>
      <c r="E3669">
        <v>1.1299999999999999</v>
      </c>
      <c r="F3669" s="5">
        <v>30.87</v>
      </c>
      <c r="G3669">
        <v>9.4090000000000007</v>
      </c>
      <c r="K3669">
        <v>433.01799999999997</v>
      </c>
      <c r="L3669">
        <f t="shared" si="387"/>
        <v>423.60899999999998</v>
      </c>
      <c r="N3669">
        <f t="shared" si="388"/>
        <v>8.7520000000000095</v>
      </c>
    </row>
    <row r="3670" spans="1:16" x14ac:dyDescent="0.2">
      <c r="A3670" s="1">
        <v>317</v>
      </c>
      <c r="B3670" s="10">
        <v>31774</v>
      </c>
      <c r="C3670" s="32" t="str">
        <f t="shared" si="389"/>
        <v>S</v>
      </c>
      <c r="D3670">
        <v>32</v>
      </c>
      <c r="E3670">
        <v>0.93</v>
      </c>
      <c r="F3670" s="5">
        <v>31.07</v>
      </c>
      <c r="G3670">
        <v>9.4700000000000006</v>
      </c>
      <c r="K3670">
        <v>433.01799999999997</v>
      </c>
      <c r="L3670">
        <f t="shared" si="387"/>
        <v>423.54799999999994</v>
      </c>
      <c r="N3670">
        <f t="shared" si="388"/>
        <v>8.813000000000045</v>
      </c>
    </row>
    <row r="3671" spans="1:16" x14ac:dyDescent="0.2">
      <c r="A3671" s="1">
        <v>317</v>
      </c>
      <c r="B3671" s="10">
        <v>31780</v>
      </c>
      <c r="C3671" s="32" t="str">
        <f t="shared" si="389"/>
        <v>S</v>
      </c>
      <c r="D3671">
        <v>32</v>
      </c>
      <c r="E3671">
        <v>0.9</v>
      </c>
      <c r="F3671" s="5">
        <v>31.1</v>
      </c>
      <c r="G3671">
        <v>9.4789999999999992</v>
      </c>
      <c r="K3671">
        <v>433.01799999999997</v>
      </c>
      <c r="L3671">
        <f t="shared" si="387"/>
        <v>423.53899999999999</v>
      </c>
      <c r="N3671">
        <f t="shared" si="388"/>
        <v>8.8220000000000027</v>
      </c>
    </row>
    <row r="3672" spans="1:16" x14ac:dyDescent="0.2">
      <c r="A3672" s="1">
        <v>317</v>
      </c>
      <c r="B3672" s="10">
        <v>31788</v>
      </c>
      <c r="C3672" s="32" t="str">
        <f t="shared" si="389"/>
        <v>S</v>
      </c>
      <c r="D3672">
        <v>32</v>
      </c>
      <c r="E3672">
        <v>0.89</v>
      </c>
      <c r="F3672" s="5">
        <v>31.11</v>
      </c>
      <c r="G3672">
        <v>9.4819999999999993</v>
      </c>
      <c r="K3672">
        <v>433.01799999999997</v>
      </c>
      <c r="L3672">
        <f t="shared" si="387"/>
        <v>423.53599999999994</v>
      </c>
      <c r="N3672">
        <f t="shared" si="388"/>
        <v>8.8250000000000455</v>
      </c>
    </row>
    <row r="3673" spans="1:16" x14ac:dyDescent="0.2">
      <c r="A3673" s="1">
        <v>317</v>
      </c>
      <c r="B3673" s="10">
        <v>33050</v>
      </c>
      <c r="C3673" s="32" t="s">
        <v>206</v>
      </c>
      <c r="F3673" s="5">
        <v>33.39</v>
      </c>
      <c r="G3673">
        <v>10.177</v>
      </c>
      <c r="H3673" s="5">
        <f t="shared" ref="H3673:H3678" si="390">I3673*3.281</f>
        <v>31.061227000000002</v>
      </c>
      <c r="I3673">
        <v>9.4670000000000005</v>
      </c>
      <c r="K3673">
        <v>433.01799999999997</v>
      </c>
      <c r="L3673">
        <f t="shared" si="387"/>
        <v>422.84099999999995</v>
      </c>
      <c r="M3673">
        <f t="shared" ref="M3673:M3678" si="391">K3673-I3673</f>
        <v>423.55099999999999</v>
      </c>
      <c r="N3673">
        <f t="shared" si="388"/>
        <v>9.5200000000000387</v>
      </c>
      <c r="O3673">
        <f t="shared" ref="O3673:O3678" si="392">432.361-M3673</f>
        <v>8.8100000000000023</v>
      </c>
      <c r="P3673">
        <f t="shared" ref="P3673:P3678" si="393">N3673-O3673</f>
        <v>0.71000000000003638</v>
      </c>
    </row>
    <row r="3674" spans="1:16" x14ac:dyDescent="0.2">
      <c r="A3674" s="1">
        <v>317</v>
      </c>
      <c r="B3674" s="10">
        <v>33257</v>
      </c>
      <c r="C3674" s="32" t="s">
        <v>206</v>
      </c>
      <c r="F3674" s="5">
        <v>33.479999999999997</v>
      </c>
      <c r="G3674">
        <v>10.205</v>
      </c>
      <c r="H3674" s="5">
        <f t="shared" si="390"/>
        <v>31.553377000000005</v>
      </c>
      <c r="I3674">
        <v>9.6170000000000009</v>
      </c>
      <c r="K3674">
        <v>433.01799999999997</v>
      </c>
      <c r="L3674">
        <f t="shared" si="387"/>
        <v>422.81299999999999</v>
      </c>
      <c r="M3674">
        <f t="shared" si="391"/>
        <v>423.40099999999995</v>
      </c>
      <c r="N3674">
        <f t="shared" si="388"/>
        <v>9.5480000000000018</v>
      </c>
      <c r="O3674">
        <f t="shared" si="392"/>
        <v>8.9600000000000364</v>
      </c>
      <c r="P3674">
        <f t="shared" si="393"/>
        <v>0.58799999999996544</v>
      </c>
    </row>
    <row r="3675" spans="1:16" x14ac:dyDescent="0.2">
      <c r="A3675" s="1">
        <v>317</v>
      </c>
      <c r="B3675" s="10">
        <v>33306</v>
      </c>
      <c r="C3675" s="32" t="s">
        <v>206</v>
      </c>
      <c r="F3675" s="5">
        <v>33.4</v>
      </c>
      <c r="G3675">
        <v>10.18</v>
      </c>
      <c r="H3675" s="5">
        <f t="shared" si="390"/>
        <v>31.651807000000002</v>
      </c>
      <c r="I3675">
        <v>9.6470000000000002</v>
      </c>
      <c r="K3675">
        <v>433.01799999999997</v>
      </c>
      <c r="L3675">
        <f t="shared" si="387"/>
        <v>422.83799999999997</v>
      </c>
      <c r="M3675">
        <f t="shared" si="391"/>
        <v>423.37099999999998</v>
      </c>
      <c r="N3675">
        <f t="shared" si="388"/>
        <v>9.5230000000000246</v>
      </c>
      <c r="O3675">
        <f t="shared" si="392"/>
        <v>8.9900000000000091</v>
      </c>
      <c r="P3675">
        <f t="shared" si="393"/>
        <v>0.53300000000001546</v>
      </c>
    </row>
    <row r="3676" spans="1:16" x14ac:dyDescent="0.2">
      <c r="A3676" s="1">
        <v>317</v>
      </c>
      <c r="B3676" s="10">
        <v>33342</v>
      </c>
      <c r="C3676" s="32" t="s">
        <v>206</v>
      </c>
      <c r="F3676" s="5">
        <f>G3676*3.281</f>
        <v>33.384175000000006</v>
      </c>
      <c r="G3676">
        <v>10.175000000000001</v>
      </c>
      <c r="H3676" s="5">
        <f t="shared" si="390"/>
        <v>31.596030000000003</v>
      </c>
      <c r="I3676">
        <v>9.6300000000000008</v>
      </c>
      <c r="K3676">
        <v>433.01799999999997</v>
      </c>
      <c r="L3676">
        <f t="shared" si="387"/>
        <v>422.84299999999996</v>
      </c>
      <c r="M3676">
        <f t="shared" si="391"/>
        <v>423.38799999999998</v>
      </c>
      <c r="N3676">
        <f t="shared" si="388"/>
        <v>9.5180000000000291</v>
      </c>
      <c r="O3676">
        <f t="shared" si="392"/>
        <v>8.9730000000000132</v>
      </c>
      <c r="P3676">
        <f t="shared" si="393"/>
        <v>0.54500000000001592</v>
      </c>
    </row>
    <row r="3677" spans="1:16" x14ac:dyDescent="0.2">
      <c r="A3677" s="1">
        <v>317</v>
      </c>
      <c r="B3677" s="10">
        <v>33679</v>
      </c>
      <c r="C3677" s="32" t="s">
        <v>206</v>
      </c>
      <c r="F3677" s="5">
        <f>G3677*3.281</f>
        <v>33.390737000000001</v>
      </c>
      <c r="G3677">
        <v>10.177</v>
      </c>
      <c r="H3677" s="5">
        <f t="shared" si="390"/>
        <v>31.402450999999999</v>
      </c>
      <c r="I3677">
        <v>9.5709999999999997</v>
      </c>
      <c r="K3677">
        <v>433.01799999999997</v>
      </c>
      <c r="L3677">
        <f>K3677-G3677</f>
        <v>422.84099999999995</v>
      </c>
      <c r="M3677">
        <f t="shared" si="391"/>
        <v>423.44699999999995</v>
      </c>
      <c r="N3677">
        <f>432.361-L3677</f>
        <v>9.5200000000000387</v>
      </c>
      <c r="O3677">
        <f t="shared" si="392"/>
        <v>8.9140000000000441</v>
      </c>
      <c r="P3677">
        <f t="shared" si="393"/>
        <v>0.60599999999999454</v>
      </c>
    </row>
    <row r="3678" spans="1:16" x14ac:dyDescent="0.2">
      <c r="A3678" s="1">
        <v>317</v>
      </c>
      <c r="B3678" s="10">
        <v>40714</v>
      </c>
      <c r="C3678" s="32" t="s">
        <v>206</v>
      </c>
      <c r="F3678" s="5">
        <f>G3678*3.281</f>
        <v>29.909596000000001</v>
      </c>
      <c r="G3678">
        <v>9.1159999999999997</v>
      </c>
      <c r="H3678" s="5">
        <f t="shared" si="390"/>
        <v>29.666802000000001</v>
      </c>
      <c r="I3678">
        <v>9.0419999999999998</v>
      </c>
      <c r="K3678">
        <v>433.01799999999997</v>
      </c>
      <c r="L3678">
        <f>K3678-G3678</f>
        <v>423.90199999999999</v>
      </c>
      <c r="M3678">
        <f t="shared" si="391"/>
        <v>423.976</v>
      </c>
      <c r="N3678">
        <f>432.361-L3678</f>
        <v>8.4590000000000032</v>
      </c>
      <c r="O3678">
        <f t="shared" si="392"/>
        <v>8.3849999999999909</v>
      </c>
      <c r="P3678">
        <f t="shared" si="393"/>
        <v>7.4000000000012278E-2</v>
      </c>
    </row>
    <row r="3679" spans="1:16" s="8" customFormat="1" x14ac:dyDescent="0.2">
      <c r="A3679" s="1"/>
      <c r="B3679" s="10"/>
      <c r="C3679" s="32"/>
      <c r="D3679"/>
      <c r="E3679"/>
      <c r="F3679" s="5"/>
      <c r="G3679"/>
      <c r="H3679" s="5"/>
      <c r="I3679"/>
      <c r="J3679"/>
      <c r="K3679"/>
      <c r="L3679"/>
      <c r="M3679"/>
      <c r="N3679"/>
      <c r="O3679"/>
      <c r="P3679"/>
    </row>
    <row r="3680" spans="1:16" x14ac:dyDescent="0.2">
      <c r="A3680" s="7" t="s">
        <v>56</v>
      </c>
      <c r="B3680" s="13">
        <v>30509</v>
      </c>
      <c r="C3680" s="32" t="str">
        <f t="shared" si="389"/>
        <v>S</v>
      </c>
      <c r="D3680" s="8">
        <v>33</v>
      </c>
      <c r="E3680" s="8">
        <v>0.79</v>
      </c>
      <c r="F3680" s="9">
        <v>32.21</v>
      </c>
      <c r="G3680" s="8">
        <v>9.8179999999999996</v>
      </c>
      <c r="H3680" s="9"/>
      <c r="I3680" s="8"/>
      <c r="J3680" s="8" t="s">
        <v>57</v>
      </c>
      <c r="K3680" s="8">
        <v>433.36099999999999</v>
      </c>
      <c r="L3680" s="8">
        <v>423.54300000000001</v>
      </c>
      <c r="M3680" s="8"/>
      <c r="N3680" s="8">
        <v>9.0980000000000008</v>
      </c>
      <c r="O3680" s="8"/>
      <c r="P3680" s="8"/>
    </row>
    <row r="3681" spans="1:14" x14ac:dyDescent="0.2">
      <c r="A3681" s="1" t="s">
        <v>56</v>
      </c>
      <c r="B3681" s="10">
        <v>30519</v>
      </c>
      <c r="C3681" s="32" t="str">
        <f t="shared" si="389"/>
        <v>S</v>
      </c>
      <c r="D3681">
        <v>33</v>
      </c>
      <c r="E3681">
        <v>0.81</v>
      </c>
      <c r="F3681" s="5">
        <v>32.19</v>
      </c>
      <c r="G3681">
        <v>9.8119999999999994</v>
      </c>
      <c r="K3681">
        <v>433.36099999999999</v>
      </c>
      <c r="L3681">
        <v>423.54899999999998</v>
      </c>
      <c r="N3681">
        <v>9.0920000000000005</v>
      </c>
    </row>
    <row r="3682" spans="1:14" x14ac:dyDescent="0.2">
      <c r="A3682" s="1" t="s">
        <v>56</v>
      </c>
      <c r="B3682" s="10">
        <v>30566</v>
      </c>
      <c r="C3682" s="32" t="str">
        <f t="shared" si="389"/>
        <v>S</v>
      </c>
      <c r="D3682">
        <v>33</v>
      </c>
      <c r="E3682">
        <v>0.68</v>
      </c>
      <c r="F3682" s="5">
        <v>32.32</v>
      </c>
      <c r="G3682">
        <v>9.8510000000000009</v>
      </c>
      <c r="K3682">
        <v>433.36099999999999</v>
      </c>
      <c r="L3682">
        <v>423.51</v>
      </c>
      <c r="N3682">
        <v>9.1310000000000002</v>
      </c>
    </row>
    <row r="3683" spans="1:14" x14ac:dyDescent="0.2">
      <c r="A3683" s="1" t="s">
        <v>56</v>
      </c>
      <c r="B3683" s="10">
        <v>30610</v>
      </c>
      <c r="C3683" s="32" t="str">
        <f t="shared" si="389"/>
        <v>S</v>
      </c>
      <c r="D3683">
        <v>34</v>
      </c>
      <c r="E3683">
        <v>1.65</v>
      </c>
      <c r="F3683" s="5">
        <v>32.35</v>
      </c>
      <c r="G3683">
        <v>9.86</v>
      </c>
      <c r="K3683">
        <v>433.36099999999999</v>
      </c>
      <c r="L3683">
        <v>423.50099999999998</v>
      </c>
      <c r="N3683">
        <v>9.14</v>
      </c>
    </row>
    <row r="3684" spans="1:14" x14ac:dyDescent="0.2">
      <c r="A3684" s="1" t="s">
        <v>56</v>
      </c>
      <c r="B3684" s="10">
        <v>30739</v>
      </c>
      <c r="C3684" s="32" t="str">
        <f t="shared" si="389"/>
        <v>S</v>
      </c>
      <c r="D3684">
        <v>34</v>
      </c>
      <c r="E3684">
        <v>1.29</v>
      </c>
      <c r="F3684" s="5">
        <v>32.71</v>
      </c>
      <c r="G3684">
        <v>9.9700000000000006</v>
      </c>
      <c r="K3684">
        <v>433.36099999999999</v>
      </c>
      <c r="L3684">
        <v>423.39100000000002</v>
      </c>
      <c r="N3684">
        <v>9.25</v>
      </c>
    </row>
    <row r="3685" spans="1:14" x14ac:dyDescent="0.2">
      <c r="A3685" s="1" t="s">
        <v>56</v>
      </c>
      <c r="B3685" s="10">
        <v>30778</v>
      </c>
      <c r="C3685" s="32" t="str">
        <f t="shared" si="389"/>
        <v>S</v>
      </c>
      <c r="D3685">
        <v>37</v>
      </c>
      <c r="E3685">
        <v>4.3099999999999996</v>
      </c>
      <c r="F3685" s="5">
        <v>32.69</v>
      </c>
      <c r="G3685">
        <v>9.9640000000000004</v>
      </c>
      <c r="K3685">
        <v>433.36099999999999</v>
      </c>
      <c r="L3685">
        <v>423.39699999999999</v>
      </c>
      <c r="N3685">
        <v>9.2439999999999998</v>
      </c>
    </row>
    <row r="3686" spans="1:14" x14ac:dyDescent="0.2">
      <c r="A3686" s="1" t="s">
        <v>56</v>
      </c>
      <c r="B3686" s="10">
        <v>30785</v>
      </c>
      <c r="C3686" s="32" t="str">
        <f t="shared" si="389"/>
        <v>S</v>
      </c>
      <c r="D3686">
        <v>37</v>
      </c>
      <c r="E3686">
        <v>4.34</v>
      </c>
      <c r="F3686" s="5">
        <v>32.659999999999997</v>
      </c>
      <c r="G3686">
        <v>9.9550000000000001</v>
      </c>
      <c r="K3686">
        <v>433.36099999999999</v>
      </c>
      <c r="L3686">
        <v>423.40600000000001</v>
      </c>
      <c r="N3686">
        <v>9.2349999999999994</v>
      </c>
    </row>
    <row r="3687" spans="1:14" x14ac:dyDescent="0.2">
      <c r="A3687" s="1" t="s">
        <v>56</v>
      </c>
      <c r="B3687" s="10">
        <v>30799</v>
      </c>
      <c r="C3687" s="32" t="str">
        <f t="shared" si="389"/>
        <v>S</v>
      </c>
      <c r="D3687">
        <v>37</v>
      </c>
      <c r="E3687">
        <v>4.41</v>
      </c>
      <c r="F3687" s="5">
        <v>32.590000000000003</v>
      </c>
      <c r="G3687">
        <v>9.9339999999999993</v>
      </c>
      <c r="K3687">
        <v>433.36099999999999</v>
      </c>
      <c r="L3687">
        <v>423.428</v>
      </c>
      <c r="N3687">
        <v>9.2140000000000004</v>
      </c>
    </row>
    <row r="3688" spans="1:14" x14ac:dyDescent="0.2">
      <c r="A3688" s="1" t="s">
        <v>56</v>
      </c>
      <c r="B3688" s="10">
        <v>30806</v>
      </c>
      <c r="C3688" s="32" t="str">
        <f t="shared" si="389"/>
        <v>S</v>
      </c>
      <c r="D3688">
        <v>36</v>
      </c>
      <c r="E3688">
        <v>3.5</v>
      </c>
      <c r="F3688" s="5">
        <v>32.5</v>
      </c>
      <c r="G3688">
        <v>9.9060000000000006</v>
      </c>
      <c r="K3688">
        <v>433.36099999999999</v>
      </c>
      <c r="L3688">
        <v>423.45499999999998</v>
      </c>
      <c r="N3688">
        <v>9.1859999999999999</v>
      </c>
    </row>
    <row r="3689" spans="1:14" x14ac:dyDescent="0.2">
      <c r="A3689" s="1" t="s">
        <v>56</v>
      </c>
      <c r="B3689" s="10">
        <v>30830</v>
      </c>
      <c r="C3689" s="32" t="str">
        <f t="shared" si="389"/>
        <v>S</v>
      </c>
      <c r="D3689">
        <v>36</v>
      </c>
      <c r="E3689">
        <v>3.55</v>
      </c>
      <c r="F3689" s="5">
        <v>32.450000000000003</v>
      </c>
      <c r="G3689">
        <v>9.891</v>
      </c>
      <c r="K3689">
        <v>433.36099999999999</v>
      </c>
      <c r="L3689">
        <v>423.47</v>
      </c>
      <c r="N3689">
        <v>9.1709999999999994</v>
      </c>
    </row>
    <row r="3690" spans="1:14" x14ac:dyDescent="0.2">
      <c r="A3690" s="1" t="s">
        <v>56</v>
      </c>
      <c r="B3690" s="10">
        <v>30839</v>
      </c>
      <c r="C3690" s="32" t="str">
        <f t="shared" si="389"/>
        <v>S</v>
      </c>
      <c r="D3690">
        <v>36</v>
      </c>
      <c r="E3690">
        <v>3.57</v>
      </c>
      <c r="F3690" s="5">
        <v>32.43</v>
      </c>
      <c r="G3690">
        <v>9.8849999999999998</v>
      </c>
      <c r="K3690">
        <v>433.36099999999999</v>
      </c>
      <c r="L3690">
        <v>423.476</v>
      </c>
      <c r="N3690">
        <v>9.1649999999999991</v>
      </c>
    </row>
    <row r="3691" spans="1:14" x14ac:dyDescent="0.2">
      <c r="A3691" s="1" t="s">
        <v>56</v>
      </c>
      <c r="B3691" s="10">
        <v>30848</v>
      </c>
      <c r="C3691" s="32" t="str">
        <f t="shared" si="389"/>
        <v>S</v>
      </c>
      <c r="D3691">
        <v>36</v>
      </c>
      <c r="E3691">
        <v>3.76</v>
      </c>
      <c r="F3691" s="5">
        <v>32.24</v>
      </c>
      <c r="G3691">
        <v>9.827</v>
      </c>
      <c r="K3691">
        <v>433.36099999999999</v>
      </c>
      <c r="L3691">
        <v>423.53399999999999</v>
      </c>
      <c r="N3691">
        <v>9.1069999999999993</v>
      </c>
    </row>
    <row r="3692" spans="1:14" x14ac:dyDescent="0.2">
      <c r="A3692" s="1" t="s">
        <v>56</v>
      </c>
      <c r="B3692" s="10">
        <v>30854</v>
      </c>
      <c r="C3692" s="32" t="str">
        <f t="shared" si="389"/>
        <v>S</v>
      </c>
      <c r="D3692">
        <v>34</v>
      </c>
      <c r="E3692">
        <v>1.77</v>
      </c>
      <c r="F3692" s="5">
        <v>32.229999999999997</v>
      </c>
      <c r="G3692">
        <v>9.8239999999999998</v>
      </c>
      <c r="K3692">
        <v>433.36099999999999</v>
      </c>
      <c r="L3692">
        <v>423.53699999999998</v>
      </c>
      <c r="N3692">
        <v>9.1039999999999992</v>
      </c>
    </row>
    <row r="3693" spans="1:14" x14ac:dyDescent="0.2">
      <c r="A3693" s="1" t="s">
        <v>56</v>
      </c>
      <c r="B3693" s="10">
        <v>30861</v>
      </c>
      <c r="C3693" s="32" t="str">
        <f t="shared" si="389"/>
        <v>S</v>
      </c>
      <c r="D3693">
        <v>33</v>
      </c>
      <c r="E3693">
        <v>1.07</v>
      </c>
      <c r="F3693" s="5">
        <v>31.93</v>
      </c>
      <c r="G3693">
        <v>9.7319999999999993</v>
      </c>
      <c r="K3693">
        <v>433.36099999999999</v>
      </c>
      <c r="L3693">
        <v>423.62900000000002</v>
      </c>
      <c r="N3693">
        <v>9.0120000000000005</v>
      </c>
    </row>
    <row r="3694" spans="1:14" x14ac:dyDescent="0.2">
      <c r="A3694" s="1" t="s">
        <v>56</v>
      </c>
      <c r="B3694" s="10">
        <v>30869</v>
      </c>
      <c r="C3694" s="32" t="str">
        <f t="shared" si="389"/>
        <v>S</v>
      </c>
      <c r="D3694">
        <v>32</v>
      </c>
      <c r="E3694">
        <v>0.12</v>
      </c>
      <c r="F3694" s="5">
        <v>31.88</v>
      </c>
      <c r="G3694">
        <v>9.7170000000000005</v>
      </c>
      <c r="K3694">
        <v>433.36099999999999</v>
      </c>
      <c r="L3694">
        <v>423.64400000000001</v>
      </c>
      <c r="N3694">
        <v>8.9969999999999999</v>
      </c>
    </row>
    <row r="3695" spans="1:14" x14ac:dyDescent="0.2">
      <c r="A3695" s="1" t="s">
        <v>56</v>
      </c>
      <c r="B3695" s="10">
        <v>30880</v>
      </c>
      <c r="C3695" s="32" t="str">
        <f t="shared" si="389"/>
        <v>S</v>
      </c>
      <c r="D3695">
        <v>33</v>
      </c>
      <c r="E3695">
        <v>1</v>
      </c>
      <c r="F3695" s="5">
        <v>32</v>
      </c>
      <c r="G3695">
        <v>9.7539999999999996</v>
      </c>
      <c r="K3695">
        <v>433.36099999999999</v>
      </c>
      <c r="L3695">
        <v>423.60700000000003</v>
      </c>
      <c r="N3695">
        <v>9.0340000000000007</v>
      </c>
    </row>
    <row r="3696" spans="1:14" x14ac:dyDescent="0.2">
      <c r="A3696" s="1" t="s">
        <v>56</v>
      </c>
      <c r="B3696" s="10">
        <v>30881</v>
      </c>
      <c r="C3696" s="32" t="str">
        <f t="shared" si="389"/>
        <v>S</v>
      </c>
      <c r="D3696">
        <v>32</v>
      </c>
      <c r="E3696">
        <v>0.01</v>
      </c>
      <c r="F3696" s="5">
        <v>31.99</v>
      </c>
      <c r="G3696">
        <v>9.7509999999999994</v>
      </c>
      <c r="K3696">
        <v>433.36099999999999</v>
      </c>
      <c r="L3696">
        <v>423.61</v>
      </c>
      <c r="N3696">
        <v>9.0310000000000006</v>
      </c>
    </row>
    <row r="3697" spans="1:14" x14ac:dyDescent="0.2">
      <c r="A3697" s="1" t="s">
        <v>56</v>
      </c>
      <c r="B3697" s="10">
        <v>30888</v>
      </c>
      <c r="C3697" s="32" t="str">
        <f t="shared" si="389"/>
        <v>S</v>
      </c>
      <c r="D3697">
        <v>35</v>
      </c>
      <c r="E3697">
        <v>2.54</v>
      </c>
      <c r="F3697" s="5">
        <v>32.46</v>
      </c>
      <c r="G3697">
        <v>9.8940000000000001</v>
      </c>
      <c r="K3697">
        <v>433.36099999999999</v>
      </c>
      <c r="L3697">
        <v>423.46699999999998</v>
      </c>
      <c r="N3697">
        <v>9.1739999999999995</v>
      </c>
    </row>
    <row r="3698" spans="1:14" x14ac:dyDescent="0.2">
      <c r="A3698" s="1" t="s">
        <v>56</v>
      </c>
      <c r="B3698" s="10">
        <v>30904</v>
      </c>
      <c r="C3698" s="32" t="str">
        <f t="shared" si="389"/>
        <v>S</v>
      </c>
      <c r="D3698">
        <v>33</v>
      </c>
      <c r="E3698">
        <v>0.85</v>
      </c>
      <c r="F3698" s="5">
        <v>32.15</v>
      </c>
      <c r="G3698">
        <v>9.7989999999999995</v>
      </c>
      <c r="K3698">
        <v>433.36099999999999</v>
      </c>
      <c r="L3698">
        <v>423.56200000000001</v>
      </c>
      <c r="N3698">
        <v>9.0790000000000006</v>
      </c>
    </row>
    <row r="3699" spans="1:14" x14ac:dyDescent="0.2">
      <c r="A3699" s="1" t="s">
        <v>56</v>
      </c>
      <c r="B3699" s="10">
        <v>30911</v>
      </c>
      <c r="C3699" s="32" t="str">
        <f t="shared" si="389"/>
        <v>S</v>
      </c>
      <c r="D3699">
        <v>33</v>
      </c>
      <c r="E3699">
        <v>0.78</v>
      </c>
      <c r="F3699" s="5">
        <v>32.22</v>
      </c>
      <c r="G3699">
        <v>9.8209999999999997</v>
      </c>
      <c r="K3699">
        <v>433.36099999999999</v>
      </c>
      <c r="L3699">
        <v>423.54</v>
      </c>
      <c r="N3699">
        <v>9.1010000000000009</v>
      </c>
    </row>
    <row r="3700" spans="1:14" x14ac:dyDescent="0.2">
      <c r="A3700" s="1" t="s">
        <v>56</v>
      </c>
      <c r="B3700" s="10">
        <v>30917</v>
      </c>
      <c r="C3700" s="32" t="str">
        <f t="shared" si="389"/>
        <v>S</v>
      </c>
      <c r="D3700">
        <v>33</v>
      </c>
      <c r="E3700">
        <v>0.74</v>
      </c>
      <c r="F3700" s="5">
        <v>32.26</v>
      </c>
      <c r="G3700">
        <v>9.8330000000000002</v>
      </c>
      <c r="K3700">
        <v>433.36099999999999</v>
      </c>
      <c r="L3700">
        <v>423.52800000000002</v>
      </c>
      <c r="N3700">
        <v>9.1129999999999995</v>
      </c>
    </row>
    <row r="3701" spans="1:14" x14ac:dyDescent="0.2">
      <c r="A3701" s="1" t="s">
        <v>56</v>
      </c>
      <c r="B3701" s="10">
        <v>30934</v>
      </c>
      <c r="C3701" s="32" t="str">
        <f t="shared" si="389"/>
        <v>S</v>
      </c>
      <c r="D3701">
        <v>34</v>
      </c>
      <c r="E3701">
        <v>1.73</v>
      </c>
      <c r="F3701" s="5">
        <v>32.270000000000003</v>
      </c>
      <c r="G3701">
        <v>9.8360000000000003</v>
      </c>
      <c r="K3701">
        <v>433.36099999999999</v>
      </c>
      <c r="L3701">
        <v>423.52499999999998</v>
      </c>
      <c r="N3701">
        <v>9.1159999999999997</v>
      </c>
    </row>
    <row r="3702" spans="1:14" x14ac:dyDescent="0.2">
      <c r="A3702" s="1" t="s">
        <v>56</v>
      </c>
      <c r="B3702" s="10">
        <v>30945</v>
      </c>
      <c r="C3702" s="32" t="str">
        <f t="shared" si="389"/>
        <v>S</v>
      </c>
      <c r="D3702">
        <v>33</v>
      </c>
      <c r="E3702">
        <v>0.6</v>
      </c>
      <c r="F3702" s="5">
        <v>32.4</v>
      </c>
      <c r="G3702">
        <v>9.8759999999999994</v>
      </c>
      <c r="K3702">
        <v>433.36099999999999</v>
      </c>
      <c r="L3702">
        <v>423.48500000000001</v>
      </c>
      <c r="N3702">
        <v>9.1560000000000006</v>
      </c>
    </row>
    <row r="3703" spans="1:14" x14ac:dyDescent="0.2">
      <c r="A3703" s="1" t="s">
        <v>56</v>
      </c>
      <c r="B3703" s="10">
        <v>30972</v>
      </c>
      <c r="C3703" s="32" t="str">
        <f t="shared" si="389"/>
        <v>S</v>
      </c>
      <c r="D3703">
        <v>33</v>
      </c>
      <c r="E3703">
        <v>0.46</v>
      </c>
      <c r="F3703" s="5">
        <v>32.54</v>
      </c>
      <c r="G3703">
        <v>9.9179999999999993</v>
      </c>
      <c r="K3703">
        <v>433.36099999999999</v>
      </c>
      <c r="L3703">
        <v>423.44299999999998</v>
      </c>
      <c r="N3703">
        <v>9.1980000000000004</v>
      </c>
    </row>
    <row r="3704" spans="1:14" x14ac:dyDescent="0.2">
      <c r="A3704" s="1" t="s">
        <v>56</v>
      </c>
      <c r="B3704" s="10">
        <v>30979</v>
      </c>
      <c r="C3704" s="32" t="str">
        <f t="shared" si="389"/>
        <v>S</v>
      </c>
      <c r="D3704">
        <v>33</v>
      </c>
      <c r="E3704">
        <v>0.67</v>
      </c>
      <c r="F3704" s="5">
        <v>32.33</v>
      </c>
      <c r="G3704">
        <v>9.8539999999999992</v>
      </c>
      <c r="K3704">
        <v>433.36099999999999</v>
      </c>
      <c r="L3704">
        <v>423.50700000000001</v>
      </c>
      <c r="N3704">
        <v>9.1340000000000003</v>
      </c>
    </row>
    <row r="3705" spans="1:14" x14ac:dyDescent="0.2">
      <c r="A3705" s="1" t="s">
        <v>56</v>
      </c>
      <c r="B3705" s="10">
        <v>30986</v>
      </c>
      <c r="C3705" s="32" t="str">
        <f t="shared" si="389"/>
        <v>S</v>
      </c>
      <c r="D3705">
        <v>33</v>
      </c>
      <c r="E3705">
        <v>0.74</v>
      </c>
      <c r="F3705" s="5">
        <v>32.26</v>
      </c>
      <c r="G3705">
        <v>9.8330000000000002</v>
      </c>
      <c r="K3705">
        <v>433.36099999999999</v>
      </c>
      <c r="L3705">
        <v>423.52800000000002</v>
      </c>
      <c r="N3705">
        <v>9.1129999999999995</v>
      </c>
    </row>
    <row r="3706" spans="1:14" x14ac:dyDescent="0.2">
      <c r="A3706" s="1" t="s">
        <v>56</v>
      </c>
      <c r="B3706" s="10">
        <v>30993</v>
      </c>
      <c r="C3706" s="32" t="str">
        <f t="shared" si="389"/>
        <v>S</v>
      </c>
      <c r="D3706">
        <v>33</v>
      </c>
      <c r="E3706">
        <v>0.79</v>
      </c>
      <c r="F3706" s="5">
        <v>32.21</v>
      </c>
      <c r="G3706">
        <v>9.8179999999999996</v>
      </c>
      <c r="K3706">
        <v>433.36099999999999</v>
      </c>
      <c r="L3706">
        <v>423.54300000000001</v>
      </c>
      <c r="N3706">
        <v>9.0980000000000008</v>
      </c>
    </row>
    <row r="3707" spans="1:14" x14ac:dyDescent="0.2">
      <c r="A3707" s="1" t="s">
        <v>56</v>
      </c>
      <c r="B3707" s="10">
        <v>31002</v>
      </c>
      <c r="C3707" s="32" t="str">
        <f t="shared" si="389"/>
        <v>S</v>
      </c>
      <c r="D3707">
        <v>33</v>
      </c>
      <c r="E3707">
        <v>1.06</v>
      </c>
      <c r="F3707" s="5">
        <v>31.94</v>
      </c>
      <c r="G3707">
        <v>9.7349999999999994</v>
      </c>
      <c r="K3707">
        <v>433.36099999999999</v>
      </c>
      <c r="L3707">
        <v>423.62599999999998</v>
      </c>
      <c r="N3707">
        <v>9.0150000000000006</v>
      </c>
    </row>
    <row r="3708" spans="1:14" x14ac:dyDescent="0.2">
      <c r="A3708" s="1" t="s">
        <v>56</v>
      </c>
      <c r="B3708" s="10">
        <v>31007</v>
      </c>
      <c r="C3708" s="32" t="str">
        <f t="shared" si="389"/>
        <v>S</v>
      </c>
      <c r="D3708">
        <v>33</v>
      </c>
      <c r="E3708">
        <v>0.76</v>
      </c>
      <c r="F3708" s="5">
        <v>32.24</v>
      </c>
      <c r="G3708">
        <v>9.827</v>
      </c>
      <c r="K3708">
        <v>433.36099999999999</v>
      </c>
      <c r="L3708">
        <v>423.53399999999999</v>
      </c>
      <c r="N3708">
        <v>9.1069999999999993</v>
      </c>
    </row>
    <row r="3709" spans="1:14" x14ac:dyDescent="0.2">
      <c r="A3709" s="1" t="s">
        <v>56</v>
      </c>
      <c r="B3709" s="10">
        <v>31016</v>
      </c>
      <c r="C3709" s="32" t="str">
        <f t="shared" si="389"/>
        <v>S</v>
      </c>
      <c r="D3709">
        <v>33</v>
      </c>
      <c r="E3709">
        <v>0.72</v>
      </c>
      <c r="F3709" s="5">
        <v>32.28</v>
      </c>
      <c r="G3709">
        <v>9.8390000000000004</v>
      </c>
      <c r="K3709">
        <v>433.36099999999999</v>
      </c>
      <c r="L3709">
        <v>423.52199999999999</v>
      </c>
      <c r="N3709">
        <v>9.1189999999999998</v>
      </c>
    </row>
    <row r="3710" spans="1:14" x14ac:dyDescent="0.2">
      <c r="A3710" s="1" t="s">
        <v>56</v>
      </c>
      <c r="B3710" s="10">
        <v>31021</v>
      </c>
      <c r="C3710" s="32" t="str">
        <f t="shared" si="389"/>
        <v>S</v>
      </c>
      <c r="D3710">
        <v>33</v>
      </c>
      <c r="E3710">
        <v>0.69</v>
      </c>
      <c r="F3710" s="5">
        <v>32.31</v>
      </c>
      <c r="G3710">
        <v>9.8480000000000008</v>
      </c>
      <c r="K3710">
        <v>433.36099999999999</v>
      </c>
      <c r="L3710">
        <v>423.51299999999998</v>
      </c>
      <c r="N3710">
        <v>9.1280000000000001</v>
      </c>
    </row>
    <row r="3711" spans="1:14" x14ac:dyDescent="0.2">
      <c r="A3711" s="1" t="s">
        <v>56</v>
      </c>
      <c r="B3711" s="10">
        <v>31029</v>
      </c>
      <c r="C3711" s="32" t="str">
        <f t="shared" si="389"/>
        <v>S</v>
      </c>
      <c r="D3711">
        <v>33</v>
      </c>
      <c r="E3711">
        <v>0.65</v>
      </c>
      <c r="F3711" s="5">
        <v>32.35</v>
      </c>
      <c r="G3711">
        <v>9.86</v>
      </c>
      <c r="K3711">
        <v>433.36099999999999</v>
      </c>
      <c r="L3711">
        <v>423.50099999999998</v>
      </c>
      <c r="N3711">
        <v>9.14</v>
      </c>
    </row>
    <row r="3712" spans="1:14" x14ac:dyDescent="0.2">
      <c r="A3712" s="1" t="s">
        <v>56</v>
      </c>
      <c r="B3712" s="10">
        <v>31039</v>
      </c>
      <c r="C3712" s="32" t="str">
        <f t="shared" si="389"/>
        <v>S</v>
      </c>
      <c r="D3712">
        <v>33</v>
      </c>
      <c r="E3712">
        <v>0.6</v>
      </c>
      <c r="F3712" s="5">
        <v>32.4</v>
      </c>
      <c r="G3712">
        <v>9.8759999999999994</v>
      </c>
      <c r="K3712">
        <v>433.36099999999999</v>
      </c>
      <c r="L3712">
        <v>423.48500000000001</v>
      </c>
      <c r="N3712">
        <v>9.1560000000000006</v>
      </c>
    </row>
    <row r="3713" spans="1:14" x14ac:dyDescent="0.2">
      <c r="A3713" s="1" t="s">
        <v>56</v>
      </c>
      <c r="B3713" s="10">
        <v>31046</v>
      </c>
      <c r="C3713" s="32" t="str">
        <f t="shared" si="389"/>
        <v>S</v>
      </c>
      <c r="D3713">
        <v>33</v>
      </c>
      <c r="E3713">
        <v>0.56999999999999995</v>
      </c>
      <c r="F3713" s="5">
        <v>32.43</v>
      </c>
      <c r="G3713">
        <v>9.8849999999999998</v>
      </c>
      <c r="K3713">
        <v>433.36099999999999</v>
      </c>
      <c r="L3713">
        <v>423.476</v>
      </c>
      <c r="N3713">
        <v>9.1649999999999991</v>
      </c>
    </row>
    <row r="3714" spans="1:14" x14ac:dyDescent="0.2">
      <c r="A3714" s="1" t="s">
        <v>56</v>
      </c>
      <c r="B3714" s="10">
        <v>31053</v>
      </c>
      <c r="C3714" s="32" t="str">
        <f t="shared" si="389"/>
        <v>S</v>
      </c>
      <c r="D3714">
        <v>33</v>
      </c>
      <c r="E3714">
        <v>0.52</v>
      </c>
      <c r="F3714" s="5">
        <v>32.479999999999997</v>
      </c>
      <c r="G3714">
        <v>9.9</v>
      </c>
      <c r="K3714">
        <v>433.36099999999999</v>
      </c>
      <c r="L3714">
        <v>423.46100000000001</v>
      </c>
      <c r="N3714">
        <v>9.18</v>
      </c>
    </row>
    <row r="3715" spans="1:14" x14ac:dyDescent="0.2">
      <c r="A3715" s="1" t="s">
        <v>56</v>
      </c>
      <c r="B3715" s="10">
        <v>31060</v>
      </c>
      <c r="C3715" s="32" t="str">
        <f t="shared" si="389"/>
        <v>S</v>
      </c>
      <c r="D3715">
        <v>33</v>
      </c>
      <c r="E3715">
        <v>0.49</v>
      </c>
      <c r="F3715" s="5">
        <v>32.51</v>
      </c>
      <c r="G3715">
        <v>9.9090000000000007</v>
      </c>
      <c r="K3715">
        <v>433.36099999999999</v>
      </c>
      <c r="L3715">
        <v>423.452</v>
      </c>
      <c r="N3715">
        <v>9.1890000000000001</v>
      </c>
    </row>
    <row r="3716" spans="1:14" x14ac:dyDescent="0.2">
      <c r="A3716" s="1" t="s">
        <v>56</v>
      </c>
      <c r="B3716" s="10">
        <v>31076</v>
      </c>
      <c r="C3716" s="32" t="str">
        <f t="shared" si="389"/>
        <v>S</v>
      </c>
      <c r="D3716">
        <v>33</v>
      </c>
      <c r="E3716">
        <v>0.41</v>
      </c>
      <c r="F3716" s="5">
        <v>32.590000000000003</v>
      </c>
      <c r="G3716">
        <v>9.9339999999999993</v>
      </c>
      <c r="K3716">
        <v>433.36099999999999</v>
      </c>
      <c r="L3716">
        <v>423.428</v>
      </c>
      <c r="N3716">
        <v>9.2140000000000004</v>
      </c>
    </row>
    <row r="3717" spans="1:14" x14ac:dyDescent="0.2">
      <c r="A3717" s="1" t="s">
        <v>56</v>
      </c>
      <c r="B3717" s="10">
        <v>31081</v>
      </c>
      <c r="C3717" s="32" t="str">
        <f t="shared" si="389"/>
        <v>S</v>
      </c>
      <c r="D3717">
        <v>33</v>
      </c>
      <c r="E3717">
        <v>0.37</v>
      </c>
      <c r="F3717" s="5">
        <v>32.630000000000003</v>
      </c>
      <c r="G3717">
        <v>9.9459999999999997</v>
      </c>
      <c r="K3717">
        <v>433.36099999999999</v>
      </c>
      <c r="L3717">
        <v>423.41500000000002</v>
      </c>
      <c r="N3717">
        <v>9.2260000000000009</v>
      </c>
    </row>
    <row r="3718" spans="1:14" x14ac:dyDescent="0.2">
      <c r="A3718" s="1" t="s">
        <v>56</v>
      </c>
      <c r="B3718" s="10">
        <v>31088</v>
      </c>
      <c r="C3718" s="32" t="str">
        <f t="shared" si="389"/>
        <v>S</v>
      </c>
      <c r="D3718">
        <v>33</v>
      </c>
      <c r="E3718">
        <v>0.35</v>
      </c>
      <c r="F3718" s="5">
        <v>32.65</v>
      </c>
      <c r="G3718">
        <v>9.952</v>
      </c>
      <c r="K3718">
        <v>433.36099999999999</v>
      </c>
      <c r="L3718">
        <v>423.40899999999999</v>
      </c>
      <c r="N3718">
        <v>9.2319999999999993</v>
      </c>
    </row>
    <row r="3719" spans="1:14" x14ac:dyDescent="0.2">
      <c r="A3719" s="1" t="s">
        <v>56</v>
      </c>
      <c r="B3719" s="10">
        <v>31095</v>
      </c>
      <c r="C3719" s="32" t="str">
        <f t="shared" si="389"/>
        <v>S</v>
      </c>
      <c r="D3719">
        <v>33</v>
      </c>
      <c r="E3719">
        <v>0.33</v>
      </c>
      <c r="F3719" s="5">
        <v>32.67</v>
      </c>
      <c r="G3719">
        <v>9.9580000000000002</v>
      </c>
      <c r="K3719">
        <v>433.36099999999999</v>
      </c>
      <c r="L3719">
        <v>423.40300000000002</v>
      </c>
      <c r="N3719">
        <v>9.2379999999999995</v>
      </c>
    </row>
    <row r="3720" spans="1:14" x14ac:dyDescent="0.2">
      <c r="A3720" s="1" t="s">
        <v>56</v>
      </c>
      <c r="B3720" s="10">
        <v>31102</v>
      </c>
      <c r="C3720" s="32" t="str">
        <f t="shared" ref="C3720:C3783" si="394">IF(ISBLANK(D3720),"V","S")</f>
        <v>S</v>
      </c>
      <c r="D3720">
        <v>33</v>
      </c>
      <c r="E3720">
        <v>0.32</v>
      </c>
      <c r="F3720" s="5">
        <v>32.68</v>
      </c>
      <c r="G3720">
        <v>9.9610000000000003</v>
      </c>
      <c r="K3720">
        <v>433.36099999999999</v>
      </c>
      <c r="L3720">
        <v>423.4</v>
      </c>
      <c r="N3720">
        <v>9.2409999999999997</v>
      </c>
    </row>
    <row r="3721" spans="1:14" x14ac:dyDescent="0.2">
      <c r="A3721" s="1" t="s">
        <v>56</v>
      </c>
      <c r="B3721" s="10">
        <v>31109</v>
      </c>
      <c r="C3721" s="32" t="str">
        <f t="shared" si="394"/>
        <v>S</v>
      </c>
      <c r="D3721">
        <v>33</v>
      </c>
      <c r="E3721">
        <v>0.3</v>
      </c>
      <c r="F3721" s="5">
        <v>32.700000000000003</v>
      </c>
      <c r="G3721">
        <v>9.9670000000000005</v>
      </c>
      <c r="K3721">
        <v>433.36099999999999</v>
      </c>
      <c r="L3721">
        <v>423.39400000000001</v>
      </c>
      <c r="N3721">
        <v>9.2469999999999999</v>
      </c>
    </row>
    <row r="3722" spans="1:14" x14ac:dyDescent="0.2">
      <c r="A3722" s="1" t="s">
        <v>56</v>
      </c>
      <c r="B3722" s="10">
        <v>31116</v>
      </c>
      <c r="C3722" s="32" t="str">
        <f t="shared" si="394"/>
        <v>S</v>
      </c>
      <c r="D3722">
        <v>33</v>
      </c>
      <c r="E3722">
        <v>0.25</v>
      </c>
      <c r="F3722" s="5">
        <v>32.75</v>
      </c>
      <c r="G3722">
        <v>9.9819999999999993</v>
      </c>
      <c r="K3722">
        <v>433.36099999999999</v>
      </c>
      <c r="L3722">
        <v>423.37900000000002</v>
      </c>
      <c r="N3722">
        <v>9.2620000000000005</v>
      </c>
    </row>
    <row r="3723" spans="1:14" x14ac:dyDescent="0.2">
      <c r="A3723" s="1" t="s">
        <v>56</v>
      </c>
      <c r="B3723" s="10">
        <v>31123</v>
      </c>
      <c r="C3723" s="32" t="str">
        <f t="shared" si="394"/>
        <v>S</v>
      </c>
      <c r="D3723">
        <v>33</v>
      </c>
      <c r="E3723">
        <v>0.25</v>
      </c>
      <c r="F3723" s="5">
        <v>32.75</v>
      </c>
      <c r="G3723">
        <v>9.9819999999999993</v>
      </c>
      <c r="K3723">
        <v>433.36099999999999</v>
      </c>
      <c r="L3723">
        <v>423.37900000000002</v>
      </c>
      <c r="N3723">
        <v>9.2620000000000005</v>
      </c>
    </row>
    <row r="3724" spans="1:14" x14ac:dyDescent="0.2">
      <c r="A3724" s="1" t="s">
        <v>56</v>
      </c>
      <c r="B3724" s="10">
        <v>31127</v>
      </c>
      <c r="C3724" s="32" t="str">
        <f t="shared" si="394"/>
        <v>S</v>
      </c>
      <c r="D3724">
        <v>33</v>
      </c>
      <c r="E3724">
        <v>0.35</v>
      </c>
      <c r="F3724" s="5">
        <v>32.65</v>
      </c>
      <c r="G3724">
        <v>9.952</v>
      </c>
      <c r="K3724">
        <v>433.36099999999999</v>
      </c>
      <c r="L3724">
        <v>423.40899999999999</v>
      </c>
      <c r="N3724">
        <v>9.2319999999999993</v>
      </c>
    </row>
    <row r="3725" spans="1:14" x14ac:dyDescent="0.2">
      <c r="A3725" s="1" t="s">
        <v>56</v>
      </c>
      <c r="B3725" s="10">
        <v>31137</v>
      </c>
      <c r="C3725" s="32" t="str">
        <f t="shared" si="394"/>
        <v>S</v>
      </c>
      <c r="D3725">
        <v>33</v>
      </c>
      <c r="E3725">
        <v>0.39</v>
      </c>
      <c r="F3725" s="5">
        <v>32.61</v>
      </c>
      <c r="G3725">
        <v>9.94</v>
      </c>
      <c r="K3725">
        <v>433.36099999999999</v>
      </c>
      <c r="L3725">
        <v>423.42099999999999</v>
      </c>
      <c r="N3725">
        <v>9.2200000000000006</v>
      </c>
    </row>
    <row r="3726" spans="1:14" x14ac:dyDescent="0.2">
      <c r="A3726" s="1" t="s">
        <v>56</v>
      </c>
      <c r="B3726" s="10">
        <v>31144</v>
      </c>
      <c r="C3726" s="32" t="str">
        <f t="shared" si="394"/>
        <v>S</v>
      </c>
      <c r="D3726">
        <v>33</v>
      </c>
      <c r="E3726">
        <v>0.41</v>
      </c>
      <c r="F3726" s="5">
        <v>32.590000000000003</v>
      </c>
      <c r="G3726">
        <v>9.9339999999999993</v>
      </c>
      <c r="K3726">
        <v>433.36099999999999</v>
      </c>
      <c r="L3726">
        <v>423.428</v>
      </c>
      <c r="N3726">
        <v>9.2140000000000004</v>
      </c>
    </row>
    <row r="3727" spans="1:14" x14ac:dyDescent="0.2">
      <c r="A3727" s="1" t="s">
        <v>56</v>
      </c>
      <c r="B3727" s="10">
        <v>31151</v>
      </c>
      <c r="C3727" s="32" t="str">
        <f t="shared" si="394"/>
        <v>S</v>
      </c>
      <c r="D3727">
        <v>33</v>
      </c>
      <c r="E3727">
        <v>0.42</v>
      </c>
      <c r="F3727" s="5">
        <v>32.58</v>
      </c>
      <c r="G3727">
        <v>9.9309999999999992</v>
      </c>
      <c r="K3727">
        <v>433.36099999999999</v>
      </c>
      <c r="L3727">
        <v>423.43099999999998</v>
      </c>
      <c r="N3727">
        <v>9.2110000000000003</v>
      </c>
    </row>
    <row r="3728" spans="1:14" x14ac:dyDescent="0.2">
      <c r="A3728" s="1" t="s">
        <v>56</v>
      </c>
      <c r="B3728" s="10">
        <v>31158</v>
      </c>
      <c r="C3728" s="32" t="str">
        <f t="shared" si="394"/>
        <v>S</v>
      </c>
      <c r="D3728">
        <v>33</v>
      </c>
      <c r="E3728">
        <v>0.43</v>
      </c>
      <c r="F3728" s="5">
        <v>32.57</v>
      </c>
      <c r="G3728">
        <v>9.9269999999999996</v>
      </c>
      <c r="K3728">
        <v>433.36099999999999</v>
      </c>
      <c r="L3728">
        <v>423.43400000000003</v>
      </c>
      <c r="N3728">
        <v>9.2070000000000007</v>
      </c>
    </row>
    <row r="3729" spans="1:14" x14ac:dyDescent="0.2">
      <c r="A3729" s="1" t="s">
        <v>56</v>
      </c>
      <c r="B3729" s="10">
        <v>31165</v>
      </c>
      <c r="C3729" s="32" t="str">
        <f t="shared" si="394"/>
        <v>S</v>
      </c>
      <c r="D3729">
        <v>33</v>
      </c>
      <c r="E3729">
        <v>0.53</v>
      </c>
      <c r="F3729" s="5">
        <v>32.47</v>
      </c>
      <c r="G3729">
        <v>9.8970000000000002</v>
      </c>
      <c r="K3729">
        <v>433.36099999999999</v>
      </c>
      <c r="L3729">
        <v>423.464</v>
      </c>
      <c r="N3729">
        <v>9.1769999999999996</v>
      </c>
    </row>
    <row r="3730" spans="1:14" x14ac:dyDescent="0.2">
      <c r="A3730" s="1" t="s">
        <v>56</v>
      </c>
      <c r="B3730" s="10">
        <v>31172</v>
      </c>
      <c r="C3730" s="32" t="str">
        <f t="shared" si="394"/>
        <v>S</v>
      </c>
      <c r="D3730">
        <v>33</v>
      </c>
      <c r="E3730">
        <v>0.67</v>
      </c>
      <c r="F3730" s="5">
        <v>32.33</v>
      </c>
      <c r="G3730">
        <v>9.8539999999999992</v>
      </c>
      <c r="K3730">
        <v>433.36099999999999</v>
      </c>
      <c r="L3730">
        <v>423.50700000000001</v>
      </c>
      <c r="N3730">
        <v>9.1340000000000003</v>
      </c>
    </row>
    <row r="3731" spans="1:14" x14ac:dyDescent="0.2">
      <c r="A3731" s="1" t="s">
        <v>56</v>
      </c>
      <c r="B3731" s="10">
        <v>31179</v>
      </c>
      <c r="C3731" s="32" t="str">
        <f t="shared" si="394"/>
        <v>S</v>
      </c>
      <c r="D3731">
        <v>33</v>
      </c>
      <c r="E3731">
        <v>0.9</v>
      </c>
      <c r="F3731" s="5">
        <v>32.1</v>
      </c>
      <c r="G3731">
        <v>9.7840000000000007</v>
      </c>
      <c r="K3731">
        <v>433.36099999999999</v>
      </c>
      <c r="L3731">
        <v>423.577</v>
      </c>
      <c r="N3731">
        <v>9.0640000000000001</v>
      </c>
    </row>
    <row r="3732" spans="1:14" x14ac:dyDescent="0.2">
      <c r="A3732" s="1" t="s">
        <v>56</v>
      </c>
      <c r="B3732" s="10">
        <v>31186</v>
      </c>
      <c r="C3732" s="32" t="str">
        <f t="shared" si="394"/>
        <v>S</v>
      </c>
      <c r="D3732">
        <v>33</v>
      </c>
      <c r="E3732">
        <v>0.97</v>
      </c>
      <c r="F3732" s="5">
        <v>32.03</v>
      </c>
      <c r="G3732">
        <v>9.7629999999999999</v>
      </c>
      <c r="K3732">
        <v>433.36099999999999</v>
      </c>
      <c r="L3732">
        <v>423.59800000000001</v>
      </c>
      <c r="N3732">
        <v>9.0429999999999993</v>
      </c>
    </row>
    <row r="3733" spans="1:14" x14ac:dyDescent="0.2">
      <c r="A3733" s="1" t="s">
        <v>56</v>
      </c>
      <c r="B3733" s="10">
        <v>31193</v>
      </c>
      <c r="C3733" s="32" t="str">
        <f t="shared" si="394"/>
        <v>S</v>
      </c>
      <c r="D3733">
        <v>33</v>
      </c>
      <c r="E3733">
        <v>0.99</v>
      </c>
      <c r="F3733" s="5">
        <v>32.01</v>
      </c>
      <c r="G3733">
        <v>9.7569999999999997</v>
      </c>
      <c r="K3733">
        <v>433.36099999999999</v>
      </c>
      <c r="L3733">
        <v>423.60399999999998</v>
      </c>
      <c r="N3733">
        <v>9.0370000000000008</v>
      </c>
    </row>
    <row r="3734" spans="1:14" x14ac:dyDescent="0.2">
      <c r="A3734" s="1" t="s">
        <v>56</v>
      </c>
      <c r="B3734" s="10">
        <v>31200</v>
      </c>
      <c r="C3734" s="32" t="str">
        <f t="shared" si="394"/>
        <v>S</v>
      </c>
      <c r="D3734">
        <v>33</v>
      </c>
      <c r="E3734">
        <v>1.07</v>
      </c>
      <c r="F3734" s="5">
        <v>31.93</v>
      </c>
      <c r="G3734">
        <v>9.7319999999999993</v>
      </c>
      <c r="K3734">
        <v>433.36099999999999</v>
      </c>
      <c r="L3734">
        <v>423.62900000000002</v>
      </c>
      <c r="N3734">
        <v>9.0120000000000005</v>
      </c>
    </row>
    <row r="3735" spans="1:14" x14ac:dyDescent="0.2">
      <c r="A3735" s="1" t="s">
        <v>56</v>
      </c>
      <c r="B3735" s="10">
        <v>31207</v>
      </c>
      <c r="C3735" s="32" t="str">
        <f t="shared" si="394"/>
        <v>S</v>
      </c>
      <c r="D3735">
        <v>33</v>
      </c>
      <c r="E3735">
        <v>1.07</v>
      </c>
      <c r="F3735" s="5">
        <v>31.93</v>
      </c>
      <c r="G3735">
        <v>9.7319999999999993</v>
      </c>
      <c r="K3735">
        <v>433.36099999999999</v>
      </c>
      <c r="L3735">
        <v>423.62900000000002</v>
      </c>
      <c r="N3735">
        <v>9.0120000000000005</v>
      </c>
    </row>
    <row r="3736" spans="1:14" x14ac:dyDescent="0.2">
      <c r="A3736" s="1" t="s">
        <v>56</v>
      </c>
      <c r="B3736" s="10">
        <v>31214</v>
      </c>
      <c r="C3736" s="32" t="str">
        <f t="shared" si="394"/>
        <v>S</v>
      </c>
      <c r="D3736">
        <v>33</v>
      </c>
      <c r="E3736">
        <v>1.1000000000000001</v>
      </c>
      <c r="F3736" s="5">
        <v>31.9</v>
      </c>
      <c r="G3736">
        <v>9.7230000000000008</v>
      </c>
      <c r="K3736">
        <v>433.36099999999999</v>
      </c>
      <c r="L3736">
        <v>423.63799999999998</v>
      </c>
      <c r="N3736">
        <v>9.0030000000000001</v>
      </c>
    </row>
    <row r="3737" spans="1:14" x14ac:dyDescent="0.2">
      <c r="A3737" s="1" t="s">
        <v>56</v>
      </c>
      <c r="B3737" s="10">
        <v>31216</v>
      </c>
      <c r="C3737" s="32" t="str">
        <f t="shared" si="394"/>
        <v>S</v>
      </c>
      <c r="D3737">
        <v>33</v>
      </c>
      <c r="E3737">
        <v>1.1299999999999999</v>
      </c>
      <c r="F3737" s="5">
        <v>31.87</v>
      </c>
      <c r="G3737">
        <v>9.7140000000000004</v>
      </c>
      <c r="K3737">
        <v>433.36099999999999</v>
      </c>
      <c r="L3737">
        <v>423.64699999999999</v>
      </c>
      <c r="N3737">
        <v>8.9939999999999998</v>
      </c>
    </row>
    <row r="3738" spans="1:14" x14ac:dyDescent="0.2">
      <c r="A3738" s="1" t="s">
        <v>56</v>
      </c>
      <c r="B3738" s="10">
        <v>31228</v>
      </c>
      <c r="C3738" s="32" t="str">
        <f t="shared" si="394"/>
        <v>S</v>
      </c>
      <c r="D3738">
        <v>33</v>
      </c>
      <c r="E3738">
        <v>1.1100000000000001</v>
      </c>
      <c r="F3738" s="5">
        <v>31.89</v>
      </c>
      <c r="G3738">
        <v>9.7200000000000006</v>
      </c>
      <c r="K3738">
        <v>433.36099999999999</v>
      </c>
      <c r="L3738">
        <v>423.64100000000002</v>
      </c>
      <c r="N3738">
        <v>9</v>
      </c>
    </row>
    <row r="3739" spans="1:14" x14ac:dyDescent="0.2">
      <c r="A3739" s="1" t="s">
        <v>56</v>
      </c>
      <c r="B3739" s="10">
        <v>31235</v>
      </c>
      <c r="C3739" s="32" t="str">
        <f t="shared" si="394"/>
        <v>S</v>
      </c>
      <c r="D3739">
        <v>33</v>
      </c>
      <c r="E3739">
        <v>1.1499999999999999</v>
      </c>
      <c r="F3739" s="5">
        <v>31.85</v>
      </c>
      <c r="G3739">
        <v>9.7080000000000002</v>
      </c>
      <c r="K3739">
        <v>433.36099999999999</v>
      </c>
      <c r="L3739">
        <v>423.65300000000002</v>
      </c>
      <c r="N3739">
        <v>8.9879999999999995</v>
      </c>
    </row>
    <row r="3740" spans="1:14" x14ac:dyDescent="0.2">
      <c r="A3740" s="1" t="s">
        <v>56</v>
      </c>
      <c r="B3740" s="10">
        <v>31242</v>
      </c>
      <c r="C3740" s="32" t="str">
        <f t="shared" si="394"/>
        <v>S</v>
      </c>
      <c r="D3740">
        <v>33</v>
      </c>
      <c r="E3740">
        <v>1.1599999999999999</v>
      </c>
      <c r="F3740" s="5">
        <v>31.84</v>
      </c>
      <c r="G3740">
        <v>9.7050000000000001</v>
      </c>
      <c r="K3740">
        <v>433.36099999999999</v>
      </c>
      <c r="L3740">
        <v>423.65600000000001</v>
      </c>
      <c r="N3740">
        <v>8.9849999999999994</v>
      </c>
    </row>
    <row r="3741" spans="1:14" x14ac:dyDescent="0.2">
      <c r="A3741" s="1" t="s">
        <v>56</v>
      </c>
      <c r="B3741" s="10">
        <v>31249</v>
      </c>
      <c r="C3741" s="32" t="str">
        <f t="shared" si="394"/>
        <v>S</v>
      </c>
      <c r="D3741">
        <v>33</v>
      </c>
      <c r="E3741">
        <v>1.21</v>
      </c>
      <c r="F3741" s="5">
        <v>31.79</v>
      </c>
      <c r="G3741">
        <v>9.69</v>
      </c>
      <c r="K3741">
        <v>433.36099999999999</v>
      </c>
      <c r="L3741">
        <v>423.67099999999999</v>
      </c>
      <c r="N3741">
        <v>8.9700000000000006</v>
      </c>
    </row>
    <row r="3742" spans="1:14" x14ac:dyDescent="0.2">
      <c r="A3742" s="1" t="s">
        <v>56</v>
      </c>
      <c r="B3742" s="10">
        <v>31256</v>
      </c>
      <c r="C3742" s="32" t="str">
        <f t="shared" si="394"/>
        <v>S</v>
      </c>
      <c r="D3742">
        <v>33</v>
      </c>
      <c r="E3742">
        <v>1.22</v>
      </c>
      <c r="F3742" s="5">
        <v>31.78</v>
      </c>
      <c r="G3742">
        <v>9.6869999999999994</v>
      </c>
      <c r="K3742">
        <v>433.36099999999999</v>
      </c>
      <c r="L3742">
        <v>423.67399999999998</v>
      </c>
      <c r="N3742">
        <v>8.9670000000000005</v>
      </c>
    </row>
    <row r="3743" spans="1:14" x14ac:dyDescent="0.2">
      <c r="A3743" s="1" t="s">
        <v>56</v>
      </c>
      <c r="B3743" s="10">
        <v>31263</v>
      </c>
      <c r="C3743" s="32" t="str">
        <f t="shared" si="394"/>
        <v>S</v>
      </c>
      <c r="D3743">
        <v>33</v>
      </c>
      <c r="E3743">
        <v>1.2</v>
      </c>
      <c r="F3743" s="5">
        <v>31.8</v>
      </c>
      <c r="G3743">
        <v>9.6929999999999996</v>
      </c>
      <c r="K3743">
        <v>433.36099999999999</v>
      </c>
      <c r="L3743">
        <v>423.66800000000001</v>
      </c>
      <c r="N3743">
        <v>8.9730000000000008</v>
      </c>
    </row>
    <row r="3744" spans="1:14" x14ac:dyDescent="0.2">
      <c r="A3744" s="1" t="s">
        <v>56</v>
      </c>
      <c r="B3744" s="10">
        <v>31270</v>
      </c>
      <c r="C3744" s="32" t="str">
        <f t="shared" si="394"/>
        <v>S</v>
      </c>
      <c r="D3744">
        <v>33</v>
      </c>
      <c r="E3744">
        <v>1.19</v>
      </c>
      <c r="F3744" s="5">
        <v>31.81</v>
      </c>
      <c r="G3744">
        <v>9.6959999999999997</v>
      </c>
      <c r="K3744">
        <v>433.36099999999999</v>
      </c>
      <c r="L3744">
        <v>423.66500000000002</v>
      </c>
      <c r="N3744">
        <v>8.9760000000000009</v>
      </c>
    </row>
    <row r="3745" spans="1:14" x14ac:dyDescent="0.2">
      <c r="A3745" s="1" t="s">
        <v>56</v>
      </c>
      <c r="B3745" s="10">
        <v>31272</v>
      </c>
      <c r="C3745" s="32" t="str">
        <f t="shared" si="394"/>
        <v>S</v>
      </c>
      <c r="D3745">
        <v>32</v>
      </c>
      <c r="E3745">
        <v>0.2</v>
      </c>
      <c r="F3745" s="5">
        <v>31.8</v>
      </c>
      <c r="G3745">
        <v>9.6929999999999996</v>
      </c>
      <c r="K3745">
        <v>433.36099999999999</v>
      </c>
      <c r="L3745">
        <v>423.66800000000001</v>
      </c>
      <c r="N3745">
        <v>8.9730000000000008</v>
      </c>
    </row>
    <row r="3746" spans="1:14" x14ac:dyDescent="0.2">
      <c r="A3746" s="1" t="s">
        <v>56</v>
      </c>
      <c r="B3746" s="10">
        <v>31277</v>
      </c>
      <c r="C3746" s="32" t="str">
        <f t="shared" si="394"/>
        <v>S</v>
      </c>
      <c r="D3746">
        <v>33</v>
      </c>
      <c r="E3746">
        <v>1.19</v>
      </c>
      <c r="F3746" s="5">
        <v>31.81</v>
      </c>
      <c r="G3746">
        <v>9.6959999999999997</v>
      </c>
      <c r="K3746">
        <v>433.36099999999999</v>
      </c>
      <c r="L3746">
        <v>423.66500000000002</v>
      </c>
      <c r="N3746">
        <v>8.9760000000000009</v>
      </c>
    </row>
    <row r="3747" spans="1:14" x14ac:dyDescent="0.2">
      <c r="A3747" s="1" t="s">
        <v>56</v>
      </c>
      <c r="B3747" s="10">
        <v>31284</v>
      </c>
      <c r="C3747" s="32" t="str">
        <f t="shared" si="394"/>
        <v>S</v>
      </c>
      <c r="D3747">
        <v>33</v>
      </c>
      <c r="E3747">
        <v>1.18</v>
      </c>
      <c r="F3747" s="5">
        <v>31.82</v>
      </c>
      <c r="G3747">
        <v>9.6989999999999998</v>
      </c>
      <c r="K3747">
        <v>433.36099999999999</v>
      </c>
      <c r="L3747">
        <v>423.66199999999998</v>
      </c>
      <c r="N3747">
        <v>8.9789999999999992</v>
      </c>
    </row>
    <row r="3748" spans="1:14" x14ac:dyDescent="0.2">
      <c r="A3748" s="1" t="s">
        <v>56</v>
      </c>
      <c r="B3748" s="10">
        <v>31291</v>
      </c>
      <c r="C3748" s="32" t="str">
        <f t="shared" si="394"/>
        <v>S</v>
      </c>
      <c r="D3748">
        <v>33</v>
      </c>
      <c r="E3748">
        <v>1.18</v>
      </c>
      <c r="F3748" s="5">
        <v>31.82</v>
      </c>
      <c r="G3748">
        <v>9.6989999999999998</v>
      </c>
      <c r="K3748">
        <v>433.36099999999999</v>
      </c>
      <c r="L3748">
        <v>423.66199999999998</v>
      </c>
      <c r="N3748">
        <v>8.9789999999999992</v>
      </c>
    </row>
    <row r="3749" spans="1:14" x14ac:dyDescent="0.2">
      <c r="A3749" s="1" t="s">
        <v>56</v>
      </c>
      <c r="B3749" s="10">
        <v>31298</v>
      </c>
      <c r="C3749" s="32" t="str">
        <f t="shared" si="394"/>
        <v>S</v>
      </c>
      <c r="D3749">
        <v>33</v>
      </c>
      <c r="E3749">
        <v>1.1599999999999999</v>
      </c>
      <c r="F3749" s="5">
        <v>31.84</v>
      </c>
      <c r="G3749">
        <v>9.7050000000000001</v>
      </c>
      <c r="K3749">
        <v>433.36099999999999</v>
      </c>
      <c r="L3749">
        <v>423.65600000000001</v>
      </c>
      <c r="N3749">
        <v>8.9849999999999994</v>
      </c>
    </row>
    <row r="3750" spans="1:14" x14ac:dyDescent="0.2">
      <c r="A3750" s="1" t="s">
        <v>56</v>
      </c>
      <c r="B3750" s="10">
        <v>31305</v>
      </c>
      <c r="C3750" s="32" t="str">
        <f t="shared" si="394"/>
        <v>S</v>
      </c>
      <c r="D3750">
        <v>33</v>
      </c>
      <c r="E3750">
        <v>1.1399999999999999</v>
      </c>
      <c r="F3750" s="5">
        <v>31.86</v>
      </c>
      <c r="G3750">
        <v>9.7110000000000003</v>
      </c>
      <c r="K3750">
        <v>433.36099999999999</v>
      </c>
      <c r="L3750">
        <v>423.65</v>
      </c>
      <c r="N3750">
        <v>8.9909999999999997</v>
      </c>
    </row>
    <row r="3751" spans="1:14" x14ac:dyDescent="0.2">
      <c r="A3751" s="1" t="s">
        <v>56</v>
      </c>
      <c r="B3751" s="10">
        <v>31312</v>
      </c>
      <c r="C3751" s="32" t="str">
        <f t="shared" si="394"/>
        <v>S</v>
      </c>
      <c r="D3751">
        <v>33</v>
      </c>
      <c r="E3751">
        <v>1.1399999999999999</v>
      </c>
      <c r="F3751" s="5">
        <v>31.86</v>
      </c>
      <c r="G3751">
        <v>9.7110000000000003</v>
      </c>
      <c r="K3751">
        <v>433.36099999999999</v>
      </c>
      <c r="L3751">
        <v>423.65</v>
      </c>
      <c r="N3751">
        <v>8.9909999999999997</v>
      </c>
    </row>
    <row r="3752" spans="1:14" x14ac:dyDescent="0.2">
      <c r="A3752" s="1" t="s">
        <v>56</v>
      </c>
      <c r="B3752" s="10">
        <v>31319</v>
      </c>
      <c r="C3752" s="32" t="str">
        <f t="shared" si="394"/>
        <v>S</v>
      </c>
      <c r="D3752">
        <v>33</v>
      </c>
      <c r="E3752">
        <v>1.1499999999999999</v>
      </c>
      <c r="F3752" s="5">
        <v>31.85</v>
      </c>
      <c r="G3752">
        <v>9.7080000000000002</v>
      </c>
      <c r="K3752">
        <v>433.36099999999999</v>
      </c>
      <c r="L3752">
        <v>423.65300000000002</v>
      </c>
      <c r="N3752">
        <v>8.9879999999999995</v>
      </c>
    </row>
    <row r="3753" spans="1:14" x14ac:dyDescent="0.2">
      <c r="A3753" s="1" t="s">
        <v>56</v>
      </c>
      <c r="B3753" s="10">
        <v>31326</v>
      </c>
      <c r="C3753" s="32" t="str">
        <f t="shared" si="394"/>
        <v>S</v>
      </c>
      <c r="D3753">
        <v>33</v>
      </c>
      <c r="E3753">
        <v>1.1299999999999999</v>
      </c>
      <c r="F3753" s="5">
        <v>31.87</v>
      </c>
      <c r="G3753">
        <v>9.7140000000000004</v>
      </c>
      <c r="K3753">
        <v>433.36099999999999</v>
      </c>
      <c r="L3753">
        <v>423.64699999999999</v>
      </c>
      <c r="N3753">
        <v>8.9939999999999998</v>
      </c>
    </row>
    <row r="3754" spans="1:14" x14ac:dyDescent="0.2">
      <c r="A3754" s="1" t="s">
        <v>56</v>
      </c>
      <c r="B3754" s="10">
        <v>31333</v>
      </c>
      <c r="C3754" s="32" t="str">
        <f t="shared" si="394"/>
        <v>S</v>
      </c>
      <c r="D3754">
        <v>33</v>
      </c>
      <c r="E3754">
        <v>1.0900000000000001</v>
      </c>
      <c r="F3754" s="5">
        <v>31.91</v>
      </c>
      <c r="G3754">
        <v>9.7260000000000009</v>
      </c>
      <c r="K3754">
        <v>433.36099999999999</v>
      </c>
      <c r="L3754">
        <v>423.63499999999999</v>
      </c>
      <c r="N3754">
        <v>9.0060000000000002</v>
      </c>
    </row>
    <row r="3755" spans="1:14" x14ac:dyDescent="0.2">
      <c r="A3755" s="1" t="s">
        <v>56</v>
      </c>
      <c r="B3755" s="10">
        <v>31340</v>
      </c>
      <c r="C3755" s="32" t="str">
        <f t="shared" si="394"/>
        <v>S</v>
      </c>
      <c r="D3755">
        <v>33</v>
      </c>
      <c r="E3755">
        <v>1.05</v>
      </c>
      <c r="F3755" s="5">
        <v>31.95</v>
      </c>
      <c r="G3755">
        <v>9.7379999999999995</v>
      </c>
      <c r="K3755">
        <v>433.36099999999999</v>
      </c>
      <c r="L3755">
        <v>423.62299999999999</v>
      </c>
      <c r="N3755">
        <v>9.0180000000000007</v>
      </c>
    </row>
    <row r="3756" spans="1:14" x14ac:dyDescent="0.2">
      <c r="A3756" s="1" t="s">
        <v>56</v>
      </c>
      <c r="B3756" s="10">
        <v>31347</v>
      </c>
      <c r="C3756" s="32" t="str">
        <f t="shared" si="394"/>
        <v>S</v>
      </c>
      <c r="D3756">
        <v>33</v>
      </c>
      <c r="E3756">
        <v>1.01</v>
      </c>
      <c r="F3756" s="5">
        <v>31.99</v>
      </c>
      <c r="G3756">
        <v>9.7509999999999994</v>
      </c>
      <c r="K3756">
        <v>433.36099999999999</v>
      </c>
      <c r="L3756">
        <v>423.61</v>
      </c>
      <c r="N3756">
        <v>9.0310000000000006</v>
      </c>
    </row>
    <row r="3757" spans="1:14" x14ac:dyDescent="0.2">
      <c r="A3757" s="1" t="s">
        <v>56</v>
      </c>
      <c r="B3757" s="10">
        <v>31437</v>
      </c>
      <c r="C3757" s="32" t="str">
        <f t="shared" si="394"/>
        <v>S</v>
      </c>
      <c r="D3757">
        <v>33</v>
      </c>
      <c r="E3757">
        <v>0.9</v>
      </c>
      <c r="F3757" s="5">
        <v>32.1</v>
      </c>
      <c r="G3757">
        <v>9.7840000000000007</v>
      </c>
      <c r="K3757">
        <v>433.36099999999999</v>
      </c>
      <c r="L3757">
        <v>423.577</v>
      </c>
      <c r="N3757">
        <v>9.0640000000000001</v>
      </c>
    </row>
    <row r="3758" spans="1:14" x14ac:dyDescent="0.2">
      <c r="A3758" s="1" t="s">
        <v>56</v>
      </c>
      <c r="B3758" s="10">
        <v>31445</v>
      </c>
      <c r="C3758" s="32" t="str">
        <f t="shared" si="394"/>
        <v>S</v>
      </c>
      <c r="D3758">
        <v>33</v>
      </c>
      <c r="E3758">
        <v>0.74</v>
      </c>
      <c r="F3758" s="5">
        <v>32.26</v>
      </c>
      <c r="G3758">
        <v>9.8330000000000002</v>
      </c>
      <c r="K3758">
        <v>433.36099999999999</v>
      </c>
      <c r="L3758">
        <v>423.52800000000002</v>
      </c>
      <c r="N3758">
        <v>9.1129999999999995</v>
      </c>
    </row>
    <row r="3759" spans="1:14" x14ac:dyDescent="0.2">
      <c r="A3759" s="1" t="s">
        <v>56</v>
      </c>
      <c r="B3759" s="10">
        <v>31451</v>
      </c>
      <c r="C3759" s="32" t="str">
        <f t="shared" si="394"/>
        <v>S</v>
      </c>
      <c r="D3759">
        <v>33</v>
      </c>
      <c r="E3759">
        <v>0.71</v>
      </c>
      <c r="F3759" s="5">
        <v>32.29</v>
      </c>
      <c r="G3759">
        <v>9.8420000000000005</v>
      </c>
      <c r="K3759">
        <v>433.36099999999999</v>
      </c>
      <c r="L3759">
        <v>423.51900000000001</v>
      </c>
      <c r="N3759">
        <v>9.1219999999999999</v>
      </c>
    </row>
    <row r="3760" spans="1:14" x14ac:dyDescent="0.2">
      <c r="A3760" s="1" t="s">
        <v>56</v>
      </c>
      <c r="B3760" s="10">
        <v>31458</v>
      </c>
      <c r="C3760" s="32" t="str">
        <f t="shared" si="394"/>
        <v>S</v>
      </c>
      <c r="D3760">
        <v>33</v>
      </c>
      <c r="E3760">
        <v>0.72</v>
      </c>
      <c r="F3760" s="5">
        <v>32.28</v>
      </c>
      <c r="G3760">
        <v>9.8390000000000004</v>
      </c>
      <c r="K3760">
        <v>433.36099999999999</v>
      </c>
      <c r="L3760">
        <v>423.52199999999999</v>
      </c>
      <c r="N3760">
        <v>9.1189999999999998</v>
      </c>
    </row>
    <row r="3761" spans="1:14" x14ac:dyDescent="0.2">
      <c r="A3761" s="1" t="s">
        <v>56</v>
      </c>
      <c r="B3761" s="10">
        <v>31465</v>
      </c>
      <c r="C3761" s="32" t="str">
        <f t="shared" si="394"/>
        <v>S</v>
      </c>
      <c r="D3761">
        <v>33</v>
      </c>
      <c r="E3761">
        <v>0.66</v>
      </c>
      <c r="F3761" s="5">
        <v>32.340000000000003</v>
      </c>
      <c r="G3761">
        <v>9.8569999999999993</v>
      </c>
      <c r="K3761">
        <v>433.36099999999999</v>
      </c>
      <c r="L3761">
        <v>423.50400000000002</v>
      </c>
      <c r="N3761">
        <v>9.1370000000000005</v>
      </c>
    </row>
    <row r="3762" spans="1:14" x14ac:dyDescent="0.2">
      <c r="A3762" s="1" t="s">
        <v>56</v>
      </c>
      <c r="B3762" s="10">
        <v>31473</v>
      </c>
      <c r="C3762" s="32" t="str">
        <f t="shared" si="394"/>
        <v>S</v>
      </c>
      <c r="D3762">
        <v>33</v>
      </c>
      <c r="E3762">
        <v>0.65</v>
      </c>
      <c r="F3762" s="5">
        <v>32.35</v>
      </c>
      <c r="G3762">
        <v>9.86</v>
      </c>
      <c r="K3762">
        <v>433.36099999999999</v>
      </c>
      <c r="L3762">
        <v>423.50099999999998</v>
      </c>
      <c r="N3762">
        <v>9.14</v>
      </c>
    </row>
    <row r="3763" spans="1:14" x14ac:dyDescent="0.2">
      <c r="A3763" s="1" t="s">
        <v>56</v>
      </c>
      <c r="B3763" s="10">
        <v>31480</v>
      </c>
      <c r="C3763" s="32" t="str">
        <f t="shared" si="394"/>
        <v>S</v>
      </c>
      <c r="D3763">
        <v>33</v>
      </c>
      <c r="E3763">
        <v>0.64</v>
      </c>
      <c r="F3763" s="5">
        <v>32.36</v>
      </c>
      <c r="G3763">
        <v>9.8629999999999995</v>
      </c>
      <c r="K3763">
        <v>433.36099999999999</v>
      </c>
      <c r="L3763">
        <v>423.49799999999999</v>
      </c>
      <c r="N3763">
        <v>9.1430000000000007</v>
      </c>
    </row>
    <row r="3764" spans="1:14" x14ac:dyDescent="0.2">
      <c r="A3764" s="1" t="s">
        <v>56</v>
      </c>
      <c r="B3764" s="10">
        <v>31487</v>
      </c>
      <c r="C3764" s="32" t="str">
        <f t="shared" si="394"/>
        <v>S</v>
      </c>
      <c r="D3764">
        <v>33</v>
      </c>
      <c r="E3764">
        <v>0.61</v>
      </c>
      <c r="F3764" s="5">
        <v>32.39</v>
      </c>
      <c r="G3764">
        <v>9.8729999999999993</v>
      </c>
      <c r="K3764">
        <v>433.36099999999999</v>
      </c>
      <c r="L3764">
        <v>423.488</v>
      </c>
      <c r="N3764">
        <v>9.1530000000000005</v>
      </c>
    </row>
    <row r="3765" spans="1:14" x14ac:dyDescent="0.2">
      <c r="A3765" s="1" t="s">
        <v>56</v>
      </c>
      <c r="B3765" s="10">
        <v>31493</v>
      </c>
      <c r="C3765" s="32" t="str">
        <f t="shared" si="394"/>
        <v>S</v>
      </c>
      <c r="D3765">
        <v>33</v>
      </c>
      <c r="E3765">
        <v>0.57999999999999996</v>
      </c>
      <c r="F3765" s="5">
        <v>32.42</v>
      </c>
      <c r="G3765">
        <v>9.8819999999999997</v>
      </c>
      <c r="K3765">
        <v>433.36099999999999</v>
      </c>
      <c r="L3765">
        <v>423.47899999999998</v>
      </c>
      <c r="N3765">
        <v>9.1620000000000008</v>
      </c>
    </row>
    <row r="3766" spans="1:14" x14ac:dyDescent="0.2">
      <c r="A3766" s="1" t="s">
        <v>56</v>
      </c>
      <c r="B3766" s="10">
        <v>31500</v>
      </c>
      <c r="C3766" s="32" t="str">
        <f t="shared" si="394"/>
        <v>S</v>
      </c>
      <c r="D3766">
        <v>33</v>
      </c>
      <c r="E3766">
        <v>0.73</v>
      </c>
      <c r="F3766" s="5">
        <v>32.270000000000003</v>
      </c>
      <c r="G3766">
        <v>9.8360000000000003</v>
      </c>
      <c r="K3766">
        <v>433.36099999999999</v>
      </c>
      <c r="L3766">
        <v>423.52499999999998</v>
      </c>
      <c r="N3766">
        <v>9.1159999999999997</v>
      </c>
    </row>
    <row r="3767" spans="1:14" x14ac:dyDescent="0.2">
      <c r="A3767" s="1" t="s">
        <v>56</v>
      </c>
      <c r="B3767" s="10">
        <v>31507</v>
      </c>
      <c r="C3767" s="32" t="str">
        <f t="shared" si="394"/>
        <v>S</v>
      </c>
      <c r="D3767">
        <v>33</v>
      </c>
      <c r="E3767">
        <v>0.78</v>
      </c>
      <c r="F3767" s="5">
        <v>32.22</v>
      </c>
      <c r="G3767">
        <v>9.8209999999999997</v>
      </c>
      <c r="K3767">
        <v>433.36099999999999</v>
      </c>
      <c r="L3767">
        <v>423.54</v>
      </c>
      <c r="N3767">
        <v>9.1010000000000009</v>
      </c>
    </row>
    <row r="3768" spans="1:14" x14ac:dyDescent="0.2">
      <c r="A3768" s="1" t="s">
        <v>56</v>
      </c>
      <c r="B3768" s="10">
        <v>31515</v>
      </c>
      <c r="C3768" s="32" t="str">
        <f t="shared" si="394"/>
        <v>S</v>
      </c>
      <c r="D3768">
        <v>33</v>
      </c>
      <c r="E3768">
        <v>0.86</v>
      </c>
      <c r="F3768" s="5">
        <v>32.14</v>
      </c>
      <c r="G3768">
        <v>9.7959999999999994</v>
      </c>
      <c r="K3768">
        <v>433.36099999999999</v>
      </c>
      <c r="L3768">
        <v>423.565</v>
      </c>
      <c r="N3768">
        <v>9.0760000000000005</v>
      </c>
    </row>
    <row r="3769" spans="1:14" x14ac:dyDescent="0.2">
      <c r="A3769" s="1" t="s">
        <v>56</v>
      </c>
      <c r="B3769" s="10">
        <v>31522</v>
      </c>
      <c r="C3769" s="32" t="str">
        <f t="shared" si="394"/>
        <v>S</v>
      </c>
      <c r="D3769">
        <v>33</v>
      </c>
      <c r="E3769">
        <v>0.92</v>
      </c>
      <c r="F3769" s="5">
        <v>32.08</v>
      </c>
      <c r="G3769">
        <v>9.7780000000000005</v>
      </c>
      <c r="K3769">
        <v>433.36099999999999</v>
      </c>
      <c r="L3769">
        <v>423.58300000000003</v>
      </c>
      <c r="N3769">
        <v>9.0579999999999998</v>
      </c>
    </row>
    <row r="3770" spans="1:14" x14ac:dyDescent="0.2">
      <c r="A3770" s="1" t="s">
        <v>56</v>
      </c>
      <c r="B3770" s="10">
        <v>31529</v>
      </c>
      <c r="C3770" s="32" t="str">
        <f t="shared" si="394"/>
        <v>S</v>
      </c>
      <c r="D3770">
        <v>33</v>
      </c>
      <c r="E3770">
        <v>0.97</v>
      </c>
      <c r="F3770" s="5">
        <v>32.03</v>
      </c>
      <c r="G3770">
        <v>9.7629999999999999</v>
      </c>
      <c r="K3770">
        <v>433.36099999999999</v>
      </c>
      <c r="L3770">
        <v>423.59800000000001</v>
      </c>
      <c r="N3770">
        <v>9.0429999999999993</v>
      </c>
    </row>
    <row r="3771" spans="1:14" x14ac:dyDescent="0.2">
      <c r="A3771" s="1" t="s">
        <v>56</v>
      </c>
      <c r="B3771" s="10">
        <v>31543</v>
      </c>
      <c r="C3771" s="32" t="str">
        <f t="shared" si="394"/>
        <v>S</v>
      </c>
      <c r="D3771">
        <v>33</v>
      </c>
      <c r="E3771">
        <v>1.1599999999999999</v>
      </c>
      <c r="F3771" s="5">
        <v>31.84</v>
      </c>
      <c r="G3771">
        <v>9.7050000000000001</v>
      </c>
      <c r="K3771">
        <v>433.36099999999999</v>
      </c>
      <c r="L3771">
        <v>423.65600000000001</v>
      </c>
      <c r="N3771">
        <v>8.9849999999999994</v>
      </c>
    </row>
    <row r="3772" spans="1:14" x14ac:dyDescent="0.2">
      <c r="A3772" s="1" t="s">
        <v>56</v>
      </c>
      <c r="B3772" s="10">
        <v>31551</v>
      </c>
      <c r="C3772" s="32" t="str">
        <f t="shared" si="394"/>
        <v>S</v>
      </c>
      <c r="D3772">
        <v>33</v>
      </c>
      <c r="E3772">
        <v>1.19</v>
      </c>
      <c r="F3772" s="5">
        <v>31.81</v>
      </c>
      <c r="G3772">
        <v>9.6959999999999997</v>
      </c>
      <c r="K3772">
        <v>433.36099999999999</v>
      </c>
      <c r="L3772">
        <v>423.66500000000002</v>
      </c>
      <c r="N3772">
        <v>8.9760000000000009</v>
      </c>
    </row>
    <row r="3773" spans="1:14" x14ac:dyDescent="0.2">
      <c r="A3773" s="1" t="s">
        <v>56</v>
      </c>
      <c r="B3773" s="10">
        <v>31578</v>
      </c>
      <c r="C3773" s="32" t="str">
        <f t="shared" si="394"/>
        <v>S</v>
      </c>
      <c r="D3773">
        <v>33</v>
      </c>
      <c r="E3773">
        <v>1.17</v>
      </c>
      <c r="F3773" s="5">
        <v>31.83</v>
      </c>
      <c r="G3773">
        <v>9.702</v>
      </c>
      <c r="K3773">
        <v>433.36099999999999</v>
      </c>
      <c r="L3773">
        <v>423.65899999999999</v>
      </c>
      <c r="N3773">
        <v>8.9819999999999993</v>
      </c>
    </row>
    <row r="3774" spans="1:14" x14ac:dyDescent="0.2">
      <c r="A3774" s="1" t="s">
        <v>56</v>
      </c>
      <c r="B3774" s="10">
        <v>31592</v>
      </c>
      <c r="C3774" s="32" t="str">
        <f t="shared" si="394"/>
        <v>S</v>
      </c>
      <c r="D3774">
        <v>33</v>
      </c>
      <c r="E3774">
        <v>1.19</v>
      </c>
      <c r="F3774" s="5">
        <v>31.81</v>
      </c>
      <c r="G3774">
        <v>9.6959999999999997</v>
      </c>
      <c r="K3774">
        <v>433.36099999999999</v>
      </c>
      <c r="L3774">
        <v>423.66500000000002</v>
      </c>
      <c r="N3774">
        <v>8.9760000000000009</v>
      </c>
    </row>
    <row r="3775" spans="1:14" x14ac:dyDescent="0.2">
      <c r="A3775" s="1" t="s">
        <v>56</v>
      </c>
      <c r="B3775" s="10">
        <v>31602</v>
      </c>
      <c r="C3775" s="32" t="str">
        <f t="shared" si="394"/>
        <v>S</v>
      </c>
      <c r="D3775">
        <v>33</v>
      </c>
      <c r="E3775">
        <v>1.1299999999999999</v>
      </c>
      <c r="F3775" s="5">
        <v>31.87</v>
      </c>
      <c r="G3775">
        <v>9.7140000000000004</v>
      </c>
      <c r="K3775">
        <v>433.36099999999999</v>
      </c>
      <c r="L3775">
        <v>423.64699999999999</v>
      </c>
      <c r="N3775">
        <v>8.9939999999999998</v>
      </c>
    </row>
    <row r="3776" spans="1:14" x14ac:dyDescent="0.2">
      <c r="A3776" s="1" t="s">
        <v>56</v>
      </c>
      <c r="B3776" s="10">
        <v>31606</v>
      </c>
      <c r="C3776" s="32" t="str">
        <f t="shared" si="394"/>
        <v>S</v>
      </c>
      <c r="D3776">
        <v>33</v>
      </c>
      <c r="E3776">
        <v>1.04</v>
      </c>
      <c r="F3776" s="5">
        <v>31.96</v>
      </c>
      <c r="G3776">
        <v>9.7420000000000009</v>
      </c>
      <c r="K3776">
        <v>433.36099999999999</v>
      </c>
      <c r="L3776">
        <v>423.62</v>
      </c>
      <c r="N3776">
        <v>9.0220000000000002</v>
      </c>
    </row>
    <row r="3777" spans="1:14" x14ac:dyDescent="0.2">
      <c r="A3777" s="1" t="s">
        <v>56</v>
      </c>
      <c r="B3777" s="10">
        <v>31614</v>
      </c>
      <c r="C3777" s="32" t="str">
        <f t="shared" si="394"/>
        <v>S</v>
      </c>
      <c r="D3777">
        <v>33</v>
      </c>
      <c r="E3777">
        <v>1.01</v>
      </c>
      <c r="F3777" s="5">
        <v>31.99</v>
      </c>
      <c r="G3777">
        <v>9.7509999999999994</v>
      </c>
      <c r="K3777">
        <v>433.36099999999999</v>
      </c>
      <c r="L3777">
        <v>423.61</v>
      </c>
      <c r="N3777">
        <v>9.0310000000000006</v>
      </c>
    </row>
    <row r="3778" spans="1:14" x14ac:dyDescent="0.2">
      <c r="A3778" s="1" t="s">
        <v>56</v>
      </c>
      <c r="B3778" s="10">
        <v>31719</v>
      </c>
      <c r="C3778" s="32" t="str">
        <f t="shared" si="394"/>
        <v>S</v>
      </c>
      <c r="D3778">
        <v>33</v>
      </c>
      <c r="E3778">
        <v>0.64</v>
      </c>
      <c r="F3778" s="5">
        <v>32.36</v>
      </c>
      <c r="G3778">
        <v>9.8629999999999995</v>
      </c>
      <c r="K3778">
        <v>433.36099999999999</v>
      </c>
      <c r="L3778">
        <v>423.49799999999999</v>
      </c>
      <c r="N3778">
        <v>9.1430000000000007</v>
      </c>
    </row>
    <row r="3779" spans="1:14" x14ac:dyDescent="0.2">
      <c r="A3779" s="1" t="s">
        <v>56</v>
      </c>
      <c r="B3779" s="10">
        <v>31760</v>
      </c>
      <c r="C3779" s="32" t="str">
        <f t="shared" si="394"/>
        <v>S</v>
      </c>
      <c r="D3779">
        <v>33</v>
      </c>
      <c r="E3779">
        <v>0.76</v>
      </c>
      <c r="F3779" s="5">
        <v>32.24</v>
      </c>
      <c r="G3779">
        <v>9.827</v>
      </c>
      <c r="K3779">
        <v>433.36099999999999</v>
      </c>
      <c r="L3779">
        <v>423.53399999999999</v>
      </c>
      <c r="N3779">
        <v>9.1069999999999993</v>
      </c>
    </row>
    <row r="3780" spans="1:14" x14ac:dyDescent="0.2">
      <c r="A3780" s="1" t="s">
        <v>56</v>
      </c>
      <c r="B3780" s="10">
        <v>31774</v>
      </c>
      <c r="C3780" s="32" t="str">
        <f t="shared" si="394"/>
        <v>S</v>
      </c>
      <c r="D3780">
        <v>33</v>
      </c>
      <c r="E3780">
        <v>0.56999999999999995</v>
      </c>
      <c r="F3780" s="5">
        <v>32.43</v>
      </c>
      <c r="G3780">
        <v>9.8849999999999998</v>
      </c>
      <c r="K3780">
        <v>433.36099999999999</v>
      </c>
      <c r="L3780">
        <v>423.476</v>
      </c>
      <c r="N3780">
        <v>9.1649999999999991</v>
      </c>
    </row>
    <row r="3781" spans="1:14" x14ac:dyDescent="0.2">
      <c r="A3781" s="1" t="s">
        <v>56</v>
      </c>
      <c r="B3781" s="10">
        <v>31780</v>
      </c>
      <c r="C3781" s="32" t="str">
        <f t="shared" si="394"/>
        <v>S</v>
      </c>
      <c r="D3781">
        <v>33</v>
      </c>
      <c r="E3781">
        <v>0.55000000000000004</v>
      </c>
      <c r="F3781" s="5">
        <v>32.450000000000003</v>
      </c>
      <c r="G3781">
        <v>9.891</v>
      </c>
      <c r="K3781">
        <v>433.36099999999999</v>
      </c>
      <c r="L3781">
        <v>423.47</v>
      </c>
      <c r="N3781">
        <v>9.1709999999999994</v>
      </c>
    </row>
    <row r="3782" spans="1:14" x14ac:dyDescent="0.2">
      <c r="A3782" s="1" t="s">
        <v>56</v>
      </c>
      <c r="B3782" s="10">
        <v>31788</v>
      </c>
      <c r="C3782" s="32" t="str">
        <f t="shared" si="394"/>
        <v>S</v>
      </c>
      <c r="D3782">
        <v>33</v>
      </c>
      <c r="E3782">
        <v>0.55000000000000004</v>
      </c>
      <c r="F3782" s="5">
        <v>32.450000000000003</v>
      </c>
      <c r="G3782">
        <v>9.891</v>
      </c>
      <c r="K3782">
        <v>433.36099999999999</v>
      </c>
      <c r="L3782">
        <v>423.47</v>
      </c>
      <c r="N3782">
        <v>9.1709999999999994</v>
      </c>
    </row>
    <row r="3783" spans="1:14" x14ac:dyDescent="0.2">
      <c r="A3783" s="1" t="s">
        <v>56</v>
      </c>
      <c r="B3783" s="10">
        <v>31984</v>
      </c>
      <c r="C3783" s="32" t="str">
        <f t="shared" si="394"/>
        <v>S</v>
      </c>
      <c r="D3783">
        <v>33</v>
      </c>
      <c r="E3783">
        <v>0.97</v>
      </c>
      <c r="F3783" s="5">
        <v>32.03</v>
      </c>
      <c r="G3783">
        <v>9.7629999999999999</v>
      </c>
      <c r="K3783">
        <v>433.36099999999999</v>
      </c>
      <c r="L3783">
        <v>423.59800000000001</v>
      </c>
      <c r="N3783">
        <v>9.0429999999999993</v>
      </c>
    </row>
    <row r="3784" spans="1:14" x14ac:dyDescent="0.2">
      <c r="A3784" s="1" t="s">
        <v>56</v>
      </c>
      <c r="B3784" s="10">
        <v>32171</v>
      </c>
      <c r="C3784" s="32" t="str">
        <f t="shared" ref="C3784:C3844" si="395">IF(ISBLANK(D3784),"V","S")</f>
        <v>S</v>
      </c>
      <c r="D3784">
        <v>33</v>
      </c>
      <c r="E3784">
        <v>0.16</v>
      </c>
      <c r="F3784" s="5">
        <v>32.840000000000003</v>
      </c>
      <c r="G3784">
        <v>10.01</v>
      </c>
      <c r="K3784">
        <v>433.36099999999999</v>
      </c>
      <c r="L3784">
        <v>423.351</v>
      </c>
      <c r="N3784">
        <v>9.2899999999999991</v>
      </c>
    </row>
    <row r="3785" spans="1:14" x14ac:dyDescent="0.2">
      <c r="A3785" s="1" t="s">
        <v>56</v>
      </c>
      <c r="B3785" s="10">
        <v>32320</v>
      </c>
      <c r="C3785" s="32" t="str">
        <f t="shared" si="395"/>
        <v>S</v>
      </c>
      <c r="D3785">
        <v>33</v>
      </c>
      <c r="E3785">
        <v>0.56999999999999995</v>
      </c>
      <c r="F3785" s="5">
        <v>32.43</v>
      </c>
      <c r="G3785">
        <v>9.8849999999999998</v>
      </c>
      <c r="K3785">
        <v>433.36099999999999</v>
      </c>
      <c r="L3785">
        <v>423.476</v>
      </c>
      <c r="N3785">
        <v>9.1649999999999991</v>
      </c>
    </row>
    <row r="3786" spans="1:14" x14ac:dyDescent="0.2">
      <c r="A3786" s="1" t="s">
        <v>56</v>
      </c>
      <c r="B3786" s="10">
        <v>32351</v>
      </c>
      <c r="C3786" s="32" t="str">
        <f t="shared" si="395"/>
        <v>S</v>
      </c>
      <c r="D3786">
        <v>33</v>
      </c>
      <c r="E3786">
        <v>0.39</v>
      </c>
      <c r="F3786" s="5">
        <v>32.61</v>
      </c>
      <c r="G3786">
        <v>9.94</v>
      </c>
      <c r="K3786">
        <v>433.36099999999999</v>
      </c>
      <c r="L3786">
        <v>423.42099999999999</v>
      </c>
      <c r="N3786">
        <v>9.2200000000000006</v>
      </c>
    </row>
    <row r="3787" spans="1:14" x14ac:dyDescent="0.2">
      <c r="A3787" s="1" t="s">
        <v>56</v>
      </c>
      <c r="B3787" s="10">
        <v>32381</v>
      </c>
      <c r="C3787" s="32" t="str">
        <f t="shared" si="395"/>
        <v>V</v>
      </c>
      <c r="F3787" s="5">
        <v>32.65</v>
      </c>
      <c r="G3787">
        <v>9.952</v>
      </c>
      <c r="K3787">
        <v>433.36099999999999</v>
      </c>
      <c r="L3787">
        <v>423.40899999999999</v>
      </c>
      <c r="N3787">
        <v>9.2319999999999993</v>
      </c>
    </row>
    <row r="3788" spans="1:14" x14ac:dyDescent="0.2">
      <c r="A3788" s="1" t="s">
        <v>56</v>
      </c>
      <c r="B3788" s="10">
        <v>32411</v>
      </c>
      <c r="C3788" s="32" t="str">
        <f t="shared" si="395"/>
        <v>V</v>
      </c>
      <c r="F3788" s="5">
        <v>32.79</v>
      </c>
      <c r="G3788">
        <v>9.9949999999999992</v>
      </c>
      <c r="K3788">
        <v>433.36099999999999</v>
      </c>
      <c r="L3788">
        <f t="shared" ref="L3788:L3816" si="396">K3788-G3788</f>
        <v>423.36599999999999</v>
      </c>
      <c r="N3788">
        <v>9.2750000000000004</v>
      </c>
    </row>
    <row r="3789" spans="1:14" x14ac:dyDescent="0.2">
      <c r="A3789" s="1" t="s">
        <v>56</v>
      </c>
      <c r="B3789" s="10">
        <v>32605</v>
      </c>
      <c r="C3789" s="32" t="str">
        <f t="shared" si="395"/>
        <v>V</v>
      </c>
      <c r="F3789" s="5">
        <v>32.881999999999998</v>
      </c>
      <c r="G3789">
        <v>10.025</v>
      </c>
      <c r="K3789">
        <v>433.36099999999999</v>
      </c>
      <c r="L3789">
        <f t="shared" si="396"/>
        <v>423.33600000000001</v>
      </c>
      <c r="N3789">
        <f t="shared" ref="N3789:N3816" si="397">432.641-L3789</f>
        <v>9.3050000000000068</v>
      </c>
    </row>
    <row r="3790" spans="1:14" x14ac:dyDescent="0.2">
      <c r="A3790" s="1" t="s">
        <v>56</v>
      </c>
      <c r="B3790" s="10">
        <v>32613</v>
      </c>
      <c r="C3790" s="32" t="str">
        <f t="shared" si="395"/>
        <v>V</v>
      </c>
      <c r="F3790" s="5">
        <v>32.790999999999997</v>
      </c>
      <c r="G3790">
        <v>9.9819999999999993</v>
      </c>
      <c r="K3790">
        <v>433.36099999999999</v>
      </c>
      <c r="L3790">
        <f t="shared" si="396"/>
        <v>423.37900000000002</v>
      </c>
      <c r="N3790">
        <f t="shared" si="397"/>
        <v>9.2620000000000005</v>
      </c>
    </row>
    <row r="3791" spans="1:14" x14ac:dyDescent="0.2">
      <c r="A3791" s="1" t="s">
        <v>56</v>
      </c>
      <c r="B3791" s="10">
        <v>32641</v>
      </c>
      <c r="C3791" s="32" t="str">
        <f t="shared" si="395"/>
        <v>S</v>
      </c>
      <c r="D3791">
        <v>33</v>
      </c>
      <c r="E3791">
        <v>0.54</v>
      </c>
      <c r="F3791" s="5">
        <v>32.46</v>
      </c>
      <c r="G3791">
        <v>9.8940000000000001</v>
      </c>
      <c r="K3791">
        <v>433.36099999999999</v>
      </c>
      <c r="L3791">
        <f t="shared" si="396"/>
        <v>423.46699999999998</v>
      </c>
      <c r="N3791">
        <f t="shared" si="397"/>
        <v>9.174000000000035</v>
      </c>
    </row>
    <row r="3792" spans="1:14" x14ac:dyDescent="0.2">
      <c r="A3792" s="1" t="s">
        <v>56</v>
      </c>
      <c r="B3792" s="10">
        <v>32667</v>
      </c>
      <c r="C3792" s="32" t="str">
        <f t="shared" si="395"/>
        <v>V</v>
      </c>
      <c r="F3792" s="5">
        <f>G3792*3.281</f>
        <v>32.393312999999999</v>
      </c>
      <c r="G3792">
        <v>9.8729999999999993</v>
      </c>
      <c r="K3792">
        <v>433.36099999999999</v>
      </c>
      <c r="L3792">
        <f t="shared" si="396"/>
        <v>423.488</v>
      </c>
      <c r="N3792">
        <f t="shared" si="397"/>
        <v>9.15300000000002</v>
      </c>
    </row>
    <row r="3793" spans="1:14" x14ac:dyDescent="0.2">
      <c r="A3793" s="1" t="s">
        <v>56</v>
      </c>
      <c r="B3793" s="10">
        <v>32723</v>
      </c>
      <c r="C3793" s="32" t="str">
        <f t="shared" si="395"/>
        <v>V</v>
      </c>
      <c r="F3793" s="5">
        <f t="shared" ref="F3793:F3800" si="398">G3793*3.281</f>
        <v>32.547519999999999</v>
      </c>
      <c r="G3793">
        <v>9.92</v>
      </c>
      <c r="K3793">
        <v>433.36099999999999</v>
      </c>
      <c r="L3793">
        <f t="shared" si="396"/>
        <v>423.44099999999997</v>
      </c>
      <c r="N3793">
        <f t="shared" si="397"/>
        <v>9.2000000000000455</v>
      </c>
    </row>
    <row r="3794" spans="1:14" x14ac:dyDescent="0.2">
      <c r="A3794" s="1" t="s">
        <v>56</v>
      </c>
      <c r="B3794" s="10">
        <v>32755</v>
      </c>
      <c r="C3794" s="32" t="str">
        <f t="shared" si="395"/>
        <v>V</v>
      </c>
      <c r="F3794" s="5">
        <f t="shared" si="398"/>
        <v>32.705007999999999</v>
      </c>
      <c r="G3794">
        <v>9.968</v>
      </c>
      <c r="K3794">
        <v>433.36099999999999</v>
      </c>
      <c r="L3794">
        <f t="shared" si="396"/>
        <v>423.39299999999997</v>
      </c>
      <c r="N3794">
        <f t="shared" si="397"/>
        <v>9.2480000000000473</v>
      </c>
    </row>
    <row r="3795" spans="1:14" x14ac:dyDescent="0.2">
      <c r="A3795" s="1" t="s">
        <v>56</v>
      </c>
      <c r="B3795" s="10">
        <v>32781</v>
      </c>
      <c r="C3795" s="32" t="str">
        <f t="shared" si="395"/>
        <v>V</v>
      </c>
      <c r="F3795" s="5">
        <f t="shared" si="398"/>
        <v>32.714851000000003</v>
      </c>
      <c r="G3795">
        <v>9.9710000000000001</v>
      </c>
      <c r="K3795">
        <v>433.36099999999999</v>
      </c>
      <c r="L3795">
        <f t="shared" si="396"/>
        <v>423.39</v>
      </c>
      <c r="N3795">
        <f t="shared" si="397"/>
        <v>9.2510000000000332</v>
      </c>
    </row>
    <row r="3796" spans="1:14" x14ac:dyDescent="0.2">
      <c r="A3796" s="1" t="s">
        <v>56</v>
      </c>
      <c r="B3796" s="10">
        <v>32802</v>
      </c>
      <c r="C3796" s="32" t="str">
        <f t="shared" si="395"/>
        <v>V</v>
      </c>
      <c r="F3796" s="5">
        <f t="shared" si="398"/>
        <v>32.718131999999997</v>
      </c>
      <c r="G3796">
        <v>9.9719999999999995</v>
      </c>
      <c r="K3796">
        <v>433.36099999999999</v>
      </c>
      <c r="L3796">
        <f t="shared" si="396"/>
        <v>423.38900000000001</v>
      </c>
      <c r="N3796">
        <f t="shared" si="397"/>
        <v>9.2520000000000095</v>
      </c>
    </row>
    <row r="3797" spans="1:14" x14ac:dyDescent="0.2">
      <c r="A3797" s="1" t="s">
        <v>56</v>
      </c>
      <c r="B3797" s="10">
        <v>32811</v>
      </c>
      <c r="C3797" s="32" t="str">
        <f t="shared" si="395"/>
        <v>V</v>
      </c>
      <c r="F3797" s="5">
        <f t="shared" si="398"/>
        <v>32.714851000000003</v>
      </c>
      <c r="G3797">
        <v>9.9710000000000001</v>
      </c>
      <c r="K3797">
        <v>433.36099999999999</v>
      </c>
      <c r="L3797">
        <f t="shared" si="396"/>
        <v>423.39</v>
      </c>
      <c r="N3797">
        <f t="shared" si="397"/>
        <v>9.2510000000000332</v>
      </c>
    </row>
    <row r="3798" spans="1:14" x14ac:dyDescent="0.2">
      <c r="A3798" s="1" t="s">
        <v>56</v>
      </c>
      <c r="B3798" s="10">
        <v>33257</v>
      </c>
      <c r="C3798" s="32" t="str">
        <f t="shared" si="395"/>
        <v>V</v>
      </c>
      <c r="F3798" s="5">
        <f t="shared" si="398"/>
        <v>33.364489000000006</v>
      </c>
      <c r="G3798">
        <v>10.169</v>
      </c>
      <c r="K3798">
        <v>433.36099999999999</v>
      </c>
      <c r="L3798">
        <f t="shared" si="396"/>
        <v>423.19200000000001</v>
      </c>
      <c r="N3798">
        <f t="shared" si="397"/>
        <v>9.4490000000000123</v>
      </c>
    </row>
    <row r="3799" spans="1:14" x14ac:dyDescent="0.2">
      <c r="A3799" s="1" t="s">
        <v>56</v>
      </c>
      <c r="B3799" s="10">
        <v>33313</v>
      </c>
      <c r="C3799" s="32" t="str">
        <f t="shared" si="395"/>
        <v>V</v>
      </c>
      <c r="F3799" s="5">
        <f t="shared" si="398"/>
        <v>33.469481000000002</v>
      </c>
      <c r="G3799">
        <v>10.201000000000001</v>
      </c>
      <c r="K3799">
        <v>433.36099999999999</v>
      </c>
      <c r="L3799">
        <f t="shared" si="396"/>
        <v>423.15999999999997</v>
      </c>
      <c r="N3799">
        <f t="shared" si="397"/>
        <v>9.4810000000000514</v>
      </c>
    </row>
    <row r="3800" spans="1:14" x14ac:dyDescent="0.2">
      <c r="A3800" s="1" t="s">
        <v>56</v>
      </c>
      <c r="B3800" s="10">
        <v>33323</v>
      </c>
      <c r="C3800" s="32" t="str">
        <f t="shared" si="395"/>
        <v>V</v>
      </c>
      <c r="F3800" s="5">
        <f t="shared" si="398"/>
        <v>33.410423000000002</v>
      </c>
      <c r="G3800">
        <v>10.183</v>
      </c>
      <c r="K3800">
        <v>433.36099999999999</v>
      </c>
      <c r="L3800">
        <f t="shared" si="396"/>
        <v>423.178</v>
      </c>
      <c r="N3800">
        <f t="shared" si="397"/>
        <v>9.4630000000000223</v>
      </c>
    </row>
    <row r="3801" spans="1:14" x14ac:dyDescent="0.2">
      <c r="A3801" s="1" t="s">
        <v>56</v>
      </c>
      <c r="B3801" s="10">
        <v>33403</v>
      </c>
      <c r="C3801" s="32" t="str">
        <f t="shared" si="395"/>
        <v>S</v>
      </c>
      <c r="D3801">
        <v>34</v>
      </c>
      <c r="E3801">
        <v>1.77</v>
      </c>
      <c r="F3801" s="5">
        <v>32.229999999999997</v>
      </c>
      <c r="G3801">
        <v>9.8239999999999998</v>
      </c>
      <c r="K3801">
        <v>433.36099999999999</v>
      </c>
      <c r="L3801">
        <f t="shared" si="396"/>
        <v>423.53699999999998</v>
      </c>
      <c r="N3801">
        <f t="shared" si="397"/>
        <v>9.1040000000000418</v>
      </c>
    </row>
    <row r="3802" spans="1:14" x14ac:dyDescent="0.2">
      <c r="A3802" s="1" t="s">
        <v>56</v>
      </c>
      <c r="B3802" s="10">
        <v>33679</v>
      </c>
      <c r="C3802" s="32" t="str">
        <f t="shared" si="395"/>
        <v>V</v>
      </c>
      <c r="F3802" s="5">
        <f t="shared" ref="F3802:F3817" si="399">G3802*3.281</f>
        <v>33.157786000000002</v>
      </c>
      <c r="G3802">
        <v>10.106</v>
      </c>
      <c r="K3802">
        <v>433.36099999999999</v>
      </c>
      <c r="L3802">
        <f t="shared" si="396"/>
        <v>423.255</v>
      </c>
      <c r="N3802">
        <f t="shared" si="397"/>
        <v>9.3860000000000241</v>
      </c>
    </row>
    <row r="3803" spans="1:14" x14ac:dyDescent="0.2">
      <c r="A3803" s="1" t="s">
        <v>56</v>
      </c>
      <c r="B3803" s="10">
        <v>33686</v>
      </c>
      <c r="C3803" s="32" t="str">
        <f t="shared" si="395"/>
        <v>V</v>
      </c>
      <c r="F3803" s="5">
        <f t="shared" si="399"/>
        <v>33.151223999999999</v>
      </c>
      <c r="G3803">
        <v>10.103999999999999</v>
      </c>
      <c r="K3803">
        <v>433.36099999999999</v>
      </c>
      <c r="L3803">
        <f t="shared" si="396"/>
        <v>423.25700000000001</v>
      </c>
      <c r="N3803">
        <f t="shared" si="397"/>
        <v>9.3840000000000146</v>
      </c>
    </row>
    <row r="3804" spans="1:14" x14ac:dyDescent="0.2">
      <c r="A3804" s="1" t="s">
        <v>56</v>
      </c>
      <c r="B3804" s="10">
        <v>33688</v>
      </c>
      <c r="C3804" s="32" t="str">
        <f t="shared" si="395"/>
        <v>V</v>
      </c>
      <c r="F3804" s="5">
        <f t="shared" si="399"/>
        <v>33.138100000000001</v>
      </c>
      <c r="G3804">
        <v>10.1</v>
      </c>
      <c r="K3804">
        <v>433.36099999999999</v>
      </c>
      <c r="L3804">
        <f t="shared" si="396"/>
        <v>423.26099999999997</v>
      </c>
      <c r="N3804">
        <f t="shared" si="397"/>
        <v>9.3800000000000523</v>
      </c>
    </row>
    <row r="3805" spans="1:14" x14ac:dyDescent="0.2">
      <c r="A3805" s="1" t="s">
        <v>56</v>
      </c>
      <c r="B3805" s="10">
        <v>33690</v>
      </c>
      <c r="C3805" s="32" t="str">
        <f t="shared" si="395"/>
        <v>V</v>
      </c>
      <c r="F3805" s="5">
        <f t="shared" si="399"/>
        <v>33.144662000000004</v>
      </c>
      <c r="G3805">
        <v>10.102</v>
      </c>
      <c r="K3805">
        <v>433.36099999999999</v>
      </c>
      <c r="L3805">
        <f t="shared" si="396"/>
        <v>423.25900000000001</v>
      </c>
      <c r="N3805">
        <f t="shared" si="397"/>
        <v>9.382000000000005</v>
      </c>
    </row>
    <row r="3806" spans="1:14" x14ac:dyDescent="0.2">
      <c r="A3806" s="1" t="s">
        <v>56</v>
      </c>
      <c r="B3806" s="10">
        <v>33693</v>
      </c>
      <c r="C3806" s="32" t="str">
        <f t="shared" si="395"/>
        <v>V</v>
      </c>
      <c r="F3806" s="5">
        <f t="shared" si="399"/>
        <v>32.839529000000006</v>
      </c>
      <c r="G3806">
        <v>10.009</v>
      </c>
      <c r="K3806">
        <v>433.36099999999999</v>
      </c>
      <c r="L3806">
        <f t="shared" si="396"/>
        <v>423.35199999999998</v>
      </c>
      <c r="N3806">
        <f t="shared" si="397"/>
        <v>9.2890000000000441</v>
      </c>
    </row>
    <row r="3807" spans="1:14" x14ac:dyDescent="0.2">
      <c r="A3807" s="1" t="s">
        <v>56</v>
      </c>
      <c r="B3807" s="10">
        <v>33695</v>
      </c>
      <c r="C3807" s="32" t="str">
        <f t="shared" si="395"/>
        <v>V</v>
      </c>
      <c r="F3807" s="5">
        <f t="shared" si="399"/>
        <v>33.124976000000004</v>
      </c>
      <c r="G3807">
        <v>10.096</v>
      </c>
      <c r="K3807">
        <v>433.36099999999999</v>
      </c>
      <c r="L3807">
        <f t="shared" si="396"/>
        <v>423.26499999999999</v>
      </c>
      <c r="N3807">
        <f t="shared" si="397"/>
        <v>9.3760000000000332</v>
      </c>
    </row>
    <row r="3808" spans="1:14" x14ac:dyDescent="0.2">
      <c r="A3808" s="1" t="s">
        <v>56</v>
      </c>
      <c r="B3808" s="10">
        <v>33699</v>
      </c>
      <c r="C3808" s="32" t="str">
        <f t="shared" si="395"/>
        <v>V</v>
      </c>
      <c r="F3808" s="5">
        <f t="shared" si="399"/>
        <v>33.115133</v>
      </c>
      <c r="G3808">
        <v>10.093</v>
      </c>
      <c r="K3808">
        <v>433.36099999999999</v>
      </c>
      <c r="L3808">
        <f t="shared" si="396"/>
        <v>423.26799999999997</v>
      </c>
      <c r="N3808">
        <f t="shared" si="397"/>
        <v>9.3730000000000473</v>
      </c>
    </row>
    <row r="3809" spans="1:14" x14ac:dyDescent="0.2">
      <c r="A3809" s="1" t="s">
        <v>56</v>
      </c>
      <c r="B3809" s="10">
        <v>33700</v>
      </c>
      <c r="C3809" s="32" t="str">
        <f t="shared" si="395"/>
        <v>V</v>
      </c>
      <c r="F3809" s="5">
        <f t="shared" si="399"/>
        <v>33.121695000000003</v>
      </c>
      <c r="G3809">
        <v>10.095000000000001</v>
      </c>
      <c r="K3809">
        <v>433.36099999999999</v>
      </c>
      <c r="L3809">
        <f t="shared" si="396"/>
        <v>423.26599999999996</v>
      </c>
      <c r="N3809">
        <f t="shared" si="397"/>
        <v>9.3750000000000568</v>
      </c>
    </row>
    <row r="3810" spans="1:14" x14ac:dyDescent="0.2">
      <c r="A3810" s="1" t="s">
        <v>56</v>
      </c>
      <c r="B3810" s="10">
        <v>33702</v>
      </c>
      <c r="C3810" s="32" t="str">
        <f t="shared" si="395"/>
        <v>V</v>
      </c>
      <c r="F3810" s="5">
        <f t="shared" si="399"/>
        <v>33.121695000000003</v>
      </c>
      <c r="G3810">
        <v>10.095000000000001</v>
      </c>
      <c r="K3810">
        <v>433.36099999999999</v>
      </c>
      <c r="L3810">
        <f t="shared" si="396"/>
        <v>423.26599999999996</v>
      </c>
      <c r="N3810">
        <f t="shared" si="397"/>
        <v>9.3750000000000568</v>
      </c>
    </row>
    <row r="3811" spans="1:14" x14ac:dyDescent="0.2">
      <c r="A3811" s="1" t="s">
        <v>56</v>
      </c>
      <c r="B3811" s="10">
        <v>33707</v>
      </c>
      <c r="C3811" s="32" t="str">
        <f t="shared" si="395"/>
        <v>V</v>
      </c>
      <c r="F3811" s="5">
        <f t="shared" si="399"/>
        <v>33.111852000000006</v>
      </c>
      <c r="G3811">
        <v>10.092000000000001</v>
      </c>
      <c r="K3811">
        <v>433.36099999999999</v>
      </c>
      <c r="L3811">
        <f t="shared" si="396"/>
        <v>423.26900000000001</v>
      </c>
      <c r="N3811">
        <f t="shared" si="397"/>
        <v>9.3720000000000141</v>
      </c>
    </row>
    <row r="3812" spans="1:14" x14ac:dyDescent="0.2">
      <c r="A3812" s="1" t="s">
        <v>56</v>
      </c>
      <c r="B3812" s="10">
        <v>33709</v>
      </c>
      <c r="C3812" s="32" t="str">
        <f t="shared" si="395"/>
        <v>V</v>
      </c>
      <c r="F3812" s="5">
        <f t="shared" si="399"/>
        <v>33.098728000000001</v>
      </c>
      <c r="G3812">
        <v>10.087999999999999</v>
      </c>
      <c r="K3812">
        <v>433.36099999999999</v>
      </c>
      <c r="L3812">
        <f t="shared" si="396"/>
        <v>423.27299999999997</v>
      </c>
      <c r="N3812">
        <f t="shared" si="397"/>
        <v>9.3680000000000518</v>
      </c>
    </row>
    <row r="3813" spans="1:14" x14ac:dyDescent="0.2">
      <c r="A3813" s="1" t="s">
        <v>56</v>
      </c>
      <c r="B3813" s="10">
        <v>33711</v>
      </c>
      <c r="C3813" s="32" t="str">
        <f t="shared" si="395"/>
        <v>V</v>
      </c>
      <c r="F3813" s="5">
        <f t="shared" si="399"/>
        <v>33.092165999999999</v>
      </c>
      <c r="G3813">
        <v>10.086</v>
      </c>
      <c r="K3813">
        <v>433.36099999999999</v>
      </c>
      <c r="L3813">
        <f t="shared" si="396"/>
        <v>423.27499999999998</v>
      </c>
      <c r="N3813">
        <f t="shared" si="397"/>
        <v>9.3660000000000423</v>
      </c>
    </row>
    <row r="3814" spans="1:14" x14ac:dyDescent="0.2">
      <c r="A3814" s="1" t="s">
        <v>56</v>
      </c>
      <c r="B3814" s="10">
        <v>33714</v>
      </c>
      <c r="C3814" s="32" t="str">
        <f t="shared" si="395"/>
        <v>V</v>
      </c>
      <c r="F3814" s="5">
        <f t="shared" si="399"/>
        <v>33.082323000000002</v>
      </c>
      <c r="G3814">
        <v>10.083</v>
      </c>
      <c r="K3814">
        <v>433.36099999999999</v>
      </c>
      <c r="L3814">
        <f t="shared" si="396"/>
        <v>423.27799999999996</v>
      </c>
      <c r="N3814">
        <f t="shared" si="397"/>
        <v>9.3630000000000564</v>
      </c>
    </row>
    <row r="3815" spans="1:14" x14ac:dyDescent="0.2">
      <c r="A3815" s="1" t="s">
        <v>56</v>
      </c>
      <c r="B3815" s="10">
        <v>33716</v>
      </c>
      <c r="C3815" s="32" t="str">
        <f t="shared" si="395"/>
        <v>V</v>
      </c>
      <c r="F3815" s="5">
        <f t="shared" si="399"/>
        <v>33.065917999999996</v>
      </c>
      <c r="G3815">
        <v>10.077999999999999</v>
      </c>
      <c r="K3815">
        <v>433.36099999999999</v>
      </c>
      <c r="L3815">
        <f t="shared" si="396"/>
        <v>423.28300000000002</v>
      </c>
      <c r="N3815">
        <f t="shared" si="397"/>
        <v>9.3580000000000041</v>
      </c>
    </row>
    <row r="3816" spans="1:14" x14ac:dyDescent="0.2">
      <c r="A3816" s="1" t="s">
        <v>56</v>
      </c>
      <c r="B3816" s="10">
        <v>33718</v>
      </c>
      <c r="C3816" s="32" t="str">
        <f t="shared" si="395"/>
        <v>V</v>
      </c>
      <c r="F3816" s="5">
        <f t="shared" si="399"/>
        <v>33.049513000000005</v>
      </c>
      <c r="G3816">
        <v>10.073</v>
      </c>
      <c r="K3816">
        <v>433.36099999999999</v>
      </c>
      <c r="L3816">
        <f t="shared" si="396"/>
        <v>423.28800000000001</v>
      </c>
      <c r="N3816">
        <f t="shared" si="397"/>
        <v>9.3530000000000086</v>
      </c>
    </row>
    <row r="3817" spans="1:14" x14ac:dyDescent="0.2">
      <c r="A3817" s="1" t="s">
        <v>56</v>
      </c>
      <c r="B3817" s="10">
        <v>33771</v>
      </c>
      <c r="C3817" s="32" t="str">
        <f t="shared" si="395"/>
        <v>V</v>
      </c>
      <c r="F3817" s="5">
        <f t="shared" si="399"/>
        <v>32.882182</v>
      </c>
      <c r="G3817">
        <v>10.022</v>
      </c>
      <c r="K3817">
        <v>433.36099999999999</v>
      </c>
      <c r="L3817">
        <f>K3817-G3817</f>
        <v>423.339</v>
      </c>
      <c r="N3817">
        <f>432.641-L3817</f>
        <v>9.3020000000000209</v>
      </c>
    </row>
    <row r="3818" spans="1:14" x14ac:dyDescent="0.2">
      <c r="C3818" s="32"/>
    </row>
    <row r="3819" spans="1:14" x14ac:dyDescent="0.2">
      <c r="A3819" s="7" t="s">
        <v>58</v>
      </c>
      <c r="B3819" s="13">
        <v>32381</v>
      </c>
      <c r="C3819" s="32" t="str">
        <f t="shared" si="395"/>
        <v>V</v>
      </c>
      <c r="D3819" s="8"/>
      <c r="E3819" s="8"/>
      <c r="F3819" s="9">
        <v>32.14</v>
      </c>
      <c r="G3819" s="8">
        <v>9.7959999999999994</v>
      </c>
      <c r="H3819" s="9"/>
      <c r="I3819" s="8"/>
      <c r="J3819" s="8"/>
      <c r="K3819" s="8">
        <v>433.20400000000001</v>
      </c>
      <c r="L3819" s="8">
        <f t="shared" ref="L3819:L3835" si="400">K3819-G3819</f>
        <v>423.40800000000002</v>
      </c>
      <c r="M3819" s="8"/>
      <c r="N3819" s="8">
        <f t="shared" ref="N3819:N3835" si="401">432.601-L3819</f>
        <v>9.1929999999999836</v>
      </c>
    </row>
    <row r="3820" spans="1:14" x14ac:dyDescent="0.2">
      <c r="A3820" s="1" t="s">
        <v>58</v>
      </c>
      <c r="B3820" s="10">
        <v>32476</v>
      </c>
      <c r="C3820" s="32" t="str">
        <f t="shared" si="395"/>
        <v>S</v>
      </c>
      <c r="D3820">
        <v>33</v>
      </c>
      <c r="E3820">
        <v>0.67</v>
      </c>
      <c r="F3820" s="5">
        <v>32.33</v>
      </c>
      <c r="G3820">
        <v>9.8539999999999992</v>
      </c>
      <c r="K3820">
        <v>433.20400000000001</v>
      </c>
      <c r="L3820">
        <f t="shared" si="400"/>
        <v>423.35</v>
      </c>
      <c r="N3820">
        <f t="shared" si="401"/>
        <v>9.2509999999999764</v>
      </c>
    </row>
    <row r="3821" spans="1:14" x14ac:dyDescent="0.2">
      <c r="A3821" s="1" t="s">
        <v>58</v>
      </c>
      <c r="B3821" s="10">
        <v>32605</v>
      </c>
      <c r="C3821" s="32" t="str">
        <f t="shared" si="395"/>
        <v>V</v>
      </c>
      <c r="F3821" s="5">
        <v>32.36</v>
      </c>
      <c r="G3821">
        <v>9.8659999999999997</v>
      </c>
      <c r="K3821">
        <v>433.20400000000001</v>
      </c>
      <c r="L3821">
        <f t="shared" si="400"/>
        <v>423.33800000000002</v>
      </c>
      <c r="N3821">
        <f t="shared" si="401"/>
        <v>9.2629999999999768</v>
      </c>
    </row>
    <row r="3822" spans="1:14" x14ac:dyDescent="0.2">
      <c r="A3822" s="1" t="s">
        <v>58</v>
      </c>
      <c r="B3822" s="10">
        <v>32613</v>
      </c>
      <c r="C3822" s="32" t="str">
        <f t="shared" si="395"/>
        <v>V</v>
      </c>
      <c r="F3822" s="5">
        <v>32.232999999999997</v>
      </c>
      <c r="G3822">
        <v>9.827</v>
      </c>
      <c r="K3822">
        <v>433.20400000000001</v>
      </c>
      <c r="L3822">
        <f t="shared" si="400"/>
        <v>423.37700000000001</v>
      </c>
      <c r="N3822">
        <f t="shared" si="401"/>
        <v>9.2239999999999895</v>
      </c>
    </row>
    <row r="3823" spans="1:14" x14ac:dyDescent="0.2">
      <c r="A3823" s="1" t="s">
        <v>58</v>
      </c>
      <c r="B3823" s="10">
        <v>32641</v>
      </c>
      <c r="C3823" s="32" t="str">
        <f t="shared" si="395"/>
        <v>S</v>
      </c>
      <c r="D3823">
        <v>34</v>
      </c>
      <c r="E3823">
        <v>2.14</v>
      </c>
      <c r="F3823" s="5">
        <v>31.86</v>
      </c>
      <c r="G3823">
        <v>9.7110000000000003</v>
      </c>
      <c r="K3823">
        <v>433.20400000000001</v>
      </c>
      <c r="L3823">
        <f t="shared" si="400"/>
        <v>423.49299999999999</v>
      </c>
      <c r="N3823">
        <f t="shared" si="401"/>
        <v>9.1080000000000041</v>
      </c>
    </row>
    <row r="3824" spans="1:14" x14ac:dyDescent="0.2">
      <c r="A3824" s="1" t="s">
        <v>58</v>
      </c>
      <c r="B3824" s="10">
        <v>32667</v>
      </c>
      <c r="C3824" s="32" t="str">
        <f t="shared" si="395"/>
        <v>V</v>
      </c>
      <c r="F3824" s="5">
        <f t="shared" ref="F3824:F3832" si="402">G3824*3.281</f>
        <v>31.894601000000002</v>
      </c>
      <c r="G3824">
        <v>9.7210000000000001</v>
      </c>
      <c r="K3824">
        <v>433.20400000000001</v>
      </c>
      <c r="L3824">
        <f t="shared" si="400"/>
        <v>423.483</v>
      </c>
      <c r="N3824">
        <f t="shared" si="401"/>
        <v>9.117999999999995</v>
      </c>
    </row>
    <row r="3825" spans="1:16" x14ac:dyDescent="0.2">
      <c r="A3825" s="1" t="s">
        <v>58</v>
      </c>
      <c r="B3825" s="10">
        <v>32723</v>
      </c>
      <c r="C3825" s="32" t="str">
        <f t="shared" si="395"/>
        <v>V</v>
      </c>
      <c r="F3825" s="5">
        <f t="shared" si="402"/>
        <v>32.055370000000003</v>
      </c>
      <c r="G3825">
        <v>9.77</v>
      </c>
      <c r="K3825">
        <v>433.20400000000001</v>
      </c>
      <c r="L3825">
        <f t="shared" si="400"/>
        <v>423.43400000000003</v>
      </c>
      <c r="N3825">
        <f t="shared" si="401"/>
        <v>9.1669999999999732</v>
      </c>
    </row>
    <row r="3826" spans="1:16" x14ac:dyDescent="0.2">
      <c r="A3826" s="1" t="s">
        <v>58</v>
      </c>
      <c r="B3826" s="10">
        <v>32755</v>
      </c>
      <c r="C3826" s="32" t="str">
        <f t="shared" si="395"/>
        <v>V</v>
      </c>
      <c r="F3826" s="5">
        <f t="shared" si="402"/>
        <v>32.206296000000002</v>
      </c>
      <c r="G3826">
        <v>9.8160000000000007</v>
      </c>
      <c r="K3826">
        <v>433.20400000000001</v>
      </c>
      <c r="L3826">
        <f t="shared" si="400"/>
        <v>423.38800000000003</v>
      </c>
      <c r="N3826">
        <f t="shared" si="401"/>
        <v>9.2129999999999654</v>
      </c>
    </row>
    <row r="3827" spans="1:16" x14ac:dyDescent="0.2">
      <c r="A3827" s="1" t="s">
        <v>58</v>
      </c>
      <c r="B3827" s="10">
        <v>32781</v>
      </c>
      <c r="C3827" s="32" t="str">
        <f t="shared" si="395"/>
        <v>V</v>
      </c>
      <c r="F3827" s="5">
        <f t="shared" si="402"/>
        <v>32.222701000000001</v>
      </c>
      <c r="G3827">
        <v>9.8209999999999997</v>
      </c>
      <c r="K3827">
        <v>433.20400000000001</v>
      </c>
      <c r="L3827">
        <f t="shared" si="400"/>
        <v>423.38299999999998</v>
      </c>
      <c r="N3827">
        <f t="shared" si="401"/>
        <v>9.2180000000000177</v>
      </c>
    </row>
    <row r="3828" spans="1:16" x14ac:dyDescent="0.2">
      <c r="A3828" s="1" t="s">
        <v>58</v>
      </c>
      <c r="B3828" s="10">
        <v>32802</v>
      </c>
      <c r="C3828" s="32" t="str">
        <f t="shared" si="395"/>
        <v>V</v>
      </c>
      <c r="F3828" s="5">
        <f t="shared" si="402"/>
        <v>32.255510999999998</v>
      </c>
      <c r="G3828">
        <v>9.8309999999999995</v>
      </c>
      <c r="K3828">
        <v>433.20400000000001</v>
      </c>
      <c r="L3828">
        <f t="shared" si="400"/>
        <v>423.37299999999999</v>
      </c>
      <c r="N3828">
        <f t="shared" si="401"/>
        <v>9.2280000000000086</v>
      </c>
    </row>
    <row r="3829" spans="1:16" x14ac:dyDescent="0.2">
      <c r="A3829" s="1" t="s">
        <v>58</v>
      </c>
      <c r="B3829" s="10">
        <v>32811</v>
      </c>
      <c r="C3829" s="32" t="str">
        <f t="shared" si="395"/>
        <v>V</v>
      </c>
      <c r="F3829" s="5">
        <f t="shared" si="402"/>
        <v>32.248949000000003</v>
      </c>
      <c r="G3829">
        <v>9.8290000000000006</v>
      </c>
      <c r="K3829">
        <v>433.20400000000001</v>
      </c>
      <c r="L3829">
        <f t="shared" si="400"/>
        <v>423.375</v>
      </c>
      <c r="N3829">
        <f t="shared" si="401"/>
        <v>9.2259999999999991</v>
      </c>
    </row>
    <row r="3830" spans="1:16" x14ac:dyDescent="0.2">
      <c r="A3830" s="1" t="s">
        <v>58</v>
      </c>
      <c r="B3830" s="10">
        <v>33257</v>
      </c>
      <c r="C3830" s="32" t="str">
        <f t="shared" si="395"/>
        <v>V</v>
      </c>
      <c r="F3830" s="5">
        <f t="shared" si="402"/>
        <v>32.859215000000006</v>
      </c>
      <c r="G3830">
        <v>10.015000000000001</v>
      </c>
      <c r="K3830">
        <v>433.20400000000001</v>
      </c>
      <c r="L3830">
        <f t="shared" si="400"/>
        <v>423.18900000000002</v>
      </c>
      <c r="N3830">
        <f t="shared" si="401"/>
        <v>9.4119999999999777</v>
      </c>
    </row>
    <row r="3831" spans="1:16" x14ac:dyDescent="0.2">
      <c r="A3831" s="1" t="s">
        <v>58</v>
      </c>
      <c r="B3831" s="10">
        <v>33313</v>
      </c>
      <c r="C3831" s="32" t="str">
        <f t="shared" si="395"/>
        <v>V</v>
      </c>
      <c r="F3831" s="5">
        <f t="shared" si="402"/>
        <v>32.964207000000002</v>
      </c>
      <c r="G3831">
        <v>10.047000000000001</v>
      </c>
      <c r="K3831">
        <v>433.20400000000001</v>
      </c>
      <c r="L3831">
        <f t="shared" si="400"/>
        <v>423.15699999999998</v>
      </c>
      <c r="N3831">
        <f t="shared" si="401"/>
        <v>9.4440000000000168</v>
      </c>
    </row>
    <row r="3832" spans="1:16" x14ac:dyDescent="0.2">
      <c r="A3832" s="1" t="s">
        <v>58</v>
      </c>
      <c r="B3832" s="10">
        <v>33323</v>
      </c>
      <c r="C3832" s="32" t="str">
        <f t="shared" si="395"/>
        <v>V</v>
      </c>
      <c r="F3832" s="5">
        <f t="shared" si="402"/>
        <v>32.931397000000004</v>
      </c>
      <c r="G3832">
        <v>10.037000000000001</v>
      </c>
      <c r="K3832">
        <v>433.20400000000001</v>
      </c>
      <c r="L3832">
        <f t="shared" si="400"/>
        <v>423.16700000000003</v>
      </c>
      <c r="N3832">
        <f t="shared" si="401"/>
        <v>9.4339999999999691</v>
      </c>
    </row>
    <row r="3833" spans="1:16" x14ac:dyDescent="0.2">
      <c r="A3833" s="1" t="s">
        <v>58</v>
      </c>
      <c r="B3833" s="10">
        <v>33403</v>
      </c>
      <c r="C3833" s="32" t="str">
        <f t="shared" si="395"/>
        <v>S</v>
      </c>
      <c r="D3833">
        <v>34</v>
      </c>
      <c r="E3833">
        <v>1.62</v>
      </c>
      <c r="F3833" s="5">
        <v>32.380000000000003</v>
      </c>
      <c r="G3833">
        <v>9.8699999999999992</v>
      </c>
      <c r="K3833">
        <v>433.20400000000001</v>
      </c>
      <c r="L3833">
        <f t="shared" si="400"/>
        <v>423.334</v>
      </c>
      <c r="N3833">
        <f t="shared" si="401"/>
        <v>9.2669999999999959</v>
      </c>
    </row>
    <row r="3834" spans="1:16" x14ac:dyDescent="0.2">
      <c r="A3834" s="1" t="s">
        <v>58</v>
      </c>
      <c r="B3834" s="10">
        <v>33679</v>
      </c>
      <c r="C3834" s="32" t="str">
        <f t="shared" si="395"/>
        <v>V</v>
      </c>
      <c r="F3834" s="5">
        <f>G3834*3.281</f>
        <v>32.645949999999999</v>
      </c>
      <c r="G3834">
        <v>9.9499999999999993</v>
      </c>
      <c r="K3834">
        <v>433.20400000000001</v>
      </c>
      <c r="L3834">
        <f t="shared" si="400"/>
        <v>423.25400000000002</v>
      </c>
      <c r="N3834">
        <f t="shared" si="401"/>
        <v>9.34699999999998</v>
      </c>
    </row>
    <row r="3835" spans="1:16" x14ac:dyDescent="0.2">
      <c r="A3835" s="1" t="s">
        <v>58</v>
      </c>
      <c r="B3835" s="10">
        <v>33771</v>
      </c>
      <c r="C3835" s="32" t="str">
        <f t="shared" si="395"/>
        <v>V</v>
      </c>
      <c r="F3835" s="5">
        <f>G3835*3.281</f>
        <v>32.380189000000001</v>
      </c>
      <c r="G3835">
        <v>9.8689999999999998</v>
      </c>
      <c r="K3835">
        <v>433.20400000000001</v>
      </c>
      <c r="L3835">
        <f t="shared" si="400"/>
        <v>423.33500000000004</v>
      </c>
      <c r="N3835">
        <f t="shared" si="401"/>
        <v>9.2659999999999627</v>
      </c>
    </row>
    <row r="3836" spans="1:16" x14ac:dyDescent="0.2">
      <c r="A3836" s="1" t="s">
        <v>58</v>
      </c>
      <c r="B3836" s="10">
        <v>33855</v>
      </c>
      <c r="C3836" s="32" t="str">
        <f t="shared" si="395"/>
        <v>V</v>
      </c>
      <c r="F3836" s="5">
        <f>G3836*3.281</f>
        <v>32.412998999999999</v>
      </c>
      <c r="G3836">
        <v>9.8789999999999996</v>
      </c>
      <c r="K3836">
        <v>433.20400000000001</v>
      </c>
      <c r="L3836">
        <f>K3836-G3836</f>
        <v>423.32499999999999</v>
      </c>
      <c r="N3836">
        <f>432.601-L3836</f>
        <v>9.2760000000000105</v>
      </c>
    </row>
    <row r="3837" spans="1:16" s="8" customFormat="1" x14ac:dyDescent="0.2">
      <c r="A3837" s="1"/>
      <c r="B3837" s="10"/>
      <c r="C3837" s="32"/>
      <c r="D3837"/>
      <c r="E3837"/>
      <c r="F3837" s="5"/>
      <c r="G3837"/>
      <c r="H3837" s="5"/>
      <c r="I3837"/>
      <c r="J3837"/>
      <c r="K3837"/>
      <c r="L3837"/>
      <c r="M3837"/>
      <c r="N3837"/>
      <c r="O3837"/>
      <c r="P3837"/>
    </row>
    <row r="3838" spans="1:16" x14ac:dyDescent="0.2">
      <c r="A3838" s="7">
        <v>319</v>
      </c>
      <c r="B3838" s="13">
        <v>30509</v>
      </c>
      <c r="C3838" s="32" t="str">
        <f t="shared" si="395"/>
        <v>S</v>
      </c>
      <c r="D3838" s="8">
        <v>28</v>
      </c>
      <c r="E3838" s="8">
        <v>5.08</v>
      </c>
      <c r="F3838" s="9"/>
      <c r="G3838" s="8"/>
      <c r="H3838" s="9">
        <v>22.92</v>
      </c>
      <c r="I3838" s="8">
        <v>6.9859999999999998</v>
      </c>
      <c r="J3838" s="8"/>
      <c r="K3838" s="8">
        <v>430.87200000000001</v>
      </c>
      <c r="L3838" s="8"/>
      <c r="M3838" s="8">
        <v>423.88600000000002</v>
      </c>
      <c r="N3838" s="8"/>
      <c r="O3838" s="8">
        <v>6.1349999999999998</v>
      </c>
      <c r="P3838" s="8"/>
    </row>
    <row r="3839" spans="1:16" x14ac:dyDescent="0.2">
      <c r="A3839" s="1">
        <v>319</v>
      </c>
      <c r="B3839" s="10">
        <v>30524</v>
      </c>
      <c r="C3839" s="32" t="str">
        <f t="shared" si="395"/>
        <v>S</v>
      </c>
      <c r="D3839">
        <v>25</v>
      </c>
      <c r="E3839">
        <v>2.04</v>
      </c>
      <c r="H3839" s="5">
        <v>22.96</v>
      </c>
      <c r="I3839">
        <v>6.9980000000000002</v>
      </c>
      <c r="K3839">
        <v>430.87200000000001</v>
      </c>
      <c r="M3839">
        <v>423.87299999999999</v>
      </c>
      <c r="O3839">
        <v>6.1470000000000002</v>
      </c>
    </row>
    <row r="3840" spans="1:16" x14ac:dyDescent="0.2">
      <c r="A3840" s="1">
        <v>319</v>
      </c>
      <c r="B3840" s="10">
        <v>30566</v>
      </c>
      <c r="C3840" s="32" t="s">
        <v>206</v>
      </c>
      <c r="F3840" s="5">
        <v>27.26</v>
      </c>
      <c r="G3840">
        <v>8.3089999999999993</v>
      </c>
      <c r="H3840" s="5">
        <v>23.04</v>
      </c>
      <c r="I3840">
        <v>7.0229999999999997</v>
      </c>
      <c r="K3840">
        <v>430.87200000000001</v>
      </c>
      <c r="L3840">
        <v>422.56299999999999</v>
      </c>
      <c r="M3840">
        <v>423.84899999999999</v>
      </c>
      <c r="N3840">
        <v>7.4580000000000002</v>
      </c>
      <c r="O3840">
        <v>6.1719999999999997</v>
      </c>
      <c r="P3840">
        <f t="shared" ref="P3840:P3901" si="403">M3840-L3840</f>
        <v>1.2860000000000014</v>
      </c>
    </row>
    <row r="3841" spans="1:16" x14ac:dyDescent="0.2">
      <c r="A3841" s="1">
        <v>319</v>
      </c>
      <c r="B3841" s="10">
        <v>30739</v>
      </c>
      <c r="C3841" s="32" t="str">
        <f t="shared" si="395"/>
        <v>S</v>
      </c>
      <c r="D3841">
        <v>24</v>
      </c>
      <c r="E3841">
        <v>0.6</v>
      </c>
      <c r="H3841" s="5">
        <v>23.4</v>
      </c>
      <c r="I3841">
        <v>7.1319999999999997</v>
      </c>
      <c r="K3841">
        <v>430.87200000000001</v>
      </c>
      <c r="M3841">
        <v>423.73899999999998</v>
      </c>
      <c r="O3841">
        <v>6.2809999999999997</v>
      </c>
    </row>
    <row r="3842" spans="1:16" x14ac:dyDescent="0.2">
      <c r="A3842" s="1">
        <v>319</v>
      </c>
      <c r="B3842" s="10">
        <v>30778</v>
      </c>
      <c r="C3842" s="32" t="str">
        <f t="shared" si="395"/>
        <v>S</v>
      </c>
      <c r="D3842">
        <v>24</v>
      </c>
      <c r="E3842">
        <v>0.61</v>
      </c>
      <c r="H3842" s="5">
        <v>23.39</v>
      </c>
      <c r="I3842">
        <v>7.1289999999999996</v>
      </c>
      <c r="J3842" t="s">
        <v>59</v>
      </c>
      <c r="K3842">
        <v>430.87200000000001</v>
      </c>
      <c r="M3842">
        <v>423.74200000000002</v>
      </c>
      <c r="O3842">
        <v>6.2779999999999996</v>
      </c>
    </row>
    <row r="3843" spans="1:16" x14ac:dyDescent="0.2">
      <c r="A3843" s="1">
        <v>319</v>
      </c>
      <c r="B3843" s="10">
        <v>30785</v>
      </c>
      <c r="C3843" s="32" t="str">
        <f t="shared" si="395"/>
        <v>S</v>
      </c>
      <c r="D3843">
        <v>24</v>
      </c>
      <c r="E3843">
        <v>0.67</v>
      </c>
      <c r="H3843" s="5">
        <v>23.33</v>
      </c>
      <c r="I3843">
        <v>7.1109999999999998</v>
      </c>
      <c r="K3843">
        <v>430.87200000000001</v>
      </c>
      <c r="M3843">
        <v>423.76100000000002</v>
      </c>
      <c r="O3843">
        <v>6.26</v>
      </c>
    </row>
    <row r="3844" spans="1:16" x14ac:dyDescent="0.2">
      <c r="A3844" s="1">
        <v>319</v>
      </c>
      <c r="B3844" s="10">
        <v>30799</v>
      </c>
      <c r="C3844" s="32" t="str">
        <f t="shared" si="395"/>
        <v>S</v>
      </c>
      <c r="D3844">
        <v>24</v>
      </c>
      <c r="E3844">
        <v>0.72</v>
      </c>
      <c r="H3844" s="5">
        <v>23.28</v>
      </c>
      <c r="I3844">
        <v>7.0960000000000001</v>
      </c>
      <c r="K3844">
        <v>430.87200000000001</v>
      </c>
      <c r="M3844">
        <v>423.77600000000001</v>
      </c>
      <c r="O3844">
        <v>6.2450000000000001</v>
      </c>
    </row>
    <row r="3845" spans="1:16" x14ac:dyDescent="0.2">
      <c r="A3845" s="1">
        <v>319</v>
      </c>
      <c r="B3845" s="10">
        <v>30806</v>
      </c>
      <c r="C3845" s="32" t="s">
        <v>206</v>
      </c>
      <c r="F3845" s="5">
        <v>27.19</v>
      </c>
      <c r="G3845">
        <v>8.2880000000000003</v>
      </c>
      <c r="H3845" s="5">
        <v>23.19</v>
      </c>
      <c r="I3845">
        <v>7.0679999999999996</v>
      </c>
      <c r="K3845">
        <v>430.87200000000001</v>
      </c>
      <c r="L3845">
        <v>422.584</v>
      </c>
      <c r="M3845">
        <v>423.803</v>
      </c>
      <c r="N3845">
        <v>7.4370000000000003</v>
      </c>
      <c r="O3845">
        <v>6.2169999999999996</v>
      </c>
      <c r="P3845">
        <f t="shared" si="403"/>
        <v>1.2189999999999941</v>
      </c>
    </row>
    <row r="3846" spans="1:16" x14ac:dyDescent="0.2">
      <c r="A3846" s="1">
        <v>319</v>
      </c>
      <c r="B3846" s="10">
        <v>30830</v>
      </c>
      <c r="C3846" s="32" t="s">
        <v>206</v>
      </c>
      <c r="H3846" s="5">
        <v>23.21</v>
      </c>
      <c r="I3846">
        <v>7.0739999999999998</v>
      </c>
      <c r="K3846">
        <v>430.87200000000001</v>
      </c>
      <c r="M3846">
        <v>423.79700000000003</v>
      </c>
      <c r="O3846">
        <v>6.2229999999999999</v>
      </c>
    </row>
    <row r="3847" spans="1:16" x14ac:dyDescent="0.2">
      <c r="A3847" s="1">
        <v>319</v>
      </c>
      <c r="B3847" s="10">
        <v>30839</v>
      </c>
      <c r="C3847" s="32" t="s">
        <v>206</v>
      </c>
      <c r="F3847" s="5">
        <v>27.17</v>
      </c>
      <c r="G3847">
        <v>8.282</v>
      </c>
      <c r="H3847" s="5">
        <v>23.19</v>
      </c>
      <c r="I3847">
        <v>7.0679999999999996</v>
      </c>
      <c r="K3847">
        <v>430.87200000000001</v>
      </c>
      <c r="L3847">
        <v>422.59</v>
      </c>
      <c r="M3847">
        <v>423.803</v>
      </c>
      <c r="N3847">
        <v>7.431</v>
      </c>
      <c r="O3847">
        <v>6.2169999999999996</v>
      </c>
      <c r="P3847">
        <f t="shared" si="403"/>
        <v>1.2130000000000223</v>
      </c>
    </row>
    <row r="3848" spans="1:16" x14ac:dyDescent="0.2">
      <c r="A3848" s="1">
        <v>319</v>
      </c>
      <c r="B3848" s="10">
        <v>30848</v>
      </c>
      <c r="C3848" s="32" t="s">
        <v>206</v>
      </c>
      <c r="F3848" s="5">
        <v>26.55</v>
      </c>
      <c r="G3848">
        <v>8.093</v>
      </c>
      <c r="H3848" s="5">
        <v>23.08</v>
      </c>
      <c r="I3848">
        <v>7.0350000000000001</v>
      </c>
      <c r="K3848">
        <v>430.87200000000001</v>
      </c>
      <c r="L3848">
        <v>422.779</v>
      </c>
      <c r="M3848">
        <v>423.83699999999999</v>
      </c>
      <c r="N3848">
        <v>7.242</v>
      </c>
      <c r="O3848">
        <v>6.1840000000000002</v>
      </c>
      <c r="P3848">
        <f t="shared" si="403"/>
        <v>1.0579999999999927</v>
      </c>
    </row>
    <row r="3849" spans="1:16" x14ac:dyDescent="0.2">
      <c r="A3849" s="1">
        <v>319</v>
      </c>
      <c r="B3849" s="10">
        <v>30854</v>
      </c>
      <c r="C3849" s="32" t="s">
        <v>206</v>
      </c>
      <c r="F3849" s="5">
        <v>26.31</v>
      </c>
      <c r="G3849">
        <v>8.0190000000000001</v>
      </c>
      <c r="H3849" s="5">
        <v>22.75</v>
      </c>
      <c r="I3849">
        <v>6.9340000000000002</v>
      </c>
      <c r="K3849">
        <v>430.87200000000001</v>
      </c>
      <c r="L3849">
        <v>422.85199999999998</v>
      </c>
      <c r="M3849">
        <v>423.93700000000001</v>
      </c>
      <c r="N3849">
        <v>7.1680000000000001</v>
      </c>
      <c r="O3849">
        <v>6.0830000000000002</v>
      </c>
      <c r="P3849">
        <f t="shared" si="403"/>
        <v>1.0850000000000364</v>
      </c>
    </row>
    <row r="3850" spans="1:16" x14ac:dyDescent="0.2">
      <c r="A3850" s="1">
        <v>319</v>
      </c>
      <c r="B3850" s="10">
        <v>30861</v>
      </c>
      <c r="C3850" s="32" t="s">
        <v>206</v>
      </c>
      <c r="F3850" s="5">
        <v>26.08</v>
      </c>
      <c r="G3850">
        <v>7.9489999999999998</v>
      </c>
      <c r="H3850" s="5">
        <v>22.72</v>
      </c>
      <c r="I3850">
        <v>6.9249999999999998</v>
      </c>
      <c r="K3850">
        <v>430.87200000000001</v>
      </c>
      <c r="L3850">
        <v>422.92200000000003</v>
      </c>
      <c r="M3850">
        <v>423.947</v>
      </c>
      <c r="N3850">
        <v>7.0979999999999999</v>
      </c>
      <c r="O3850">
        <v>6.0739999999999998</v>
      </c>
      <c r="P3850">
        <f t="shared" si="403"/>
        <v>1.0249999999999773</v>
      </c>
    </row>
    <row r="3851" spans="1:16" x14ac:dyDescent="0.2">
      <c r="A3851" s="1">
        <v>319</v>
      </c>
      <c r="B3851" s="10">
        <v>30869</v>
      </c>
      <c r="C3851" s="32" t="s">
        <v>206</v>
      </c>
      <c r="F3851" s="5">
        <v>25.91</v>
      </c>
      <c r="G3851">
        <v>7.8970000000000002</v>
      </c>
      <c r="H3851" s="5">
        <v>22.77</v>
      </c>
      <c r="I3851">
        <v>6.94</v>
      </c>
      <c r="K3851">
        <v>430.87200000000001</v>
      </c>
      <c r="L3851">
        <v>422.97399999999999</v>
      </c>
      <c r="M3851">
        <v>423.93099999999998</v>
      </c>
      <c r="N3851">
        <v>7.0460000000000003</v>
      </c>
      <c r="O3851">
        <v>6.0890000000000004</v>
      </c>
      <c r="P3851">
        <f t="shared" si="403"/>
        <v>0.95699999999999363</v>
      </c>
    </row>
    <row r="3852" spans="1:16" x14ac:dyDescent="0.2">
      <c r="A3852" s="1">
        <v>319</v>
      </c>
      <c r="B3852" s="10">
        <v>30881</v>
      </c>
      <c r="C3852" s="32" t="s">
        <v>206</v>
      </c>
      <c r="F3852" s="5">
        <v>25.93</v>
      </c>
      <c r="G3852">
        <v>7.9039999999999999</v>
      </c>
      <c r="H3852" s="5">
        <v>22.88</v>
      </c>
      <c r="I3852">
        <v>6.9740000000000002</v>
      </c>
      <c r="K3852">
        <v>430.87200000000001</v>
      </c>
      <c r="L3852">
        <v>422.96800000000002</v>
      </c>
      <c r="M3852">
        <v>423.89800000000002</v>
      </c>
      <c r="N3852">
        <v>7.0529999999999999</v>
      </c>
      <c r="O3852">
        <v>6.1230000000000002</v>
      </c>
      <c r="P3852">
        <f t="shared" si="403"/>
        <v>0.93000000000000682</v>
      </c>
    </row>
    <row r="3853" spans="1:16" x14ac:dyDescent="0.2">
      <c r="A3853" s="1">
        <v>319</v>
      </c>
      <c r="B3853" s="10">
        <v>30897</v>
      </c>
      <c r="C3853" s="32" t="s">
        <v>206</v>
      </c>
      <c r="F3853" s="5">
        <v>26.08</v>
      </c>
      <c r="G3853">
        <v>7.9489999999999998</v>
      </c>
      <c r="H3853" s="5">
        <v>23.06</v>
      </c>
      <c r="I3853">
        <v>7.0289999999999999</v>
      </c>
      <c r="K3853">
        <v>430.87200000000001</v>
      </c>
      <c r="L3853">
        <v>422.92200000000003</v>
      </c>
      <c r="M3853">
        <v>423.84300000000002</v>
      </c>
      <c r="N3853">
        <v>7.0979999999999999</v>
      </c>
      <c r="O3853">
        <v>6.1779999999999999</v>
      </c>
      <c r="P3853">
        <f t="shared" si="403"/>
        <v>0.92099999999999227</v>
      </c>
    </row>
    <row r="3854" spans="1:16" x14ac:dyDescent="0.2">
      <c r="A3854" s="1">
        <v>319</v>
      </c>
      <c r="B3854" s="10">
        <v>30904</v>
      </c>
      <c r="C3854" s="32" t="s">
        <v>206</v>
      </c>
      <c r="F3854" s="5">
        <v>26.39</v>
      </c>
      <c r="G3854">
        <v>8.0440000000000005</v>
      </c>
      <c r="H3854" s="5">
        <v>23.07</v>
      </c>
      <c r="I3854">
        <v>7.032</v>
      </c>
      <c r="K3854">
        <v>430.87200000000001</v>
      </c>
      <c r="L3854">
        <v>422.82799999999997</v>
      </c>
      <c r="M3854">
        <v>423.84</v>
      </c>
      <c r="N3854">
        <v>7.1929999999999996</v>
      </c>
      <c r="O3854">
        <v>6.181</v>
      </c>
      <c r="P3854">
        <f t="shared" si="403"/>
        <v>1.0120000000000005</v>
      </c>
    </row>
    <row r="3855" spans="1:16" x14ac:dyDescent="0.2">
      <c r="A3855" s="1">
        <v>319</v>
      </c>
      <c r="B3855" s="10">
        <v>30911</v>
      </c>
      <c r="C3855" s="32" t="s">
        <v>206</v>
      </c>
      <c r="F3855" s="5">
        <v>26.78</v>
      </c>
      <c r="G3855">
        <v>8.1630000000000003</v>
      </c>
      <c r="H3855" s="5">
        <v>22.82</v>
      </c>
      <c r="I3855">
        <v>6.9560000000000004</v>
      </c>
      <c r="K3855">
        <v>430.87200000000001</v>
      </c>
      <c r="L3855">
        <v>422.709</v>
      </c>
      <c r="M3855">
        <v>423.916</v>
      </c>
      <c r="N3855">
        <v>7.3120000000000003</v>
      </c>
      <c r="O3855">
        <v>6.1050000000000004</v>
      </c>
      <c r="P3855">
        <f t="shared" si="403"/>
        <v>1.2069999999999936</v>
      </c>
    </row>
    <row r="3856" spans="1:16" x14ac:dyDescent="0.2">
      <c r="A3856" s="1">
        <v>319</v>
      </c>
      <c r="B3856" s="10">
        <v>30917</v>
      </c>
      <c r="C3856" s="32" t="s">
        <v>206</v>
      </c>
      <c r="F3856" s="5">
        <v>26.75</v>
      </c>
      <c r="G3856">
        <v>8.1530000000000005</v>
      </c>
      <c r="H3856" s="5">
        <v>22.8</v>
      </c>
      <c r="I3856">
        <v>6.95</v>
      </c>
      <c r="K3856">
        <v>430.87200000000001</v>
      </c>
      <c r="L3856">
        <v>422.71800000000002</v>
      </c>
      <c r="M3856">
        <v>423.92200000000003</v>
      </c>
      <c r="N3856">
        <v>7.3019999999999996</v>
      </c>
      <c r="O3856">
        <v>6.0990000000000002</v>
      </c>
      <c r="P3856">
        <f t="shared" si="403"/>
        <v>1.2040000000000077</v>
      </c>
    </row>
    <row r="3857" spans="1:16" x14ac:dyDescent="0.2">
      <c r="A3857" s="1">
        <v>319</v>
      </c>
      <c r="B3857" s="10">
        <v>30925</v>
      </c>
      <c r="C3857" s="32" t="s">
        <v>206</v>
      </c>
      <c r="F3857" s="5">
        <v>26.8</v>
      </c>
      <c r="G3857">
        <v>8.1690000000000005</v>
      </c>
      <c r="H3857" s="5">
        <v>23.8</v>
      </c>
      <c r="I3857">
        <v>7.2539999999999996</v>
      </c>
      <c r="K3857">
        <v>430.87200000000001</v>
      </c>
      <c r="L3857">
        <v>422.70299999999997</v>
      </c>
      <c r="M3857">
        <v>423.61700000000002</v>
      </c>
      <c r="N3857">
        <v>7.3179999999999996</v>
      </c>
      <c r="O3857">
        <v>6.4029999999999996</v>
      </c>
      <c r="P3857">
        <f t="shared" si="403"/>
        <v>0.91400000000004411</v>
      </c>
    </row>
    <row r="3858" spans="1:16" x14ac:dyDescent="0.2">
      <c r="A3858" s="1">
        <v>319</v>
      </c>
      <c r="B3858" s="10">
        <v>30934</v>
      </c>
      <c r="C3858" s="32" t="s">
        <v>206</v>
      </c>
      <c r="F3858" s="5">
        <v>25.89</v>
      </c>
      <c r="G3858">
        <v>7.891</v>
      </c>
      <c r="H3858" s="5">
        <v>22.25</v>
      </c>
      <c r="I3858">
        <v>6.782</v>
      </c>
      <c r="K3858">
        <v>430.87200000000001</v>
      </c>
      <c r="L3858">
        <v>422.98</v>
      </c>
      <c r="M3858">
        <v>424.09</v>
      </c>
      <c r="N3858">
        <v>7.04</v>
      </c>
      <c r="O3858">
        <v>5.931</v>
      </c>
      <c r="P3858">
        <f t="shared" si="403"/>
        <v>1.1099999999999568</v>
      </c>
    </row>
    <row r="3859" spans="1:16" x14ac:dyDescent="0.2">
      <c r="A3859" s="1">
        <v>319</v>
      </c>
      <c r="B3859" s="10">
        <v>30945</v>
      </c>
      <c r="C3859" s="32" t="s">
        <v>206</v>
      </c>
      <c r="F3859" s="5">
        <v>25.93</v>
      </c>
      <c r="G3859">
        <v>7.9039999999999999</v>
      </c>
      <c r="H3859" s="5">
        <v>22.29</v>
      </c>
      <c r="I3859">
        <v>6.7939999999999996</v>
      </c>
      <c r="K3859">
        <v>430.87200000000001</v>
      </c>
      <c r="L3859">
        <v>422.96800000000002</v>
      </c>
      <c r="M3859">
        <v>424.07799999999997</v>
      </c>
      <c r="N3859">
        <v>7.0529999999999999</v>
      </c>
      <c r="O3859">
        <v>5.9429999999999996</v>
      </c>
      <c r="P3859">
        <f t="shared" si="403"/>
        <v>1.1099999999999568</v>
      </c>
    </row>
    <row r="3860" spans="1:16" x14ac:dyDescent="0.2">
      <c r="A3860" s="1">
        <v>319</v>
      </c>
      <c r="B3860" s="10">
        <v>30979</v>
      </c>
      <c r="C3860" s="32" t="s">
        <v>206</v>
      </c>
      <c r="F3860" s="5">
        <v>26.8</v>
      </c>
      <c r="G3860">
        <v>8.1690000000000005</v>
      </c>
      <c r="H3860" s="5">
        <v>23.06</v>
      </c>
      <c r="I3860">
        <v>7.0289999999999999</v>
      </c>
      <c r="K3860">
        <v>430.87200000000001</v>
      </c>
      <c r="L3860">
        <v>422.70299999999997</v>
      </c>
      <c r="M3860">
        <v>423.84300000000002</v>
      </c>
      <c r="N3860">
        <v>7.3179999999999996</v>
      </c>
      <c r="O3860">
        <v>6.1779999999999999</v>
      </c>
      <c r="P3860">
        <f t="shared" si="403"/>
        <v>1.1400000000000432</v>
      </c>
    </row>
    <row r="3861" spans="1:16" x14ac:dyDescent="0.2">
      <c r="A3861" s="1">
        <v>319</v>
      </c>
      <c r="B3861" s="10">
        <v>30986</v>
      </c>
      <c r="C3861" s="32" t="s">
        <v>206</v>
      </c>
      <c r="F3861" s="5">
        <v>26.86</v>
      </c>
      <c r="G3861">
        <v>8.1869999999999994</v>
      </c>
      <c r="H3861" s="5">
        <v>22.9</v>
      </c>
      <c r="I3861">
        <v>6.98</v>
      </c>
      <c r="K3861">
        <v>430.87200000000001</v>
      </c>
      <c r="L3861">
        <v>422.685</v>
      </c>
      <c r="M3861">
        <v>423.892</v>
      </c>
      <c r="N3861">
        <v>7.3360000000000003</v>
      </c>
      <c r="O3861">
        <v>6.1289999999999996</v>
      </c>
      <c r="P3861">
        <f t="shared" si="403"/>
        <v>1.2069999999999936</v>
      </c>
    </row>
    <row r="3862" spans="1:16" x14ac:dyDescent="0.2">
      <c r="A3862" s="1">
        <v>319</v>
      </c>
      <c r="B3862" s="10">
        <v>30993</v>
      </c>
      <c r="C3862" s="32" t="s">
        <v>206</v>
      </c>
      <c r="F3862" s="5">
        <v>26.58</v>
      </c>
      <c r="G3862">
        <v>8.1020000000000003</v>
      </c>
      <c r="H3862" s="5">
        <v>22.95</v>
      </c>
      <c r="I3862">
        <v>6.9950000000000001</v>
      </c>
      <c r="K3862">
        <v>430.87200000000001</v>
      </c>
      <c r="L3862">
        <v>422.77</v>
      </c>
      <c r="M3862">
        <v>423.87599999999998</v>
      </c>
      <c r="N3862">
        <v>7.2510000000000003</v>
      </c>
      <c r="O3862">
        <v>6.1440000000000001</v>
      </c>
      <c r="P3862">
        <f t="shared" si="403"/>
        <v>1.1059999999999945</v>
      </c>
    </row>
    <row r="3863" spans="1:16" x14ac:dyDescent="0.2">
      <c r="A3863" s="1">
        <v>319</v>
      </c>
      <c r="B3863" s="10">
        <v>31001</v>
      </c>
      <c r="C3863" s="32" t="s">
        <v>206</v>
      </c>
      <c r="F3863" s="5">
        <v>26.53</v>
      </c>
      <c r="G3863">
        <v>8.0860000000000003</v>
      </c>
      <c r="H3863" s="5">
        <v>23</v>
      </c>
      <c r="I3863">
        <v>7.01</v>
      </c>
      <c r="K3863">
        <v>430.87200000000001</v>
      </c>
      <c r="L3863">
        <v>422.78500000000003</v>
      </c>
      <c r="M3863">
        <v>423.86099999999999</v>
      </c>
      <c r="N3863">
        <v>7.2350000000000003</v>
      </c>
      <c r="O3863">
        <v>6.1589999999999998</v>
      </c>
      <c r="P3863">
        <f t="shared" si="403"/>
        <v>1.075999999999965</v>
      </c>
    </row>
    <row r="3864" spans="1:16" x14ac:dyDescent="0.2">
      <c r="A3864" s="1">
        <v>319</v>
      </c>
      <c r="B3864" s="10">
        <v>31007</v>
      </c>
      <c r="C3864" s="32" t="s">
        <v>206</v>
      </c>
      <c r="F3864" s="5">
        <v>26.49</v>
      </c>
      <c r="G3864">
        <v>8.0739999999999998</v>
      </c>
      <c r="H3864" s="5">
        <v>23.05</v>
      </c>
      <c r="I3864">
        <v>7.0259999999999998</v>
      </c>
      <c r="K3864">
        <v>430.87200000000001</v>
      </c>
      <c r="L3864">
        <v>422.79700000000003</v>
      </c>
      <c r="M3864">
        <v>423.846</v>
      </c>
      <c r="N3864">
        <v>7.2229999999999999</v>
      </c>
      <c r="O3864">
        <v>6.1749999999999998</v>
      </c>
      <c r="P3864">
        <f t="shared" si="403"/>
        <v>1.0489999999999782</v>
      </c>
    </row>
    <row r="3865" spans="1:16" x14ac:dyDescent="0.2">
      <c r="A3865" s="1">
        <v>319</v>
      </c>
      <c r="B3865" s="10">
        <v>31016</v>
      </c>
      <c r="C3865" s="32" t="s">
        <v>206</v>
      </c>
      <c r="F3865" s="5">
        <v>26.6</v>
      </c>
      <c r="G3865">
        <v>8.1080000000000005</v>
      </c>
      <c r="H3865" s="5">
        <v>23.08</v>
      </c>
      <c r="I3865">
        <v>7.0350000000000001</v>
      </c>
      <c r="K3865">
        <v>430.87200000000001</v>
      </c>
      <c r="L3865">
        <v>422.76400000000001</v>
      </c>
      <c r="M3865">
        <v>423.83699999999999</v>
      </c>
      <c r="N3865">
        <v>7.2569999999999997</v>
      </c>
      <c r="O3865">
        <v>6.1840000000000002</v>
      </c>
      <c r="P3865">
        <f t="shared" si="403"/>
        <v>1.0729999999999791</v>
      </c>
    </row>
    <row r="3866" spans="1:16" x14ac:dyDescent="0.2">
      <c r="A3866" s="1">
        <v>319</v>
      </c>
      <c r="B3866" s="10">
        <v>31021</v>
      </c>
      <c r="C3866" s="32" t="s">
        <v>206</v>
      </c>
      <c r="F3866" s="5">
        <v>26.68</v>
      </c>
      <c r="G3866">
        <v>8.1319999999999997</v>
      </c>
      <c r="H3866" s="5">
        <v>23.1</v>
      </c>
      <c r="I3866">
        <v>7.0410000000000004</v>
      </c>
      <c r="K3866">
        <v>430.87200000000001</v>
      </c>
      <c r="L3866">
        <v>422.74</v>
      </c>
      <c r="M3866">
        <v>423.83100000000002</v>
      </c>
      <c r="N3866">
        <v>7.2809999999999997</v>
      </c>
      <c r="O3866">
        <v>6.19</v>
      </c>
      <c r="P3866">
        <f t="shared" si="403"/>
        <v>1.0910000000000082</v>
      </c>
    </row>
    <row r="3867" spans="1:16" x14ac:dyDescent="0.2">
      <c r="A3867" s="1">
        <v>319</v>
      </c>
      <c r="B3867" s="10">
        <v>31029</v>
      </c>
      <c r="C3867" s="32" t="s">
        <v>206</v>
      </c>
      <c r="F3867" s="5">
        <v>26.8</v>
      </c>
      <c r="G3867">
        <v>8.1690000000000005</v>
      </c>
      <c r="H3867" s="5">
        <v>23.14</v>
      </c>
      <c r="I3867">
        <v>7.0529999999999999</v>
      </c>
      <c r="K3867">
        <v>430.87200000000001</v>
      </c>
      <c r="L3867">
        <v>422.70299999999997</v>
      </c>
      <c r="M3867">
        <v>423.81900000000002</v>
      </c>
      <c r="N3867">
        <v>7.3179999999999996</v>
      </c>
      <c r="O3867">
        <v>6.202</v>
      </c>
      <c r="P3867">
        <f t="shared" si="403"/>
        <v>1.1160000000000423</v>
      </c>
    </row>
    <row r="3868" spans="1:16" x14ac:dyDescent="0.2">
      <c r="A3868" s="1">
        <v>319</v>
      </c>
      <c r="B3868" s="10">
        <v>31039</v>
      </c>
      <c r="C3868" s="32" t="s">
        <v>206</v>
      </c>
      <c r="F3868" s="5">
        <v>26.98</v>
      </c>
      <c r="G3868">
        <v>8.2240000000000002</v>
      </c>
      <c r="H3868" s="5">
        <v>23.17</v>
      </c>
      <c r="I3868">
        <v>7.0620000000000003</v>
      </c>
      <c r="K3868">
        <v>430.87200000000001</v>
      </c>
      <c r="L3868">
        <v>422.64800000000002</v>
      </c>
      <c r="M3868">
        <v>423.80900000000003</v>
      </c>
      <c r="N3868">
        <v>7.3730000000000002</v>
      </c>
      <c r="O3868">
        <v>6.2110000000000003</v>
      </c>
      <c r="P3868">
        <f t="shared" si="403"/>
        <v>1.1610000000000014</v>
      </c>
    </row>
    <row r="3869" spans="1:16" x14ac:dyDescent="0.2">
      <c r="A3869" s="1">
        <v>319</v>
      </c>
      <c r="B3869" s="10">
        <v>31046</v>
      </c>
      <c r="C3869" s="32" t="s">
        <v>206</v>
      </c>
      <c r="F3869" s="5">
        <v>27.17</v>
      </c>
      <c r="G3869">
        <v>8.282</v>
      </c>
      <c r="H3869" s="5">
        <v>23.2</v>
      </c>
      <c r="I3869">
        <v>7.0709999999999997</v>
      </c>
      <c r="K3869">
        <v>430.87200000000001</v>
      </c>
      <c r="L3869">
        <v>422.59</v>
      </c>
      <c r="M3869">
        <v>423.8</v>
      </c>
      <c r="N3869">
        <v>7.431</v>
      </c>
      <c r="O3869">
        <v>6.22</v>
      </c>
      <c r="P3869">
        <f t="shared" si="403"/>
        <v>1.2100000000000364</v>
      </c>
    </row>
    <row r="3870" spans="1:16" x14ac:dyDescent="0.2">
      <c r="A3870" s="1">
        <v>319</v>
      </c>
      <c r="B3870" s="10">
        <v>31053</v>
      </c>
      <c r="C3870" s="32" t="s">
        <v>206</v>
      </c>
      <c r="F3870" s="5">
        <v>27.36</v>
      </c>
      <c r="G3870">
        <v>8.3390000000000004</v>
      </c>
      <c r="H3870" s="5">
        <v>23.21</v>
      </c>
      <c r="I3870">
        <v>7.0739999999999998</v>
      </c>
      <c r="K3870">
        <v>430.87200000000001</v>
      </c>
      <c r="L3870">
        <v>422.53199999999998</v>
      </c>
      <c r="M3870">
        <v>423.79700000000003</v>
      </c>
      <c r="N3870">
        <v>7.4880000000000004</v>
      </c>
      <c r="O3870">
        <v>6.2229999999999999</v>
      </c>
      <c r="P3870">
        <f t="shared" si="403"/>
        <v>1.2650000000000432</v>
      </c>
    </row>
    <row r="3871" spans="1:16" x14ac:dyDescent="0.2">
      <c r="A3871" s="1">
        <v>319</v>
      </c>
      <c r="B3871" s="10">
        <v>31060</v>
      </c>
      <c r="C3871" s="32" t="s">
        <v>206</v>
      </c>
      <c r="F3871" s="5">
        <v>27.54</v>
      </c>
      <c r="G3871">
        <v>8.3940000000000001</v>
      </c>
      <c r="H3871" s="5">
        <v>23.21</v>
      </c>
      <c r="I3871">
        <v>7.0739999999999998</v>
      </c>
      <c r="K3871">
        <v>430.87200000000001</v>
      </c>
      <c r="L3871">
        <v>422.47699999999998</v>
      </c>
      <c r="M3871">
        <v>423.79700000000003</v>
      </c>
      <c r="N3871">
        <v>7.5430000000000001</v>
      </c>
      <c r="O3871">
        <v>6.2229999999999999</v>
      </c>
      <c r="P3871">
        <f t="shared" si="403"/>
        <v>1.32000000000005</v>
      </c>
    </row>
    <row r="3872" spans="1:16" x14ac:dyDescent="0.2">
      <c r="A3872" s="1">
        <v>319</v>
      </c>
      <c r="B3872" s="10">
        <v>31076</v>
      </c>
      <c r="C3872" s="32" t="s">
        <v>206</v>
      </c>
      <c r="F3872" s="5">
        <v>27.73</v>
      </c>
      <c r="G3872">
        <v>8.452</v>
      </c>
      <c r="H3872" s="5">
        <v>23.35</v>
      </c>
      <c r="I3872">
        <v>7.117</v>
      </c>
      <c r="K3872">
        <v>430.87200000000001</v>
      </c>
      <c r="L3872">
        <v>422.42</v>
      </c>
      <c r="M3872">
        <v>423.755</v>
      </c>
      <c r="N3872">
        <v>7.601</v>
      </c>
      <c r="O3872">
        <v>6.266</v>
      </c>
      <c r="P3872">
        <f t="shared" si="403"/>
        <v>1.3349999999999795</v>
      </c>
    </row>
    <row r="3873" spans="1:16" x14ac:dyDescent="0.2">
      <c r="A3873" s="1">
        <v>319</v>
      </c>
      <c r="B3873" s="10">
        <v>31081</v>
      </c>
      <c r="C3873" s="32" t="s">
        <v>206</v>
      </c>
      <c r="F3873" s="5">
        <v>27.81</v>
      </c>
      <c r="G3873">
        <v>8.4770000000000003</v>
      </c>
      <c r="H3873" s="5">
        <v>23.35</v>
      </c>
      <c r="I3873">
        <v>7.117</v>
      </c>
      <c r="K3873">
        <v>430.87200000000001</v>
      </c>
      <c r="L3873">
        <v>422.39499999999998</v>
      </c>
      <c r="M3873">
        <v>423.755</v>
      </c>
      <c r="N3873">
        <v>7.6260000000000003</v>
      </c>
      <c r="O3873">
        <v>6.266</v>
      </c>
      <c r="P3873">
        <f t="shared" si="403"/>
        <v>1.3600000000000136</v>
      </c>
    </row>
    <row r="3874" spans="1:16" x14ac:dyDescent="0.2">
      <c r="A3874" s="1">
        <v>319</v>
      </c>
      <c r="B3874" s="10">
        <v>31088</v>
      </c>
      <c r="C3874" s="32" t="s">
        <v>206</v>
      </c>
      <c r="F3874" s="5">
        <v>27.87</v>
      </c>
      <c r="G3874">
        <v>8.4949999999999992</v>
      </c>
      <c r="H3874" s="5">
        <v>23.35</v>
      </c>
      <c r="I3874">
        <v>7.117</v>
      </c>
      <c r="K3874">
        <v>430.87200000000001</v>
      </c>
      <c r="L3874">
        <v>422.37700000000001</v>
      </c>
      <c r="M3874">
        <v>423.755</v>
      </c>
      <c r="N3874">
        <v>7.6440000000000001</v>
      </c>
      <c r="O3874">
        <v>6.266</v>
      </c>
      <c r="P3874">
        <f t="shared" si="403"/>
        <v>1.3779999999999859</v>
      </c>
    </row>
    <row r="3875" spans="1:16" x14ac:dyDescent="0.2">
      <c r="A3875" s="1">
        <v>319</v>
      </c>
      <c r="B3875" s="10">
        <v>31095</v>
      </c>
      <c r="C3875" s="32" t="s">
        <v>206</v>
      </c>
      <c r="F3875" s="5">
        <v>27.94</v>
      </c>
      <c r="G3875">
        <v>8.516</v>
      </c>
      <c r="H3875" s="5">
        <v>23.37</v>
      </c>
      <c r="I3875">
        <v>7.1230000000000002</v>
      </c>
      <c r="K3875">
        <v>430.87200000000001</v>
      </c>
      <c r="L3875">
        <v>422.35599999999999</v>
      </c>
      <c r="M3875">
        <v>423.74799999999999</v>
      </c>
      <c r="N3875">
        <v>7.665</v>
      </c>
      <c r="O3875">
        <v>6.2720000000000002</v>
      </c>
      <c r="P3875">
        <f t="shared" si="403"/>
        <v>1.3919999999999959</v>
      </c>
    </row>
    <row r="3876" spans="1:16" x14ac:dyDescent="0.2">
      <c r="A3876" s="1">
        <v>319</v>
      </c>
      <c r="B3876" s="10">
        <v>31116</v>
      </c>
      <c r="C3876" s="32" t="s">
        <v>206</v>
      </c>
      <c r="F3876" s="5">
        <v>28.16</v>
      </c>
      <c r="G3876">
        <v>8.5830000000000002</v>
      </c>
      <c r="H3876" s="5">
        <v>23.43</v>
      </c>
      <c r="I3876">
        <v>7.1420000000000003</v>
      </c>
      <c r="K3876">
        <v>430.87200000000001</v>
      </c>
      <c r="L3876">
        <v>422.28800000000001</v>
      </c>
      <c r="M3876">
        <v>423.73</v>
      </c>
      <c r="N3876">
        <v>7.7320000000000002</v>
      </c>
      <c r="O3876">
        <v>6.2910000000000004</v>
      </c>
      <c r="P3876">
        <f t="shared" si="403"/>
        <v>1.4420000000000073</v>
      </c>
    </row>
    <row r="3877" spans="1:16" x14ac:dyDescent="0.2">
      <c r="A3877" s="1">
        <v>319</v>
      </c>
      <c r="B3877" s="10">
        <v>31123</v>
      </c>
      <c r="C3877" s="32" t="s">
        <v>206</v>
      </c>
      <c r="F3877" s="5">
        <v>28.23</v>
      </c>
      <c r="G3877">
        <v>8.6050000000000004</v>
      </c>
      <c r="H3877" s="5">
        <v>23.47</v>
      </c>
      <c r="I3877">
        <v>7.1539999999999999</v>
      </c>
      <c r="K3877">
        <v>430.87200000000001</v>
      </c>
      <c r="L3877">
        <v>422.267</v>
      </c>
      <c r="M3877">
        <v>423.71800000000002</v>
      </c>
      <c r="N3877">
        <v>7.7539999999999996</v>
      </c>
      <c r="O3877">
        <v>6.3029999999999999</v>
      </c>
      <c r="P3877">
        <f t="shared" si="403"/>
        <v>1.4510000000000218</v>
      </c>
    </row>
    <row r="3878" spans="1:16" x14ac:dyDescent="0.2">
      <c r="A3878" s="1">
        <v>319</v>
      </c>
      <c r="B3878" s="10">
        <v>31130</v>
      </c>
      <c r="C3878" s="32" t="s">
        <v>206</v>
      </c>
      <c r="F3878" s="5">
        <v>27.95</v>
      </c>
      <c r="G3878">
        <v>8.5190000000000001</v>
      </c>
      <c r="H3878" s="5">
        <v>23.35</v>
      </c>
      <c r="I3878">
        <v>7.117</v>
      </c>
      <c r="K3878">
        <v>430.87200000000001</v>
      </c>
      <c r="L3878">
        <v>422.35199999999998</v>
      </c>
      <c r="M3878">
        <v>423.755</v>
      </c>
      <c r="N3878">
        <v>7.6680000000000001</v>
      </c>
      <c r="O3878">
        <v>6.266</v>
      </c>
      <c r="P3878">
        <f t="shared" si="403"/>
        <v>1.40300000000002</v>
      </c>
    </row>
    <row r="3879" spans="1:16" x14ac:dyDescent="0.2">
      <c r="A3879" s="1">
        <v>319</v>
      </c>
      <c r="B3879" s="10">
        <v>31137</v>
      </c>
      <c r="C3879" s="32" t="s">
        <v>206</v>
      </c>
      <c r="F3879" s="5">
        <v>27.96</v>
      </c>
      <c r="G3879">
        <v>8.5220000000000002</v>
      </c>
      <c r="H3879" s="5">
        <v>23.3</v>
      </c>
      <c r="I3879">
        <v>7.1020000000000003</v>
      </c>
      <c r="K3879">
        <v>430.87200000000001</v>
      </c>
      <c r="L3879">
        <v>422.34899999999999</v>
      </c>
      <c r="M3879">
        <v>423.77</v>
      </c>
      <c r="N3879">
        <v>7.6710000000000003</v>
      </c>
      <c r="O3879">
        <v>6.2510000000000003</v>
      </c>
      <c r="P3879">
        <f t="shared" si="403"/>
        <v>1.4209999999999923</v>
      </c>
    </row>
    <row r="3880" spans="1:16" x14ac:dyDescent="0.2">
      <c r="A3880" s="1">
        <v>319</v>
      </c>
      <c r="B3880" s="10">
        <v>31144</v>
      </c>
      <c r="C3880" s="32" t="s">
        <v>206</v>
      </c>
      <c r="F3880" s="5">
        <v>28.04</v>
      </c>
      <c r="G3880">
        <v>8.5470000000000006</v>
      </c>
      <c r="H3880" s="5">
        <v>23.27</v>
      </c>
      <c r="I3880">
        <v>7.093</v>
      </c>
      <c r="K3880">
        <v>430.87200000000001</v>
      </c>
      <c r="L3880">
        <v>422.32499999999999</v>
      </c>
      <c r="M3880">
        <v>423.779</v>
      </c>
      <c r="N3880">
        <v>7.6959999999999997</v>
      </c>
      <c r="O3880">
        <v>6.242</v>
      </c>
      <c r="P3880">
        <f t="shared" si="403"/>
        <v>1.4540000000000077</v>
      </c>
    </row>
    <row r="3881" spans="1:16" x14ac:dyDescent="0.2">
      <c r="A3881" s="1">
        <v>319</v>
      </c>
      <c r="B3881" s="10">
        <v>31151</v>
      </c>
      <c r="C3881" s="32" t="s">
        <v>206</v>
      </c>
      <c r="F3881" s="5">
        <v>28</v>
      </c>
      <c r="G3881">
        <v>8.5350000000000001</v>
      </c>
      <c r="H3881" s="5">
        <v>23.27</v>
      </c>
      <c r="I3881">
        <v>7.093</v>
      </c>
      <c r="K3881">
        <v>430.87200000000001</v>
      </c>
      <c r="L3881">
        <v>422.33699999999999</v>
      </c>
      <c r="M3881">
        <v>423.779</v>
      </c>
      <c r="N3881">
        <v>7.6840000000000002</v>
      </c>
      <c r="O3881">
        <v>6.242</v>
      </c>
      <c r="P3881">
        <f t="shared" si="403"/>
        <v>1.4420000000000073</v>
      </c>
    </row>
    <row r="3882" spans="1:16" x14ac:dyDescent="0.2">
      <c r="A3882" s="1">
        <v>319</v>
      </c>
      <c r="B3882" s="10">
        <v>31158</v>
      </c>
      <c r="C3882" s="32" t="s">
        <v>206</v>
      </c>
      <c r="F3882" s="5">
        <v>27.95</v>
      </c>
      <c r="G3882">
        <v>8.5190000000000001</v>
      </c>
      <c r="H3882" s="5">
        <v>23.26</v>
      </c>
      <c r="I3882">
        <v>7.09</v>
      </c>
      <c r="K3882">
        <v>430.87200000000001</v>
      </c>
      <c r="L3882">
        <v>422.35199999999998</v>
      </c>
      <c r="M3882">
        <v>423.78199999999998</v>
      </c>
      <c r="N3882">
        <v>7.6680000000000001</v>
      </c>
      <c r="O3882">
        <v>6.2389999999999999</v>
      </c>
      <c r="P3882">
        <f t="shared" si="403"/>
        <v>1.4300000000000068</v>
      </c>
    </row>
    <row r="3883" spans="1:16" x14ac:dyDescent="0.2">
      <c r="A3883" s="1">
        <v>319</v>
      </c>
      <c r="B3883" s="10">
        <v>31165</v>
      </c>
      <c r="C3883" s="32" t="s">
        <v>206</v>
      </c>
      <c r="F3883" s="5">
        <v>27.68</v>
      </c>
      <c r="G3883">
        <v>8.4369999999999994</v>
      </c>
      <c r="H3883" s="5">
        <v>23.16</v>
      </c>
      <c r="I3883">
        <v>7.0590000000000002</v>
      </c>
      <c r="K3883">
        <v>430.87200000000001</v>
      </c>
      <c r="L3883">
        <v>422.435</v>
      </c>
      <c r="M3883">
        <v>423.81200000000001</v>
      </c>
      <c r="N3883">
        <v>7.5860000000000003</v>
      </c>
      <c r="O3883">
        <v>6.2080000000000002</v>
      </c>
      <c r="P3883">
        <f t="shared" si="403"/>
        <v>1.3770000000000095</v>
      </c>
    </row>
    <row r="3884" spans="1:16" x14ac:dyDescent="0.2">
      <c r="A3884" s="1">
        <v>319</v>
      </c>
      <c r="B3884" s="10">
        <v>31172</v>
      </c>
      <c r="C3884" s="32" t="s">
        <v>206</v>
      </c>
      <c r="F3884" s="5">
        <v>27.36</v>
      </c>
      <c r="G3884">
        <v>8.3390000000000004</v>
      </c>
      <c r="H3884" s="5">
        <v>23.03</v>
      </c>
      <c r="I3884">
        <v>7.02</v>
      </c>
      <c r="K3884">
        <v>430.87200000000001</v>
      </c>
      <c r="L3884">
        <v>422.53199999999998</v>
      </c>
      <c r="M3884">
        <v>423.85199999999998</v>
      </c>
      <c r="N3884">
        <v>7.4880000000000004</v>
      </c>
      <c r="O3884">
        <v>6.1689999999999996</v>
      </c>
      <c r="P3884">
        <f t="shared" si="403"/>
        <v>1.3199999999999932</v>
      </c>
    </row>
    <row r="3885" spans="1:16" x14ac:dyDescent="0.2">
      <c r="A3885" s="1">
        <v>319</v>
      </c>
      <c r="B3885" s="10">
        <v>31179</v>
      </c>
      <c r="C3885" s="32" t="s">
        <v>206</v>
      </c>
      <c r="F3885" s="5">
        <v>26.86</v>
      </c>
      <c r="G3885">
        <v>8.1869999999999994</v>
      </c>
      <c r="H3885" s="5">
        <v>22.91</v>
      </c>
      <c r="I3885">
        <v>6.9829999999999997</v>
      </c>
      <c r="K3885">
        <v>430.87200000000001</v>
      </c>
      <c r="L3885">
        <v>422.685</v>
      </c>
      <c r="M3885">
        <v>423.88900000000001</v>
      </c>
      <c r="N3885">
        <v>7.3360000000000003</v>
      </c>
      <c r="O3885">
        <v>6.1319999999999997</v>
      </c>
      <c r="P3885">
        <f t="shared" si="403"/>
        <v>1.2040000000000077</v>
      </c>
    </row>
    <row r="3886" spans="1:16" x14ac:dyDescent="0.2">
      <c r="A3886" s="1">
        <v>319</v>
      </c>
      <c r="B3886" s="10">
        <v>31186</v>
      </c>
      <c r="C3886" s="32" t="s">
        <v>206</v>
      </c>
      <c r="F3886" s="5">
        <v>26.7</v>
      </c>
      <c r="G3886">
        <v>8.1379999999999999</v>
      </c>
      <c r="H3886" s="5">
        <v>22.85</v>
      </c>
      <c r="I3886">
        <v>6.9649999999999999</v>
      </c>
      <c r="K3886">
        <v>430.87200000000001</v>
      </c>
      <c r="L3886">
        <v>422.733</v>
      </c>
      <c r="M3886">
        <v>423.90699999999998</v>
      </c>
      <c r="N3886">
        <v>7.2869999999999999</v>
      </c>
      <c r="O3886">
        <v>6.1139999999999999</v>
      </c>
      <c r="P3886">
        <f t="shared" si="403"/>
        <v>1.1739999999999782</v>
      </c>
    </row>
    <row r="3887" spans="1:16" x14ac:dyDescent="0.2">
      <c r="A3887" s="1">
        <v>319</v>
      </c>
      <c r="B3887" s="10">
        <v>31193</v>
      </c>
      <c r="C3887" s="32" t="s">
        <v>206</v>
      </c>
      <c r="F3887" s="5">
        <v>26.55</v>
      </c>
      <c r="G3887">
        <v>8.093</v>
      </c>
      <c r="H3887" s="5">
        <v>22.79</v>
      </c>
      <c r="I3887">
        <v>6.9459999999999997</v>
      </c>
      <c r="K3887">
        <v>430.87200000000001</v>
      </c>
      <c r="L3887">
        <v>422.779</v>
      </c>
      <c r="M3887">
        <v>423.92500000000001</v>
      </c>
      <c r="N3887">
        <v>7.242</v>
      </c>
      <c r="O3887">
        <v>6.0949999999999998</v>
      </c>
      <c r="P3887">
        <f t="shared" si="403"/>
        <v>1.146000000000015</v>
      </c>
    </row>
    <row r="3888" spans="1:16" x14ac:dyDescent="0.2">
      <c r="A3888" s="1">
        <v>319</v>
      </c>
      <c r="B3888" s="10">
        <v>31200</v>
      </c>
      <c r="C3888" s="32" t="s">
        <v>206</v>
      </c>
      <c r="F3888" s="5">
        <v>26.21</v>
      </c>
      <c r="G3888">
        <v>7.9889999999999999</v>
      </c>
      <c r="H3888" s="5">
        <v>22.7</v>
      </c>
      <c r="I3888">
        <v>6.9189999999999996</v>
      </c>
      <c r="K3888">
        <v>430.87200000000001</v>
      </c>
      <c r="L3888">
        <v>422.88299999999998</v>
      </c>
      <c r="M3888">
        <v>423.95299999999997</v>
      </c>
      <c r="N3888">
        <v>7.1379999999999999</v>
      </c>
      <c r="O3888">
        <v>6.0679999999999996</v>
      </c>
      <c r="P3888">
        <f t="shared" si="403"/>
        <v>1.0699999999999932</v>
      </c>
    </row>
    <row r="3889" spans="1:16" x14ac:dyDescent="0.2">
      <c r="A3889" s="1">
        <v>319</v>
      </c>
      <c r="B3889" s="10">
        <v>31207</v>
      </c>
      <c r="C3889" s="32" t="s">
        <v>206</v>
      </c>
      <c r="F3889" s="5">
        <v>26.13</v>
      </c>
      <c r="G3889">
        <v>7.9649999999999999</v>
      </c>
      <c r="H3889" s="5">
        <v>22.7</v>
      </c>
      <c r="I3889">
        <v>6.9189999999999996</v>
      </c>
      <c r="K3889">
        <v>430.87200000000001</v>
      </c>
      <c r="L3889">
        <v>422.90699999999998</v>
      </c>
      <c r="M3889">
        <v>423.95299999999997</v>
      </c>
      <c r="N3889">
        <v>7.1139999999999999</v>
      </c>
      <c r="O3889">
        <v>6.0679999999999996</v>
      </c>
      <c r="P3889">
        <f t="shared" si="403"/>
        <v>1.0459999999999923</v>
      </c>
    </row>
    <row r="3890" spans="1:16" x14ac:dyDescent="0.2">
      <c r="A3890" s="1">
        <v>319</v>
      </c>
      <c r="B3890" s="10">
        <v>31214</v>
      </c>
      <c r="C3890" s="32" t="s">
        <v>206</v>
      </c>
      <c r="F3890" s="5">
        <v>25.93</v>
      </c>
      <c r="G3890">
        <v>7.9039999999999999</v>
      </c>
      <c r="H3890" s="5">
        <v>22.69</v>
      </c>
      <c r="I3890">
        <v>6.9160000000000004</v>
      </c>
      <c r="K3890">
        <v>430.87200000000001</v>
      </c>
      <c r="L3890">
        <v>422.96800000000002</v>
      </c>
      <c r="M3890">
        <v>423.95600000000002</v>
      </c>
      <c r="N3890">
        <v>7.0529999999999999</v>
      </c>
      <c r="O3890">
        <v>6.0650000000000004</v>
      </c>
      <c r="P3890">
        <f t="shared" si="403"/>
        <v>0.98799999999999955</v>
      </c>
    </row>
    <row r="3891" spans="1:16" x14ac:dyDescent="0.2">
      <c r="A3891" s="1">
        <v>319</v>
      </c>
      <c r="B3891" s="10">
        <v>31228</v>
      </c>
      <c r="C3891" s="32" t="s">
        <v>206</v>
      </c>
      <c r="F3891" s="5">
        <v>25.78</v>
      </c>
      <c r="G3891">
        <v>7.8579999999999997</v>
      </c>
      <c r="H3891" s="5">
        <v>22.68</v>
      </c>
      <c r="I3891">
        <v>6.9130000000000003</v>
      </c>
      <c r="K3891">
        <v>430.87200000000001</v>
      </c>
      <c r="L3891">
        <v>423.01400000000001</v>
      </c>
      <c r="M3891">
        <v>423.959</v>
      </c>
      <c r="N3891">
        <v>7.0069999999999997</v>
      </c>
      <c r="O3891">
        <v>6.0620000000000003</v>
      </c>
      <c r="P3891">
        <f t="shared" si="403"/>
        <v>0.94499999999999318</v>
      </c>
    </row>
    <row r="3892" spans="1:16" x14ac:dyDescent="0.2">
      <c r="A3892" s="1">
        <v>319</v>
      </c>
      <c r="B3892" s="10">
        <v>31235</v>
      </c>
      <c r="C3892" s="32" t="s">
        <v>206</v>
      </c>
      <c r="F3892" s="5">
        <v>25.77</v>
      </c>
      <c r="G3892">
        <v>7.8550000000000004</v>
      </c>
      <c r="H3892" s="5">
        <v>22.68</v>
      </c>
      <c r="I3892">
        <v>6.9130000000000003</v>
      </c>
      <c r="K3892">
        <v>430.87200000000001</v>
      </c>
      <c r="L3892">
        <v>423.017</v>
      </c>
      <c r="M3892">
        <v>423.959</v>
      </c>
      <c r="N3892">
        <v>7.0039999999999996</v>
      </c>
      <c r="O3892">
        <v>6.0620000000000003</v>
      </c>
      <c r="P3892">
        <f t="shared" si="403"/>
        <v>0.94200000000000728</v>
      </c>
    </row>
    <row r="3893" spans="1:16" x14ac:dyDescent="0.2">
      <c r="A3893" s="1">
        <v>319</v>
      </c>
      <c r="B3893" s="10">
        <v>31242</v>
      </c>
      <c r="C3893" s="32" t="s">
        <v>206</v>
      </c>
      <c r="F3893" s="5">
        <v>25.74</v>
      </c>
      <c r="G3893">
        <v>7.8460000000000001</v>
      </c>
      <c r="H3893" s="5">
        <v>22.69</v>
      </c>
      <c r="I3893">
        <v>6.9160000000000004</v>
      </c>
      <c r="K3893">
        <v>430.87200000000001</v>
      </c>
      <c r="L3893">
        <v>423.02600000000001</v>
      </c>
      <c r="M3893">
        <v>423.95600000000002</v>
      </c>
      <c r="N3893">
        <v>6.9950000000000001</v>
      </c>
      <c r="O3893">
        <v>6.0650000000000004</v>
      </c>
      <c r="P3893">
        <f t="shared" si="403"/>
        <v>0.93000000000000682</v>
      </c>
    </row>
    <row r="3894" spans="1:16" x14ac:dyDescent="0.2">
      <c r="A3894" s="1">
        <v>319</v>
      </c>
      <c r="B3894" s="10">
        <v>31249</v>
      </c>
      <c r="C3894" s="32" t="s">
        <v>206</v>
      </c>
      <c r="F3894" s="5">
        <v>25.72</v>
      </c>
      <c r="G3894">
        <v>7.84</v>
      </c>
      <c r="H3894" s="5">
        <v>22.72</v>
      </c>
      <c r="I3894">
        <v>6.9249999999999998</v>
      </c>
      <c r="K3894">
        <v>430.87200000000001</v>
      </c>
      <c r="L3894">
        <v>423.03199999999998</v>
      </c>
      <c r="M3894">
        <v>423.947</v>
      </c>
      <c r="N3894">
        <v>6.9889999999999999</v>
      </c>
      <c r="O3894">
        <v>6.0739999999999998</v>
      </c>
      <c r="P3894">
        <f t="shared" si="403"/>
        <v>0.91500000000002046</v>
      </c>
    </row>
    <row r="3895" spans="1:16" x14ac:dyDescent="0.2">
      <c r="A3895" s="1">
        <v>319</v>
      </c>
      <c r="B3895" s="10">
        <v>31256</v>
      </c>
      <c r="C3895" s="32" t="s">
        <v>206</v>
      </c>
      <c r="F3895" s="5">
        <v>25.6</v>
      </c>
      <c r="G3895">
        <v>7.8029999999999999</v>
      </c>
      <c r="H3895" s="5">
        <v>22.71</v>
      </c>
      <c r="I3895">
        <v>6.9219999999999997</v>
      </c>
      <c r="K3895">
        <v>430.87200000000001</v>
      </c>
      <c r="L3895">
        <v>423.06900000000002</v>
      </c>
      <c r="M3895">
        <v>423.95</v>
      </c>
      <c r="N3895">
        <v>6.952</v>
      </c>
      <c r="O3895">
        <v>6.0709999999999997</v>
      </c>
      <c r="P3895">
        <f t="shared" si="403"/>
        <v>0.88099999999997181</v>
      </c>
    </row>
    <row r="3896" spans="1:16" x14ac:dyDescent="0.2">
      <c r="A3896" s="1">
        <v>319</v>
      </c>
      <c r="B3896" s="10">
        <v>31263</v>
      </c>
      <c r="C3896" s="32" t="s">
        <v>206</v>
      </c>
      <c r="F3896" s="5">
        <v>25.56</v>
      </c>
      <c r="G3896">
        <v>7.7910000000000004</v>
      </c>
      <c r="H3896" s="5">
        <v>22.72</v>
      </c>
      <c r="I3896">
        <v>6.9249999999999998</v>
      </c>
      <c r="K3896">
        <v>430.87200000000001</v>
      </c>
      <c r="L3896">
        <v>423.08100000000002</v>
      </c>
      <c r="M3896">
        <v>423.947</v>
      </c>
      <c r="N3896">
        <v>6.94</v>
      </c>
      <c r="O3896">
        <v>6.0739999999999998</v>
      </c>
      <c r="P3896">
        <f t="shared" si="403"/>
        <v>0.86599999999998545</v>
      </c>
    </row>
    <row r="3897" spans="1:16" x14ac:dyDescent="0.2">
      <c r="A3897" s="1">
        <v>319</v>
      </c>
      <c r="B3897" s="10">
        <v>31270</v>
      </c>
      <c r="C3897" s="32" t="s">
        <v>206</v>
      </c>
      <c r="F3897" s="5">
        <v>25.51</v>
      </c>
      <c r="G3897">
        <v>7.7759999999999998</v>
      </c>
      <c r="H3897" s="5">
        <v>22.22</v>
      </c>
      <c r="I3897">
        <v>6.7729999999999997</v>
      </c>
      <c r="J3897" t="s">
        <v>60</v>
      </c>
      <c r="K3897">
        <v>430.87200000000001</v>
      </c>
      <c r="L3897">
        <v>423.096</v>
      </c>
      <c r="M3897">
        <v>424.09899999999999</v>
      </c>
      <c r="N3897">
        <v>6.9249999999999998</v>
      </c>
      <c r="O3897">
        <v>5.9219999999999997</v>
      </c>
      <c r="P3897">
        <f t="shared" si="403"/>
        <v>1.0029999999999859</v>
      </c>
    </row>
    <row r="3898" spans="1:16" x14ac:dyDescent="0.2">
      <c r="A3898" s="1">
        <v>319</v>
      </c>
      <c r="B3898" s="10">
        <v>31272</v>
      </c>
      <c r="C3898" s="32" t="s">
        <v>206</v>
      </c>
      <c r="F3898" s="5">
        <v>25.6</v>
      </c>
      <c r="G3898">
        <v>7.8029999999999999</v>
      </c>
      <c r="H3898" s="5">
        <v>22.72</v>
      </c>
      <c r="I3898">
        <v>6.9249999999999998</v>
      </c>
      <c r="K3898">
        <v>430.87200000000001</v>
      </c>
      <c r="L3898">
        <v>423.06900000000002</v>
      </c>
      <c r="M3898">
        <v>423.947</v>
      </c>
      <c r="N3898">
        <v>6.952</v>
      </c>
      <c r="O3898">
        <v>6.0739999999999998</v>
      </c>
      <c r="P3898">
        <f t="shared" si="403"/>
        <v>0.8779999999999859</v>
      </c>
    </row>
    <row r="3899" spans="1:16" x14ac:dyDescent="0.2">
      <c r="A3899" s="1">
        <v>319</v>
      </c>
      <c r="B3899" s="10">
        <v>31277</v>
      </c>
      <c r="C3899" s="32" t="s">
        <v>206</v>
      </c>
      <c r="F3899" s="5">
        <v>25.49</v>
      </c>
      <c r="G3899">
        <v>7.7690000000000001</v>
      </c>
      <c r="H3899" s="5">
        <v>22.71</v>
      </c>
      <c r="I3899">
        <v>6.9219999999999997</v>
      </c>
      <c r="K3899">
        <v>430.87200000000001</v>
      </c>
      <c r="L3899">
        <v>423.10199999999998</v>
      </c>
      <c r="M3899">
        <v>423.95</v>
      </c>
      <c r="N3899">
        <v>6.9180000000000001</v>
      </c>
      <c r="O3899">
        <v>6.0709999999999997</v>
      </c>
      <c r="P3899">
        <f t="shared" si="403"/>
        <v>0.84800000000001319</v>
      </c>
    </row>
    <row r="3900" spans="1:16" x14ac:dyDescent="0.2">
      <c r="A3900" s="1">
        <v>319</v>
      </c>
      <c r="B3900" s="10">
        <v>31284</v>
      </c>
      <c r="C3900" s="32" t="s">
        <v>206</v>
      </c>
      <c r="F3900" s="5">
        <v>25.46</v>
      </c>
      <c r="G3900">
        <v>7.76</v>
      </c>
      <c r="H3900" s="5">
        <v>22.72</v>
      </c>
      <c r="I3900">
        <v>6.9249999999999998</v>
      </c>
      <c r="K3900">
        <v>430.87200000000001</v>
      </c>
      <c r="L3900">
        <v>423.11099999999999</v>
      </c>
      <c r="M3900">
        <v>423.947</v>
      </c>
      <c r="N3900">
        <v>6.9089999999999998</v>
      </c>
      <c r="O3900">
        <v>6.0739999999999998</v>
      </c>
      <c r="P3900">
        <f t="shared" si="403"/>
        <v>0.83600000000001273</v>
      </c>
    </row>
    <row r="3901" spans="1:16" x14ac:dyDescent="0.2">
      <c r="A3901" s="1">
        <v>319</v>
      </c>
      <c r="B3901" s="10">
        <v>31291</v>
      </c>
      <c r="C3901" s="32" t="s">
        <v>206</v>
      </c>
      <c r="F3901" s="5">
        <v>25.44</v>
      </c>
      <c r="G3901">
        <v>7.7539999999999996</v>
      </c>
      <c r="H3901" s="5">
        <v>22.71</v>
      </c>
      <c r="I3901">
        <v>6.9219999999999997</v>
      </c>
      <c r="K3901">
        <v>430.87200000000001</v>
      </c>
      <c r="L3901">
        <v>423.11799999999999</v>
      </c>
      <c r="M3901">
        <v>423.95</v>
      </c>
      <c r="N3901">
        <v>6.9029999999999996</v>
      </c>
      <c r="O3901">
        <v>6.0709999999999997</v>
      </c>
      <c r="P3901">
        <f t="shared" si="403"/>
        <v>0.83199999999999363</v>
      </c>
    </row>
    <row r="3902" spans="1:16" x14ac:dyDescent="0.2">
      <c r="A3902" s="1">
        <v>319</v>
      </c>
      <c r="B3902" s="10">
        <v>31298</v>
      </c>
      <c r="C3902" s="32" t="s">
        <v>206</v>
      </c>
      <c r="F3902" s="5">
        <v>25.46</v>
      </c>
      <c r="G3902">
        <v>7.76</v>
      </c>
      <c r="H3902" s="5">
        <v>22.76</v>
      </c>
      <c r="I3902">
        <v>6.9370000000000003</v>
      </c>
      <c r="K3902">
        <v>430.87200000000001</v>
      </c>
      <c r="L3902">
        <v>423.11099999999999</v>
      </c>
      <c r="M3902">
        <v>423.93400000000003</v>
      </c>
      <c r="N3902">
        <v>6.9089999999999998</v>
      </c>
      <c r="O3902">
        <v>6.0860000000000003</v>
      </c>
      <c r="P3902">
        <f t="shared" ref="P3902:P3945" si="404">M3902-L3902</f>
        <v>0.82300000000003593</v>
      </c>
    </row>
    <row r="3903" spans="1:16" x14ac:dyDescent="0.2">
      <c r="A3903" s="1">
        <v>319</v>
      </c>
      <c r="B3903" s="10">
        <v>31305</v>
      </c>
      <c r="C3903" s="32" t="s">
        <v>206</v>
      </c>
      <c r="F3903" s="5">
        <v>25.49</v>
      </c>
      <c r="G3903">
        <v>7.7690000000000001</v>
      </c>
      <c r="H3903" s="5">
        <v>22.79</v>
      </c>
      <c r="I3903">
        <v>6.9459999999999997</v>
      </c>
      <c r="K3903">
        <v>430.87200000000001</v>
      </c>
      <c r="L3903">
        <v>423.10199999999998</v>
      </c>
      <c r="M3903">
        <v>423.92500000000001</v>
      </c>
      <c r="N3903">
        <v>6.9180000000000001</v>
      </c>
      <c r="O3903">
        <v>6.0949999999999998</v>
      </c>
      <c r="P3903">
        <f t="shared" si="404"/>
        <v>0.82300000000003593</v>
      </c>
    </row>
    <row r="3904" spans="1:16" x14ac:dyDescent="0.2">
      <c r="A3904" s="1">
        <v>319</v>
      </c>
      <c r="B3904" s="10">
        <v>31312</v>
      </c>
      <c r="C3904" s="32" t="s">
        <v>206</v>
      </c>
      <c r="F3904" s="5">
        <v>25.48</v>
      </c>
      <c r="G3904">
        <v>7.766</v>
      </c>
      <c r="H3904" s="5">
        <v>22.82</v>
      </c>
      <c r="I3904">
        <v>6.9560000000000004</v>
      </c>
      <c r="K3904">
        <v>430.87200000000001</v>
      </c>
      <c r="L3904">
        <v>423.10500000000002</v>
      </c>
      <c r="M3904">
        <v>423.916</v>
      </c>
      <c r="N3904">
        <v>6.915</v>
      </c>
      <c r="O3904">
        <v>6.1050000000000004</v>
      </c>
      <c r="P3904">
        <f t="shared" si="404"/>
        <v>0.81099999999997863</v>
      </c>
    </row>
    <row r="3905" spans="1:16" x14ac:dyDescent="0.2">
      <c r="A3905" s="1">
        <v>319</v>
      </c>
      <c r="B3905" s="10">
        <v>31317</v>
      </c>
      <c r="C3905" s="32" t="s">
        <v>206</v>
      </c>
      <c r="F3905" s="5">
        <v>25.52</v>
      </c>
      <c r="G3905">
        <v>7.7789999999999999</v>
      </c>
      <c r="H3905" s="5">
        <v>22.83</v>
      </c>
      <c r="I3905">
        <v>6.9589999999999996</v>
      </c>
      <c r="K3905">
        <v>430.87200000000001</v>
      </c>
      <c r="L3905">
        <v>423.09300000000002</v>
      </c>
      <c r="M3905">
        <v>423.91300000000001</v>
      </c>
      <c r="N3905">
        <v>6.9279999999999999</v>
      </c>
      <c r="O3905">
        <v>6.1079999999999997</v>
      </c>
      <c r="P3905">
        <f t="shared" si="404"/>
        <v>0.81999999999999318</v>
      </c>
    </row>
    <row r="3906" spans="1:16" x14ac:dyDescent="0.2">
      <c r="A3906" s="1">
        <v>319</v>
      </c>
      <c r="B3906" s="10">
        <v>31326</v>
      </c>
      <c r="C3906" s="32" t="s">
        <v>206</v>
      </c>
      <c r="F3906" s="5">
        <v>25.56</v>
      </c>
      <c r="G3906">
        <v>7.7910000000000004</v>
      </c>
      <c r="H3906" s="5">
        <v>22.83</v>
      </c>
      <c r="I3906">
        <v>6.9589999999999996</v>
      </c>
      <c r="K3906">
        <v>430.87200000000001</v>
      </c>
      <c r="L3906">
        <v>423.08100000000002</v>
      </c>
      <c r="M3906">
        <v>423.91300000000001</v>
      </c>
      <c r="N3906">
        <v>6.94</v>
      </c>
      <c r="O3906">
        <v>6.1079999999999997</v>
      </c>
      <c r="P3906">
        <f t="shared" si="404"/>
        <v>0.83199999999999363</v>
      </c>
    </row>
    <row r="3907" spans="1:16" x14ac:dyDescent="0.2">
      <c r="A3907" s="1">
        <v>319</v>
      </c>
      <c r="B3907" s="10">
        <v>31333</v>
      </c>
      <c r="C3907" s="32" t="s">
        <v>206</v>
      </c>
      <c r="F3907" s="5">
        <v>25.64</v>
      </c>
      <c r="G3907">
        <v>7.8150000000000004</v>
      </c>
      <c r="H3907" s="5">
        <v>22.85</v>
      </c>
      <c r="I3907">
        <v>6.9649999999999999</v>
      </c>
      <c r="K3907">
        <v>430.87200000000001</v>
      </c>
      <c r="L3907">
        <v>423.05700000000002</v>
      </c>
      <c r="M3907">
        <v>423.90699999999998</v>
      </c>
      <c r="N3907">
        <v>6.9640000000000004</v>
      </c>
      <c r="O3907">
        <v>6.1139999999999999</v>
      </c>
      <c r="P3907">
        <f t="shared" si="404"/>
        <v>0.84999999999996589</v>
      </c>
    </row>
    <row r="3908" spans="1:16" x14ac:dyDescent="0.2">
      <c r="A3908" s="1">
        <v>319</v>
      </c>
      <c r="B3908" s="10">
        <v>31340</v>
      </c>
      <c r="C3908" s="32" t="s">
        <v>206</v>
      </c>
      <c r="F3908" s="5">
        <v>25.7</v>
      </c>
      <c r="G3908">
        <v>7.8330000000000002</v>
      </c>
      <c r="H3908" s="5">
        <v>22.85</v>
      </c>
      <c r="I3908">
        <v>6.9649999999999999</v>
      </c>
      <c r="K3908">
        <v>430.87200000000001</v>
      </c>
      <c r="L3908">
        <v>423.03800000000001</v>
      </c>
      <c r="M3908">
        <v>423.90699999999998</v>
      </c>
      <c r="N3908">
        <v>6.9820000000000002</v>
      </c>
      <c r="O3908">
        <v>6.1139999999999999</v>
      </c>
      <c r="P3908">
        <f t="shared" si="404"/>
        <v>0.86899999999997135</v>
      </c>
    </row>
    <row r="3909" spans="1:16" x14ac:dyDescent="0.2">
      <c r="A3909" s="1">
        <v>319</v>
      </c>
      <c r="B3909" s="10">
        <v>31347</v>
      </c>
      <c r="C3909" s="32" t="s">
        <v>206</v>
      </c>
      <c r="F3909" s="5">
        <v>25.81</v>
      </c>
      <c r="G3909">
        <v>7.867</v>
      </c>
      <c r="H3909" s="5">
        <v>22.87</v>
      </c>
      <c r="I3909">
        <v>6.9710000000000001</v>
      </c>
      <c r="K3909">
        <v>430.87200000000001</v>
      </c>
      <c r="L3909">
        <v>423.005</v>
      </c>
      <c r="M3909">
        <v>423.90100000000001</v>
      </c>
      <c r="N3909">
        <v>7.016</v>
      </c>
      <c r="O3909">
        <v>6.12</v>
      </c>
      <c r="P3909">
        <f t="shared" si="404"/>
        <v>0.89600000000001501</v>
      </c>
    </row>
    <row r="3910" spans="1:16" x14ac:dyDescent="0.2">
      <c r="A3910" s="1">
        <v>319</v>
      </c>
      <c r="B3910" s="10">
        <v>31437</v>
      </c>
      <c r="C3910" s="32" t="s">
        <v>206</v>
      </c>
      <c r="F3910" s="5">
        <v>26.77</v>
      </c>
      <c r="G3910">
        <v>8.16</v>
      </c>
      <c r="H3910" s="5">
        <v>23.07</v>
      </c>
      <c r="I3910">
        <v>7.032</v>
      </c>
      <c r="K3910">
        <v>430.87200000000001</v>
      </c>
      <c r="L3910">
        <v>422.71199999999999</v>
      </c>
      <c r="M3910">
        <v>423.84</v>
      </c>
      <c r="N3910">
        <v>7.3090000000000002</v>
      </c>
      <c r="O3910">
        <v>6.181</v>
      </c>
      <c r="P3910">
        <f t="shared" si="404"/>
        <v>1.1279999999999859</v>
      </c>
    </row>
    <row r="3911" spans="1:16" x14ac:dyDescent="0.2">
      <c r="A3911" s="1">
        <v>319</v>
      </c>
      <c r="B3911" s="10">
        <v>31445</v>
      </c>
      <c r="C3911" s="32" t="s">
        <v>206</v>
      </c>
      <c r="F3911" s="5">
        <v>26.84</v>
      </c>
      <c r="G3911">
        <v>8.1809999999999992</v>
      </c>
      <c r="H3911" s="5">
        <v>23.09</v>
      </c>
      <c r="I3911">
        <v>7.0380000000000003</v>
      </c>
      <c r="K3911">
        <v>430.87200000000001</v>
      </c>
      <c r="L3911">
        <v>422.69099999999997</v>
      </c>
      <c r="M3911">
        <v>423.834</v>
      </c>
      <c r="N3911">
        <v>7.33</v>
      </c>
      <c r="O3911">
        <v>6.1870000000000003</v>
      </c>
      <c r="P3911">
        <f t="shared" si="404"/>
        <v>1.1430000000000291</v>
      </c>
    </row>
    <row r="3912" spans="1:16" x14ac:dyDescent="0.2">
      <c r="A3912" s="1">
        <v>319</v>
      </c>
      <c r="B3912" s="10">
        <v>31451</v>
      </c>
      <c r="C3912" s="32" t="s">
        <v>206</v>
      </c>
      <c r="F3912" s="5">
        <v>26.89</v>
      </c>
      <c r="G3912">
        <v>8.1959999999999997</v>
      </c>
      <c r="H3912" s="5">
        <v>23.11</v>
      </c>
      <c r="I3912">
        <v>7.0439999999999996</v>
      </c>
      <c r="K3912">
        <v>430.87200000000001</v>
      </c>
      <c r="L3912">
        <v>422.67599999999999</v>
      </c>
      <c r="M3912">
        <v>423.82799999999997</v>
      </c>
      <c r="N3912">
        <v>7.3449999999999998</v>
      </c>
      <c r="O3912">
        <v>6.1929999999999996</v>
      </c>
      <c r="P3912">
        <f t="shared" si="404"/>
        <v>1.1519999999999868</v>
      </c>
    </row>
    <row r="3913" spans="1:16" x14ac:dyDescent="0.2">
      <c r="A3913" s="1">
        <v>319</v>
      </c>
      <c r="B3913" s="10">
        <v>31458</v>
      </c>
      <c r="C3913" s="32" t="s">
        <v>206</v>
      </c>
      <c r="F3913" s="5">
        <v>26.94</v>
      </c>
      <c r="G3913">
        <v>8.2110000000000003</v>
      </c>
      <c r="H3913" s="5">
        <v>23.11</v>
      </c>
      <c r="I3913">
        <v>7.0439999999999996</v>
      </c>
      <c r="K3913">
        <v>430.87200000000001</v>
      </c>
      <c r="L3913">
        <v>422.66</v>
      </c>
      <c r="M3913">
        <v>423.82799999999997</v>
      </c>
      <c r="N3913">
        <v>7.36</v>
      </c>
      <c r="O3913">
        <v>6.1929999999999996</v>
      </c>
      <c r="P3913">
        <f t="shared" si="404"/>
        <v>1.1679999999999495</v>
      </c>
    </row>
    <row r="3914" spans="1:16" x14ac:dyDescent="0.2">
      <c r="A3914" s="1">
        <v>319</v>
      </c>
      <c r="B3914" s="10">
        <v>31465</v>
      </c>
      <c r="C3914" s="32" t="s">
        <v>206</v>
      </c>
      <c r="F3914" s="5">
        <v>27.05</v>
      </c>
      <c r="G3914">
        <v>8.2449999999999992</v>
      </c>
      <c r="H3914" s="5">
        <v>23.16</v>
      </c>
      <c r="I3914">
        <v>7.0590000000000002</v>
      </c>
      <c r="K3914">
        <v>430.87200000000001</v>
      </c>
      <c r="L3914">
        <v>422.62700000000001</v>
      </c>
      <c r="M3914">
        <v>423.81200000000001</v>
      </c>
      <c r="N3914">
        <v>7.3940000000000001</v>
      </c>
      <c r="O3914">
        <v>6.2080000000000002</v>
      </c>
      <c r="P3914">
        <f t="shared" si="404"/>
        <v>1.1850000000000023</v>
      </c>
    </row>
    <row r="3915" spans="1:16" x14ac:dyDescent="0.2">
      <c r="A3915" s="1">
        <v>319</v>
      </c>
      <c r="B3915" s="10">
        <v>31473</v>
      </c>
      <c r="C3915" s="32" t="s">
        <v>206</v>
      </c>
      <c r="F3915" s="5">
        <v>27.22</v>
      </c>
      <c r="G3915">
        <v>8.2970000000000006</v>
      </c>
      <c r="H3915" s="5">
        <v>23.21</v>
      </c>
      <c r="I3915">
        <v>7.0739999999999998</v>
      </c>
      <c r="K3915">
        <v>430.87200000000001</v>
      </c>
      <c r="L3915">
        <v>422.57499999999999</v>
      </c>
      <c r="M3915">
        <v>423.79700000000003</v>
      </c>
      <c r="N3915">
        <v>7.4459999999999997</v>
      </c>
      <c r="O3915">
        <v>6.2229999999999999</v>
      </c>
      <c r="P3915">
        <f t="shared" si="404"/>
        <v>1.2220000000000368</v>
      </c>
    </row>
    <row r="3916" spans="1:16" x14ac:dyDescent="0.2">
      <c r="A3916" s="1">
        <v>319</v>
      </c>
      <c r="B3916" s="10">
        <v>31480</v>
      </c>
      <c r="C3916" s="32" t="s">
        <v>206</v>
      </c>
      <c r="F3916" s="5">
        <v>27.22</v>
      </c>
      <c r="G3916">
        <v>8.2970000000000006</v>
      </c>
      <c r="H3916" s="5">
        <v>23.19</v>
      </c>
      <c r="I3916">
        <v>7.0679999999999996</v>
      </c>
      <c r="K3916">
        <v>430.87200000000001</v>
      </c>
      <c r="L3916">
        <v>422.57499999999999</v>
      </c>
      <c r="M3916">
        <v>423.803</v>
      </c>
      <c r="N3916">
        <v>7.4459999999999997</v>
      </c>
      <c r="O3916">
        <v>6.2169999999999996</v>
      </c>
      <c r="P3916">
        <f t="shared" si="404"/>
        <v>1.2280000000000086</v>
      </c>
    </row>
    <row r="3917" spans="1:16" x14ac:dyDescent="0.2">
      <c r="A3917" s="1">
        <v>319</v>
      </c>
      <c r="B3917" s="10">
        <v>31487</v>
      </c>
      <c r="C3917" s="32" t="s">
        <v>206</v>
      </c>
      <c r="F3917" s="5">
        <v>27.16</v>
      </c>
      <c r="G3917">
        <v>8.2780000000000005</v>
      </c>
      <c r="H3917" s="5">
        <v>23.19</v>
      </c>
      <c r="I3917">
        <v>7.0679999999999996</v>
      </c>
      <c r="K3917">
        <v>430.87200000000001</v>
      </c>
      <c r="L3917">
        <v>422.59300000000002</v>
      </c>
      <c r="M3917">
        <v>423.803</v>
      </c>
      <c r="N3917">
        <v>7.4269999999999996</v>
      </c>
      <c r="O3917">
        <v>6.2169999999999996</v>
      </c>
      <c r="P3917">
        <f t="shared" si="404"/>
        <v>1.2099999999999795</v>
      </c>
    </row>
    <row r="3918" spans="1:16" x14ac:dyDescent="0.2">
      <c r="A3918" s="1">
        <v>319</v>
      </c>
      <c r="B3918" s="10">
        <v>31493</v>
      </c>
      <c r="C3918" s="32" t="s">
        <v>206</v>
      </c>
      <c r="F3918" s="5">
        <v>27.31</v>
      </c>
      <c r="G3918">
        <v>8.3239999999999998</v>
      </c>
      <c r="H3918" s="5">
        <v>23.22</v>
      </c>
      <c r="I3918">
        <v>7.0780000000000003</v>
      </c>
      <c r="K3918">
        <v>430.87200000000001</v>
      </c>
      <c r="L3918">
        <f t="shared" ref="L3918:L3943" si="405">K3918-G3918</f>
        <v>422.548</v>
      </c>
      <c r="M3918">
        <f t="shared" ref="M3918:M3943" si="406">K3918-I3918</f>
        <v>423.79400000000004</v>
      </c>
      <c r="N3918">
        <f t="shared" ref="N3918:N3943" si="407">430.021-L3918</f>
        <v>7.4730000000000132</v>
      </c>
      <c r="O3918">
        <f t="shared" ref="O3918:O3943" si="408">430.021-M3918</f>
        <v>6.2269999999999754</v>
      </c>
      <c r="P3918">
        <f t="shared" si="404"/>
        <v>1.2460000000000377</v>
      </c>
    </row>
    <row r="3919" spans="1:16" x14ac:dyDescent="0.2">
      <c r="A3919" s="1">
        <v>319</v>
      </c>
      <c r="B3919" s="10">
        <v>31500</v>
      </c>
      <c r="C3919" s="32" t="s">
        <v>206</v>
      </c>
      <c r="F3919" s="5">
        <v>28.2</v>
      </c>
      <c r="G3919">
        <v>8.5950000000000006</v>
      </c>
      <c r="H3919" s="5">
        <v>23.08</v>
      </c>
      <c r="I3919">
        <v>7.0350000000000001</v>
      </c>
      <c r="K3919">
        <v>430.87200000000001</v>
      </c>
      <c r="L3919">
        <f t="shared" si="405"/>
        <v>422.27699999999999</v>
      </c>
      <c r="M3919">
        <f t="shared" si="406"/>
        <v>423.83699999999999</v>
      </c>
      <c r="N3919">
        <f t="shared" si="407"/>
        <v>7.7440000000000282</v>
      </c>
      <c r="O3919">
        <f t="shared" si="408"/>
        <v>6.1840000000000259</v>
      </c>
      <c r="P3919">
        <f t="shared" si="404"/>
        <v>1.5600000000000023</v>
      </c>
    </row>
    <row r="3920" spans="1:16" x14ac:dyDescent="0.2">
      <c r="A3920" s="1">
        <v>319</v>
      </c>
      <c r="B3920" s="10">
        <v>31507</v>
      </c>
      <c r="C3920" s="32" t="s">
        <v>206</v>
      </c>
      <c r="F3920" s="5">
        <v>26.89</v>
      </c>
      <c r="G3920">
        <v>8.1959999999999997</v>
      </c>
      <c r="H3920" s="5">
        <v>23.05</v>
      </c>
      <c r="I3920">
        <v>7.0259999999999998</v>
      </c>
      <c r="K3920">
        <v>430.87200000000001</v>
      </c>
      <c r="L3920">
        <f t="shared" si="405"/>
        <v>422.67599999999999</v>
      </c>
      <c r="M3920">
        <f t="shared" si="406"/>
        <v>423.846</v>
      </c>
      <c r="N3920">
        <f t="shared" si="407"/>
        <v>7.3450000000000273</v>
      </c>
      <c r="O3920">
        <f t="shared" si="408"/>
        <v>6.1750000000000114</v>
      </c>
      <c r="P3920">
        <f t="shared" si="404"/>
        <v>1.1700000000000159</v>
      </c>
    </row>
    <row r="3921" spans="1:16" x14ac:dyDescent="0.2">
      <c r="A3921" s="1">
        <v>319</v>
      </c>
      <c r="B3921" s="10">
        <v>31515</v>
      </c>
      <c r="C3921" s="32" t="s">
        <v>206</v>
      </c>
      <c r="F3921" s="5">
        <v>26.51</v>
      </c>
      <c r="G3921">
        <v>8.08</v>
      </c>
      <c r="H3921" s="5">
        <v>22.09</v>
      </c>
      <c r="I3921">
        <v>6.7329999999999997</v>
      </c>
      <c r="K3921">
        <v>430.87200000000001</v>
      </c>
      <c r="L3921">
        <f t="shared" si="405"/>
        <v>422.79200000000003</v>
      </c>
      <c r="M3921">
        <f t="shared" si="406"/>
        <v>424.13900000000001</v>
      </c>
      <c r="N3921">
        <f t="shared" si="407"/>
        <v>7.228999999999985</v>
      </c>
      <c r="O3921">
        <f t="shared" si="408"/>
        <v>5.882000000000005</v>
      </c>
      <c r="P3921">
        <f t="shared" si="404"/>
        <v>1.34699999999998</v>
      </c>
    </row>
    <row r="3922" spans="1:16" x14ac:dyDescent="0.2">
      <c r="A3922" s="1">
        <v>319</v>
      </c>
      <c r="B3922" s="10">
        <v>31522</v>
      </c>
      <c r="C3922" s="32" t="s">
        <v>206</v>
      </c>
      <c r="F3922" s="5">
        <v>26.62</v>
      </c>
      <c r="G3922">
        <v>8.1140000000000008</v>
      </c>
      <c r="H3922" s="5">
        <v>22.95</v>
      </c>
      <c r="I3922">
        <v>6.9950000000000001</v>
      </c>
      <c r="K3922">
        <v>430.87200000000001</v>
      </c>
      <c r="L3922">
        <f t="shared" si="405"/>
        <v>422.75800000000004</v>
      </c>
      <c r="M3922">
        <f t="shared" si="406"/>
        <v>423.87700000000001</v>
      </c>
      <c r="N3922">
        <f t="shared" si="407"/>
        <v>7.2629999999999768</v>
      </c>
      <c r="O3922">
        <f t="shared" si="408"/>
        <v>6.1440000000000055</v>
      </c>
      <c r="P3922">
        <f t="shared" si="404"/>
        <v>1.1189999999999714</v>
      </c>
    </row>
    <row r="3923" spans="1:16" x14ac:dyDescent="0.2">
      <c r="A3923" s="1">
        <v>319</v>
      </c>
      <c r="B3923" s="10">
        <v>31529</v>
      </c>
      <c r="C3923" s="32" t="s">
        <v>206</v>
      </c>
      <c r="F3923" s="5">
        <v>26.5</v>
      </c>
      <c r="G3923">
        <v>8.077</v>
      </c>
      <c r="H3923" s="5">
        <v>22.91</v>
      </c>
      <c r="I3923">
        <v>6.9829999999999997</v>
      </c>
      <c r="K3923">
        <v>430.87200000000001</v>
      </c>
      <c r="L3923">
        <f t="shared" si="405"/>
        <v>422.79500000000002</v>
      </c>
      <c r="M3923">
        <f t="shared" si="406"/>
        <v>423.88900000000001</v>
      </c>
      <c r="N3923">
        <f t="shared" si="407"/>
        <v>7.2259999999999991</v>
      </c>
      <c r="O3923">
        <f t="shared" si="408"/>
        <v>6.132000000000005</v>
      </c>
      <c r="P3923">
        <f t="shared" si="404"/>
        <v>1.0939999999999941</v>
      </c>
    </row>
    <row r="3924" spans="1:16" x14ac:dyDescent="0.2">
      <c r="A3924" s="1">
        <v>319</v>
      </c>
      <c r="B3924" s="10">
        <v>31537</v>
      </c>
      <c r="C3924" s="32" t="s">
        <v>206</v>
      </c>
      <c r="F3924" s="5">
        <v>26.28</v>
      </c>
      <c r="G3924">
        <v>8.01</v>
      </c>
      <c r="H3924" s="5">
        <v>22.82</v>
      </c>
      <c r="I3924">
        <v>6.9560000000000004</v>
      </c>
      <c r="K3924">
        <v>430.87200000000001</v>
      </c>
      <c r="L3924">
        <f t="shared" si="405"/>
        <v>422.86200000000002</v>
      </c>
      <c r="M3924">
        <f t="shared" si="406"/>
        <v>423.916</v>
      </c>
      <c r="N3924">
        <f t="shared" si="407"/>
        <v>7.1589999999999918</v>
      </c>
      <c r="O3924">
        <f t="shared" si="408"/>
        <v>6.1050000000000182</v>
      </c>
      <c r="P3924">
        <f t="shared" si="404"/>
        <v>1.0539999999999736</v>
      </c>
    </row>
    <row r="3925" spans="1:16" x14ac:dyDescent="0.2">
      <c r="A3925" s="1">
        <v>319</v>
      </c>
      <c r="B3925" s="10">
        <v>31543</v>
      </c>
      <c r="C3925" s="32" t="s">
        <v>206</v>
      </c>
      <c r="F3925" s="5">
        <v>25.87</v>
      </c>
      <c r="G3925">
        <v>7.8849999999999998</v>
      </c>
      <c r="H3925" s="5">
        <v>22.63</v>
      </c>
      <c r="I3925">
        <v>6.8979999999999997</v>
      </c>
      <c r="K3925">
        <v>430.87200000000001</v>
      </c>
      <c r="L3925">
        <f t="shared" si="405"/>
        <v>422.98700000000002</v>
      </c>
      <c r="M3925">
        <f t="shared" si="406"/>
        <v>423.97399999999999</v>
      </c>
      <c r="N3925">
        <f t="shared" si="407"/>
        <v>7.0339999999999918</v>
      </c>
      <c r="O3925">
        <f t="shared" si="408"/>
        <v>6.0470000000000255</v>
      </c>
      <c r="P3925">
        <f t="shared" si="404"/>
        <v>0.98699999999996635</v>
      </c>
    </row>
    <row r="3926" spans="1:16" x14ac:dyDescent="0.2">
      <c r="A3926" s="1">
        <v>319</v>
      </c>
      <c r="B3926" s="10">
        <v>31551</v>
      </c>
      <c r="C3926" s="32" t="s">
        <v>206</v>
      </c>
      <c r="F3926" s="5">
        <v>25.95</v>
      </c>
      <c r="G3926">
        <v>7.91</v>
      </c>
      <c r="H3926" s="5">
        <v>22.67</v>
      </c>
      <c r="I3926">
        <v>6.91</v>
      </c>
      <c r="K3926">
        <v>430.87200000000001</v>
      </c>
      <c r="L3926">
        <f t="shared" si="405"/>
        <v>422.96199999999999</v>
      </c>
      <c r="M3926">
        <f t="shared" si="406"/>
        <v>423.96199999999999</v>
      </c>
      <c r="N3926">
        <f t="shared" si="407"/>
        <v>7.0590000000000259</v>
      </c>
      <c r="O3926">
        <f t="shared" si="408"/>
        <v>6.0590000000000259</v>
      </c>
      <c r="P3926">
        <f t="shared" si="404"/>
        <v>1</v>
      </c>
    </row>
    <row r="3927" spans="1:16" x14ac:dyDescent="0.2">
      <c r="A3927" s="1">
        <v>319</v>
      </c>
      <c r="B3927" s="10">
        <v>31578</v>
      </c>
      <c r="C3927" s="32" t="s">
        <v>206</v>
      </c>
      <c r="F3927" s="5">
        <v>25.98</v>
      </c>
      <c r="G3927">
        <v>7.9189999999999996</v>
      </c>
      <c r="H3927" s="5">
        <v>23.12</v>
      </c>
      <c r="I3927">
        <v>7.0469999999999997</v>
      </c>
      <c r="K3927">
        <v>430.87200000000001</v>
      </c>
      <c r="L3927">
        <f t="shared" si="405"/>
        <v>422.95300000000003</v>
      </c>
      <c r="M3927">
        <f t="shared" si="406"/>
        <v>423.82499999999999</v>
      </c>
      <c r="N3927">
        <f t="shared" si="407"/>
        <v>7.0679999999999836</v>
      </c>
      <c r="O3927">
        <f t="shared" si="408"/>
        <v>6.1960000000000264</v>
      </c>
      <c r="P3927">
        <f t="shared" si="404"/>
        <v>0.87199999999995725</v>
      </c>
    </row>
    <row r="3928" spans="1:16" x14ac:dyDescent="0.2">
      <c r="A3928" s="1">
        <v>319</v>
      </c>
      <c r="B3928" s="10">
        <v>31592</v>
      </c>
      <c r="C3928" s="32" t="s">
        <v>206</v>
      </c>
      <c r="F3928" s="5">
        <v>25.72</v>
      </c>
      <c r="G3928">
        <v>7.84</v>
      </c>
      <c r="H3928" s="5">
        <v>22.75</v>
      </c>
      <c r="I3928">
        <v>6.9340000000000002</v>
      </c>
      <c r="K3928">
        <v>430.87200000000001</v>
      </c>
      <c r="L3928">
        <f t="shared" si="405"/>
        <v>423.03200000000004</v>
      </c>
      <c r="M3928">
        <f t="shared" si="406"/>
        <v>423.93799999999999</v>
      </c>
      <c r="N3928">
        <f t="shared" si="407"/>
        <v>6.9889999999999759</v>
      </c>
      <c r="O3928">
        <f t="shared" si="408"/>
        <v>6.0830000000000268</v>
      </c>
      <c r="P3928">
        <f t="shared" si="404"/>
        <v>0.90599999999994907</v>
      </c>
    </row>
    <row r="3929" spans="1:16" x14ac:dyDescent="0.2">
      <c r="A3929" s="1">
        <v>319</v>
      </c>
      <c r="B3929" s="10">
        <v>31602</v>
      </c>
      <c r="C3929" s="32" t="s">
        <v>206</v>
      </c>
      <c r="F3929" s="5">
        <v>25.8</v>
      </c>
      <c r="G3929">
        <v>7.8639999999999999</v>
      </c>
      <c r="H3929" s="5">
        <v>22.81</v>
      </c>
      <c r="I3929">
        <v>6.9530000000000003</v>
      </c>
      <c r="K3929">
        <v>430.87200000000001</v>
      </c>
      <c r="L3929">
        <f t="shared" si="405"/>
        <v>423.00800000000004</v>
      </c>
      <c r="M3929">
        <f t="shared" si="406"/>
        <v>423.91900000000004</v>
      </c>
      <c r="N3929">
        <f t="shared" si="407"/>
        <v>7.0129999999999768</v>
      </c>
      <c r="O3929">
        <f t="shared" si="408"/>
        <v>6.1019999999999754</v>
      </c>
      <c r="P3929">
        <f t="shared" si="404"/>
        <v>0.91100000000000136</v>
      </c>
    </row>
    <row r="3930" spans="1:16" x14ac:dyDescent="0.2">
      <c r="A3930" s="1">
        <v>319</v>
      </c>
      <c r="B3930" s="10">
        <v>31606</v>
      </c>
      <c r="C3930" s="32" t="s">
        <v>206</v>
      </c>
      <c r="F3930" s="5">
        <v>25.18</v>
      </c>
      <c r="G3930">
        <v>7.6749999999999998</v>
      </c>
      <c r="H3930" s="5">
        <v>23.01</v>
      </c>
      <c r="I3930">
        <v>7.0140000000000002</v>
      </c>
      <c r="K3930">
        <v>430.87200000000001</v>
      </c>
      <c r="L3930">
        <f t="shared" si="405"/>
        <v>423.197</v>
      </c>
      <c r="M3930">
        <f t="shared" si="406"/>
        <v>423.858</v>
      </c>
      <c r="N3930">
        <f t="shared" si="407"/>
        <v>6.8240000000000123</v>
      </c>
      <c r="O3930">
        <f t="shared" si="408"/>
        <v>6.1630000000000109</v>
      </c>
      <c r="P3930">
        <f t="shared" si="404"/>
        <v>0.66100000000000136</v>
      </c>
    </row>
    <row r="3931" spans="1:16" x14ac:dyDescent="0.2">
      <c r="A3931" s="1">
        <v>319</v>
      </c>
      <c r="B3931" s="10">
        <v>31614</v>
      </c>
      <c r="C3931" s="32" t="s">
        <v>206</v>
      </c>
      <c r="F3931" s="5">
        <v>25.82</v>
      </c>
      <c r="G3931">
        <v>7.87</v>
      </c>
      <c r="H3931" s="5">
        <v>22.91</v>
      </c>
      <c r="I3931">
        <v>6.9829999999999997</v>
      </c>
      <c r="K3931">
        <v>430.87200000000001</v>
      </c>
      <c r="L3931">
        <f t="shared" si="405"/>
        <v>423.00200000000001</v>
      </c>
      <c r="M3931">
        <f t="shared" si="406"/>
        <v>423.88900000000001</v>
      </c>
      <c r="N3931">
        <f t="shared" si="407"/>
        <v>7.0190000000000055</v>
      </c>
      <c r="O3931">
        <f t="shared" si="408"/>
        <v>6.132000000000005</v>
      </c>
      <c r="P3931">
        <f t="shared" si="404"/>
        <v>0.88700000000000045</v>
      </c>
    </row>
    <row r="3932" spans="1:16" x14ac:dyDescent="0.2">
      <c r="A3932" s="1">
        <v>319</v>
      </c>
      <c r="B3932" s="10">
        <v>31719</v>
      </c>
      <c r="C3932" s="32" t="s">
        <v>206</v>
      </c>
      <c r="F3932" s="5">
        <v>26.52</v>
      </c>
      <c r="G3932">
        <v>8.0830000000000002</v>
      </c>
      <c r="H3932" s="5">
        <v>23.08</v>
      </c>
      <c r="I3932">
        <v>7.0350000000000001</v>
      </c>
      <c r="K3932">
        <v>430.87200000000001</v>
      </c>
      <c r="L3932">
        <f t="shared" si="405"/>
        <v>422.78899999999999</v>
      </c>
      <c r="M3932">
        <f t="shared" si="406"/>
        <v>423.83699999999999</v>
      </c>
      <c r="N3932">
        <f t="shared" si="407"/>
        <v>7.2320000000000277</v>
      </c>
      <c r="O3932">
        <f t="shared" si="408"/>
        <v>6.1840000000000259</v>
      </c>
      <c r="P3932">
        <f t="shared" si="404"/>
        <v>1.0480000000000018</v>
      </c>
    </row>
    <row r="3933" spans="1:16" x14ac:dyDescent="0.2">
      <c r="A3933" s="1">
        <v>319</v>
      </c>
      <c r="B3933" s="10">
        <v>31774</v>
      </c>
      <c r="C3933" s="32" t="s">
        <v>206</v>
      </c>
      <c r="F3933" s="5">
        <v>27.43</v>
      </c>
      <c r="G3933">
        <v>8.3610000000000007</v>
      </c>
      <c r="H3933" s="5">
        <v>23.2</v>
      </c>
      <c r="I3933">
        <v>7.0709999999999997</v>
      </c>
      <c r="K3933">
        <v>430.87200000000001</v>
      </c>
      <c r="L3933">
        <f t="shared" si="405"/>
        <v>422.51100000000002</v>
      </c>
      <c r="M3933">
        <f t="shared" si="406"/>
        <v>423.80099999999999</v>
      </c>
      <c r="N3933">
        <f t="shared" si="407"/>
        <v>7.5099999999999909</v>
      </c>
      <c r="O3933">
        <f t="shared" si="408"/>
        <v>6.2200000000000273</v>
      </c>
      <c r="P3933">
        <f t="shared" si="404"/>
        <v>1.2899999999999636</v>
      </c>
    </row>
    <row r="3934" spans="1:16" x14ac:dyDescent="0.2">
      <c r="A3934" s="1">
        <v>319</v>
      </c>
      <c r="B3934" s="10">
        <v>31780</v>
      </c>
      <c r="C3934" s="32" t="s">
        <v>206</v>
      </c>
      <c r="F3934" s="5">
        <v>27.5</v>
      </c>
      <c r="G3934">
        <v>8.3819999999999997</v>
      </c>
      <c r="H3934" s="5">
        <v>23.23</v>
      </c>
      <c r="I3934">
        <v>7.0810000000000004</v>
      </c>
      <c r="K3934">
        <v>430.87200000000001</v>
      </c>
      <c r="L3934">
        <f t="shared" si="405"/>
        <v>422.49</v>
      </c>
      <c r="M3934">
        <f t="shared" si="406"/>
        <v>423.791</v>
      </c>
      <c r="N3934">
        <f t="shared" si="407"/>
        <v>7.5310000000000059</v>
      </c>
      <c r="O3934">
        <f t="shared" si="408"/>
        <v>6.2300000000000182</v>
      </c>
      <c r="P3934">
        <f t="shared" si="404"/>
        <v>1.3009999999999877</v>
      </c>
    </row>
    <row r="3935" spans="1:16" x14ac:dyDescent="0.2">
      <c r="A3935" s="1">
        <v>319</v>
      </c>
      <c r="B3935" s="10">
        <v>31788</v>
      </c>
      <c r="C3935" s="32" t="s">
        <v>206</v>
      </c>
      <c r="F3935" s="5">
        <v>27.56</v>
      </c>
      <c r="G3935">
        <v>8.4</v>
      </c>
      <c r="H3935" s="5">
        <v>23.25</v>
      </c>
      <c r="I3935">
        <v>7.0869999999999997</v>
      </c>
      <c r="K3935">
        <v>430.87200000000001</v>
      </c>
      <c r="L3935">
        <f t="shared" si="405"/>
        <v>422.47200000000004</v>
      </c>
      <c r="M3935">
        <f t="shared" si="406"/>
        <v>423.78500000000003</v>
      </c>
      <c r="N3935">
        <f t="shared" si="407"/>
        <v>7.5489999999999782</v>
      </c>
      <c r="O3935">
        <f t="shared" si="408"/>
        <v>6.23599999999999</v>
      </c>
      <c r="P3935">
        <f t="shared" si="404"/>
        <v>1.3129999999999882</v>
      </c>
    </row>
    <row r="3936" spans="1:16" x14ac:dyDescent="0.2">
      <c r="A3936" s="1">
        <v>319</v>
      </c>
      <c r="B3936" s="10">
        <v>32800</v>
      </c>
      <c r="C3936" s="32" t="s">
        <v>206</v>
      </c>
      <c r="F3936" s="5">
        <v>27.47</v>
      </c>
      <c r="G3936">
        <v>8.3729999999999993</v>
      </c>
      <c r="H3936" s="5">
        <v>23.55</v>
      </c>
      <c r="I3936">
        <v>7.1779999999999999</v>
      </c>
      <c r="K3936">
        <v>430.87200000000001</v>
      </c>
      <c r="L3936">
        <f t="shared" si="405"/>
        <v>422.49900000000002</v>
      </c>
      <c r="M3936">
        <f t="shared" si="406"/>
        <v>423.69400000000002</v>
      </c>
      <c r="N3936">
        <f t="shared" si="407"/>
        <v>7.5219999999999914</v>
      </c>
      <c r="O3936">
        <f t="shared" si="408"/>
        <v>6.3269999999999982</v>
      </c>
      <c r="P3936">
        <f t="shared" si="404"/>
        <v>1.1949999999999932</v>
      </c>
    </row>
    <row r="3937" spans="1:16" x14ac:dyDescent="0.2">
      <c r="A3937" s="1">
        <v>319</v>
      </c>
      <c r="B3937" s="10">
        <v>33050</v>
      </c>
      <c r="C3937" s="32" t="s">
        <v>206</v>
      </c>
      <c r="F3937" s="5">
        <v>27.85</v>
      </c>
      <c r="G3937">
        <v>8.4890000000000008</v>
      </c>
      <c r="H3937" s="5">
        <v>23.5</v>
      </c>
      <c r="I3937">
        <v>7.1630000000000003</v>
      </c>
      <c r="K3937">
        <v>430.87200000000001</v>
      </c>
      <c r="L3937">
        <f t="shared" si="405"/>
        <v>422.38300000000004</v>
      </c>
      <c r="M3937">
        <f t="shared" si="406"/>
        <v>423.709</v>
      </c>
      <c r="N3937">
        <f t="shared" si="407"/>
        <v>7.6379999999999768</v>
      </c>
      <c r="O3937">
        <f t="shared" si="408"/>
        <v>6.3120000000000118</v>
      </c>
      <c r="P3937">
        <f t="shared" si="404"/>
        <v>1.325999999999965</v>
      </c>
    </row>
    <row r="3938" spans="1:16" x14ac:dyDescent="0.2">
      <c r="A3938" s="1">
        <v>319</v>
      </c>
      <c r="B3938" s="10">
        <v>33257</v>
      </c>
      <c r="C3938" s="32" t="s">
        <v>206</v>
      </c>
      <c r="F3938" s="5">
        <v>28.43</v>
      </c>
      <c r="G3938">
        <v>8.6660000000000004</v>
      </c>
      <c r="H3938" s="5">
        <v>24.06</v>
      </c>
      <c r="I3938">
        <v>7.3339999999999996</v>
      </c>
      <c r="K3938">
        <v>430.87200000000001</v>
      </c>
      <c r="L3938">
        <f t="shared" si="405"/>
        <v>422.20600000000002</v>
      </c>
      <c r="M3938">
        <f t="shared" si="406"/>
        <v>423.53800000000001</v>
      </c>
      <c r="N3938">
        <f t="shared" si="407"/>
        <v>7.8149999999999977</v>
      </c>
      <c r="O3938">
        <f t="shared" si="408"/>
        <v>6.4830000000000041</v>
      </c>
      <c r="P3938">
        <f t="shared" si="404"/>
        <v>1.3319999999999936</v>
      </c>
    </row>
    <row r="3939" spans="1:16" x14ac:dyDescent="0.2">
      <c r="A3939" s="1">
        <v>319</v>
      </c>
      <c r="B3939" s="10">
        <v>33306</v>
      </c>
      <c r="C3939" s="32" t="s">
        <v>206</v>
      </c>
      <c r="F3939" s="5">
        <v>28.4</v>
      </c>
      <c r="G3939">
        <v>8.6560000000000006</v>
      </c>
      <c r="H3939" s="5">
        <v>24.15</v>
      </c>
      <c r="I3939">
        <v>7.3609999999999998</v>
      </c>
      <c r="K3939">
        <v>430.87200000000001</v>
      </c>
      <c r="L3939">
        <f t="shared" si="405"/>
        <v>422.21600000000001</v>
      </c>
      <c r="M3939">
        <f t="shared" si="406"/>
        <v>423.51100000000002</v>
      </c>
      <c r="N3939">
        <f t="shared" si="407"/>
        <v>7.8050000000000068</v>
      </c>
      <c r="O3939">
        <f t="shared" si="408"/>
        <v>6.5099999999999909</v>
      </c>
      <c r="P3939">
        <f t="shared" si="404"/>
        <v>1.2950000000000159</v>
      </c>
    </row>
    <row r="3940" spans="1:16" x14ac:dyDescent="0.2">
      <c r="A3940" s="1">
        <v>319</v>
      </c>
      <c r="B3940" s="10">
        <v>33342</v>
      </c>
      <c r="C3940" s="32" t="s">
        <v>206</v>
      </c>
      <c r="F3940" s="5">
        <f t="shared" ref="F3940:F3957" si="409">G3940*3.281</f>
        <v>28.472518000000004</v>
      </c>
      <c r="G3940">
        <v>8.6780000000000008</v>
      </c>
      <c r="H3940" s="5">
        <f t="shared" ref="H3940:H3957" si="410">I3940*3.281</f>
        <v>24.066134999999999</v>
      </c>
      <c r="I3940">
        <v>7.335</v>
      </c>
      <c r="K3940">
        <v>430.87200000000001</v>
      </c>
      <c r="L3940">
        <f t="shared" si="405"/>
        <v>422.19400000000002</v>
      </c>
      <c r="M3940">
        <f t="shared" si="406"/>
        <v>423.53700000000003</v>
      </c>
      <c r="N3940">
        <f t="shared" si="407"/>
        <v>7.8269999999999982</v>
      </c>
      <c r="O3940">
        <f t="shared" si="408"/>
        <v>6.4839999999999804</v>
      </c>
      <c r="P3940">
        <f t="shared" si="404"/>
        <v>1.3430000000000177</v>
      </c>
    </row>
    <row r="3941" spans="1:16" x14ac:dyDescent="0.2">
      <c r="A3941" s="1">
        <v>319</v>
      </c>
      <c r="B3941" s="10">
        <v>33679</v>
      </c>
      <c r="C3941" s="32" t="s">
        <v>206</v>
      </c>
      <c r="F3941" s="5">
        <f t="shared" si="409"/>
        <v>28.062393000000004</v>
      </c>
      <c r="G3941">
        <v>8.5530000000000008</v>
      </c>
      <c r="H3941" s="5">
        <f t="shared" si="410"/>
        <v>23.970986</v>
      </c>
      <c r="I3941">
        <v>7.306</v>
      </c>
      <c r="K3941">
        <v>430.87200000000001</v>
      </c>
      <c r="L3941">
        <f t="shared" si="405"/>
        <v>422.31900000000002</v>
      </c>
      <c r="M3941">
        <f t="shared" si="406"/>
        <v>423.56600000000003</v>
      </c>
      <c r="N3941">
        <f t="shared" si="407"/>
        <v>7.7019999999999982</v>
      </c>
      <c r="O3941">
        <f t="shared" si="408"/>
        <v>6.4549999999999841</v>
      </c>
      <c r="P3941">
        <f t="shared" si="404"/>
        <v>1.2470000000000141</v>
      </c>
    </row>
    <row r="3942" spans="1:16" x14ac:dyDescent="0.2">
      <c r="A3942" s="1">
        <v>319</v>
      </c>
      <c r="B3942" s="10">
        <v>33855</v>
      </c>
      <c r="C3942" s="32" t="s">
        <v>206</v>
      </c>
      <c r="F3942" s="5">
        <f t="shared" si="409"/>
        <v>25.883809000000003</v>
      </c>
      <c r="G3942">
        <v>7.8890000000000002</v>
      </c>
      <c r="H3942" s="5">
        <f t="shared" si="410"/>
        <v>23.455869</v>
      </c>
      <c r="I3942">
        <v>7.149</v>
      </c>
      <c r="K3942">
        <v>430.87200000000001</v>
      </c>
      <c r="L3942">
        <f t="shared" si="405"/>
        <v>422.983</v>
      </c>
      <c r="M3942">
        <f t="shared" si="406"/>
        <v>423.72300000000001</v>
      </c>
      <c r="N3942">
        <f t="shared" si="407"/>
        <v>7.0380000000000109</v>
      </c>
      <c r="O3942">
        <f t="shared" si="408"/>
        <v>6.2980000000000018</v>
      </c>
      <c r="P3942">
        <f t="shared" si="404"/>
        <v>0.74000000000000909</v>
      </c>
    </row>
    <row r="3943" spans="1:16" x14ac:dyDescent="0.2">
      <c r="A3943" s="1">
        <v>319</v>
      </c>
      <c r="B3943" s="10">
        <v>33765</v>
      </c>
      <c r="C3943" s="32" t="s">
        <v>206</v>
      </c>
      <c r="F3943" s="5">
        <f t="shared" si="409"/>
        <v>27.055126000000001</v>
      </c>
      <c r="G3943">
        <v>8.2460000000000004</v>
      </c>
      <c r="H3943" s="5">
        <f t="shared" si="410"/>
        <v>23.833184000000003</v>
      </c>
      <c r="I3943">
        <v>7.2640000000000002</v>
      </c>
      <c r="K3943">
        <v>430.87200000000001</v>
      </c>
      <c r="L3943">
        <f t="shared" si="405"/>
        <v>422.62600000000003</v>
      </c>
      <c r="M3943">
        <f t="shared" si="406"/>
        <v>423.608</v>
      </c>
      <c r="N3943">
        <f t="shared" si="407"/>
        <v>7.3949999999999818</v>
      </c>
      <c r="O3943">
        <f t="shared" si="408"/>
        <v>6.4130000000000109</v>
      </c>
      <c r="P3943">
        <f t="shared" si="404"/>
        <v>0.9819999999999709</v>
      </c>
    </row>
    <row r="3944" spans="1:16" x14ac:dyDescent="0.2">
      <c r="A3944" s="1">
        <v>319</v>
      </c>
      <c r="B3944" s="10">
        <v>33784</v>
      </c>
      <c r="C3944" s="32" t="s">
        <v>206</v>
      </c>
      <c r="F3944" s="5">
        <f t="shared" si="409"/>
        <v>26.963258</v>
      </c>
      <c r="G3944">
        <v>8.218</v>
      </c>
      <c r="H3944" s="5">
        <f t="shared" si="410"/>
        <v>23.806936</v>
      </c>
      <c r="I3944">
        <v>7.2560000000000002</v>
      </c>
      <c r="K3944">
        <v>430.87200000000001</v>
      </c>
      <c r="L3944">
        <f t="shared" ref="L3944:L3949" si="411">K3944-G3944</f>
        <v>422.654</v>
      </c>
      <c r="M3944">
        <f t="shared" ref="M3944:M3951" si="412">K3944-I3944</f>
        <v>423.61599999999999</v>
      </c>
      <c r="N3944">
        <f t="shared" ref="N3944:O3946" si="413">430.021-L3944</f>
        <v>7.3670000000000186</v>
      </c>
      <c r="O3944">
        <f t="shared" si="413"/>
        <v>6.4050000000000296</v>
      </c>
      <c r="P3944">
        <f t="shared" si="404"/>
        <v>0.96199999999998909</v>
      </c>
    </row>
    <row r="3945" spans="1:16" x14ac:dyDescent="0.2">
      <c r="A3945" s="1">
        <v>319</v>
      </c>
      <c r="B3945" s="10">
        <v>38558</v>
      </c>
      <c r="C3945" s="32" t="s">
        <v>206</v>
      </c>
      <c r="F3945" s="5">
        <f t="shared" si="409"/>
        <v>24.072697000000002</v>
      </c>
      <c r="G3945">
        <v>7.3369999999999997</v>
      </c>
      <c r="H3945" s="5">
        <f t="shared" si="410"/>
        <v>22.921066</v>
      </c>
      <c r="I3945">
        <v>6.9859999999999998</v>
      </c>
      <c r="K3945">
        <v>430.87200000000001</v>
      </c>
      <c r="L3945">
        <f t="shared" si="411"/>
        <v>423.53500000000003</v>
      </c>
      <c r="M3945">
        <f t="shared" si="412"/>
        <v>423.88600000000002</v>
      </c>
      <c r="N3945">
        <f t="shared" si="413"/>
        <v>6.48599999999999</v>
      </c>
      <c r="O3945">
        <f t="shared" si="413"/>
        <v>6.1349999999999909</v>
      </c>
      <c r="P3945">
        <f t="shared" si="404"/>
        <v>0.35099999999999909</v>
      </c>
    </row>
    <row r="3946" spans="1:16" x14ac:dyDescent="0.2">
      <c r="A3946" s="1">
        <v>319</v>
      </c>
      <c r="B3946" s="10">
        <v>40633</v>
      </c>
      <c r="C3946" s="32" t="s">
        <v>206</v>
      </c>
      <c r="F3946" s="5">
        <f t="shared" si="409"/>
        <v>24.341739</v>
      </c>
      <c r="G3946">
        <v>7.4189999999999996</v>
      </c>
      <c r="H3946" s="5">
        <f t="shared" si="410"/>
        <v>22.960438000000003</v>
      </c>
      <c r="I3946">
        <v>6.9980000000000002</v>
      </c>
      <c r="K3946">
        <v>430.87200000000001</v>
      </c>
      <c r="L3946">
        <f t="shared" si="411"/>
        <v>423.45300000000003</v>
      </c>
      <c r="M3946">
        <f t="shared" si="412"/>
        <v>423.87400000000002</v>
      </c>
      <c r="N3946">
        <f t="shared" si="413"/>
        <v>6.5679999999999836</v>
      </c>
      <c r="O3946">
        <f t="shared" si="413"/>
        <v>6.1469999999999914</v>
      </c>
      <c r="P3946">
        <f>M3946-L3946</f>
        <v>0.42099999999999227</v>
      </c>
    </row>
    <row r="3947" spans="1:16" x14ac:dyDescent="0.2">
      <c r="A3947" s="1">
        <v>319</v>
      </c>
      <c r="B3947" s="10">
        <v>40666</v>
      </c>
      <c r="C3947" s="32" t="s">
        <v>206</v>
      </c>
      <c r="F3947" s="5">
        <f t="shared" si="409"/>
        <v>23.616638000000002</v>
      </c>
      <c r="G3947">
        <v>7.1980000000000004</v>
      </c>
      <c r="H3947" s="5">
        <f t="shared" si="410"/>
        <v>22.366577000000003</v>
      </c>
      <c r="I3947">
        <v>6.8170000000000002</v>
      </c>
      <c r="K3947">
        <v>430.87200000000001</v>
      </c>
      <c r="L3947">
        <f t="shared" si="411"/>
        <v>423.67400000000004</v>
      </c>
      <c r="M3947">
        <f t="shared" si="412"/>
        <v>424.05500000000001</v>
      </c>
      <c r="N3947">
        <f t="shared" ref="N3947:O3949" si="414">430.021-L3947</f>
        <v>6.34699999999998</v>
      </c>
      <c r="O3947">
        <f t="shared" si="414"/>
        <v>5.9660000000000082</v>
      </c>
      <c r="P3947">
        <f>M3947-L3947</f>
        <v>0.38099999999997181</v>
      </c>
    </row>
    <row r="3948" spans="1:16" x14ac:dyDescent="0.2">
      <c r="A3948" s="1">
        <v>319</v>
      </c>
      <c r="B3948" s="10">
        <v>40709</v>
      </c>
      <c r="C3948" s="32" t="s">
        <v>206</v>
      </c>
      <c r="F3948" s="5">
        <f t="shared" si="409"/>
        <v>23.209793999999999</v>
      </c>
      <c r="G3948">
        <v>7.0739999999999998</v>
      </c>
      <c r="H3948" s="5">
        <f t="shared" si="410"/>
        <v>22.143469</v>
      </c>
      <c r="I3948">
        <v>6.7489999999999997</v>
      </c>
      <c r="K3948">
        <v>430.87200000000001</v>
      </c>
      <c r="L3948">
        <f t="shared" si="411"/>
        <v>423.798</v>
      </c>
      <c r="M3948">
        <f t="shared" si="412"/>
        <v>424.12299999999999</v>
      </c>
      <c r="N3948">
        <f t="shared" si="414"/>
        <v>6.2230000000000132</v>
      </c>
      <c r="O3948">
        <f t="shared" si="414"/>
        <v>5.8980000000000246</v>
      </c>
      <c r="P3948">
        <f>M3948-L3948</f>
        <v>0.32499999999998863</v>
      </c>
    </row>
    <row r="3949" spans="1:16" x14ac:dyDescent="0.2">
      <c r="A3949" s="1">
        <v>319</v>
      </c>
      <c r="B3949" s="10">
        <v>40714</v>
      </c>
      <c r="C3949" s="32" t="s">
        <v>206</v>
      </c>
      <c r="F3949" s="5">
        <f t="shared" si="409"/>
        <v>23.259009000000002</v>
      </c>
      <c r="G3949">
        <v>7.0890000000000004</v>
      </c>
      <c r="H3949" s="5">
        <f t="shared" si="410"/>
        <v>22.186122000000001</v>
      </c>
      <c r="I3949">
        <v>6.7619999999999996</v>
      </c>
      <c r="K3949">
        <v>430.87200000000001</v>
      </c>
      <c r="L3949">
        <f t="shared" si="411"/>
        <v>423.78300000000002</v>
      </c>
      <c r="M3949">
        <f>K3949-I3949</f>
        <v>424.11</v>
      </c>
      <c r="N3949">
        <f t="shared" si="414"/>
        <v>6.2379999999999995</v>
      </c>
      <c r="O3949">
        <f t="shared" si="414"/>
        <v>5.9110000000000014</v>
      </c>
      <c r="P3949">
        <f>M3949-L3949</f>
        <v>0.32699999999999818</v>
      </c>
    </row>
    <row r="3950" spans="1:16" x14ac:dyDescent="0.2">
      <c r="A3950" s="1">
        <v>319</v>
      </c>
      <c r="B3950" s="10">
        <v>40743</v>
      </c>
      <c r="C3950" s="32" t="s">
        <v>206</v>
      </c>
      <c r="H3950" s="5">
        <f t="shared" si="410"/>
        <v>22.333767000000002</v>
      </c>
      <c r="I3950">
        <v>6.8070000000000004</v>
      </c>
      <c r="J3950" t="s">
        <v>265</v>
      </c>
      <c r="K3950">
        <v>430.87200000000001</v>
      </c>
      <c r="M3950">
        <f t="shared" si="412"/>
        <v>424.065</v>
      </c>
      <c r="O3950">
        <f t="shared" ref="O3950:O3955" si="415">430.021-M3950</f>
        <v>5.9560000000000173</v>
      </c>
    </row>
    <row r="3951" spans="1:16" x14ac:dyDescent="0.2">
      <c r="A3951" s="1">
        <v>319</v>
      </c>
      <c r="B3951" s="10">
        <v>40772</v>
      </c>
      <c r="C3951" s="32" t="s">
        <v>206</v>
      </c>
      <c r="F3951" s="5">
        <f t="shared" si="409"/>
        <v>23.652729000000001</v>
      </c>
      <c r="G3951">
        <v>7.2089999999999996</v>
      </c>
      <c r="H3951" s="5">
        <f t="shared" si="410"/>
        <v>22.563437</v>
      </c>
      <c r="I3951">
        <v>6.8769999999999998</v>
      </c>
      <c r="K3951">
        <v>430.87200000000001</v>
      </c>
      <c r="L3951">
        <f t="shared" ref="L3951:L3956" si="416">K3951-G3951</f>
        <v>423.66300000000001</v>
      </c>
      <c r="M3951">
        <f t="shared" si="412"/>
        <v>423.995</v>
      </c>
      <c r="N3951">
        <f t="shared" ref="N3951:N3956" si="417">430.021-L3951</f>
        <v>6.3580000000000041</v>
      </c>
      <c r="O3951">
        <f t="shared" si="415"/>
        <v>6.0260000000000105</v>
      </c>
      <c r="P3951">
        <f t="shared" ref="P3951:P3956" si="418">M3951-L3951</f>
        <v>0.33199999999999363</v>
      </c>
    </row>
    <row r="3952" spans="1:16" x14ac:dyDescent="0.2">
      <c r="A3952" s="1">
        <v>319</v>
      </c>
      <c r="B3952" s="10">
        <v>40808</v>
      </c>
      <c r="C3952" s="32" t="s">
        <v>206</v>
      </c>
      <c r="F3952" s="5">
        <f t="shared" si="409"/>
        <v>24.200656000000002</v>
      </c>
      <c r="G3952">
        <v>7.3760000000000003</v>
      </c>
      <c r="H3952" s="5">
        <f t="shared" si="410"/>
        <v>22.829198000000002</v>
      </c>
      <c r="I3952">
        <v>6.9580000000000002</v>
      </c>
      <c r="K3952">
        <v>430.87200000000001</v>
      </c>
      <c r="L3952">
        <f t="shared" si="416"/>
        <v>423.49600000000004</v>
      </c>
      <c r="M3952">
        <f t="shared" ref="M3952:M3957" si="419">K3952-I3952</f>
        <v>423.91399999999999</v>
      </c>
      <c r="N3952">
        <f t="shared" si="417"/>
        <v>6.5249999999999773</v>
      </c>
      <c r="O3952">
        <f t="shared" si="415"/>
        <v>6.1070000000000277</v>
      </c>
      <c r="P3952">
        <f t="shared" si="418"/>
        <v>0.41799999999994952</v>
      </c>
    </row>
    <row r="3953" spans="1:16" x14ac:dyDescent="0.2">
      <c r="A3953" s="1">
        <v>319</v>
      </c>
      <c r="B3953" s="10">
        <v>40842</v>
      </c>
      <c r="C3953" s="32" t="s">
        <v>206</v>
      </c>
      <c r="F3953" s="5">
        <f t="shared" si="409"/>
        <v>24.604219000000001</v>
      </c>
      <c r="G3953">
        <v>7.4989999999999997</v>
      </c>
      <c r="H3953" s="5">
        <f t="shared" si="410"/>
        <v>23.055587000000003</v>
      </c>
      <c r="I3953">
        <v>7.0270000000000001</v>
      </c>
      <c r="K3953">
        <v>430.87200000000001</v>
      </c>
      <c r="L3953">
        <f t="shared" si="416"/>
        <v>423.37299999999999</v>
      </c>
      <c r="M3953">
        <f t="shared" si="419"/>
        <v>423.84500000000003</v>
      </c>
      <c r="N3953">
        <f t="shared" si="417"/>
        <v>6.6480000000000246</v>
      </c>
      <c r="O3953">
        <f t="shared" si="415"/>
        <v>6.1759999999999877</v>
      </c>
      <c r="P3953">
        <f t="shared" si="418"/>
        <v>0.47200000000003683</v>
      </c>
    </row>
    <row r="3954" spans="1:16" x14ac:dyDescent="0.2">
      <c r="A3954" s="1">
        <v>319</v>
      </c>
      <c r="B3954" s="10">
        <v>40868</v>
      </c>
      <c r="C3954" s="32" t="s">
        <v>206</v>
      </c>
      <c r="F3954" s="5">
        <f t="shared" si="409"/>
        <v>24.673120000000001</v>
      </c>
      <c r="G3954" s="3">
        <v>7.52</v>
      </c>
      <c r="H3954" s="5">
        <f t="shared" si="410"/>
        <v>23.216356000000001</v>
      </c>
      <c r="I3954">
        <v>7.0759999999999996</v>
      </c>
      <c r="K3954">
        <v>430.87200000000001</v>
      </c>
      <c r="L3954">
        <f t="shared" si="416"/>
        <v>423.35200000000003</v>
      </c>
      <c r="M3954">
        <f t="shared" si="419"/>
        <v>423.79599999999999</v>
      </c>
      <c r="N3954">
        <f t="shared" si="417"/>
        <v>6.6689999999999827</v>
      </c>
      <c r="O3954">
        <f t="shared" si="415"/>
        <v>6.2250000000000227</v>
      </c>
      <c r="P3954">
        <f t="shared" si="418"/>
        <v>0.44399999999995998</v>
      </c>
    </row>
    <row r="3955" spans="1:16" x14ac:dyDescent="0.2">
      <c r="A3955" s="1">
        <v>319</v>
      </c>
      <c r="B3955" s="10">
        <v>40897</v>
      </c>
      <c r="C3955" s="32" t="s">
        <v>206</v>
      </c>
      <c r="F3955" s="5">
        <f t="shared" si="409"/>
        <v>24.787955</v>
      </c>
      <c r="G3955" s="3">
        <v>7.5549999999999997</v>
      </c>
      <c r="H3955" s="5">
        <f t="shared" si="410"/>
        <v>23.364001000000002</v>
      </c>
      <c r="I3955">
        <v>7.1210000000000004</v>
      </c>
      <c r="K3955">
        <v>430.87200000000001</v>
      </c>
      <c r="L3955">
        <f t="shared" si="416"/>
        <v>423.31700000000001</v>
      </c>
      <c r="M3955">
        <f t="shared" si="419"/>
        <v>423.75100000000003</v>
      </c>
      <c r="N3955">
        <f t="shared" si="417"/>
        <v>6.7040000000000077</v>
      </c>
      <c r="O3955">
        <f t="shared" si="415"/>
        <v>6.2699999999999818</v>
      </c>
      <c r="P3955">
        <f t="shared" si="418"/>
        <v>0.43400000000002592</v>
      </c>
    </row>
    <row r="3956" spans="1:16" x14ac:dyDescent="0.2">
      <c r="A3956" s="1">
        <v>319</v>
      </c>
      <c r="B3956" s="10">
        <v>40932</v>
      </c>
      <c r="C3956" s="32" t="s">
        <v>206</v>
      </c>
      <c r="F3956" s="5">
        <f t="shared" si="409"/>
        <v>24.915914000000001</v>
      </c>
      <c r="G3956" s="3">
        <v>7.5940000000000003</v>
      </c>
      <c r="H3956" s="5">
        <f t="shared" si="410"/>
        <v>23.537894000000001</v>
      </c>
      <c r="I3956">
        <v>7.1740000000000004</v>
      </c>
      <c r="K3956">
        <v>430.87200000000001</v>
      </c>
      <c r="L3956">
        <f t="shared" si="416"/>
        <v>423.27800000000002</v>
      </c>
      <c r="M3956">
        <f t="shared" si="419"/>
        <v>423.69800000000004</v>
      </c>
      <c r="N3956">
        <f t="shared" si="417"/>
        <v>6.742999999999995</v>
      </c>
      <c r="O3956">
        <f>430.021-M3956</f>
        <v>6.3229999999999791</v>
      </c>
      <c r="P3956" s="3">
        <f t="shared" si="418"/>
        <v>0.42000000000001592</v>
      </c>
    </row>
    <row r="3957" spans="1:16" x14ac:dyDescent="0.2">
      <c r="A3957" s="1">
        <v>319</v>
      </c>
      <c r="B3957" s="10">
        <v>40977</v>
      </c>
      <c r="C3957" s="32" t="s">
        <v>206</v>
      </c>
      <c r="F3957" s="5">
        <f t="shared" si="409"/>
        <v>25.017625000000002</v>
      </c>
      <c r="G3957" s="3">
        <v>7.625</v>
      </c>
      <c r="H3957" s="5">
        <f t="shared" si="410"/>
        <v>23.705224999999999</v>
      </c>
      <c r="I3957">
        <v>7.2249999999999996</v>
      </c>
      <c r="K3957">
        <v>430.87200000000001</v>
      </c>
      <c r="L3957">
        <f t="shared" ref="L3957" si="420">K3957-G3957</f>
        <v>423.24700000000001</v>
      </c>
      <c r="M3957">
        <f t="shared" si="419"/>
        <v>423.64699999999999</v>
      </c>
      <c r="N3957">
        <f t="shared" ref="N3957" si="421">430.021-L3957</f>
        <v>6.7740000000000009</v>
      </c>
      <c r="O3957">
        <f>430.021-M3957</f>
        <v>6.3740000000000236</v>
      </c>
      <c r="P3957" s="3">
        <f t="shared" ref="P3957" si="422">M3957-L3957</f>
        <v>0.39999999999997726</v>
      </c>
    </row>
    <row r="3958" spans="1:16" x14ac:dyDescent="0.2">
      <c r="C3958" s="32"/>
    </row>
    <row r="3959" spans="1:16" x14ac:dyDescent="0.2">
      <c r="A3959" s="1" t="s">
        <v>61</v>
      </c>
      <c r="B3959" s="10">
        <v>33771</v>
      </c>
      <c r="C3959" s="32" t="s">
        <v>206</v>
      </c>
      <c r="G3959" s="3"/>
      <c r="J3959">
        <v>0.995</v>
      </c>
    </row>
    <row r="3960" spans="1:16" x14ac:dyDescent="0.2">
      <c r="A3960" s="1" t="s">
        <v>61</v>
      </c>
      <c r="B3960" s="10">
        <v>34341</v>
      </c>
      <c r="C3960" s="32" t="s">
        <v>206</v>
      </c>
      <c r="J3960" t="s">
        <v>62</v>
      </c>
    </row>
    <row r="3961" spans="1:16" x14ac:dyDescent="0.2">
      <c r="A3961" s="1" t="s">
        <v>61</v>
      </c>
      <c r="B3961" s="10">
        <v>34366</v>
      </c>
      <c r="C3961" s="32" t="s">
        <v>206</v>
      </c>
      <c r="J3961" t="s">
        <v>62</v>
      </c>
    </row>
    <row r="3962" spans="1:16" x14ac:dyDescent="0.2">
      <c r="A3962" s="1" t="s">
        <v>61</v>
      </c>
      <c r="B3962" s="10">
        <v>34402</v>
      </c>
      <c r="C3962" s="32" t="s">
        <v>206</v>
      </c>
      <c r="J3962" t="s">
        <v>62</v>
      </c>
    </row>
    <row r="3963" spans="1:16" x14ac:dyDescent="0.2">
      <c r="A3963" s="1" t="s">
        <v>61</v>
      </c>
      <c r="B3963" s="10">
        <v>34488</v>
      </c>
      <c r="C3963" s="32" t="s">
        <v>206</v>
      </c>
      <c r="J3963">
        <v>1.69</v>
      </c>
    </row>
    <row r="3964" spans="1:16" x14ac:dyDescent="0.2">
      <c r="A3964" s="1" t="s">
        <v>61</v>
      </c>
      <c r="B3964" s="10">
        <v>34522</v>
      </c>
      <c r="C3964" s="32" t="s">
        <v>206</v>
      </c>
      <c r="J3964">
        <v>1.85</v>
      </c>
    </row>
    <row r="3965" spans="1:16" x14ac:dyDescent="0.2">
      <c r="A3965" s="1" t="s">
        <v>61</v>
      </c>
      <c r="B3965" s="10">
        <v>34561</v>
      </c>
      <c r="C3965" s="32" t="s">
        <v>206</v>
      </c>
      <c r="J3965">
        <v>1.94</v>
      </c>
    </row>
    <row r="3966" spans="1:16" x14ac:dyDescent="0.2">
      <c r="A3966" s="1" t="s">
        <v>61</v>
      </c>
      <c r="B3966" s="10">
        <v>34589</v>
      </c>
      <c r="C3966" s="32" t="s">
        <v>206</v>
      </c>
      <c r="J3966">
        <v>1.97</v>
      </c>
    </row>
    <row r="3967" spans="1:16" x14ac:dyDescent="0.2">
      <c r="A3967" s="1" t="s">
        <v>61</v>
      </c>
      <c r="B3967" s="10">
        <v>34611</v>
      </c>
      <c r="C3967" s="32" t="s">
        <v>206</v>
      </c>
      <c r="J3967">
        <v>2.0499999999999998</v>
      </c>
    </row>
    <row r="3968" spans="1:16" x14ac:dyDescent="0.2">
      <c r="A3968" s="1" t="s">
        <v>61</v>
      </c>
      <c r="B3968" s="10">
        <v>34648</v>
      </c>
      <c r="C3968" s="32" t="s">
        <v>206</v>
      </c>
      <c r="J3968">
        <v>2.3199999999999998</v>
      </c>
    </row>
    <row r="3969" spans="1:12" x14ac:dyDescent="0.2">
      <c r="A3969" s="1" t="s">
        <v>61</v>
      </c>
      <c r="B3969" s="10">
        <v>34676</v>
      </c>
      <c r="C3969" s="32" t="s">
        <v>206</v>
      </c>
      <c r="J3969">
        <v>2.4700000000000002</v>
      </c>
    </row>
    <row r="3970" spans="1:12" x14ac:dyDescent="0.2">
      <c r="A3970" s="1" t="s">
        <v>61</v>
      </c>
      <c r="B3970" s="10">
        <v>34702</v>
      </c>
      <c r="C3970" s="32" t="s">
        <v>206</v>
      </c>
      <c r="J3970" t="s">
        <v>53</v>
      </c>
    </row>
    <row r="3971" spans="1:12" x14ac:dyDescent="0.2">
      <c r="A3971" s="1" t="s">
        <v>61</v>
      </c>
      <c r="B3971" s="10">
        <v>34775</v>
      </c>
      <c r="C3971" s="32" t="s">
        <v>206</v>
      </c>
      <c r="J3971">
        <v>2.36</v>
      </c>
    </row>
    <row r="3972" spans="1:12" x14ac:dyDescent="0.2">
      <c r="A3972" s="1" t="s">
        <v>61</v>
      </c>
      <c r="B3972" s="10">
        <v>34817</v>
      </c>
      <c r="C3972" s="32" t="s">
        <v>206</v>
      </c>
      <c r="J3972">
        <v>2.36</v>
      </c>
    </row>
    <row r="3973" spans="1:12" x14ac:dyDescent="0.2">
      <c r="A3973" s="1" t="s">
        <v>61</v>
      </c>
      <c r="B3973" s="10">
        <v>34859</v>
      </c>
      <c r="C3973" s="32" t="s">
        <v>206</v>
      </c>
      <c r="J3973">
        <v>2.15</v>
      </c>
    </row>
    <row r="3974" spans="1:12" x14ac:dyDescent="0.2">
      <c r="A3974" s="1" t="s">
        <v>61</v>
      </c>
      <c r="B3974" s="10">
        <v>35286</v>
      </c>
      <c r="C3974" s="32" t="s">
        <v>206</v>
      </c>
      <c r="J3974">
        <v>2.16</v>
      </c>
    </row>
    <row r="3975" spans="1:12" x14ac:dyDescent="0.2">
      <c r="A3975" s="1" t="s">
        <v>61</v>
      </c>
      <c r="B3975" s="10">
        <v>35311</v>
      </c>
      <c r="C3975" s="32" t="s">
        <v>206</v>
      </c>
      <c r="G3975" s="3"/>
      <c r="J3975">
        <v>1.91</v>
      </c>
    </row>
    <row r="3976" spans="1:12" x14ac:dyDescent="0.2">
      <c r="A3976" s="1" t="s">
        <v>61</v>
      </c>
      <c r="B3976" s="10">
        <v>35551</v>
      </c>
      <c r="C3976" s="32" t="s">
        <v>206</v>
      </c>
      <c r="G3976" s="3"/>
      <c r="J3976">
        <v>2.35</v>
      </c>
    </row>
    <row r="3977" spans="1:12" x14ac:dyDescent="0.2">
      <c r="A3977" s="1" t="s">
        <v>61</v>
      </c>
      <c r="B3977" s="10">
        <v>35586</v>
      </c>
      <c r="C3977" s="32" t="s">
        <v>206</v>
      </c>
      <c r="G3977" s="3"/>
      <c r="J3977">
        <v>2.2799999999999998</v>
      </c>
    </row>
    <row r="3978" spans="1:12" x14ac:dyDescent="0.2">
      <c r="A3978" s="1" t="s">
        <v>61</v>
      </c>
      <c r="B3978" s="10">
        <v>35651</v>
      </c>
      <c r="C3978" s="32" t="s">
        <v>206</v>
      </c>
      <c r="G3978" s="3"/>
      <c r="J3978">
        <v>2.98</v>
      </c>
    </row>
    <row r="3979" spans="1:12" x14ac:dyDescent="0.2">
      <c r="A3979" s="1" t="s">
        <v>63</v>
      </c>
      <c r="B3979" s="10">
        <v>34341</v>
      </c>
      <c r="C3979" s="32" t="s">
        <v>206</v>
      </c>
      <c r="J3979" t="s">
        <v>62</v>
      </c>
    </row>
    <row r="3980" spans="1:12" x14ac:dyDescent="0.2">
      <c r="A3980" s="1" t="s">
        <v>63</v>
      </c>
      <c r="B3980" s="10">
        <v>34366</v>
      </c>
      <c r="C3980" s="32" t="s">
        <v>206</v>
      </c>
      <c r="J3980" t="s">
        <v>62</v>
      </c>
    </row>
    <row r="3981" spans="1:12" x14ac:dyDescent="0.2">
      <c r="A3981" s="1" t="s">
        <v>63</v>
      </c>
      <c r="B3981" s="10">
        <v>34402</v>
      </c>
      <c r="C3981" s="32" t="s">
        <v>206</v>
      </c>
      <c r="J3981" t="s">
        <v>62</v>
      </c>
    </row>
    <row r="3982" spans="1:12" x14ac:dyDescent="0.2">
      <c r="A3982" s="1" t="s">
        <v>63</v>
      </c>
      <c r="B3982" s="10">
        <v>34561</v>
      </c>
      <c r="C3982" s="32" t="s">
        <v>206</v>
      </c>
      <c r="L3982">
        <v>422.72399999999999</v>
      </c>
    </row>
    <row r="3983" spans="1:12" x14ac:dyDescent="0.2">
      <c r="A3983" s="1" t="s">
        <v>64</v>
      </c>
      <c r="B3983" s="10">
        <v>34341</v>
      </c>
      <c r="C3983" s="32" t="s">
        <v>206</v>
      </c>
      <c r="J3983">
        <v>0.437</v>
      </c>
    </row>
    <row r="3984" spans="1:12" x14ac:dyDescent="0.2">
      <c r="A3984" s="1" t="s">
        <v>64</v>
      </c>
      <c r="B3984" s="10">
        <v>34366</v>
      </c>
      <c r="C3984" s="32" t="s">
        <v>206</v>
      </c>
      <c r="J3984">
        <v>0.46</v>
      </c>
    </row>
    <row r="3985" spans="1:10" x14ac:dyDescent="0.2">
      <c r="A3985" s="1" t="s">
        <v>64</v>
      </c>
      <c r="B3985" s="10">
        <v>34402</v>
      </c>
      <c r="C3985" s="32" t="s">
        <v>206</v>
      </c>
      <c r="J3985">
        <v>0.1</v>
      </c>
    </row>
    <row r="3986" spans="1:10" x14ac:dyDescent="0.2">
      <c r="A3986" s="1" t="s">
        <v>65</v>
      </c>
      <c r="B3986" s="10">
        <v>34341</v>
      </c>
      <c r="C3986" s="32" t="s">
        <v>206</v>
      </c>
      <c r="J3986" t="s">
        <v>62</v>
      </c>
    </row>
    <row r="3987" spans="1:10" x14ac:dyDescent="0.2">
      <c r="A3987" s="1" t="s">
        <v>65</v>
      </c>
      <c r="B3987" s="10">
        <v>34366</v>
      </c>
      <c r="C3987" s="32" t="s">
        <v>206</v>
      </c>
      <c r="J3987" t="s">
        <v>62</v>
      </c>
    </row>
    <row r="3988" spans="1:10" x14ac:dyDescent="0.2">
      <c r="A3988" s="1" t="s">
        <v>65</v>
      </c>
      <c r="B3988" s="10">
        <v>34402</v>
      </c>
      <c r="C3988" s="32" t="s">
        <v>206</v>
      </c>
      <c r="J3988" t="s">
        <v>62</v>
      </c>
    </row>
    <row r="3989" spans="1:10" x14ac:dyDescent="0.2">
      <c r="A3989" s="1" t="s">
        <v>65</v>
      </c>
      <c r="B3989" s="10">
        <v>34488</v>
      </c>
      <c r="C3989" s="32" t="s">
        <v>206</v>
      </c>
      <c r="J3989">
        <v>2.0499999999999998</v>
      </c>
    </row>
    <row r="3990" spans="1:10" x14ac:dyDescent="0.2">
      <c r="A3990" s="1" t="s">
        <v>65</v>
      </c>
      <c r="B3990" s="10">
        <v>34522</v>
      </c>
      <c r="C3990" s="32" t="s">
        <v>206</v>
      </c>
      <c r="J3990">
        <v>2.2000000000000002</v>
      </c>
    </row>
    <row r="3991" spans="1:10" x14ac:dyDescent="0.2">
      <c r="A3991" s="1" t="s">
        <v>65</v>
      </c>
      <c r="B3991" s="10">
        <v>34561</v>
      </c>
      <c r="C3991" s="32" t="s">
        <v>206</v>
      </c>
      <c r="J3991">
        <v>2.19</v>
      </c>
    </row>
    <row r="3992" spans="1:10" x14ac:dyDescent="0.2">
      <c r="A3992" s="1" t="s">
        <v>65</v>
      </c>
      <c r="B3992" s="10">
        <v>34589</v>
      </c>
      <c r="C3992" s="32" t="s">
        <v>206</v>
      </c>
      <c r="J3992">
        <v>2.12</v>
      </c>
    </row>
    <row r="3993" spans="1:10" x14ac:dyDescent="0.2">
      <c r="A3993" s="1" t="s">
        <v>65</v>
      </c>
      <c r="B3993" s="10">
        <v>34611</v>
      </c>
      <c r="C3993" s="32" t="s">
        <v>206</v>
      </c>
      <c r="J3993">
        <v>2.36</v>
      </c>
    </row>
    <row r="3994" spans="1:10" x14ac:dyDescent="0.2">
      <c r="A3994" s="1" t="s">
        <v>65</v>
      </c>
      <c r="B3994" s="10">
        <v>34648</v>
      </c>
      <c r="C3994" s="32" t="s">
        <v>206</v>
      </c>
      <c r="J3994">
        <v>2.41</v>
      </c>
    </row>
    <row r="3995" spans="1:10" x14ac:dyDescent="0.2">
      <c r="A3995" s="1" t="s">
        <v>65</v>
      </c>
      <c r="B3995" s="10">
        <v>34676</v>
      </c>
      <c r="C3995" s="32" t="s">
        <v>206</v>
      </c>
      <c r="J3995">
        <v>2.4</v>
      </c>
    </row>
    <row r="3996" spans="1:10" x14ac:dyDescent="0.2">
      <c r="A3996" s="1" t="s">
        <v>65</v>
      </c>
      <c r="B3996" s="10">
        <v>34702</v>
      </c>
      <c r="C3996" s="32" t="s">
        <v>206</v>
      </c>
      <c r="J3996" t="s">
        <v>53</v>
      </c>
    </row>
    <row r="3997" spans="1:10" x14ac:dyDescent="0.2">
      <c r="A3997" s="1" t="s">
        <v>65</v>
      </c>
      <c r="B3997" s="10">
        <v>34775</v>
      </c>
      <c r="C3997" s="32" t="s">
        <v>206</v>
      </c>
      <c r="J3997">
        <v>2.98</v>
      </c>
    </row>
    <row r="3998" spans="1:10" x14ac:dyDescent="0.2">
      <c r="A3998" s="1" t="s">
        <v>65</v>
      </c>
      <c r="B3998" s="10">
        <v>34817</v>
      </c>
      <c r="C3998" s="32" t="s">
        <v>206</v>
      </c>
      <c r="J3998">
        <v>2.71</v>
      </c>
    </row>
    <row r="3999" spans="1:10" x14ac:dyDescent="0.2">
      <c r="A3999" s="1" t="s">
        <v>65</v>
      </c>
      <c r="B3999" s="10">
        <v>34859</v>
      </c>
      <c r="C3999" s="32" t="s">
        <v>206</v>
      </c>
      <c r="J3999">
        <v>2.38</v>
      </c>
    </row>
    <row r="4000" spans="1:10" x14ac:dyDescent="0.2">
      <c r="A4000" s="1" t="s">
        <v>65</v>
      </c>
      <c r="B4000" s="10">
        <v>35286</v>
      </c>
      <c r="C4000" s="32" t="s">
        <v>206</v>
      </c>
      <c r="J4000">
        <v>2.38</v>
      </c>
    </row>
    <row r="4001" spans="1:10" x14ac:dyDescent="0.2">
      <c r="A4001" s="1" t="s">
        <v>65</v>
      </c>
      <c r="B4001" s="10">
        <v>35311</v>
      </c>
      <c r="C4001" s="32" t="s">
        <v>206</v>
      </c>
      <c r="J4001">
        <v>1.95</v>
      </c>
    </row>
    <row r="4002" spans="1:10" x14ac:dyDescent="0.2">
      <c r="A4002" s="1" t="s">
        <v>65</v>
      </c>
      <c r="B4002" s="10">
        <v>35551</v>
      </c>
      <c r="C4002" s="32" t="s">
        <v>206</v>
      </c>
      <c r="H4002"/>
      <c r="J4002">
        <v>3.04</v>
      </c>
    </row>
    <row r="4003" spans="1:10" x14ac:dyDescent="0.2">
      <c r="A4003" s="1" t="s">
        <v>65</v>
      </c>
      <c r="B4003" s="10">
        <v>35586</v>
      </c>
      <c r="C4003" s="32" t="s">
        <v>206</v>
      </c>
      <c r="J4003">
        <v>2.8</v>
      </c>
    </row>
    <row r="4004" spans="1:10" x14ac:dyDescent="0.2">
      <c r="A4004" s="1" t="s">
        <v>65</v>
      </c>
      <c r="B4004" s="10">
        <v>35651</v>
      </c>
      <c r="C4004" s="32" t="s">
        <v>206</v>
      </c>
      <c r="J4004">
        <v>2.8</v>
      </c>
    </row>
  </sheetData>
  <phoneticPr fontId="3" type="noConversion"/>
  <printOptions gridLines="1" gridLinesSet="0"/>
  <pageMargins left="0.75" right="0.75" top="1" bottom="1" header="0.5" footer="0.5"/>
  <pageSetup orientation="landscape" horizontalDpi="300" verticalDpi="300" r:id="rId1"/>
  <headerFooter alignWithMargins="0">
    <oddHeader>&amp;A</oddHeader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3"/>
  <sheetViews>
    <sheetView workbookViewId="0">
      <selection activeCell="G308" sqref="G308"/>
    </sheetView>
  </sheetViews>
  <sheetFormatPr defaultRowHeight="12.75" x14ac:dyDescent="0.2"/>
  <cols>
    <col min="2" max="2" width="16.140625" bestFit="1" customWidth="1"/>
    <col min="9" max="9" width="9.28515625" style="29" customWidth="1"/>
  </cols>
  <sheetData>
    <row r="1" spans="1:18" ht="75" x14ac:dyDescent="0.25">
      <c r="A1" s="22" t="s">
        <v>182</v>
      </c>
      <c r="B1" s="22" t="s">
        <v>183</v>
      </c>
      <c r="C1" s="22" t="s">
        <v>184</v>
      </c>
      <c r="D1" s="23" t="s">
        <v>185</v>
      </c>
      <c r="E1" s="23" t="s">
        <v>186</v>
      </c>
      <c r="F1" s="22" t="s">
        <v>187</v>
      </c>
      <c r="G1" s="24" t="s">
        <v>188</v>
      </c>
      <c r="H1" s="24" t="s">
        <v>189</v>
      </c>
      <c r="I1" s="25" t="s">
        <v>190</v>
      </c>
      <c r="J1" s="24" t="s">
        <v>191</v>
      </c>
      <c r="K1" s="23" t="s">
        <v>192</v>
      </c>
      <c r="L1" s="22" t="s">
        <v>193</v>
      </c>
      <c r="M1" s="23" t="s">
        <v>194</v>
      </c>
      <c r="N1" s="22" t="s">
        <v>195</v>
      </c>
      <c r="O1" s="23" t="s">
        <v>196</v>
      </c>
      <c r="P1" s="24" t="s">
        <v>197</v>
      </c>
      <c r="Q1" s="23" t="s">
        <v>198</v>
      </c>
      <c r="R1" s="23" t="s">
        <v>199</v>
      </c>
    </row>
    <row r="2" spans="1:18" x14ac:dyDescent="0.2">
      <c r="A2" t="s">
        <v>200</v>
      </c>
      <c r="B2" s="30">
        <v>473426095052526</v>
      </c>
      <c r="C2" s="27">
        <f>'"300" wells'' water levels'!B9</f>
        <v>30470</v>
      </c>
      <c r="F2" s="26" t="s">
        <v>201</v>
      </c>
      <c r="G2" s="5">
        <f>'"300" wells'' water levels'!F9</f>
        <v>26.202066000000002</v>
      </c>
      <c r="H2">
        <v>1</v>
      </c>
      <c r="I2" s="28">
        <v>2</v>
      </c>
      <c r="L2" s="26" t="s">
        <v>202</v>
      </c>
      <c r="N2" s="26" t="s">
        <v>202</v>
      </c>
      <c r="P2" s="26" t="s">
        <v>200</v>
      </c>
      <c r="Q2" s="26" t="s">
        <v>203</v>
      </c>
    </row>
    <row r="3" spans="1:18" x14ac:dyDescent="0.2">
      <c r="A3" t="s">
        <v>200</v>
      </c>
      <c r="B3" s="30">
        <v>473426095052526</v>
      </c>
      <c r="C3" s="27">
        <f>'"300" wells'' water levels'!B10</f>
        <v>30475</v>
      </c>
      <c r="F3" s="26" t="s">
        <v>201</v>
      </c>
      <c r="G3" s="5">
        <f>'"300" wells'' water levels'!F10</f>
        <v>26.270966999999999</v>
      </c>
      <c r="H3">
        <v>1</v>
      </c>
      <c r="I3" s="28">
        <v>2</v>
      </c>
      <c r="L3" s="26" t="s">
        <v>202</v>
      </c>
      <c r="N3" s="26" t="s">
        <v>202</v>
      </c>
      <c r="P3" s="26" t="s">
        <v>200</v>
      </c>
      <c r="Q3" s="26" t="s">
        <v>203</v>
      </c>
    </row>
    <row r="4" spans="1:18" x14ac:dyDescent="0.2">
      <c r="A4" t="s">
        <v>200</v>
      </c>
      <c r="B4" s="30">
        <v>473426095052526</v>
      </c>
      <c r="C4" s="27">
        <f>'"300" wells'' water levels'!B11</f>
        <v>30483</v>
      </c>
      <c r="F4" s="26" t="s">
        <v>201</v>
      </c>
      <c r="G4" s="5">
        <f>'"300" wells'' water levels'!F11</f>
        <v>22.84</v>
      </c>
      <c r="H4">
        <v>1</v>
      </c>
      <c r="I4" s="28">
        <v>2</v>
      </c>
      <c r="L4" s="26" t="s">
        <v>202</v>
      </c>
      <c r="N4" s="26" t="s">
        <v>202</v>
      </c>
      <c r="P4" s="26" t="s">
        <v>200</v>
      </c>
      <c r="Q4" s="26" t="s">
        <v>203</v>
      </c>
    </row>
    <row r="5" spans="1:18" x14ac:dyDescent="0.2">
      <c r="A5" t="s">
        <v>200</v>
      </c>
      <c r="B5" s="30">
        <v>473426095052526</v>
      </c>
      <c r="C5" s="27">
        <f>'"300" wells'' water levels'!B12</f>
        <v>30488</v>
      </c>
      <c r="F5" s="26" t="s">
        <v>201</v>
      </c>
      <c r="G5" s="5">
        <f>'"300" wells'' water levels'!F12</f>
        <v>22.700000000000003</v>
      </c>
      <c r="H5">
        <v>1</v>
      </c>
      <c r="I5" s="28">
        <v>2</v>
      </c>
      <c r="L5" s="26" t="s">
        <v>202</v>
      </c>
      <c r="N5" s="26" t="s">
        <v>202</v>
      </c>
      <c r="P5" s="26" t="s">
        <v>200</v>
      </c>
      <c r="Q5" s="26" t="s">
        <v>203</v>
      </c>
    </row>
    <row r="6" spans="1:18" x14ac:dyDescent="0.2">
      <c r="A6" t="s">
        <v>200</v>
      </c>
      <c r="B6" s="30">
        <v>473426095052526</v>
      </c>
      <c r="C6" s="27">
        <f>'"300" wells'' water levels'!B13</f>
        <v>30509</v>
      </c>
      <c r="F6" s="26" t="s">
        <v>201</v>
      </c>
      <c r="G6" s="5">
        <f>'"300" wells'' water levels'!F13</f>
        <v>22.61</v>
      </c>
      <c r="H6">
        <v>1</v>
      </c>
      <c r="I6" s="28">
        <v>2</v>
      </c>
      <c r="L6" s="26" t="s">
        <v>202</v>
      </c>
      <c r="N6" s="26" t="s">
        <v>202</v>
      </c>
      <c r="P6" s="26" t="s">
        <v>200</v>
      </c>
      <c r="Q6" s="26" t="s">
        <v>203</v>
      </c>
    </row>
    <row r="7" spans="1:18" x14ac:dyDescent="0.2">
      <c r="A7" t="s">
        <v>200</v>
      </c>
      <c r="B7" s="30">
        <v>473426095052526</v>
      </c>
      <c r="C7" s="27">
        <f>'"300" wells'' water levels'!B14</f>
        <v>30524</v>
      </c>
      <c r="F7" s="26" t="s">
        <v>201</v>
      </c>
      <c r="G7" s="5">
        <f>'"300" wells'' water levels'!F14</f>
        <v>22.59</v>
      </c>
      <c r="H7">
        <v>1</v>
      </c>
      <c r="I7" s="28">
        <v>2</v>
      </c>
      <c r="L7" s="26" t="s">
        <v>202</v>
      </c>
      <c r="N7" s="26" t="s">
        <v>202</v>
      </c>
      <c r="P7" s="26" t="s">
        <v>200</v>
      </c>
      <c r="Q7" s="26" t="s">
        <v>203</v>
      </c>
    </row>
    <row r="8" spans="1:18" x14ac:dyDescent="0.2">
      <c r="A8" t="s">
        <v>200</v>
      </c>
      <c r="B8" s="30">
        <v>473426095052526</v>
      </c>
      <c r="C8" s="27">
        <f>'"300" wells'' water levels'!B15</f>
        <v>30566</v>
      </c>
      <c r="F8" s="26" t="s">
        <v>201</v>
      </c>
      <c r="G8" s="5">
        <f>'"300" wells'' water levels'!F15</f>
        <v>26.041297000000004</v>
      </c>
      <c r="H8">
        <v>1</v>
      </c>
      <c r="I8" s="28">
        <v>2</v>
      </c>
      <c r="L8" s="26" t="s">
        <v>202</v>
      </c>
      <c r="N8" s="26" t="s">
        <v>202</v>
      </c>
      <c r="P8" s="26" t="s">
        <v>200</v>
      </c>
      <c r="Q8" s="26" t="s">
        <v>203</v>
      </c>
    </row>
    <row r="9" spans="1:18" x14ac:dyDescent="0.2">
      <c r="A9" t="s">
        <v>200</v>
      </c>
      <c r="B9" s="30">
        <v>473426095052526</v>
      </c>
      <c r="C9" s="27">
        <f>'"300" wells'' water levels'!B18</f>
        <v>30778</v>
      </c>
      <c r="F9" s="26" t="s">
        <v>201</v>
      </c>
      <c r="G9" s="5">
        <f>'"300" wells'' water levels'!F18</f>
        <v>23</v>
      </c>
      <c r="H9">
        <v>1</v>
      </c>
      <c r="I9" s="28">
        <v>2</v>
      </c>
      <c r="L9" s="26" t="s">
        <v>202</v>
      </c>
      <c r="N9" s="26" t="s">
        <v>202</v>
      </c>
      <c r="P9" s="26" t="s">
        <v>200</v>
      </c>
      <c r="Q9" s="26" t="s">
        <v>203</v>
      </c>
    </row>
    <row r="10" spans="1:18" x14ac:dyDescent="0.2">
      <c r="A10" t="s">
        <v>200</v>
      </c>
      <c r="B10" s="30">
        <v>473426095052526</v>
      </c>
      <c r="C10" s="27">
        <f>'"300" wells'' water levels'!B19</f>
        <v>30785</v>
      </c>
      <c r="F10" s="26" t="s">
        <v>201</v>
      </c>
      <c r="G10" s="5">
        <f>'"300" wells'' water levels'!F19</f>
        <v>22.98</v>
      </c>
      <c r="H10">
        <v>1</v>
      </c>
      <c r="I10" s="28">
        <v>2</v>
      </c>
      <c r="L10" s="26" t="s">
        <v>202</v>
      </c>
      <c r="N10" s="26" t="s">
        <v>202</v>
      </c>
      <c r="P10" s="26" t="s">
        <v>200</v>
      </c>
      <c r="Q10" s="26" t="s">
        <v>203</v>
      </c>
    </row>
    <row r="11" spans="1:18" x14ac:dyDescent="0.2">
      <c r="A11" t="s">
        <v>200</v>
      </c>
      <c r="B11" s="30">
        <v>473426095052526</v>
      </c>
      <c r="C11" s="27">
        <f>'"300" wells'' water levels'!B20</f>
        <v>30799</v>
      </c>
      <c r="F11" s="26" t="s">
        <v>201</v>
      </c>
      <c r="G11" s="5">
        <f>'"300" wells'' water levels'!F20</f>
        <v>22.92</v>
      </c>
      <c r="H11">
        <v>1</v>
      </c>
      <c r="I11" s="28">
        <v>2</v>
      </c>
      <c r="L11" s="26" t="s">
        <v>202</v>
      </c>
      <c r="N11" s="26" t="s">
        <v>202</v>
      </c>
      <c r="P11" s="26" t="s">
        <v>200</v>
      </c>
      <c r="Q11" s="26" t="s">
        <v>203</v>
      </c>
    </row>
    <row r="12" spans="1:18" x14ac:dyDescent="0.2">
      <c r="A12" t="s">
        <v>200</v>
      </c>
      <c r="B12" s="30">
        <v>473426095052526</v>
      </c>
      <c r="C12" s="27">
        <f>'"300" wells'' water levels'!B21</f>
        <v>30806</v>
      </c>
      <c r="F12" s="26" t="s">
        <v>201</v>
      </c>
      <c r="G12" s="5">
        <f>'"300" wells'' water levels'!F21</f>
        <v>26.011768</v>
      </c>
      <c r="H12">
        <v>1</v>
      </c>
      <c r="I12" s="28">
        <v>2</v>
      </c>
      <c r="L12" s="26" t="s">
        <v>202</v>
      </c>
      <c r="N12" s="26" t="s">
        <v>202</v>
      </c>
      <c r="P12" s="26" t="s">
        <v>200</v>
      </c>
      <c r="Q12" s="26" t="s">
        <v>203</v>
      </c>
    </row>
    <row r="13" spans="1:18" x14ac:dyDescent="0.2">
      <c r="A13" t="s">
        <v>200</v>
      </c>
      <c r="B13" s="30">
        <v>473426095052526</v>
      </c>
      <c r="C13" s="27">
        <f>'"300" wells'' water levels'!B23</f>
        <v>30839</v>
      </c>
      <c r="F13" s="26" t="s">
        <v>201</v>
      </c>
      <c r="G13" s="5">
        <f>'"300" wells'' water levels'!F23</f>
        <v>25.841156000000002</v>
      </c>
      <c r="H13">
        <v>1</v>
      </c>
      <c r="I13" s="28">
        <v>2</v>
      </c>
      <c r="L13" s="26" t="s">
        <v>202</v>
      </c>
      <c r="N13" s="26" t="s">
        <v>202</v>
      </c>
      <c r="P13" s="26" t="s">
        <v>200</v>
      </c>
      <c r="Q13" s="26" t="s">
        <v>203</v>
      </c>
    </row>
    <row r="14" spans="1:18" x14ac:dyDescent="0.2">
      <c r="A14" t="s">
        <v>200</v>
      </c>
      <c r="B14" s="30">
        <v>473426095052526</v>
      </c>
      <c r="C14" s="27">
        <f>'"300" wells'' water levels'!B24</f>
        <v>30848</v>
      </c>
      <c r="F14" s="26" t="s">
        <v>201</v>
      </c>
      <c r="G14" s="5">
        <f>'"300" wells'' water levels'!F24</f>
        <v>25.070121</v>
      </c>
      <c r="H14">
        <v>1</v>
      </c>
      <c r="I14" s="28">
        <v>2</v>
      </c>
      <c r="L14" s="26" t="s">
        <v>202</v>
      </c>
      <c r="N14" s="26" t="s">
        <v>202</v>
      </c>
      <c r="P14" s="26" t="s">
        <v>200</v>
      </c>
      <c r="Q14" s="26" t="s">
        <v>203</v>
      </c>
    </row>
    <row r="15" spans="1:18" x14ac:dyDescent="0.2">
      <c r="A15" t="s">
        <v>200</v>
      </c>
      <c r="B15" s="30">
        <v>473426095052526</v>
      </c>
      <c r="C15" s="27">
        <f>'"300" wells'' water levels'!B25</f>
        <v>30854</v>
      </c>
      <c r="F15" s="26" t="s">
        <v>201</v>
      </c>
      <c r="G15" s="5">
        <f>'"300" wells'' water levels'!F25</f>
        <v>24.732178000000001</v>
      </c>
      <c r="H15">
        <v>1</v>
      </c>
      <c r="I15" s="28">
        <v>2</v>
      </c>
      <c r="L15" s="26" t="s">
        <v>202</v>
      </c>
      <c r="N15" s="26" t="s">
        <v>202</v>
      </c>
      <c r="P15" s="26" t="s">
        <v>200</v>
      </c>
      <c r="Q15" s="26" t="s">
        <v>203</v>
      </c>
    </row>
    <row r="16" spans="1:18" x14ac:dyDescent="0.2">
      <c r="A16" t="s">
        <v>200</v>
      </c>
      <c r="B16" s="30">
        <v>473426095052526</v>
      </c>
      <c r="C16" s="27">
        <f>'"300" wells'' water levels'!B26</f>
        <v>30861</v>
      </c>
      <c r="F16" s="26" t="s">
        <v>201</v>
      </c>
      <c r="G16" s="5">
        <f>'"300" wells'' water levels'!F26</f>
        <v>24.630466999999999</v>
      </c>
      <c r="H16">
        <v>1</v>
      </c>
      <c r="I16" s="28">
        <v>2</v>
      </c>
      <c r="L16" s="26" t="s">
        <v>202</v>
      </c>
      <c r="N16" s="26" t="s">
        <v>202</v>
      </c>
      <c r="P16" s="26" t="s">
        <v>200</v>
      </c>
      <c r="Q16" s="26" t="s">
        <v>203</v>
      </c>
    </row>
    <row r="17" spans="1:17" x14ac:dyDescent="0.2">
      <c r="A17" t="s">
        <v>200</v>
      </c>
      <c r="B17" s="30">
        <v>473426095052526</v>
      </c>
      <c r="C17" s="27">
        <f>'"300" wells'' water levels'!B27</f>
        <v>30869</v>
      </c>
      <c r="F17" s="26" t="s">
        <v>201</v>
      </c>
      <c r="G17" s="5">
        <f>'"300" wells'' water levels'!F27</f>
        <v>24.620623999999999</v>
      </c>
      <c r="H17">
        <v>1</v>
      </c>
      <c r="I17" s="28">
        <v>2</v>
      </c>
      <c r="L17" s="26" t="s">
        <v>202</v>
      </c>
      <c r="N17" s="26" t="s">
        <v>202</v>
      </c>
      <c r="P17" s="26" t="s">
        <v>200</v>
      </c>
      <c r="Q17" s="26" t="s">
        <v>203</v>
      </c>
    </row>
    <row r="18" spans="1:17" x14ac:dyDescent="0.2">
      <c r="A18" t="s">
        <v>200</v>
      </c>
      <c r="B18" s="30">
        <v>473426095052526</v>
      </c>
      <c r="C18" s="27">
        <f>'"300" wells'' water levels'!B28</f>
        <v>30881</v>
      </c>
      <c r="F18" s="26" t="s">
        <v>201</v>
      </c>
      <c r="G18" s="5">
        <f>'"300" wells'' water levels'!F28</f>
        <v>24.810922000000001</v>
      </c>
      <c r="H18">
        <v>1</v>
      </c>
      <c r="I18" s="28">
        <v>2</v>
      </c>
      <c r="L18" s="26" t="s">
        <v>202</v>
      </c>
      <c r="N18" s="26" t="s">
        <v>202</v>
      </c>
      <c r="P18" s="26" t="s">
        <v>200</v>
      </c>
      <c r="Q18" s="26" t="s">
        <v>203</v>
      </c>
    </row>
    <row r="19" spans="1:17" x14ac:dyDescent="0.2">
      <c r="A19" t="s">
        <v>200</v>
      </c>
      <c r="B19" s="30">
        <v>473426095052526</v>
      </c>
      <c r="C19" s="27">
        <f>'"300" wells'' water levels'!B29</f>
        <v>30897</v>
      </c>
      <c r="F19" s="26" t="s">
        <v>201</v>
      </c>
      <c r="G19" s="5">
        <f>'"300" wells'' water levels'!F29</f>
        <v>25.211204000000002</v>
      </c>
      <c r="H19">
        <v>1</v>
      </c>
      <c r="I19" s="28">
        <v>2</v>
      </c>
      <c r="L19" s="26" t="s">
        <v>202</v>
      </c>
      <c r="N19" s="26" t="s">
        <v>202</v>
      </c>
      <c r="P19" s="26" t="s">
        <v>200</v>
      </c>
      <c r="Q19" s="26" t="s">
        <v>203</v>
      </c>
    </row>
    <row r="20" spans="1:17" x14ac:dyDescent="0.2">
      <c r="A20" t="s">
        <v>200</v>
      </c>
      <c r="B20" s="30">
        <v>473426095052526</v>
      </c>
      <c r="C20" s="27">
        <f>'"300" wells'' water levels'!B30</f>
        <v>30904</v>
      </c>
      <c r="F20" s="26" t="s">
        <v>201</v>
      </c>
      <c r="G20" s="5">
        <f>'"300" wells'' water levels'!F30</f>
        <v>25.362130000000004</v>
      </c>
      <c r="H20">
        <v>1</v>
      </c>
      <c r="I20" s="28">
        <v>2</v>
      </c>
      <c r="L20" s="26" t="s">
        <v>202</v>
      </c>
      <c r="N20" s="26" t="s">
        <v>202</v>
      </c>
      <c r="P20" s="26" t="s">
        <v>200</v>
      </c>
      <c r="Q20" s="26" t="s">
        <v>203</v>
      </c>
    </row>
    <row r="21" spans="1:17" x14ac:dyDescent="0.2">
      <c r="A21" t="s">
        <v>200</v>
      </c>
      <c r="B21" s="30">
        <v>473426095052526</v>
      </c>
      <c r="C21" s="27">
        <f>'"300" wells'' water levels'!B31</f>
        <v>30911</v>
      </c>
      <c r="F21" s="26" t="s">
        <v>201</v>
      </c>
      <c r="G21" s="5">
        <f>'"300" wells'' water levels'!F31</f>
        <v>25.732883000000001</v>
      </c>
      <c r="H21">
        <v>1</v>
      </c>
      <c r="I21" s="28">
        <v>2</v>
      </c>
      <c r="L21" s="26" t="s">
        <v>202</v>
      </c>
      <c r="N21" s="26" t="s">
        <v>202</v>
      </c>
      <c r="P21" s="26" t="s">
        <v>200</v>
      </c>
      <c r="Q21" s="26" t="s">
        <v>203</v>
      </c>
    </row>
    <row r="22" spans="1:17" x14ac:dyDescent="0.2">
      <c r="A22" t="s">
        <v>200</v>
      </c>
      <c r="B22" s="30">
        <v>473426095052526</v>
      </c>
      <c r="C22" s="27">
        <f>'"300" wells'' water levels'!B32</f>
        <v>30917</v>
      </c>
      <c r="F22" s="26" t="s">
        <v>201</v>
      </c>
      <c r="G22" s="5">
        <f>'"300" wells'' water levels'!F32</f>
        <v>25.723040000000001</v>
      </c>
      <c r="H22">
        <v>1</v>
      </c>
      <c r="I22" s="28">
        <v>2</v>
      </c>
      <c r="L22" s="26" t="s">
        <v>202</v>
      </c>
      <c r="N22" s="26" t="s">
        <v>202</v>
      </c>
      <c r="P22" s="26" t="s">
        <v>200</v>
      </c>
      <c r="Q22" s="26" t="s">
        <v>203</v>
      </c>
    </row>
    <row r="23" spans="1:17" x14ac:dyDescent="0.2">
      <c r="A23" t="s">
        <v>200</v>
      </c>
      <c r="B23" s="30">
        <v>473426095052526</v>
      </c>
      <c r="C23" s="27">
        <f>'"300" wells'' water levels'!B33</f>
        <v>30925</v>
      </c>
      <c r="F23" s="26" t="s">
        <v>201</v>
      </c>
      <c r="G23" s="5">
        <f>'"300" wells'' water levels'!F33</f>
        <v>25.742726000000001</v>
      </c>
      <c r="H23">
        <v>1</v>
      </c>
      <c r="I23" s="28">
        <v>2</v>
      </c>
      <c r="L23" s="26" t="s">
        <v>202</v>
      </c>
      <c r="N23" s="26" t="s">
        <v>202</v>
      </c>
      <c r="P23" s="26" t="s">
        <v>200</v>
      </c>
      <c r="Q23" s="26" t="s">
        <v>203</v>
      </c>
    </row>
    <row r="24" spans="1:17" x14ac:dyDescent="0.2">
      <c r="A24" t="s">
        <v>200</v>
      </c>
      <c r="B24" s="30">
        <v>473426095052526</v>
      </c>
      <c r="C24" s="27">
        <f>'"300" wells'' water levels'!B34</f>
        <v>30934</v>
      </c>
      <c r="F24" s="26" t="s">
        <v>201</v>
      </c>
      <c r="G24" s="5">
        <f>'"300" wells'' water levels'!F34</f>
        <v>25.933024</v>
      </c>
      <c r="H24">
        <v>1</v>
      </c>
      <c r="I24" s="28">
        <v>2</v>
      </c>
      <c r="L24" s="26" t="s">
        <v>202</v>
      </c>
      <c r="N24" s="26" t="s">
        <v>202</v>
      </c>
      <c r="P24" s="26" t="s">
        <v>200</v>
      </c>
      <c r="Q24" s="26" t="s">
        <v>203</v>
      </c>
    </row>
    <row r="25" spans="1:17" x14ac:dyDescent="0.2">
      <c r="A25" t="s">
        <v>200</v>
      </c>
      <c r="B25" s="30">
        <v>473426095052526</v>
      </c>
      <c r="C25" s="27">
        <f>'"300" wells'' water levels'!B35</f>
        <v>30945</v>
      </c>
      <c r="F25" s="26" t="s">
        <v>201</v>
      </c>
      <c r="G25" s="5">
        <f>'"300" wells'' water levels'!F35</f>
        <v>26.100355</v>
      </c>
      <c r="H25">
        <v>1</v>
      </c>
      <c r="I25" s="28">
        <v>2</v>
      </c>
      <c r="L25" s="26" t="s">
        <v>202</v>
      </c>
      <c r="N25" s="26" t="s">
        <v>202</v>
      </c>
      <c r="P25" s="26" t="s">
        <v>200</v>
      </c>
      <c r="Q25" s="26" t="s">
        <v>203</v>
      </c>
    </row>
    <row r="26" spans="1:17" x14ac:dyDescent="0.2">
      <c r="A26" t="s">
        <v>200</v>
      </c>
      <c r="B26" s="30">
        <v>473426095052526</v>
      </c>
      <c r="C26" s="27">
        <f>'"300" wells'' water levels'!B36</f>
        <v>30979</v>
      </c>
      <c r="F26" s="26" t="s">
        <v>201</v>
      </c>
      <c r="G26" s="5">
        <f>'"300" wells'' water levels'!F36</f>
        <v>25.601642999999999</v>
      </c>
      <c r="H26">
        <v>1</v>
      </c>
      <c r="I26" s="28">
        <v>2</v>
      </c>
      <c r="L26" s="26" t="s">
        <v>202</v>
      </c>
      <c r="N26" s="26" t="s">
        <v>202</v>
      </c>
      <c r="P26" s="26" t="s">
        <v>200</v>
      </c>
      <c r="Q26" s="26" t="s">
        <v>203</v>
      </c>
    </row>
    <row r="27" spans="1:17" x14ac:dyDescent="0.2">
      <c r="A27" t="s">
        <v>200</v>
      </c>
      <c r="B27" s="30">
        <v>473426095052526</v>
      </c>
      <c r="C27" s="27">
        <f>'"300" wells'' water levels'!B37</f>
        <v>30986</v>
      </c>
      <c r="F27" s="26" t="s">
        <v>201</v>
      </c>
      <c r="G27" s="5">
        <f>'"300" wells'' water levels'!F37</f>
        <v>25.431031000000001</v>
      </c>
      <c r="H27">
        <v>1</v>
      </c>
      <c r="I27" s="28">
        <v>2</v>
      </c>
      <c r="L27" s="26" t="s">
        <v>202</v>
      </c>
      <c r="N27" s="26" t="s">
        <v>202</v>
      </c>
      <c r="P27" s="26" t="s">
        <v>200</v>
      </c>
      <c r="Q27" s="26" t="s">
        <v>203</v>
      </c>
    </row>
    <row r="28" spans="1:17" x14ac:dyDescent="0.2">
      <c r="A28" t="s">
        <v>200</v>
      </c>
      <c r="B28" s="30">
        <v>473426095052526</v>
      </c>
      <c r="C28" s="27">
        <f>'"300" wells'' water levels'!B38</f>
        <v>30993</v>
      </c>
      <c r="F28" s="26" t="s">
        <v>201</v>
      </c>
      <c r="G28" s="5">
        <f>'"300" wells'' water levels'!F38</f>
        <v>25.401502000000001</v>
      </c>
      <c r="H28">
        <v>1</v>
      </c>
      <c r="I28" s="28">
        <v>2</v>
      </c>
      <c r="L28" s="26" t="s">
        <v>202</v>
      </c>
      <c r="N28" s="26" t="s">
        <v>202</v>
      </c>
      <c r="P28" s="26" t="s">
        <v>200</v>
      </c>
      <c r="Q28" s="26" t="s">
        <v>203</v>
      </c>
    </row>
    <row r="29" spans="1:17" x14ac:dyDescent="0.2">
      <c r="A29" t="s">
        <v>200</v>
      </c>
      <c r="B29" s="30">
        <v>473426095052526</v>
      </c>
      <c r="C29" s="27">
        <f>'"300" wells'' water levels'!B39</f>
        <v>31001</v>
      </c>
      <c r="F29" s="26" t="s">
        <v>201</v>
      </c>
      <c r="G29" s="5">
        <f>'"300" wells'' water levels'!F39</f>
        <v>25.460560000000001</v>
      </c>
      <c r="H29">
        <v>1</v>
      </c>
      <c r="I29" s="28">
        <v>2</v>
      </c>
      <c r="L29" s="26" t="s">
        <v>202</v>
      </c>
      <c r="N29" s="26" t="s">
        <v>202</v>
      </c>
      <c r="P29" s="26" t="s">
        <v>200</v>
      </c>
      <c r="Q29" s="26" t="s">
        <v>203</v>
      </c>
    </row>
    <row r="30" spans="1:17" x14ac:dyDescent="0.2">
      <c r="A30" t="s">
        <v>200</v>
      </c>
      <c r="B30" s="30">
        <v>473426095052526</v>
      </c>
      <c r="C30" s="27">
        <f>'"300" wells'' water levels'!B40</f>
        <v>31007</v>
      </c>
      <c r="F30" s="26" t="s">
        <v>201</v>
      </c>
      <c r="G30" s="5">
        <f>'"300" wells'' water levels'!F40</f>
        <v>25.460560000000001</v>
      </c>
      <c r="H30">
        <v>1</v>
      </c>
      <c r="I30" s="28">
        <v>2</v>
      </c>
      <c r="L30" s="26" t="s">
        <v>202</v>
      </c>
      <c r="N30" s="26" t="s">
        <v>202</v>
      </c>
      <c r="P30" s="26" t="s">
        <v>200</v>
      </c>
      <c r="Q30" s="26" t="s">
        <v>203</v>
      </c>
    </row>
    <row r="31" spans="1:17" x14ac:dyDescent="0.2">
      <c r="A31" t="s">
        <v>200</v>
      </c>
      <c r="B31" s="30">
        <v>473426095052526</v>
      </c>
      <c r="C31" s="27">
        <f>'"300" wells'' water levels'!B41</f>
        <v>31016</v>
      </c>
      <c r="F31" s="26" t="s">
        <v>201</v>
      </c>
      <c r="G31" s="5">
        <f>'"300" wells'' water levels'!F41</f>
        <v>25.591799999999999</v>
      </c>
      <c r="H31">
        <v>1</v>
      </c>
      <c r="I31" s="28">
        <v>2</v>
      </c>
      <c r="L31" s="26" t="s">
        <v>202</v>
      </c>
      <c r="N31" s="26" t="s">
        <v>202</v>
      </c>
      <c r="P31" s="26" t="s">
        <v>200</v>
      </c>
      <c r="Q31" s="26" t="s">
        <v>203</v>
      </c>
    </row>
    <row r="32" spans="1:17" x14ac:dyDescent="0.2">
      <c r="A32" t="s">
        <v>200</v>
      </c>
      <c r="B32" s="30">
        <v>473426095052526</v>
      </c>
      <c r="C32" s="27">
        <f>'"300" wells'' water levels'!B42</f>
        <v>31021</v>
      </c>
      <c r="F32" s="26" t="s">
        <v>201</v>
      </c>
      <c r="G32" s="5">
        <f>'"300" wells'' water levels'!F42</f>
        <v>25.700073000000003</v>
      </c>
      <c r="H32">
        <v>1</v>
      </c>
      <c r="I32" s="28">
        <v>2</v>
      </c>
      <c r="L32" s="26" t="s">
        <v>202</v>
      </c>
      <c r="N32" s="26" t="s">
        <v>202</v>
      </c>
      <c r="P32" s="26" t="s">
        <v>200</v>
      </c>
      <c r="Q32" s="26" t="s">
        <v>203</v>
      </c>
    </row>
    <row r="33" spans="1:17" x14ac:dyDescent="0.2">
      <c r="A33" t="s">
        <v>200</v>
      </c>
      <c r="B33" s="30">
        <v>473426095052526</v>
      </c>
      <c r="C33" s="27">
        <f>'"300" wells'' water levels'!B43</f>
        <v>31029</v>
      </c>
      <c r="F33" s="26" t="s">
        <v>201</v>
      </c>
      <c r="G33" s="5">
        <f>'"300" wells'' water levels'!F43</f>
        <v>25.772255000000001</v>
      </c>
      <c r="H33">
        <v>1</v>
      </c>
      <c r="I33" s="28">
        <v>2</v>
      </c>
      <c r="L33" s="26" t="s">
        <v>202</v>
      </c>
      <c r="N33" s="26" t="s">
        <v>202</v>
      </c>
      <c r="P33" s="26" t="s">
        <v>200</v>
      </c>
      <c r="Q33" s="26" t="s">
        <v>203</v>
      </c>
    </row>
    <row r="34" spans="1:17" x14ac:dyDescent="0.2">
      <c r="A34" t="s">
        <v>200</v>
      </c>
      <c r="B34" s="30">
        <v>473426095052526</v>
      </c>
      <c r="C34" s="27">
        <f>'"300" wells'' water levels'!B44</f>
        <v>31039</v>
      </c>
      <c r="F34" s="26" t="s">
        <v>201</v>
      </c>
      <c r="G34" s="5">
        <f>'"300" wells'' water levels'!F44</f>
        <v>25.982239</v>
      </c>
      <c r="H34">
        <v>1</v>
      </c>
      <c r="I34" s="28">
        <v>2</v>
      </c>
      <c r="L34" s="26" t="s">
        <v>202</v>
      </c>
      <c r="N34" s="26" t="s">
        <v>202</v>
      </c>
      <c r="P34" s="26" t="s">
        <v>200</v>
      </c>
      <c r="Q34" s="26" t="s">
        <v>203</v>
      </c>
    </row>
    <row r="35" spans="1:17" x14ac:dyDescent="0.2">
      <c r="A35" t="s">
        <v>200</v>
      </c>
      <c r="B35" s="30">
        <v>473426095052526</v>
      </c>
      <c r="C35" s="27">
        <f>'"300" wells'' water levels'!B45</f>
        <v>31046</v>
      </c>
      <c r="F35" s="26" t="s">
        <v>201</v>
      </c>
      <c r="G35" s="5">
        <f>'"300" wells'' water levels'!F45</f>
        <v>26.051140000000004</v>
      </c>
      <c r="H35">
        <v>1</v>
      </c>
      <c r="I35" s="28">
        <v>2</v>
      </c>
      <c r="L35" s="26" t="s">
        <v>202</v>
      </c>
      <c r="N35" s="26" t="s">
        <v>202</v>
      </c>
      <c r="P35" s="26" t="s">
        <v>200</v>
      </c>
      <c r="Q35" s="26" t="s">
        <v>203</v>
      </c>
    </row>
    <row r="36" spans="1:17" x14ac:dyDescent="0.2">
      <c r="A36" t="s">
        <v>200</v>
      </c>
      <c r="B36" s="30">
        <v>473426095052526</v>
      </c>
      <c r="C36" s="27">
        <f>'"300" wells'' water levels'!B46</f>
        <v>31053</v>
      </c>
      <c r="F36" s="26" t="s">
        <v>201</v>
      </c>
      <c r="G36" s="5">
        <f>'"300" wells'' water levels'!F46</f>
        <v>26.221752000000002</v>
      </c>
      <c r="H36">
        <v>1</v>
      </c>
      <c r="I36" s="28">
        <v>2</v>
      </c>
      <c r="L36" s="26" t="s">
        <v>202</v>
      </c>
      <c r="N36" s="26" t="s">
        <v>202</v>
      </c>
      <c r="P36" s="26" t="s">
        <v>200</v>
      </c>
      <c r="Q36" s="26" t="s">
        <v>203</v>
      </c>
    </row>
    <row r="37" spans="1:17" x14ac:dyDescent="0.2">
      <c r="A37" t="s">
        <v>200</v>
      </c>
      <c r="B37" s="30">
        <v>473426095052526</v>
      </c>
      <c r="C37" s="27">
        <f>'"300" wells'' water levels'!B47</f>
        <v>31060</v>
      </c>
      <c r="F37" s="26" t="s">
        <v>201</v>
      </c>
      <c r="G37" s="5">
        <f>'"300" wells'' water levels'!F47</f>
        <v>26.320182000000003</v>
      </c>
      <c r="H37">
        <v>1</v>
      </c>
      <c r="I37" s="28">
        <v>2</v>
      </c>
      <c r="L37" s="26" t="s">
        <v>202</v>
      </c>
      <c r="N37" s="26" t="s">
        <v>202</v>
      </c>
      <c r="P37" s="26" t="s">
        <v>200</v>
      </c>
      <c r="Q37" s="26" t="s">
        <v>203</v>
      </c>
    </row>
    <row r="38" spans="1:17" x14ac:dyDescent="0.2">
      <c r="A38" t="s">
        <v>200</v>
      </c>
      <c r="B38" s="30">
        <v>473426095052526</v>
      </c>
      <c r="C38" s="27">
        <f>'"300" wells'' water levels'!B48</f>
        <v>31076</v>
      </c>
      <c r="F38" s="26" t="s">
        <v>201</v>
      </c>
      <c r="G38" s="5">
        <f>'"300" wells'' water levels'!F48</f>
        <v>26.330025000000003</v>
      </c>
      <c r="H38">
        <v>1</v>
      </c>
      <c r="I38" s="28">
        <v>2</v>
      </c>
      <c r="L38" s="26" t="s">
        <v>202</v>
      </c>
      <c r="N38" s="26" t="s">
        <v>202</v>
      </c>
      <c r="P38" s="26" t="s">
        <v>200</v>
      </c>
      <c r="Q38" s="26" t="s">
        <v>203</v>
      </c>
    </row>
    <row r="39" spans="1:17" x14ac:dyDescent="0.2">
      <c r="A39" t="s">
        <v>200</v>
      </c>
      <c r="B39" s="30">
        <v>473426095052526</v>
      </c>
      <c r="C39" s="27">
        <f>'"300" wells'' water levels'!B49</f>
        <v>31081</v>
      </c>
      <c r="F39" s="26" t="s">
        <v>201</v>
      </c>
      <c r="G39" s="5">
        <f>'"300" wells'' water levels'!F49</f>
        <v>26.343149</v>
      </c>
      <c r="H39">
        <v>1</v>
      </c>
      <c r="I39" s="28">
        <v>2</v>
      </c>
      <c r="L39" s="26" t="s">
        <v>202</v>
      </c>
      <c r="N39" s="26" t="s">
        <v>202</v>
      </c>
      <c r="P39" s="26" t="s">
        <v>200</v>
      </c>
      <c r="Q39" s="26" t="s">
        <v>203</v>
      </c>
    </row>
    <row r="40" spans="1:17" x14ac:dyDescent="0.2">
      <c r="A40" t="s">
        <v>200</v>
      </c>
      <c r="B40" s="30">
        <v>473426095052526</v>
      </c>
      <c r="C40" s="27">
        <f>'"300" wells'' water levels'!B50</f>
        <v>31088</v>
      </c>
      <c r="F40" s="26" t="s">
        <v>201</v>
      </c>
      <c r="G40" s="5">
        <f>'"300" wells'' water levels'!F50</f>
        <v>26.330025000000003</v>
      </c>
      <c r="H40">
        <v>1</v>
      </c>
      <c r="I40" s="28">
        <v>2</v>
      </c>
      <c r="L40" s="26" t="s">
        <v>202</v>
      </c>
      <c r="N40" s="26" t="s">
        <v>202</v>
      </c>
      <c r="P40" s="26" t="s">
        <v>200</v>
      </c>
      <c r="Q40" s="26" t="s">
        <v>203</v>
      </c>
    </row>
    <row r="41" spans="1:17" x14ac:dyDescent="0.2">
      <c r="A41" t="s">
        <v>200</v>
      </c>
      <c r="B41" s="30">
        <v>473426095052526</v>
      </c>
      <c r="C41" s="27">
        <f>'"300" wells'' water levels'!B51</f>
        <v>31095</v>
      </c>
      <c r="F41" s="26" t="s">
        <v>201</v>
      </c>
      <c r="G41" s="5">
        <f>'"300" wells'' water levels'!F51</f>
        <v>26.320182000000003</v>
      </c>
      <c r="H41">
        <v>1</v>
      </c>
      <c r="I41" s="28">
        <v>2</v>
      </c>
      <c r="L41" s="26" t="s">
        <v>202</v>
      </c>
      <c r="N41" s="26" t="s">
        <v>202</v>
      </c>
      <c r="P41" s="26" t="s">
        <v>200</v>
      </c>
      <c r="Q41" s="26" t="s">
        <v>203</v>
      </c>
    </row>
    <row r="42" spans="1:17" x14ac:dyDescent="0.2">
      <c r="A42" t="s">
        <v>200</v>
      </c>
      <c r="B42" s="30">
        <v>473426095052526</v>
      </c>
      <c r="C42" s="27">
        <f>'"300" wells'' water levels'!B52</f>
        <v>31116</v>
      </c>
      <c r="F42" s="26" t="s">
        <v>201</v>
      </c>
      <c r="G42" s="5">
        <f>'"300" wells'' water levels'!F52</f>
        <v>26.320182000000003</v>
      </c>
      <c r="H42">
        <v>1</v>
      </c>
      <c r="I42" s="28">
        <v>2</v>
      </c>
      <c r="L42" s="26" t="s">
        <v>202</v>
      </c>
      <c r="N42" s="26" t="s">
        <v>202</v>
      </c>
      <c r="P42" s="26" t="s">
        <v>200</v>
      </c>
      <c r="Q42" s="26" t="s">
        <v>203</v>
      </c>
    </row>
    <row r="43" spans="1:17" x14ac:dyDescent="0.2">
      <c r="A43" t="s">
        <v>200</v>
      </c>
      <c r="B43" s="30">
        <v>473426095052526</v>
      </c>
      <c r="C43" s="27">
        <f>'"300" wells'' water levels'!B53</f>
        <v>31130</v>
      </c>
      <c r="F43" s="26" t="s">
        <v>201</v>
      </c>
      <c r="G43" s="5">
        <f>'"300" wells'' water levels'!F53</f>
        <v>26.402207000000004</v>
      </c>
      <c r="H43">
        <v>1</v>
      </c>
      <c r="I43" s="28">
        <v>2</v>
      </c>
      <c r="L43" s="26" t="s">
        <v>202</v>
      </c>
      <c r="N43" s="26" t="s">
        <v>202</v>
      </c>
      <c r="P43" s="26" t="s">
        <v>200</v>
      </c>
      <c r="Q43" s="26" t="s">
        <v>203</v>
      </c>
    </row>
    <row r="44" spans="1:17" x14ac:dyDescent="0.2">
      <c r="A44" t="s">
        <v>200</v>
      </c>
      <c r="B44" s="30">
        <v>473426095052526</v>
      </c>
      <c r="C44" s="27">
        <f>'"300" wells'' water levels'!B54</f>
        <v>31137</v>
      </c>
      <c r="F44" s="26" t="s">
        <v>201</v>
      </c>
      <c r="G44" s="5">
        <f>'"300" wells'' water levels'!F54</f>
        <v>26.372678000000001</v>
      </c>
      <c r="H44">
        <v>1</v>
      </c>
      <c r="I44" s="28">
        <v>2</v>
      </c>
      <c r="L44" s="26" t="s">
        <v>202</v>
      </c>
      <c r="N44" s="26" t="s">
        <v>202</v>
      </c>
      <c r="P44" s="26" t="s">
        <v>200</v>
      </c>
      <c r="Q44" s="26" t="s">
        <v>203</v>
      </c>
    </row>
    <row r="45" spans="1:17" x14ac:dyDescent="0.2">
      <c r="A45" t="s">
        <v>200</v>
      </c>
      <c r="B45" s="30">
        <v>473426095052526</v>
      </c>
      <c r="C45" s="27">
        <f>'"300" wells'' water levels'!B55</f>
        <v>31144</v>
      </c>
      <c r="F45" s="26" t="s">
        <v>201</v>
      </c>
      <c r="G45" s="5">
        <f>'"300" wells'' water levels'!F55</f>
        <v>26.330025000000003</v>
      </c>
      <c r="H45">
        <v>1</v>
      </c>
      <c r="I45" s="28">
        <v>2</v>
      </c>
      <c r="L45" s="26" t="s">
        <v>202</v>
      </c>
      <c r="N45" s="26" t="s">
        <v>202</v>
      </c>
      <c r="P45" s="26" t="s">
        <v>200</v>
      </c>
      <c r="Q45" s="26" t="s">
        <v>203</v>
      </c>
    </row>
    <row r="46" spans="1:17" x14ac:dyDescent="0.2">
      <c r="A46" t="s">
        <v>200</v>
      </c>
      <c r="B46" s="30">
        <v>473426095052526</v>
      </c>
      <c r="C46" s="27">
        <f>'"300" wells'' water levels'!B56</f>
        <v>31151</v>
      </c>
      <c r="F46" s="26" t="s">
        <v>201</v>
      </c>
      <c r="G46" s="5">
        <f>'"300" wells'' water levels'!F56</f>
        <v>26.330025000000003</v>
      </c>
      <c r="H46">
        <v>1</v>
      </c>
      <c r="I46" s="28">
        <v>2</v>
      </c>
      <c r="L46" s="26" t="s">
        <v>202</v>
      </c>
      <c r="N46" s="26" t="s">
        <v>202</v>
      </c>
      <c r="P46" s="26" t="s">
        <v>200</v>
      </c>
      <c r="Q46" s="26" t="s">
        <v>203</v>
      </c>
    </row>
    <row r="47" spans="1:17" x14ac:dyDescent="0.2">
      <c r="A47" t="s">
        <v>200</v>
      </c>
      <c r="B47" s="30">
        <v>473426095052526</v>
      </c>
      <c r="C47" s="27">
        <f>'"300" wells'' water levels'!B57</f>
        <v>31158</v>
      </c>
      <c r="F47" s="26" t="s">
        <v>201</v>
      </c>
      <c r="G47" s="5">
        <f>'"300" wells'' water levels'!F57</f>
        <v>26.330025000000003</v>
      </c>
      <c r="H47">
        <v>1</v>
      </c>
      <c r="I47" s="28">
        <v>2</v>
      </c>
      <c r="L47" s="26" t="s">
        <v>202</v>
      </c>
      <c r="N47" s="26" t="s">
        <v>202</v>
      </c>
      <c r="P47" s="26" t="s">
        <v>200</v>
      </c>
      <c r="Q47" s="26" t="s">
        <v>203</v>
      </c>
    </row>
    <row r="48" spans="1:17" x14ac:dyDescent="0.2">
      <c r="A48" t="s">
        <v>200</v>
      </c>
      <c r="B48" s="30">
        <v>473426095052526</v>
      </c>
      <c r="C48" s="27">
        <f>'"300" wells'' water levels'!B58</f>
        <v>31162</v>
      </c>
      <c r="F48" s="26" t="s">
        <v>201</v>
      </c>
      <c r="G48" s="5">
        <f>'"300" wells'' water levels'!F58</f>
        <v>26.530166000000001</v>
      </c>
      <c r="H48">
        <v>1</v>
      </c>
      <c r="I48" s="28">
        <v>2</v>
      </c>
      <c r="L48" s="26" t="s">
        <v>202</v>
      </c>
      <c r="N48" s="26" t="s">
        <v>202</v>
      </c>
      <c r="P48" s="26" t="s">
        <v>200</v>
      </c>
      <c r="Q48" s="26" t="s">
        <v>203</v>
      </c>
    </row>
    <row r="49" spans="1:17" x14ac:dyDescent="0.2">
      <c r="A49" t="s">
        <v>200</v>
      </c>
      <c r="B49" s="30">
        <v>473426095052526</v>
      </c>
      <c r="C49" s="27">
        <f>'"300" wells'' water levels'!B59</f>
        <v>31165</v>
      </c>
      <c r="F49" s="26" t="s">
        <v>201</v>
      </c>
      <c r="G49" s="5">
        <f>'"300" wells'' water levels'!F59</f>
        <v>26.231595000000002</v>
      </c>
      <c r="H49">
        <v>1</v>
      </c>
      <c r="I49" s="28">
        <v>2</v>
      </c>
      <c r="L49" s="26" t="s">
        <v>202</v>
      </c>
      <c r="N49" s="26" t="s">
        <v>202</v>
      </c>
      <c r="P49" s="26" t="s">
        <v>200</v>
      </c>
      <c r="Q49" s="26" t="s">
        <v>203</v>
      </c>
    </row>
    <row r="50" spans="1:17" x14ac:dyDescent="0.2">
      <c r="A50" t="s">
        <v>200</v>
      </c>
      <c r="B50" s="30">
        <v>473426095052526</v>
      </c>
      <c r="C50" s="27">
        <f>'"300" wells'' water levels'!B60</f>
        <v>31172</v>
      </c>
      <c r="F50" s="26" t="s">
        <v>201</v>
      </c>
      <c r="G50" s="5">
        <f>'"300" wells'' water levels'!F60</f>
        <v>25.791941000000001</v>
      </c>
      <c r="H50">
        <v>1</v>
      </c>
      <c r="I50" s="28">
        <v>2</v>
      </c>
      <c r="L50" s="26" t="s">
        <v>202</v>
      </c>
      <c r="N50" s="26" t="s">
        <v>202</v>
      </c>
      <c r="P50" s="26" t="s">
        <v>200</v>
      </c>
      <c r="Q50" s="26" t="s">
        <v>203</v>
      </c>
    </row>
    <row r="51" spans="1:17" x14ac:dyDescent="0.2">
      <c r="A51" t="s">
        <v>200</v>
      </c>
      <c r="B51" s="30">
        <v>473426095052526</v>
      </c>
      <c r="C51" s="27">
        <f>'"300" wells'' water levels'!B61</f>
        <v>31179</v>
      </c>
      <c r="F51" s="26" t="s">
        <v>201</v>
      </c>
      <c r="G51" s="5">
        <f>'"300" wells'' water levels'!F61</f>
        <v>25.060278</v>
      </c>
      <c r="H51">
        <v>1</v>
      </c>
      <c r="I51" s="28">
        <v>2</v>
      </c>
      <c r="L51" s="26" t="s">
        <v>202</v>
      </c>
      <c r="N51" s="26" t="s">
        <v>202</v>
      </c>
      <c r="P51" s="26" t="s">
        <v>200</v>
      </c>
      <c r="Q51" s="26" t="s">
        <v>203</v>
      </c>
    </row>
    <row r="52" spans="1:17" x14ac:dyDescent="0.2">
      <c r="A52" t="s">
        <v>200</v>
      </c>
      <c r="B52" s="30">
        <v>473426095052526</v>
      </c>
      <c r="C52" s="27">
        <f>'"300" wells'' water levels'!B62</f>
        <v>31186</v>
      </c>
      <c r="F52" s="26" t="s">
        <v>201</v>
      </c>
      <c r="G52" s="5">
        <f>'"300" wells'' water levels'!F62</f>
        <v>25.011063</v>
      </c>
      <c r="H52">
        <v>1</v>
      </c>
      <c r="I52" s="28">
        <v>2</v>
      </c>
      <c r="L52" s="26" t="s">
        <v>202</v>
      </c>
      <c r="N52" s="26" t="s">
        <v>202</v>
      </c>
      <c r="P52" s="26" t="s">
        <v>200</v>
      </c>
      <c r="Q52" s="26" t="s">
        <v>203</v>
      </c>
    </row>
    <row r="53" spans="1:17" x14ac:dyDescent="0.2">
      <c r="A53" t="s">
        <v>200</v>
      </c>
      <c r="B53" s="30">
        <v>473426095052526</v>
      </c>
      <c r="C53" s="27">
        <f>'"300" wells'' water levels'!B63</f>
        <v>31193</v>
      </c>
      <c r="F53" s="26" t="s">
        <v>201</v>
      </c>
      <c r="G53" s="5">
        <f>'"300" wells'' water levels'!F63</f>
        <v>24.702649000000001</v>
      </c>
      <c r="H53">
        <v>1</v>
      </c>
      <c r="I53" s="28">
        <v>2</v>
      </c>
      <c r="L53" s="26" t="s">
        <v>202</v>
      </c>
      <c r="N53" s="26" t="s">
        <v>202</v>
      </c>
      <c r="P53" s="26" t="s">
        <v>200</v>
      </c>
      <c r="Q53" s="26" t="s">
        <v>203</v>
      </c>
    </row>
    <row r="54" spans="1:17" x14ac:dyDescent="0.2">
      <c r="A54" t="s">
        <v>200</v>
      </c>
      <c r="B54" s="30">
        <v>473426095052526</v>
      </c>
      <c r="C54" s="27">
        <f>'"300" wells'' water levels'!B64</f>
        <v>31200</v>
      </c>
      <c r="F54" s="26" t="s">
        <v>201</v>
      </c>
      <c r="G54" s="5">
        <f>'"300" wells'' water levels'!F64</f>
        <v>24.620623999999999</v>
      </c>
      <c r="H54">
        <v>1</v>
      </c>
      <c r="I54" s="28">
        <v>2</v>
      </c>
      <c r="L54" s="26" t="s">
        <v>202</v>
      </c>
      <c r="N54" s="26" t="s">
        <v>202</v>
      </c>
      <c r="P54" s="26" t="s">
        <v>200</v>
      </c>
      <c r="Q54" s="26" t="s">
        <v>203</v>
      </c>
    </row>
    <row r="55" spans="1:17" x14ac:dyDescent="0.2">
      <c r="A55" t="s">
        <v>200</v>
      </c>
      <c r="B55" s="30">
        <v>473426095052526</v>
      </c>
      <c r="C55" s="27">
        <f>'"300" wells'' water levels'!B65</f>
        <v>31207</v>
      </c>
      <c r="F55" s="26" t="s">
        <v>201</v>
      </c>
      <c r="G55" s="5">
        <f>'"300" wells'' water levels'!F65</f>
        <v>24.600938000000003</v>
      </c>
      <c r="H55">
        <v>1</v>
      </c>
      <c r="I55" s="28">
        <v>2</v>
      </c>
      <c r="L55" s="26" t="s">
        <v>202</v>
      </c>
      <c r="N55" s="26" t="s">
        <v>202</v>
      </c>
      <c r="P55" s="26" t="s">
        <v>200</v>
      </c>
      <c r="Q55" s="26" t="s">
        <v>203</v>
      </c>
    </row>
    <row r="56" spans="1:17" x14ac:dyDescent="0.2">
      <c r="A56" t="s">
        <v>200</v>
      </c>
      <c r="B56" s="30">
        <v>473426095052526</v>
      </c>
      <c r="C56" s="27">
        <f>'"300" wells'' water levels'!B66</f>
        <v>31214</v>
      </c>
      <c r="F56" s="26" t="s">
        <v>201</v>
      </c>
      <c r="G56" s="5">
        <f>'"300" wells'' water levels'!F66</f>
        <v>24.351582000000001</v>
      </c>
      <c r="H56">
        <v>1</v>
      </c>
      <c r="I56" s="28">
        <v>2</v>
      </c>
      <c r="L56" s="26" t="s">
        <v>202</v>
      </c>
      <c r="N56" s="26" t="s">
        <v>202</v>
      </c>
      <c r="P56" s="26" t="s">
        <v>200</v>
      </c>
      <c r="Q56" s="26" t="s">
        <v>203</v>
      </c>
    </row>
    <row r="57" spans="1:17" x14ac:dyDescent="0.2">
      <c r="A57" t="s">
        <v>200</v>
      </c>
      <c r="B57" s="30">
        <v>473426095052526</v>
      </c>
      <c r="C57" s="27">
        <f>'"300" wells'' water levels'!B67</f>
        <v>31228</v>
      </c>
      <c r="F57" s="26" t="s">
        <v>201</v>
      </c>
      <c r="G57" s="5">
        <f>'"300" wells'' water levels'!F67</f>
        <v>24.351582000000001</v>
      </c>
      <c r="H57">
        <v>1</v>
      </c>
      <c r="I57" s="28">
        <v>2</v>
      </c>
      <c r="L57" s="26" t="s">
        <v>202</v>
      </c>
      <c r="N57" s="26" t="s">
        <v>202</v>
      </c>
      <c r="P57" s="26" t="s">
        <v>200</v>
      </c>
      <c r="Q57" s="26" t="s">
        <v>203</v>
      </c>
    </row>
    <row r="58" spans="1:17" x14ac:dyDescent="0.2">
      <c r="A58" t="s">
        <v>200</v>
      </c>
      <c r="B58" s="30">
        <v>473426095052526</v>
      </c>
      <c r="C58" s="27">
        <f>'"300" wells'' water levels'!B68</f>
        <v>31235</v>
      </c>
      <c r="F58" s="26" t="s">
        <v>201</v>
      </c>
      <c r="G58" s="5">
        <f>'"300" wells'' water levels'!F68</f>
        <v>24.351582000000001</v>
      </c>
      <c r="H58">
        <v>1</v>
      </c>
      <c r="I58" s="28">
        <v>2</v>
      </c>
      <c r="L58" s="26" t="s">
        <v>202</v>
      </c>
      <c r="N58" s="26" t="s">
        <v>202</v>
      </c>
      <c r="P58" s="26" t="s">
        <v>200</v>
      </c>
      <c r="Q58" s="26" t="s">
        <v>203</v>
      </c>
    </row>
    <row r="59" spans="1:17" x14ac:dyDescent="0.2">
      <c r="A59" t="s">
        <v>200</v>
      </c>
      <c r="B59" s="30">
        <v>473426095052526</v>
      </c>
      <c r="C59" s="27">
        <f>'"300" wells'' water levels'!B69</f>
        <v>31242</v>
      </c>
      <c r="F59" s="26" t="s">
        <v>201</v>
      </c>
      <c r="G59" s="5">
        <f>'"300" wells'' water levels'!F69</f>
        <v>24.351582000000001</v>
      </c>
      <c r="H59">
        <v>1</v>
      </c>
      <c r="I59" s="28">
        <v>2</v>
      </c>
      <c r="L59" s="26" t="s">
        <v>202</v>
      </c>
      <c r="N59" s="26" t="s">
        <v>202</v>
      </c>
      <c r="P59" s="26" t="s">
        <v>200</v>
      </c>
      <c r="Q59" s="26" t="s">
        <v>203</v>
      </c>
    </row>
    <row r="60" spans="1:17" x14ac:dyDescent="0.2">
      <c r="A60" t="s">
        <v>200</v>
      </c>
      <c r="B60" s="30">
        <v>473426095052526</v>
      </c>
      <c r="C60" s="27">
        <f>'"300" wells'' water levels'!B70</f>
        <v>31249</v>
      </c>
      <c r="F60" s="26" t="s">
        <v>201</v>
      </c>
      <c r="G60" s="5">
        <f>'"300" wells'' water levels'!F70</f>
        <v>24.371268000000001</v>
      </c>
      <c r="H60">
        <v>1</v>
      </c>
      <c r="I60" s="28">
        <v>2</v>
      </c>
      <c r="L60" s="26" t="s">
        <v>202</v>
      </c>
      <c r="N60" s="26" t="s">
        <v>202</v>
      </c>
      <c r="P60" s="26" t="s">
        <v>200</v>
      </c>
      <c r="Q60" s="26" t="s">
        <v>203</v>
      </c>
    </row>
    <row r="61" spans="1:17" x14ac:dyDescent="0.2">
      <c r="A61" t="s">
        <v>200</v>
      </c>
      <c r="B61" s="30">
        <v>473426095052526</v>
      </c>
      <c r="C61" s="27">
        <f>'"300" wells'' water levels'!B71</f>
        <v>31256</v>
      </c>
      <c r="F61" s="26" t="s">
        <v>201</v>
      </c>
      <c r="G61" s="5">
        <f>'"300" wells'' water levels'!F71</f>
        <v>24.400797000000001</v>
      </c>
      <c r="H61">
        <v>1</v>
      </c>
      <c r="I61" s="28">
        <v>2</v>
      </c>
      <c r="L61" s="26" t="s">
        <v>202</v>
      </c>
      <c r="N61" s="26" t="s">
        <v>202</v>
      </c>
      <c r="P61" s="26" t="s">
        <v>200</v>
      </c>
      <c r="Q61" s="26" t="s">
        <v>203</v>
      </c>
    </row>
    <row r="62" spans="1:17" x14ac:dyDescent="0.2">
      <c r="A62" t="s">
        <v>200</v>
      </c>
      <c r="B62" s="30">
        <v>473426095052526</v>
      </c>
      <c r="C62" s="27">
        <f>'"300" wells'' water levels'!B72</f>
        <v>31263</v>
      </c>
      <c r="F62" s="26" t="s">
        <v>201</v>
      </c>
      <c r="G62" s="5">
        <f>'"300" wells'' water levels'!F72</f>
        <v>24.459855000000001</v>
      </c>
      <c r="H62">
        <v>1</v>
      </c>
      <c r="I62" s="28">
        <v>2</v>
      </c>
      <c r="L62" s="26" t="s">
        <v>202</v>
      </c>
      <c r="N62" s="26" t="s">
        <v>202</v>
      </c>
      <c r="P62" s="26" t="s">
        <v>200</v>
      </c>
      <c r="Q62" s="26" t="s">
        <v>203</v>
      </c>
    </row>
    <row r="63" spans="1:17" x14ac:dyDescent="0.2">
      <c r="A63" t="s">
        <v>200</v>
      </c>
      <c r="B63" s="30">
        <v>473426095052526</v>
      </c>
      <c r="C63" s="27">
        <f>'"300" wells'' water levels'!B73</f>
        <v>31270</v>
      </c>
      <c r="F63" s="26" t="s">
        <v>201</v>
      </c>
      <c r="G63" s="5">
        <f>'"300" wells'' water levels'!F73</f>
        <v>24.450012000000001</v>
      </c>
      <c r="H63">
        <v>1</v>
      </c>
      <c r="I63" s="28">
        <v>2</v>
      </c>
      <c r="L63" s="26" t="s">
        <v>202</v>
      </c>
      <c r="N63" s="26" t="s">
        <v>202</v>
      </c>
      <c r="P63" s="26" t="s">
        <v>200</v>
      </c>
      <c r="Q63" s="26" t="s">
        <v>203</v>
      </c>
    </row>
    <row r="64" spans="1:17" x14ac:dyDescent="0.2">
      <c r="A64" t="s">
        <v>200</v>
      </c>
      <c r="B64" s="30">
        <v>473426095052526</v>
      </c>
      <c r="C64" s="27">
        <f>'"300" wells'' water levels'!B74</f>
        <v>31272</v>
      </c>
      <c r="F64" s="26" t="s">
        <v>201</v>
      </c>
      <c r="G64" s="5">
        <f>'"300" wells'' water levels'!F74</f>
        <v>24.502508000000002</v>
      </c>
      <c r="H64">
        <v>1</v>
      </c>
      <c r="I64" s="28">
        <v>2</v>
      </c>
      <c r="L64" s="26" t="s">
        <v>202</v>
      </c>
      <c r="N64" s="26" t="s">
        <v>202</v>
      </c>
      <c r="P64" s="26" t="s">
        <v>200</v>
      </c>
      <c r="Q64" s="26" t="s">
        <v>203</v>
      </c>
    </row>
    <row r="65" spans="1:17" x14ac:dyDescent="0.2">
      <c r="A65" t="s">
        <v>200</v>
      </c>
      <c r="B65" s="30">
        <v>473426095052526</v>
      </c>
      <c r="C65" s="27">
        <f>'"300" wells'' water levels'!B75</f>
        <v>31277</v>
      </c>
      <c r="F65" s="26" t="s">
        <v>201</v>
      </c>
      <c r="G65" s="5">
        <f>'"300" wells'' water levels'!F75</f>
        <v>24.430326000000001</v>
      </c>
      <c r="H65">
        <v>1</v>
      </c>
      <c r="I65" s="28">
        <v>2</v>
      </c>
      <c r="L65" s="26" t="s">
        <v>202</v>
      </c>
      <c r="N65" s="26" t="s">
        <v>202</v>
      </c>
      <c r="P65" s="26" t="s">
        <v>200</v>
      </c>
      <c r="Q65" s="26" t="s">
        <v>203</v>
      </c>
    </row>
    <row r="66" spans="1:17" x14ac:dyDescent="0.2">
      <c r="A66" t="s">
        <v>200</v>
      </c>
      <c r="B66" s="30">
        <v>473426095052526</v>
      </c>
      <c r="C66" s="27">
        <f>'"300" wells'' water levels'!B76</f>
        <v>31284</v>
      </c>
      <c r="F66" s="26" t="s">
        <v>201</v>
      </c>
      <c r="G66" s="5">
        <f>'"300" wells'' water levels'!F76</f>
        <v>24.430326000000001</v>
      </c>
      <c r="H66">
        <v>1</v>
      </c>
      <c r="I66" s="28">
        <v>2</v>
      </c>
      <c r="L66" s="26" t="s">
        <v>202</v>
      </c>
      <c r="N66" s="26" t="s">
        <v>202</v>
      </c>
      <c r="P66" s="26" t="s">
        <v>200</v>
      </c>
      <c r="Q66" s="26" t="s">
        <v>203</v>
      </c>
    </row>
    <row r="67" spans="1:17" x14ac:dyDescent="0.2">
      <c r="A67" t="s">
        <v>200</v>
      </c>
      <c r="B67" s="30">
        <v>473426095052526</v>
      </c>
      <c r="C67" s="27">
        <f>'"300" wells'' water levels'!B77</f>
        <v>31291</v>
      </c>
      <c r="F67" s="26" t="s">
        <v>201</v>
      </c>
      <c r="G67" s="5">
        <f>'"300" wells'' water levels'!F77</f>
        <v>24.420483000000001</v>
      </c>
      <c r="H67">
        <v>1</v>
      </c>
      <c r="I67" s="28">
        <v>2</v>
      </c>
      <c r="L67" s="26" t="s">
        <v>202</v>
      </c>
      <c r="N67" s="26" t="s">
        <v>202</v>
      </c>
      <c r="P67" s="26" t="s">
        <v>200</v>
      </c>
      <c r="Q67" s="26" t="s">
        <v>203</v>
      </c>
    </row>
    <row r="68" spans="1:17" x14ac:dyDescent="0.2">
      <c r="A68" t="s">
        <v>200</v>
      </c>
      <c r="B68" s="30">
        <v>473426095052526</v>
      </c>
      <c r="C68" s="27">
        <f>'"300" wells'' water levels'!B78</f>
        <v>31298</v>
      </c>
      <c r="F68" s="26" t="s">
        <v>201</v>
      </c>
      <c r="G68" s="5">
        <f>'"300" wells'' water levels'!F78</f>
        <v>24.459855000000001</v>
      </c>
      <c r="H68">
        <v>1</v>
      </c>
      <c r="I68" s="28">
        <v>2</v>
      </c>
      <c r="L68" s="26" t="s">
        <v>202</v>
      </c>
      <c r="N68" s="26" t="s">
        <v>202</v>
      </c>
      <c r="P68" s="26" t="s">
        <v>200</v>
      </c>
      <c r="Q68" s="26" t="s">
        <v>203</v>
      </c>
    </row>
    <row r="69" spans="1:17" x14ac:dyDescent="0.2">
      <c r="A69" t="s">
        <v>200</v>
      </c>
      <c r="B69" s="30">
        <v>473426095052526</v>
      </c>
      <c r="C69" s="27">
        <f>'"300" wells'' water levels'!B79</f>
        <v>31305</v>
      </c>
      <c r="F69" s="26" t="s">
        <v>201</v>
      </c>
      <c r="G69" s="5">
        <f>'"300" wells'' water levels'!F79</f>
        <v>24.502508000000002</v>
      </c>
      <c r="H69">
        <v>1</v>
      </c>
      <c r="I69" s="28">
        <v>2</v>
      </c>
      <c r="L69" s="26" t="s">
        <v>202</v>
      </c>
      <c r="N69" s="26" t="s">
        <v>202</v>
      </c>
      <c r="P69" s="26" t="s">
        <v>200</v>
      </c>
      <c r="Q69" s="26" t="s">
        <v>203</v>
      </c>
    </row>
    <row r="70" spans="1:17" x14ac:dyDescent="0.2">
      <c r="A70" t="s">
        <v>200</v>
      </c>
      <c r="B70" s="30">
        <v>473426095052526</v>
      </c>
      <c r="C70" s="27">
        <f>'"300" wells'' water levels'!B80</f>
        <v>31312</v>
      </c>
      <c r="F70" s="26" t="s">
        <v>201</v>
      </c>
      <c r="G70" s="5">
        <f>'"300" wells'' water levels'!F80</f>
        <v>24.541880000000003</v>
      </c>
      <c r="H70">
        <v>1</v>
      </c>
      <c r="I70" s="28">
        <v>2</v>
      </c>
      <c r="L70" s="26" t="s">
        <v>202</v>
      </c>
      <c r="N70" s="26" t="s">
        <v>202</v>
      </c>
      <c r="P70" s="26" t="s">
        <v>200</v>
      </c>
      <c r="Q70" s="26" t="s">
        <v>203</v>
      </c>
    </row>
    <row r="71" spans="1:17" x14ac:dyDescent="0.2">
      <c r="A71" t="s">
        <v>200</v>
      </c>
      <c r="B71" s="30">
        <v>473426095052526</v>
      </c>
      <c r="C71" s="27">
        <f>'"300" wells'' water levels'!B81</f>
        <v>31317</v>
      </c>
      <c r="F71" s="26" t="s">
        <v>201</v>
      </c>
      <c r="G71" s="5">
        <f>'"300" wells'' water levels'!F81</f>
        <v>24.610781000000003</v>
      </c>
      <c r="H71">
        <v>1</v>
      </c>
      <c r="I71" s="28">
        <v>2</v>
      </c>
      <c r="L71" s="26" t="s">
        <v>202</v>
      </c>
      <c r="N71" s="26" t="s">
        <v>202</v>
      </c>
      <c r="P71" s="26" t="s">
        <v>200</v>
      </c>
      <c r="Q71" s="26" t="s">
        <v>203</v>
      </c>
    </row>
    <row r="72" spans="1:17" x14ac:dyDescent="0.2">
      <c r="A72" t="s">
        <v>200</v>
      </c>
      <c r="B72" s="30">
        <v>473426095052526</v>
      </c>
      <c r="C72" s="27">
        <f>'"300" wells'' water levels'!B82</f>
        <v>31326</v>
      </c>
      <c r="F72" s="26" t="s">
        <v>201</v>
      </c>
      <c r="G72" s="5">
        <f>'"300" wells'' water levels'!F82</f>
        <v>24.682963000000001</v>
      </c>
      <c r="H72">
        <v>1</v>
      </c>
      <c r="I72" s="28">
        <v>2</v>
      </c>
      <c r="L72" s="26" t="s">
        <v>202</v>
      </c>
      <c r="N72" s="26" t="s">
        <v>202</v>
      </c>
      <c r="P72" s="26" t="s">
        <v>200</v>
      </c>
      <c r="Q72" s="26" t="s">
        <v>203</v>
      </c>
    </row>
    <row r="73" spans="1:17" x14ac:dyDescent="0.2">
      <c r="A73" t="s">
        <v>200</v>
      </c>
      <c r="B73" s="30">
        <v>473426095052526</v>
      </c>
      <c r="C73" s="27">
        <f>'"300" wells'' water levels'!B83</f>
        <v>31333</v>
      </c>
      <c r="F73" s="26" t="s">
        <v>201</v>
      </c>
      <c r="G73" s="5">
        <f>'"300" wells'' water levels'!F83</f>
        <v>24.722335000000001</v>
      </c>
      <c r="H73">
        <v>1</v>
      </c>
      <c r="I73" s="28">
        <v>2</v>
      </c>
      <c r="L73" s="26" t="s">
        <v>202</v>
      </c>
      <c r="N73" s="26" t="s">
        <v>202</v>
      </c>
      <c r="P73" s="26" t="s">
        <v>200</v>
      </c>
      <c r="Q73" s="26" t="s">
        <v>203</v>
      </c>
    </row>
    <row r="74" spans="1:17" x14ac:dyDescent="0.2">
      <c r="A74" t="s">
        <v>200</v>
      </c>
      <c r="B74" s="30">
        <v>473426095052526</v>
      </c>
      <c r="C74" s="27">
        <f>'"300" wells'' water levels'!B84</f>
        <v>31340</v>
      </c>
      <c r="F74" s="26" t="s">
        <v>201</v>
      </c>
      <c r="G74" s="5">
        <f>'"300" wells'' water levels'!F84</f>
        <v>24.751864000000001</v>
      </c>
      <c r="H74">
        <v>1</v>
      </c>
      <c r="I74" s="28">
        <v>2</v>
      </c>
      <c r="L74" s="26" t="s">
        <v>202</v>
      </c>
      <c r="N74" s="26" t="s">
        <v>202</v>
      </c>
      <c r="P74" s="26" t="s">
        <v>200</v>
      </c>
      <c r="Q74" s="26" t="s">
        <v>203</v>
      </c>
    </row>
    <row r="75" spans="1:17" x14ac:dyDescent="0.2">
      <c r="A75" t="s">
        <v>200</v>
      </c>
      <c r="B75" s="30">
        <v>473426095052526</v>
      </c>
      <c r="C75" s="27">
        <f>'"300" wells'' water levels'!B85</f>
        <v>31347</v>
      </c>
      <c r="F75" s="26" t="s">
        <v>201</v>
      </c>
      <c r="G75" s="5">
        <f>'"300" wells'' water levels'!F85</f>
        <v>24.791236000000001</v>
      </c>
      <c r="H75">
        <v>1</v>
      </c>
      <c r="I75" s="28">
        <v>2</v>
      </c>
      <c r="L75" s="26" t="s">
        <v>202</v>
      </c>
      <c r="N75" s="26" t="s">
        <v>202</v>
      </c>
      <c r="P75" s="26" t="s">
        <v>200</v>
      </c>
      <c r="Q75" s="26" t="s">
        <v>203</v>
      </c>
    </row>
    <row r="76" spans="1:17" x14ac:dyDescent="0.2">
      <c r="A76" t="s">
        <v>200</v>
      </c>
      <c r="B76" s="30">
        <v>473426095052526</v>
      </c>
      <c r="C76" s="27">
        <f>'"300" wells'' water levels'!B86</f>
        <v>31437</v>
      </c>
      <c r="F76" s="26" t="s">
        <v>201</v>
      </c>
      <c r="G76" s="5">
        <f>'"300" wells'' water levels'!F86</f>
        <v>25.732883000000001</v>
      </c>
      <c r="H76">
        <v>1</v>
      </c>
      <c r="I76" s="28">
        <v>2</v>
      </c>
      <c r="L76" s="26" t="s">
        <v>202</v>
      </c>
      <c r="N76" s="26" t="s">
        <v>202</v>
      </c>
      <c r="P76" s="26" t="s">
        <v>200</v>
      </c>
      <c r="Q76" s="26" t="s">
        <v>203</v>
      </c>
    </row>
    <row r="77" spans="1:17" x14ac:dyDescent="0.2">
      <c r="A77" t="s">
        <v>200</v>
      </c>
      <c r="B77" s="30">
        <v>473426095052526</v>
      </c>
      <c r="C77" s="27">
        <f>'"300" wells'' water levels'!B87</f>
        <v>31445</v>
      </c>
      <c r="F77" s="26" t="s">
        <v>201</v>
      </c>
      <c r="G77" s="5">
        <f>'"300" wells'' water levels'!F87</f>
        <v>25.801784000000001</v>
      </c>
      <c r="H77">
        <v>1</v>
      </c>
      <c r="I77" s="28">
        <v>2</v>
      </c>
      <c r="L77" s="26" t="s">
        <v>202</v>
      </c>
      <c r="N77" s="26" t="s">
        <v>202</v>
      </c>
      <c r="P77" s="26" t="s">
        <v>200</v>
      </c>
      <c r="Q77" s="26" t="s">
        <v>203</v>
      </c>
    </row>
    <row r="78" spans="1:17" x14ac:dyDescent="0.2">
      <c r="A78" t="s">
        <v>200</v>
      </c>
      <c r="B78" s="30">
        <v>473426095052526</v>
      </c>
      <c r="C78" s="27">
        <f>'"300" wells'' water levels'!B88</f>
        <v>31451</v>
      </c>
      <c r="F78" s="26" t="s">
        <v>201</v>
      </c>
      <c r="G78" s="5">
        <f>'"300" wells'' water levels'!F88</f>
        <v>25.841156000000002</v>
      </c>
      <c r="H78">
        <v>1</v>
      </c>
      <c r="I78" s="28">
        <v>2</v>
      </c>
      <c r="L78" s="26" t="s">
        <v>202</v>
      </c>
      <c r="N78" s="26" t="s">
        <v>202</v>
      </c>
      <c r="P78" s="26" t="s">
        <v>200</v>
      </c>
      <c r="Q78" s="26" t="s">
        <v>203</v>
      </c>
    </row>
    <row r="79" spans="1:17" x14ac:dyDescent="0.2">
      <c r="A79" t="s">
        <v>200</v>
      </c>
      <c r="B79" s="30">
        <v>473426095052526</v>
      </c>
      <c r="C79" s="27">
        <f>'"300" wells'' water levels'!B89</f>
        <v>31458</v>
      </c>
      <c r="F79" s="26" t="s">
        <v>201</v>
      </c>
      <c r="G79" s="5">
        <f>'"300" wells'' water levels'!F89</f>
        <v>25.923181</v>
      </c>
      <c r="H79">
        <v>1</v>
      </c>
      <c r="I79" s="28">
        <v>2</v>
      </c>
      <c r="L79" s="26" t="s">
        <v>202</v>
      </c>
      <c r="N79" s="26" t="s">
        <v>202</v>
      </c>
      <c r="P79" s="26" t="s">
        <v>200</v>
      </c>
      <c r="Q79" s="26" t="s">
        <v>203</v>
      </c>
    </row>
    <row r="80" spans="1:17" x14ac:dyDescent="0.2">
      <c r="A80" t="s">
        <v>200</v>
      </c>
      <c r="B80" s="30">
        <v>473426095052526</v>
      </c>
      <c r="C80" s="27">
        <f>'"300" wells'' water levels'!B90</f>
        <v>31465</v>
      </c>
      <c r="F80" s="26" t="s">
        <v>201</v>
      </c>
      <c r="G80" s="5">
        <f>'"300" wells'' water levels'!F90</f>
        <v>26.011768</v>
      </c>
      <c r="H80">
        <v>1</v>
      </c>
      <c r="I80" s="28">
        <v>2</v>
      </c>
      <c r="L80" s="26" t="s">
        <v>202</v>
      </c>
      <c r="N80" s="26" t="s">
        <v>202</v>
      </c>
      <c r="P80" s="26" t="s">
        <v>200</v>
      </c>
      <c r="Q80" s="26" t="s">
        <v>203</v>
      </c>
    </row>
    <row r="81" spans="1:17" x14ac:dyDescent="0.2">
      <c r="A81" t="s">
        <v>200</v>
      </c>
      <c r="B81" s="30">
        <v>473426095052526</v>
      </c>
      <c r="C81" s="27">
        <f>'"300" wells'' water levels'!B91</f>
        <v>31473</v>
      </c>
      <c r="F81" s="26" t="s">
        <v>201</v>
      </c>
      <c r="G81" s="5">
        <f>'"300" wells'' water levels'!F91</f>
        <v>26.202066000000002</v>
      </c>
      <c r="H81">
        <v>1</v>
      </c>
      <c r="I81" s="28">
        <v>2</v>
      </c>
      <c r="L81" s="26" t="s">
        <v>202</v>
      </c>
      <c r="N81" s="26" t="s">
        <v>202</v>
      </c>
      <c r="P81" s="26" t="s">
        <v>200</v>
      </c>
      <c r="Q81" s="26" t="s">
        <v>203</v>
      </c>
    </row>
    <row r="82" spans="1:17" x14ac:dyDescent="0.2">
      <c r="A82" t="s">
        <v>200</v>
      </c>
      <c r="B82" s="30">
        <v>473426095052526</v>
      </c>
      <c r="C82" s="27">
        <f>'"300" wells'' water levels'!B92</f>
        <v>31477</v>
      </c>
      <c r="F82" s="26" t="s">
        <v>201</v>
      </c>
      <c r="G82" s="5">
        <f>'"300" wells'' water levels'!F92</f>
        <v>26.090512</v>
      </c>
      <c r="H82">
        <v>1</v>
      </c>
      <c r="I82" s="28">
        <v>2</v>
      </c>
      <c r="L82" s="26" t="s">
        <v>202</v>
      </c>
      <c r="N82" s="26" t="s">
        <v>202</v>
      </c>
      <c r="P82" s="26" t="s">
        <v>200</v>
      </c>
      <c r="Q82" s="26" t="s">
        <v>203</v>
      </c>
    </row>
    <row r="83" spans="1:17" x14ac:dyDescent="0.2">
      <c r="A83" t="s">
        <v>200</v>
      </c>
      <c r="B83" s="30">
        <v>473426095052526</v>
      </c>
      <c r="C83" s="27">
        <f>'"300" wells'' water levels'!B93</f>
        <v>31480</v>
      </c>
      <c r="F83" s="26" t="s">
        <v>201</v>
      </c>
      <c r="G83" s="5">
        <f>'"300" wells'' water levels'!F93</f>
        <v>26.162694000000002</v>
      </c>
      <c r="H83">
        <v>1</v>
      </c>
      <c r="I83" s="28">
        <v>2</v>
      </c>
      <c r="L83" s="26" t="s">
        <v>202</v>
      </c>
      <c r="N83" s="26" t="s">
        <v>202</v>
      </c>
      <c r="P83" s="26" t="s">
        <v>200</v>
      </c>
      <c r="Q83" s="26" t="s">
        <v>203</v>
      </c>
    </row>
    <row r="84" spans="1:17" x14ac:dyDescent="0.2">
      <c r="A84" t="s">
        <v>200</v>
      </c>
      <c r="B84" s="30">
        <v>473426095052526</v>
      </c>
      <c r="C84" s="27">
        <f>'"300" wells'' water levels'!B94</f>
        <v>31493</v>
      </c>
      <c r="F84" s="26" t="s">
        <v>201</v>
      </c>
      <c r="G84" s="5">
        <f>'"300" wells'' water levels'!F94</f>
        <v>26.231595000000002</v>
      </c>
      <c r="H84">
        <v>1</v>
      </c>
      <c r="I84" s="28">
        <v>2</v>
      </c>
      <c r="L84" s="26" t="s">
        <v>202</v>
      </c>
      <c r="N84" s="26" t="s">
        <v>202</v>
      </c>
      <c r="P84" s="26" t="s">
        <v>200</v>
      </c>
      <c r="Q84" s="26" t="s">
        <v>203</v>
      </c>
    </row>
    <row r="85" spans="1:17" x14ac:dyDescent="0.2">
      <c r="A85" t="s">
        <v>200</v>
      </c>
      <c r="B85" s="30">
        <v>473426095052526</v>
      </c>
      <c r="C85" s="27">
        <f>'"300" wells'' water levels'!B95</f>
        <v>31500</v>
      </c>
      <c r="F85" s="26" t="s">
        <v>201</v>
      </c>
      <c r="G85" s="5">
        <f>'"300" wells'' water levels'!F95</f>
        <v>25.880528000000002</v>
      </c>
      <c r="H85">
        <v>1</v>
      </c>
      <c r="I85" s="28">
        <v>2</v>
      </c>
      <c r="L85" s="26" t="s">
        <v>202</v>
      </c>
      <c r="N85" s="26" t="s">
        <v>202</v>
      </c>
      <c r="P85" s="26" t="s">
        <v>200</v>
      </c>
      <c r="Q85" s="26" t="s">
        <v>203</v>
      </c>
    </row>
    <row r="86" spans="1:17" x14ac:dyDescent="0.2">
      <c r="A86" t="s">
        <v>200</v>
      </c>
      <c r="B86" s="30">
        <v>473426095052526</v>
      </c>
      <c r="C86" s="27">
        <f>'"300" wells'' water levels'!B96</f>
        <v>31507</v>
      </c>
      <c r="F86" s="26" t="s">
        <v>201</v>
      </c>
      <c r="G86" s="5">
        <f>'"300" wells'' water levels'!F96</f>
        <v>25.742726000000001</v>
      </c>
      <c r="H86">
        <v>1</v>
      </c>
      <c r="I86" s="28">
        <v>2</v>
      </c>
      <c r="L86" s="26" t="s">
        <v>202</v>
      </c>
      <c r="N86" s="26" t="s">
        <v>202</v>
      </c>
      <c r="P86" s="26" t="s">
        <v>200</v>
      </c>
      <c r="Q86" s="26" t="s">
        <v>203</v>
      </c>
    </row>
    <row r="87" spans="1:17" x14ac:dyDescent="0.2">
      <c r="A87" t="s">
        <v>200</v>
      </c>
      <c r="B87" s="30">
        <v>473426095052526</v>
      </c>
      <c r="C87" s="27">
        <f>'"300" wells'' water levels'!B97</f>
        <v>31515</v>
      </c>
      <c r="F87" s="26" t="s">
        <v>201</v>
      </c>
      <c r="G87" s="5">
        <f>'"300" wells'' water levels'!F97</f>
        <v>25.791941000000001</v>
      </c>
      <c r="H87">
        <v>1</v>
      </c>
      <c r="I87" s="28">
        <v>2</v>
      </c>
      <c r="L87" s="26" t="s">
        <v>202</v>
      </c>
      <c r="N87" s="26" t="s">
        <v>202</v>
      </c>
      <c r="P87" s="26" t="s">
        <v>200</v>
      </c>
      <c r="Q87" s="26" t="s">
        <v>203</v>
      </c>
    </row>
    <row r="88" spans="1:17" x14ac:dyDescent="0.2">
      <c r="A88" t="s">
        <v>200</v>
      </c>
      <c r="B88" s="30">
        <v>473426095052526</v>
      </c>
      <c r="C88" s="27">
        <f>'"300" wells'' water levels'!B98</f>
        <v>31522</v>
      </c>
      <c r="F88" s="26" t="s">
        <v>201</v>
      </c>
      <c r="G88" s="5">
        <f>'"300" wells'' water levels'!F98</f>
        <v>25.421188000000001</v>
      </c>
      <c r="H88">
        <v>1</v>
      </c>
      <c r="I88" s="28">
        <v>2</v>
      </c>
      <c r="L88" s="26" t="s">
        <v>202</v>
      </c>
      <c r="N88" s="26" t="s">
        <v>202</v>
      </c>
      <c r="P88" s="26" t="s">
        <v>200</v>
      </c>
      <c r="Q88" s="26" t="s">
        <v>203</v>
      </c>
    </row>
    <row r="89" spans="1:17" x14ac:dyDescent="0.2">
      <c r="A89" t="s">
        <v>200</v>
      </c>
      <c r="B89" s="30">
        <v>473426095052526</v>
      </c>
      <c r="C89" s="27">
        <f>'"300" wells'' water levels'!B99</f>
        <v>31529</v>
      </c>
      <c r="F89" s="26" t="s">
        <v>201</v>
      </c>
      <c r="G89" s="5">
        <f>'"300" wells'' water levels'!F99</f>
        <v>25.260418999999999</v>
      </c>
      <c r="H89">
        <v>1</v>
      </c>
      <c r="I89" s="28">
        <v>2</v>
      </c>
      <c r="L89" s="26" t="s">
        <v>202</v>
      </c>
      <c r="N89" s="26" t="s">
        <v>202</v>
      </c>
      <c r="P89" s="26" t="s">
        <v>200</v>
      </c>
      <c r="Q89" s="26" t="s">
        <v>203</v>
      </c>
    </row>
    <row r="90" spans="1:17" x14ac:dyDescent="0.2">
      <c r="A90" t="s">
        <v>200</v>
      </c>
      <c r="B90" s="30">
        <v>473426095052526</v>
      </c>
      <c r="C90" s="27">
        <f>'"300" wells'' water levels'!B100</f>
        <v>31537</v>
      </c>
      <c r="F90" s="26" t="s">
        <v>201</v>
      </c>
      <c r="G90" s="5">
        <f>'"300" wells'' water levels'!F100</f>
        <v>24.981534</v>
      </c>
      <c r="H90">
        <v>1</v>
      </c>
      <c r="I90" s="28">
        <v>2</v>
      </c>
      <c r="L90" s="26" t="s">
        <v>202</v>
      </c>
      <c r="N90" s="26" t="s">
        <v>202</v>
      </c>
      <c r="P90" s="26" t="s">
        <v>200</v>
      </c>
      <c r="Q90" s="26" t="s">
        <v>203</v>
      </c>
    </row>
    <row r="91" spans="1:17" x14ac:dyDescent="0.2">
      <c r="A91" t="s">
        <v>200</v>
      </c>
      <c r="B91" s="30">
        <v>473426095052526</v>
      </c>
      <c r="C91" s="27">
        <f>'"300" wells'' water levels'!B101</f>
        <v>31543</v>
      </c>
      <c r="F91" s="26" t="s">
        <v>201</v>
      </c>
      <c r="G91" s="5">
        <f>'"300" wells'' water levels'!F101</f>
        <v>24.722335000000001</v>
      </c>
      <c r="H91">
        <v>1</v>
      </c>
      <c r="I91" s="28">
        <v>2</v>
      </c>
      <c r="L91" s="26" t="s">
        <v>202</v>
      </c>
      <c r="N91" s="26" t="s">
        <v>202</v>
      </c>
      <c r="P91" s="26" t="s">
        <v>200</v>
      </c>
      <c r="Q91" s="26" t="s">
        <v>203</v>
      </c>
    </row>
    <row r="92" spans="1:17" x14ac:dyDescent="0.2">
      <c r="A92" t="s">
        <v>200</v>
      </c>
      <c r="B92" s="30">
        <v>473426095052526</v>
      </c>
      <c r="C92" s="27">
        <f>'"300" wells'' water levels'!B102</f>
        <v>31551</v>
      </c>
      <c r="F92" s="26" t="s">
        <v>201</v>
      </c>
      <c r="G92" s="5">
        <f>'"300" wells'' water levels'!F102</f>
        <v>24.502508000000002</v>
      </c>
      <c r="H92">
        <v>1</v>
      </c>
      <c r="I92" s="28">
        <v>2</v>
      </c>
      <c r="L92" s="26" t="s">
        <v>202</v>
      </c>
      <c r="N92" s="26" t="s">
        <v>202</v>
      </c>
      <c r="P92" s="26" t="s">
        <v>200</v>
      </c>
      <c r="Q92" s="26" t="s">
        <v>203</v>
      </c>
    </row>
    <row r="93" spans="1:17" x14ac:dyDescent="0.2">
      <c r="A93" t="s">
        <v>200</v>
      </c>
      <c r="B93" s="30">
        <v>473426095052526</v>
      </c>
      <c r="C93" s="27">
        <f>'"300" wells'' water levels'!B103</f>
        <v>31578</v>
      </c>
      <c r="F93" s="26" t="s">
        <v>201</v>
      </c>
      <c r="G93" s="5">
        <f>'"300" wells'' water levels'!F103</f>
        <v>24.732178000000001</v>
      </c>
      <c r="H93">
        <v>1</v>
      </c>
      <c r="I93" s="28">
        <v>2</v>
      </c>
      <c r="L93" s="26" t="s">
        <v>202</v>
      </c>
      <c r="N93" s="26" t="s">
        <v>202</v>
      </c>
      <c r="P93" s="26" t="s">
        <v>200</v>
      </c>
      <c r="Q93" s="26" t="s">
        <v>203</v>
      </c>
    </row>
    <row r="94" spans="1:17" x14ac:dyDescent="0.2">
      <c r="A94" t="s">
        <v>200</v>
      </c>
      <c r="B94" s="30">
        <v>473426095052526</v>
      </c>
      <c r="C94" s="27">
        <f>'"300" wells'' water levels'!B104</f>
        <v>31592</v>
      </c>
      <c r="F94" s="26" t="s">
        <v>201</v>
      </c>
      <c r="G94" s="5">
        <f>'"300" wells'' water levels'!F104</f>
        <v>24.712492000000001</v>
      </c>
      <c r="H94">
        <v>1</v>
      </c>
      <c r="I94" s="28">
        <v>2</v>
      </c>
      <c r="L94" s="26" t="s">
        <v>202</v>
      </c>
      <c r="N94" s="26" t="s">
        <v>202</v>
      </c>
      <c r="P94" s="26" t="s">
        <v>200</v>
      </c>
      <c r="Q94" s="26" t="s">
        <v>203</v>
      </c>
    </row>
    <row r="95" spans="1:17" x14ac:dyDescent="0.2">
      <c r="A95" t="s">
        <v>200</v>
      </c>
      <c r="B95" s="30">
        <v>473426095052526</v>
      </c>
      <c r="C95" s="27">
        <f>'"300" wells'' water levels'!B105</f>
        <v>31602</v>
      </c>
      <c r="F95" s="26" t="s">
        <v>201</v>
      </c>
      <c r="G95" s="5">
        <f>'"300" wells'' water levels'!F105</f>
        <v>24.751864000000001</v>
      </c>
      <c r="H95">
        <v>1</v>
      </c>
      <c r="I95" s="28">
        <v>2</v>
      </c>
      <c r="L95" s="26" t="s">
        <v>202</v>
      </c>
      <c r="N95" s="26" t="s">
        <v>202</v>
      </c>
      <c r="P95" s="26" t="s">
        <v>200</v>
      </c>
      <c r="Q95" s="26" t="s">
        <v>203</v>
      </c>
    </row>
    <row r="96" spans="1:17" x14ac:dyDescent="0.2">
      <c r="A96" t="s">
        <v>200</v>
      </c>
      <c r="B96" s="30">
        <v>473426095052526</v>
      </c>
      <c r="C96" s="27">
        <f>'"300" wells'' water levels'!B106</f>
        <v>31606</v>
      </c>
      <c r="F96" s="26" t="s">
        <v>201</v>
      </c>
      <c r="G96" s="5">
        <f>'"300" wells'' water levels'!F106</f>
        <v>24.771550000000001</v>
      </c>
      <c r="H96">
        <v>1</v>
      </c>
      <c r="I96" s="28">
        <v>2</v>
      </c>
      <c r="L96" s="26" t="s">
        <v>202</v>
      </c>
      <c r="N96" s="26" t="s">
        <v>202</v>
      </c>
      <c r="P96" s="26" t="s">
        <v>200</v>
      </c>
      <c r="Q96" s="26" t="s">
        <v>203</v>
      </c>
    </row>
    <row r="97" spans="1:17" x14ac:dyDescent="0.2">
      <c r="A97" t="s">
        <v>200</v>
      </c>
      <c r="B97" s="30">
        <v>473426095052526</v>
      </c>
      <c r="C97" s="27">
        <f>'"300" wells'' water levels'!B107</f>
        <v>31614</v>
      </c>
      <c r="F97" s="26" t="s">
        <v>201</v>
      </c>
      <c r="G97" s="5">
        <f>'"300" wells'' water levels'!F107</f>
        <v>24.971691</v>
      </c>
      <c r="H97">
        <v>1</v>
      </c>
      <c r="I97" s="28">
        <v>2</v>
      </c>
      <c r="L97" s="26" t="s">
        <v>202</v>
      </c>
      <c r="N97" s="26" t="s">
        <v>202</v>
      </c>
      <c r="P97" s="26" t="s">
        <v>200</v>
      </c>
      <c r="Q97" s="26" t="s">
        <v>203</v>
      </c>
    </row>
    <row r="98" spans="1:17" x14ac:dyDescent="0.2">
      <c r="A98" t="s">
        <v>200</v>
      </c>
      <c r="B98" s="30">
        <v>473426095052526</v>
      </c>
      <c r="C98" s="27">
        <f>'"300" wells'' water levels'!B108</f>
        <v>31719</v>
      </c>
      <c r="F98" s="26" t="s">
        <v>201</v>
      </c>
      <c r="G98" s="5">
        <f>'"300" wells'' water levels'!F108</f>
        <v>25.641015000000003</v>
      </c>
      <c r="H98">
        <v>1</v>
      </c>
      <c r="I98" s="28">
        <v>2</v>
      </c>
      <c r="L98" s="26" t="s">
        <v>202</v>
      </c>
      <c r="N98" s="26" t="s">
        <v>202</v>
      </c>
      <c r="P98" s="26" t="s">
        <v>200</v>
      </c>
      <c r="Q98" s="26" t="s">
        <v>203</v>
      </c>
    </row>
    <row r="99" spans="1:17" x14ac:dyDescent="0.2">
      <c r="A99" t="s">
        <v>200</v>
      </c>
      <c r="B99" s="30">
        <v>473426095052526</v>
      </c>
      <c r="C99" s="27">
        <f>'"300" wells'' water levels'!B109</f>
        <v>31774</v>
      </c>
      <c r="F99" s="26" t="s">
        <v>201</v>
      </c>
      <c r="G99" s="5">
        <f>'"300" wells'' water levels'!F109</f>
        <v>26.330025000000003</v>
      </c>
      <c r="H99">
        <v>1</v>
      </c>
      <c r="I99" s="28">
        <v>2</v>
      </c>
      <c r="L99" s="26" t="s">
        <v>202</v>
      </c>
      <c r="N99" s="26" t="s">
        <v>202</v>
      </c>
      <c r="P99" s="26" t="s">
        <v>200</v>
      </c>
      <c r="Q99" s="26" t="s">
        <v>203</v>
      </c>
    </row>
    <row r="100" spans="1:17" x14ac:dyDescent="0.2">
      <c r="A100" t="s">
        <v>200</v>
      </c>
      <c r="B100" s="30">
        <v>473426095052526</v>
      </c>
      <c r="C100" s="27">
        <f>'"300" wells'' water levels'!B110</f>
        <v>31780</v>
      </c>
      <c r="F100" s="26" t="s">
        <v>201</v>
      </c>
      <c r="G100" s="5">
        <f>'"300" wells'' water levels'!F110</f>
        <v>26.352992</v>
      </c>
      <c r="H100">
        <v>1</v>
      </c>
      <c r="I100" s="28">
        <v>2</v>
      </c>
      <c r="L100" s="26" t="s">
        <v>202</v>
      </c>
      <c r="N100" s="26" t="s">
        <v>202</v>
      </c>
      <c r="P100" s="26" t="s">
        <v>200</v>
      </c>
      <c r="Q100" s="26" t="s">
        <v>203</v>
      </c>
    </row>
    <row r="101" spans="1:17" x14ac:dyDescent="0.2">
      <c r="A101" t="s">
        <v>200</v>
      </c>
      <c r="B101" s="30">
        <v>473426095052526</v>
      </c>
      <c r="C101" s="27">
        <f>'"300" wells'' water levels'!B111</f>
        <v>31788</v>
      </c>
      <c r="F101" s="26" t="s">
        <v>201</v>
      </c>
      <c r="G101" s="5">
        <f>'"300" wells'' water levels'!F111</f>
        <v>26.362835</v>
      </c>
      <c r="H101">
        <v>1</v>
      </c>
      <c r="I101" s="28">
        <v>2</v>
      </c>
      <c r="L101" s="26" t="s">
        <v>202</v>
      </c>
      <c r="N101" s="26" t="s">
        <v>202</v>
      </c>
      <c r="P101" s="26" t="s">
        <v>200</v>
      </c>
      <c r="Q101" s="26" t="s">
        <v>203</v>
      </c>
    </row>
    <row r="102" spans="1:17" x14ac:dyDescent="0.2">
      <c r="A102" t="s">
        <v>200</v>
      </c>
      <c r="B102" s="30">
        <v>473426095052526</v>
      </c>
      <c r="C102" s="27">
        <f>'"300" wells'' water levels'!B112</f>
        <v>32201</v>
      </c>
      <c r="F102" s="26" t="s">
        <v>201</v>
      </c>
      <c r="G102" s="5">
        <f>'"300" wells'' water levels'!F112</f>
        <v>26.290653000000002</v>
      </c>
      <c r="H102">
        <v>1</v>
      </c>
      <c r="I102" s="28">
        <v>2</v>
      </c>
      <c r="L102" s="26" t="s">
        <v>202</v>
      </c>
      <c r="N102" s="26" t="s">
        <v>202</v>
      </c>
      <c r="P102" s="26" t="s">
        <v>200</v>
      </c>
      <c r="Q102" s="26" t="s">
        <v>203</v>
      </c>
    </row>
    <row r="103" spans="1:17" x14ac:dyDescent="0.2">
      <c r="A103" t="s">
        <v>200</v>
      </c>
      <c r="B103" s="30">
        <v>473426095052526</v>
      </c>
      <c r="C103" s="27">
        <f>'"300" wells'' water levels'!B113</f>
        <v>32235</v>
      </c>
      <c r="F103" s="26" t="s">
        <v>201</v>
      </c>
      <c r="G103" s="5">
        <f>'"300" wells'' water levels'!F113</f>
        <v>26.280809999999999</v>
      </c>
      <c r="H103">
        <v>1</v>
      </c>
      <c r="I103" s="28">
        <v>2</v>
      </c>
      <c r="L103" s="26" t="s">
        <v>202</v>
      </c>
      <c r="N103" s="26" t="s">
        <v>202</v>
      </c>
      <c r="P103" s="26" t="s">
        <v>200</v>
      </c>
      <c r="Q103" s="26" t="s">
        <v>203</v>
      </c>
    </row>
    <row r="104" spans="1:17" x14ac:dyDescent="0.2">
      <c r="A104" t="s">
        <v>200</v>
      </c>
      <c r="B104" s="30">
        <v>473426095052526</v>
      </c>
      <c r="C104" s="27">
        <f>'"300" wells'' water levels'!B114</f>
        <v>32263</v>
      </c>
      <c r="F104" s="26" t="s">
        <v>201</v>
      </c>
      <c r="G104" s="5">
        <f>'"300" wells'' water levels'!F114</f>
        <v>25.732883000000001</v>
      </c>
      <c r="H104">
        <v>1</v>
      </c>
      <c r="I104" s="28">
        <v>2</v>
      </c>
      <c r="L104" s="26" t="s">
        <v>202</v>
      </c>
      <c r="N104" s="26" t="s">
        <v>202</v>
      </c>
      <c r="P104" s="26" t="s">
        <v>200</v>
      </c>
      <c r="Q104" s="26" t="s">
        <v>203</v>
      </c>
    </row>
    <row r="105" spans="1:17" x14ac:dyDescent="0.2">
      <c r="A105" t="s">
        <v>200</v>
      </c>
      <c r="B105" s="30">
        <v>473426095052526</v>
      </c>
      <c r="C105" s="27">
        <f>'"300" wells'' water levels'!B115</f>
        <v>32300</v>
      </c>
      <c r="F105" s="26" t="s">
        <v>201</v>
      </c>
      <c r="G105" s="5">
        <f>'"300" wells'' water levels'!F115</f>
        <v>26.041297000000004</v>
      </c>
      <c r="H105">
        <v>1</v>
      </c>
      <c r="I105" s="28">
        <v>2</v>
      </c>
      <c r="L105" s="26" t="s">
        <v>202</v>
      </c>
      <c r="N105" s="26" t="s">
        <v>202</v>
      </c>
      <c r="P105" s="26" t="s">
        <v>200</v>
      </c>
      <c r="Q105" s="26" t="s">
        <v>203</v>
      </c>
    </row>
    <row r="106" spans="1:17" x14ac:dyDescent="0.2">
      <c r="A106" t="s">
        <v>200</v>
      </c>
      <c r="B106" s="30">
        <v>473426095052526</v>
      </c>
      <c r="C106" s="27">
        <f>'"300" wells'' water levels'!B116</f>
        <v>32313</v>
      </c>
      <c r="F106" s="26" t="s">
        <v>201</v>
      </c>
      <c r="G106" s="5">
        <f>'"300" wells'' water levels'!F116</f>
        <v>26.251280999999999</v>
      </c>
      <c r="H106">
        <v>1</v>
      </c>
      <c r="I106" s="28">
        <v>2</v>
      </c>
      <c r="L106" s="26" t="s">
        <v>202</v>
      </c>
      <c r="N106" s="26" t="s">
        <v>202</v>
      </c>
      <c r="P106" s="26" t="s">
        <v>200</v>
      </c>
      <c r="Q106" s="26" t="s">
        <v>203</v>
      </c>
    </row>
    <row r="107" spans="1:17" x14ac:dyDescent="0.2">
      <c r="A107" t="s">
        <v>200</v>
      </c>
      <c r="B107" s="30">
        <v>473426095052526</v>
      </c>
      <c r="C107" s="27">
        <f>'"300" wells'' water levels'!B117</f>
        <v>32330</v>
      </c>
      <c r="F107" s="26" t="s">
        <v>201</v>
      </c>
      <c r="G107" s="5">
        <f>'"300" wells'' water levels'!F117</f>
        <v>26.280809999999999</v>
      </c>
      <c r="H107">
        <v>1</v>
      </c>
      <c r="I107" s="28">
        <v>2</v>
      </c>
      <c r="L107" s="26" t="s">
        <v>202</v>
      </c>
      <c r="N107" s="26" t="s">
        <v>202</v>
      </c>
      <c r="P107" s="26" t="s">
        <v>200</v>
      </c>
      <c r="Q107" s="26" t="s">
        <v>203</v>
      </c>
    </row>
    <row r="108" spans="1:17" x14ac:dyDescent="0.2">
      <c r="A108" t="s">
        <v>200</v>
      </c>
      <c r="B108" s="30">
        <v>473426095052526</v>
      </c>
      <c r="C108" s="27">
        <f>'"300" wells'' water levels'!B118</f>
        <v>32352</v>
      </c>
      <c r="F108" s="26" t="s">
        <v>201</v>
      </c>
      <c r="G108" s="5">
        <f>'"300" wells'' water levels'!F118</f>
        <v>26.251280999999999</v>
      </c>
      <c r="H108">
        <v>1</v>
      </c>
      <c r="I108" s="28">
        <v>2</v>
      </c>
      <c r="L108" s="26" t="s">
        <v>202</v>
      </c>
      <c r="N108" s="26" t="s">
        <v>202</v>
      </c>
      <c r="P108" s="26" t="s">
        <v>200</v>
      </c>
      <c r="Q108" s="26" t="s">
        <v>203</v>
      </c>
    </row>
    <row r="109" spans="1:17" x14ac:dyDescent="0.2">
      <c r="A109" t="s">
        <v>200</v>
      </c>
      <c r="B109" s="30">
        <v>473426095052526</v>
      </c>
      <c r="C109" s="27">
        <f>'"300" wells'' water levels'!B119</f>
        <v>32381</v>
      </c>
      <c r="F109" s="26" t="s">
        <v>201</v>
      </c>
      <c r="G109" s="5">
        <f>'"300" wells'' water levels'!F119</f>
        <v>26.261123999999999</v>
      </c>
      <c r="H109">
        <v>1</v>
      </c>
      <c r="I109" s="28">
        <v>2</v>
      </c>
      <c r="L109" s="26" t="s">
        <v>202</v>
      </c>
      <c r="N109" s="26" t="s">
        <v>202</v>
      </c>
      <c r="P109" s="26" t="s">
        <v>200</v>
      </c>
      <c r="Q109" s="26" t="s">
        <v>203</v>
      </c>
    </row>
    <row r="110" spans="1:17" x14ac:dyDescent="0.2">
      <c r="A110" t="s">
        <v>200</v>
      </c>
      <c r="B110" s="30">
        <v>473426095052526</v>
      </c>
      <c r="C110" s="27">
        <f>'"300" wells'' water levels'!B120</f>
        <v>32476</v>
      </c>
      <c r="F110" s="26" t="s">
        <v>201</v>
      </c>
      <c r="G110" s="5">
        <f>'"300" wells'' water levels'!F120</f>
        <v>26.290653000000002</v>
      </c>
      <c r="H110">
        <v>1</v>
      </c>
      <c r="I110" s="28">
        <v>2</v>
      </c>
      <c r="L110" s="26" t="s">
        <v>202</v>
      </c>
      <c r="N110" s="26" t="s">
        <v>202</v>
      </c>
      <c r="P110" s="26" t="s">
        <v>200</v>
      </c>
      <c r="Q110" s="26" t="s">
        <v>203</v>
      </c>
    </row>
    <row r="111" spans="1:17" x14ac:dyDescent="0.2">
      <c r="A111" t="s">
        <v>200</v>
      </c>
      <c r="B111" s="30">
        <v>473426095052526</v>
      </c>
      <c r="C111" s="27">
        <f>'"300" wells'' water levels'!B121</f>
        <v>32723</v>
      </c>
      <c r="F111" s="26" t="s">
        <v>201</v>
      </c>
      <c r="G111" s="5">
        <f>'"300" wells'' water levels'!F121</f>
        <v>25.601642999999999</v>
      </c>
      <c r="H111">
        <v>1</v>
      </c>
      <c r="I111" s="28">
        <v>2</v>
      </c>
      <c r="L111" s="26" t="s">
        <v>202</v>
      </c>
      <c r="N111" s="26" t="s">
        <v>202</v>
      </c>
      <c r="P111" s="26" t="s">
        <v>200</v>
      </c>
      <c r="Q111" s="26" t="s">
        <v>203</v>
      </c>
    </row>
    <row r="112" spans="1:17" x14ac:dyDescent="0.2">
      <c r="A112" t="s">
        <v>200</v>
      </c>
      <c r="B112" s="30">
        <v>473426095052526</v>
      </c>
      <c r="C112" s="27">
        <f>'"300" wells'' water levels'!B122</f>
        <v>32759</v>
      </c>
      <c r="F112" s="26" t="s">
        <v>201</v>
      </c>
      <c r="G112" s="5">
        <f>'"300" wells'' water levels'!F122</f>
        <v>26.172537000000002</v>
      </c>
      <c r="H112">
        <v>1</v>
      </c>
      <c r="I112" s="28">
        <v>2</v>
      </c>
      <c r="L112" s="26" t="s">
        <v>202</v>
      </c>
      <c r="N112" s="26" t="s">
        <v>202</v>
      </c>
      <c r="P112" s="26" t="s">
        <v>200</v>
      </c>
      <c r="Q112" s="26" t="s">
        <v>203</v>
      </c>
    </row>
    <row r="113" spans="1:17" x14ac:dyDescent="0.2">
      <c r="A113" t="s">
        <v>200</v>
      </c>
      <c r="B113" s="30">
        <v>473426095052526</v>
      </c>
      <c r="C113" s="27">
        <f>'"300" wells'' water levels'!B123</f>
        <v>32800</v>
      </c>
      <c r="F113" s="26" t="s">
        <v>201</v>
      </c>
      <c r="G113" s="5">
        <f>'"300" wells'' water levels'!F123</f>
        <v>26.330025000000003</v>
      </c>
      <c r="H113">
        <v>1</v>
      </c>
      <c r="I113" s="28">
        <v>2</v>
      </c>
      <c r="L113" s="26" t="s">
        <v>202</v>
      </c>
      <c r="N113" s="26" t="s">
        <v>202</v>
      </c>
      <c r="P113" s="26" t="s">
        <v>200</v>
      </c>
      <c r="Q113" s="26" t="s">
        <v>203</v>
      </c>
    </row>
    <row r="114" spans="1:17" x14ac:dyDescent="0.2">
      <c r="A114" t="s">
        <v>200</v>
      </c>
      <c r="B114" s="30">
        <v>473426095052526</v>
      </c>
      <c r="C114" s="27">
        <f>'"300" wells'' water levels'!B124</f>
        <v>32829</v>
      </c>
      <c r="F114" s="26" t="s">
        <v>201</v>
      </c>
      <c r="G114" s="5">
        <f>'"300" wells'' water levels'!F124</f>
        <v>26.320182000000003</v>
      </c>
      <c r="H114">
        <v>1</v>
      </c>
      <c r="I114" s="28">
        <v>2</v>
      </c>
      <c r="L114" s="26" t="s">
        <v>202</v>
      </c>
      <c r="N114" s="26" t="s">
        <v>202</v>
      </c>
      <c r="P114" s="26" t="s">
        <v>200</v>
      </c>
      <c r="Q114" s="26" t="s">
        <v>203</v>
      </c>
    </row>
    <row r="115" spans="1:17" x14ac:dyDescent="0.2">
      <c r="A115" t="s">
        <v>200</v>
      </c>
      <c r="B115" s="30">
        <v>473426095052526</v>
      </c>
      <c r="C115" s="27">
        <f>'"300" wells'' water levels'!B125</f>
        <v>32881</v>
      </c>
      <c r="F115" s="26" t="s">
        <v>201</v>
      </c>
      <c r="G115" s="5">
        <f>'"300" wells'' water levels'!F125</f>
        <v>26.330025000000003</v>
      </c>
      <c r="H115">
        <v>1</v>
      </c>
      <c r="I115" s="28">
        <v>2</v>
      </c>
      <c r="L115" s="26" t="s">
        <v>202</v>
      </c>
      <c r="N115" s="26" t="s">
        <v>202</v>
      </c>
      <c r="P115" s="26" t="s">
        <v>200</v>
      </c>
      <c r="Q115" s="26" t="s">
        <v>203</v>
      </c>
    </row>
    <row r="116" spans="1:17" x14ac:dyDescent="0.2">
      <c r="A116" t="s">
        <v>200</v>
      </c>
      <c r="B116" s="30">
        <v>473426095052526</v>
      </c>
      <c r="C116" s="27">
        <f>'"300" wells'' water levels'!B126</f>
        <v>32976</v>
      </c>
      <c r="F116" s="26" t="s">
        <v>201</v>
      </c>
      <c r="G116" s="5">
        <f>'"300" wells'' water levels'!F126</f>
        <v>26.362835</v>
      </c>
      <c r="H116">
        <v>1</v>
      </c>
      <c r="I116" s="28">
        <v>2</v>
      </c>
      <c r="L116" s="26" t="s">
        <v>202</v>
      </c>
      <c r="N116" s="26" t="s">
        <v>202</v>
      </c>
      <c r="P116" s="26" t="s">
        <v>200</v>
      </c>
      <c r="Q116" s="26" t="s">
        <v>203</v>
      </c>
    </row>
    <row r="117" spans="1:17" x14ac:dyDescent="0.2">
      <c r="A117" t="s">
        <v>200</v>
      </c>
      <c r="B117" s="30">
        <v>473426095052526</v>
      </c>
      <c r="C117" s="27">
        <f>'"300" wells'' water levels'!B127</f>
        <v>33050</v>
      </c>
      <c r="F117" s="26" t="s">
        <v>201</v>
      </c>
      <c r="G117" s="5">
        <f>'"300" wells'' water levels'!F127</f>
        <v>26.261123999999999</v>
      </c>
      <c r="H117">
        <v>1</v>
      </c>
      <c r="I117" s="28">
        <v>2</v>
      </c>
      <c r="L117" s="26" t="s">
        <v>202</v>
      </c>
      <c r="N117" s="26" t="s">
        <v>202</v>
      </c>
      <c r="P117" s="26" t="s">
        <v>200</v>
      </c>
      <c r="Q117" s="26" t="s">
        <v>203</v>
      </c>
    </row>
    <row r="118" spans="1:17" x14ac:dyDescent="0.2">
      <c r="A118" t="s">
        <v>200</v>
      </c>
      <c r="B118" s="30">
        <v>473426095052526</v>
      </c>
      <c r="C118" s="27">
        <f>'"300" wells'' water levels'!B128</f>
        <v>33257</v>
      </c>
      <c r="F118" s="26" t="s">
        <v>201</v>
      </c>
      <c r="G118" s="5">
        <f>'"300" wells'' water levels'!F128</f>
        <v>26.382521000000001</v>
      </c>
      <c r="H118">
        <v>1</v>
      </c>
      <c r="I118" s="28">
        <v>2</v>
      </c>
      <c r="L118" s="26" t="s">
        <v>202</v>
      </c>
      <c r="N118" s="26" t="s">
        <v>202</v>
      </c>
      <c r="P118" s="26" t="s">
        <v>200</v>
      </c>
      <c r="Q118" s="26" t="s">
        <v>203</v>
      </c>
    </row>
    <row r="119" spans="1:17" x14ac:dyDescent="0.2">
      <c r="A119" t="s">
        <v>200</v>
      </c>
      <c r="B119" s="30">
        <v>473426095052526</v>
      </c>
      <c r="C119" s="27">
        <f>'"300" wells'' water levels'!B129</f>
        <v>33306</v>
      </c>
      <c r="F119" s="26" t="s">
        <v>201</v>
      </c>
      <c r="G119" s="5">
        <f>'"300" wells'' water levels'!F129</f>
        <v>26.330025000000003</v>
      </c>
      <c r="H119">
        <v>1</v>
      </c>
      <c r="I119" s="28">
        <v>2</v>
      </c>
      <c r="L119" s="26" t="s">
        <v>202</v>
      </c>
      <c r="N119" s="26" t="s">
        <v>202</v>
      </c>
      <c r="P119" s="26" t="s">
        <v>200</v>
      </c>
      <c r="Q119" s="26" t="s">
        <v>203</v>
      </c>
    </row>
    <row r="120" spans="1:17" x14ac:dyDescent="0.2">
      <c r="A120" t="s">
        <v>200</v>
      </c>
      <c r="B120" s="30">
        <v>473426095052526</v>
      </c>
      <c r="C120" s="27">
        <f>'"300" wells'' water levels'!B130</f>
        <v>33326</v>
      </c>
      <c r="F120" s="26" t="s">
        <v>201</v>
      </c>
      <c r="G120" s="5">
        <f>'"300" wells'' water levels'!F130</f>
        <v>26.320182000000003</v>
      </c>
      <c r="H120">
        <v>1</v>
      </c>
      <c r="I120" s="28">
        <v>2</v>
      </c>
      <c r="L120" s="26" t="s">
        <v>202</v>
      </c>
      <c r="N120" s="26" t="s">
        <v>202</v>
      </c>
      <c r="P120" s="26" t="s">
        <v>200</v>
      </c>
      <c r="Q120" s="26" t="s">
        <v>203</v>
      </c>
    </row>
    <row r="121" spans="1:17" x14ac:dyDescent="0.2">
      <c r="A121" t="s">
        <v>200</v>
      </c>
      <c r="B121" s="30">
        <v>473426095052526</v>
      </c>
      <c r="C121" s="27">
        <f>'"300" wells'' water levels'!B131</f>
        <v>33679</v>
      </c>
      <c r="F121" s="26" t="s">
        <v>201</v>
      </c>
      <c r="G121" s="5">
        <f>'"300" wells'' water levels'!F131</f>
        <v>26.510480000000001</v>
      </c>
      <c r="H121">
        <v>1</v>
      </c>
      <c r="I121" s="28">
        <v>2</v>
      </c>
      <c r="L121" s="26" t="s">
        <v>202</v>
      </c>
      <c r="N121" s="26" t="s">
        <v>202</v>
      </c>
      <c r="P121" s="26" t="s">
        <v>200</v>
      </c>
      <c r="Q121" s="26" t="s">
        <v>203</v>
      </c>
    </row>
    <row r="122" spans="1:17" x14ac:dyDescent="0.2">
      <c r="A122" t="s">
        <v>200</v>
      </c>
      <c r="B122" s="30">
        <v>473426095052526</v>
      </c>
      <c r="C122" s="27">
        <f>'"300" wells'' water levels'!B132</f>
        <v>33686</v>
      </c>
      <c r="F122" s="26" t="s">
        <v>201</v>
      </c>
      <c r="G122" s="5">
        <f>'"300" wells'' water levels'!F132</f>
        <v>26.389082999999999</v>
      </c>
      <c r="H122">
        <v>1</v>
      </c>
      <c r="I122" s="28">
        <v>2</v>
      </c>
      <c r="L122" s="26" t="s">
        <v>202</v>
      </c>
      <c r="N122" s="26" t="s">
        <v>202</v>
      </c>
      <c r="P122" s="26" t="s">
        <v>200</v>
      </c>
      <c r="Q122" s="26" t="s">
        <v>203</v>
      </c>
    </row>
    <row r="123" spans="1:17" x14ac:dyDescent="0.2">
      <c r="A123" t="s">
        <v>200</v>
      </c>
      <c r="B123" s="30">
        <v>473426095052526</v>
      </c>
      <c r="C123" s="27">
        <f>'"300" wells'' water levels'!B133</f>
        <v>33688</v>
      </c>
      <c r="F123" s="26" t="s">
        <v>201</v>
      </c>
      <c r="G123" s="5">
        <f>'"300" wells'' water levels'!F133</f>
        <v>26.999348999999999</v>
      </c>
      <c r="H123">
        <v>1</v>
      </c>
      <c r="I123" s="28">
        <v>2</v>
      </c>
      <c r="L123" s="26" t="s">
        <v>202</v>
      </c>
      <c r="N123" s="26" t="s">
        <v>202</v>
      </c>
      <c r="P123" s="26" t="s">
        <v>200</v>
      </c>
      <c r="Q123" s="26" t="s">
        <v>203</v>
      </c>
    </row>
    <row r="124" spans="1:17" x14ac:dyDescent="0.2">
      <c r="A124" t="s">
        <v>200</v>
      </c>
      <c r="B124" s="30">
        <v>473426095052526</v>
      </c>
      <c r="C124" s="27">
        <f>'"300" wells'' water levels'!B134</f>
        <v>33690</v>
      </c>
      <c r="F124" s="26" t="s">
        <v>201</v>
      </c>
      <c r="G124" s="5">
        <f>'"300" wells'' water levels'!F134</f>
        <v>26.999348999999999</v>
      </c>
      <c r="H124">
        <v>1</v>
      </c>
      <c r="I124" s="28">
        <v>2</v>
      </c>
      <c r="L124" s="26" t="s">
        <v>202</v>
      </c>
      <c r="N124" s="26" t="s">
        <v>202</v>
      </c>
      <c r="P124" s="26" t="s">
        <v>200</v>
      </c>
      <c r="Q124" s="26" t="s">
        <v>203</v>
      </c>
    </row>
    <row r="125" spans="1:17" x14ac:dyDescent="0.2">
      <c r="A125" t="s">
        <v>200</v>
      </c>
      <c r="B125" s="30">
        <v>473426095052526</v>
      </c>
      <c r="C125" s="27">
        <f>'"300" wells'' water levels'!B135</f>
        <v>33693</v>
      </c>
      <c r="F125" s="26" t="s">
        <v>201</v>
      </c>
      <c r="G125" s="5">
        <f>'"300" wells'' water levels'!F135</f>
        <v>26.461265000000001</v>
      </c>
      <c r="H125">
        <v>1</v>
      </c>
      <c r="I125" s="28">
        <v>2</v>
      </c>
      <c r="L125" s="26" t="s">
        <v>202</v>
      </c>
      <c r="N125" s="26" t="s">
        <v>202</v>
      </c>
      <c r="P125" s="26" t="s">
        <v>200</v>
      </c>
      <c r="Q125" s="26" t="s">
        <v>203</v>
      </c>
    </row>
    <row r="126" spans="1:17" x14ac:dyDescent="0.2">
      <c r="A126" t="s">
        <v>200</v>
      </c>
      <c r="B126" s="30">
        <v>473426095052526</v>
      </c>
      <c r="C126" s="27">
        <f>'"300" wells'' water levels'!B136</f>
        <v>33695</v>
      </c>
      <c r="F126" s="26" t="s">
        <v>201</v>
      </c>
      <c r="G126" s="5">
        <f>'"300" wells'' water levels'!F136</f>
        <v>25.555709</v>
      </c>
      <c r="H126">
        <v>1</v>
      </c>
      <c r="I126" s="28">
        <v>2</v>
      </c>
      <c r="L126" s="26" t="s">
        <v>202</v>
      </c>
      <c r="N126" s="26" t="s">
        <v>202</v>
      </c>
      <c r="P126" s="26" t="s">
        <v>200</v>
      </c>
      <c r="Q126" s="26" t="s">
        <v>203</v>
      </c>
    </row>
    <row r="127" spans="1:17" x14ac:dyDescent="0.2">
      <c r="A127" t="s">
        <v>200</v>
      </c>
      <c r="B127" s="30">
        <v>473426095052526</v>
      </c>
      <c r="C127" s="27">
        <f>'"300" wells'' water levels'!B137</f>
        <v>33699</v>
      </c>
      <c r="F127" s="26" t="s">
        <v>201</v>
      </c>
      <c r="G127" s="5">
        <f>'"300" wells'' water levels'!F137</f>
        <v>26.221752000000002</v>
      </c>
      <c r="H127">
        <v>1</v>
      </c>
      <c r="I127" s="28">
        <v>2</v>
      </c>
      <c r="L127" s="26" t="s">
        <v>202</v>
      </c>
      <c r="N127" s="26" t="s">
        <v>202</v>
      </c>
      <c r="P127" s="26" t="s">
        <v>200</v>
      </c>
      <c r="Q127" s="26" t="s">
        <v>203</v>
      </c>
    </row>
    <row r="128" spans="1:17" x14ac:dyDescent="0.2">
      <c r="A128" t="s">
        <v>200</v>
      </c>
      <c r="B128" s="30">
        <v>473426095052526</v>
      </c>
      <c r="C128" s="27">
        <f>'"300" wells'' water levels'!B138</f>
        <v>33700</v>
      </c>
      <c r="F128" s="26" t="s">
        <v>201</v>
      </c>
      <c r="G128" s="5">
        <f>'"300" wells'' water levels'!F138</f>
        <v>27.212614000000002</v>
      </c>
      <c r="H128">
        <v>1</v>
      </c>
      <c r="I128" s="28">
        <v>2</v>
      </c>
      <c r="L128" s="26" t="s">
        <v>202</v>
      </c>
      <c r="N128" s="26" t="s">
        <v>202</v>
      </c>
      <c r="P128" s="26" t="s">
        <v>200</v>
      </c>
      <c r="Q128" s="26" t="s">
        <v>203</v>
      </c>
    </row>
    <row r="129" spans="1:17" x14ac:dyDescent="0.2">
      <c r="A129" t="s">
        <v>200</v>
      </c>
      <c r="B129" s="30">
        <v>473426095052526</v>
      </c>
      <c r="C129" s="27">
        <f>'"300" wells'' water levels'!B139</f>
        <v>33702</v>
      </c>
      <c r="F129" s="26" t="s">
        <v>201</v>
      </c>
      <c r="G129" s="5">
        <f>'"300" wells'' water levels'!F139</f>
        <v>27.202771000000002</v>
      </c>
      <c r="H129">
        <v>1</v>
      </c>
      <c r="I129" s="28">
        <v>2</v>
      </c>
      <c r="L129" s="26" t="s">
        <v>202</v>
      </c>
      <c r="N129" s="26" t="s">
        <v>202</v>
      </c>
      <c r="P129" s="26" t="s">
        <v>200</v>
      </c>
      <c r="Q129" s="26" t="s">
        <v>203</v>
      </c>
    </row>
    <row r="130" spans="1:17" x14ac:dyDescent="0.2">
      <c r="A130" t="s">
        <v>200</v>
      </c>
      <c r="B130" s="30">
        <v>473426095052526</v>
      </c>
      <c r="C130" s="27">
        <f>'"300" wells'' water levels'!B140</f>
        <v>33707</v>
      </c>
      <c r="F130" s="26" t="s">
        <v>201</v>
      </c>
      <c r="G130" s="5">
        <f>'"300" wells'' water levels'!F140</f>
        <v>27.002630000000003</v>
      </c>
      <c r="H130">
        <v>1</v>
      </c>
      <c r="I130" s="28">
        <v>2</v>
      </c>
      <c r="L130" s="26" t="s">
        <v>202</v>
      </c>
      <c r="N130" s="26" t="s">
        <v>202</v>
      </c>
      <c r="P130" s="26" t="s">
        <v>200</v>
      </c>
      <c r="Q130" s="26" t="s">
        <v>203</v>
      </c>
    </row>
    <row r="131" spans="1:17" x14ac:dyDescent="0.2">
      <c r="A131" t="s">
        <v>200</v>
      </c>
      <c r="B131" s="30">
        <v>473426095052526</v>
      </c>
      <c r="C131" s="27">
        <f>'"300" wells'' water levels'!B141</f>
        <v>33709</v>
      </c>
      <c r="F131" s="26" t="s">
        <v>201</v>
      </c>
      <c r="G131" s="5">
        <f>'"300" wells'' water levels'!F141</f>
        <v>26.402207000000004</v>
      </c>
      <c r="H131">
        <v>1</v>
      </c>
      <c r="I131" s="28">
        <v>2</v>
      </c>
      <c r="L131" s="26" t="s">
        <v>202</v>
      </c>
      <c r="N131" s="26" t="s">
        <v>202</v>
      </c>
      <c r="P131" s="26" t="s">
        <v>200</v>
      </c>
      <c r="Q131" s="26" t="s">
        <v>203</v>
      </c>
    </row>
    <row r="132" spans="1:17" x14ac:dyDescent="0.2">
      <c r="A132" t="s">
        <v>200</v>
      </c>
      <c r="B132" s="30">
        <v>473426095052526</v>
      </c>
      <c r="C132" s="27">
        <f>'"300" wells'' water levels'!B142</f>
        <v>33711</v>
      </c>
      <c r="F132" s="26" t="s">
        <v>201</v>
      </c>
      <c r="G132" s="5">
        <f>'"300" wells'' water levels'!F142</f>
        <v>27.501342000000001</v>
      </c>
      <c r="H132">
        <v>1</v>
      </c>
      <c r="I132" s="28">
        <v>2</v>
      </c>
      <c r="L132" s="26" t="s">
        <v>202</v>
      </c>
      <c r="N132" s="26" t="s">
        <v>202</v>
      </c>
      <c r="P132" s="26" t="s">
        <v>200</v>
      </c>
      <c r="Q132" s="26" t="s">
        <v>203</v>
      </c>
    </row>
    <row r="133" spans="1:17" x14ac:dyDescent="0.2">
      <c r="A133" t="s">
        <v>200</v>
      </c>
      <c r="B133" s="30">
        <v>473426095052526</v>
      </c>
      <c r="C133" s="27">
        <f>'"300" wells'' water levels'!B143</f>
        <v>33714</v>
      </c>
      <c r="F133" s="26" t="s">
        <v>201</v>
      </c>
      <c r="G133" s="5">
        <f>'"300" wells'' water levels'!F143</f>
        <v>27.521028000000001</v>
      </c>
      <c r="H133">
        <v>1</v>
      </c>
      <c r="I133" s="28">
        <v>2</v>
      </c>
      <c r="L133" s="26" t="s">
        <v>202</v>
      </c>
      <c r="N133" s="26" t="s">
        <v>202</v>
      </c>
      <c r="P133" s="26" t="s">
        <v>200</v>
      </c>
      <c r="Q133" s="26" t="s">
        <v>203</v>
      </c>
    </row>
    <row r="134" spans="1:17" x14ac:dyDescent="0.2">
      <c r="A134" t="s">
        <v>200</v>
      </c>
      <c r="B134" s="30">
        <v>473426095052526</v>
      </c>
      <c r="C134" s="27">
        <f>'"300" wells'' water levels'!B146</f>
        <v>33784</v>
      </c>
      <c r="F134" s="26" t="s">
        <v>201</v>
      </c>
      <c r="G134" s="5">
        <f>'"300" wells'' water levels'!F146</f>
        <v>26.034735000000001</v>
      </c>
      <c r="H134">
        <v>1</v>
      </c>
      <c r="I134" s="28">
        <v>2</v>
      </c>
      <c r="L134" s="26" t="s">
        <v>202</v>
      </c>
      <c r="N134" s="26" t="s">
        <v>202</v>
      </c>
      <c r="P134" s="26" t="s">
        <v>200</v>
      </c>
      <c r="Q134" s="26" t="s">
        <v>203</v>
      </c>
    </row>
    <row r="135" spans="1:17" x14ac:dyDescent="0.2">
      <c r="A135" t="s">
        <v>200</v>
      </c>
      <c r="B135" s="30">
        <v>473426095052526</v>
      </c>
      <c r="C135" s="27">
        <f>'"300" wells'' water levels'!B147</f>
        <v>33996</v>
      </c>
      <c r="F135" s="26" t="s">
        <v>201</v>
      </c>
      <c r="G135" s="5">
        <f>'"300" wells'' water levels'!F147</f>
        <v>25.755849999999999</v>
      </c>
      <c r="H135">
        <v>1</v>
      </c>
      <c r="I135" s="28">
        <v>2</v>
      </c>
      <c r="L135" s="26" t="s">
        <v>202</v>
      </c>
      <c r="N135" s="26" t="s">
        <v>202</v>
      </c>
      <c r="P135" s="26" t="s">
        <v>200</v>
      </c>
      <c r="Q135" s="26" t="s">
        <v>203</v>
      </c>
    </row>
    <row r="136" spans="1:17" x14ac:dyDescent="0.2">
      <c r="A136" t="s">
        <v>200</v>
      </c>
      <c r="B136" s="30">
        <v>473426095052526</v>
      </c>
      <c r="C136" s="27">
        <f>'"300" wells'' water levels'!B148</f>
        <v>34026</v>
      </c>
      <c r="F136" s="26" t="s">
        <v>201</v>
      </c>
      <c r="G136" s="5">
        <f>'"300" wells'' water levels'!F148</f>
        <v>25.926462000000001</v>
      </c>
      <c r="H136">
        <v>1</v>
      </c>
      <c r="I136" s="28">
        <v>2</v>
      </c>
      <c r="L136" s="26" t="s">
        <v>202</v>
      </c>
      <c r="N136" s="26" t="s">
        <v>202</v>
      </c>
      <c r="P136" s="26" t="s">
        <v>200</v>
      </c>
      <c r="Q136" s="26" t="s">
        <v>203</v>
      </c>
    </row>
    <row r="137" spans="1:17" x14ac:dyDescent="0.2">
      <c r="A137" t="s">
        <v>200</v>
      </c>
      <c r="B137" s="30">
        <v>473426095052526</v>
      </c>
      <c r="C137" s="27">
        <f>'"300" wells'' water levels'!B149</f>
        <v>34033</v>
      </c>
      <c r="F137" s="26" t="s">
        <v>201</v>
      </c>
      <c r="G137" s="5">
        <f>'"300" wells'' water levels'!F149</f>
        <v>27.521028000000001</v>
      </c>
      <c r="H137">
        <v>1</v>
      </c>
      <c r="I137" s="28">
        <v>2</v>
      </c>
      <c r="L137" s="26" t="s">
        <v>202</v>
      </c>
      <c r="N137" s="26" t="s">
        <v>202</v>
      </c>
      <c r="P137" s="26" t="s">
        <v>200</v>
      </c>
      <c r="Q137" s="26" t="s">
        <v>203</v>
      </c>
    </row>
    <row r="138" spans="1:17" x14ac:dyDescent="0.2">
      <c r="A138" t="s">
        <v>200</v>
      </c>
      <c r="B138" s="30">
        <v>473426095052526</v>
      </c>
      <c r="C138" s="27">
        <f>'"300" wells'' water levels'!B150</f>
        <v>34044</v>
      </c>
      <c r="F138" s="26" t="s">
        <v>201</v>
      </c>
      <c r="G138" s="5">
        <f>'"300" wells'' water levels'!F150</f>
        <v>26.143008000000002</v>
      </c>
      <c r="H138">
        <v>1</v>
      </c>
      <c r="I138" s="28">
        <v>2</v>
      </c>
      <c r="L138" s="26" t="s">
        <v>202</v>
      </c>
      <c r="N138" s="26" t="s">
        <v>202</v>
      </c>
      <c r="P138" s="26" t="s">
        <v>200</v>
      </c>
      <c r="Q138" s="26" t="s">
        <v>203</v>
      </c>
    </row>
    <row r="139" spans="1:17" x14ac:dyDescent="0.2">
      <c r="A139" t="s">
        <v>200</v>
      </c>
      <c r="B139" s="30">
        <v>473426095052526</v>
      </c>
      <c r="C139" s="27">
        <f>'"300" wells'' water levels'!B151</f>
        <v>34058</v>
      </c>
      <c r="F139" s="26" t="s">
        <v>201</v>
      </c>
      <c r="G139" s="5">
        <f>'"300" wells'' water levels'!F151</f>
        <v>26.120041000000001</v>
      </c>
      <c r="H139">
        <v>1</v>
      </c>
      <c r="I139" s="28">
        <v>2</v>
      </c>
      <c r="L139" s="26" t="s">
        <v>202</v>
      </c>
      <c r="N139" s="26" t="s">
        <v>202</v>
      </c>
      <c r="P139" s="26" t="s">
        <v>200</v>
      </c>
      <c r="Q139" s="26" t="s">
        <v>203</v>
      </c>
    </row>
    <row r="140" spans="1:17" x14ac:dyDescent="0.2">
      <c r="A140" t="s">
        <v>200</v>
      </c>
      <c r="B140" s="30">
        <v>473426095052526</v>
      </c>
      <c r="C140" s="27">
        <f>'"300" wells'' water levels'!B152</f>
        <v>34065</v>
      </c>
      <c r="F140" s="26" t="s">
        <v>201</v>
      </c>
      <c r="G140" s="5">
        <f>'"300" wells'' water levels'!F152</f>
        <v>26.060983</v>
      </c>
      <c r="H140">
        <v>1</v>
      </c>
      <c r="I140" s="28">
        <v>2</v>
      </c>
      <c r="L140" s="26" t="s">
        <v>202</v>
      </c>
      <c r="N140" s="26" t="s">
        <v>202</v>
      </c>
      <c r="P140" s="26" t="s">
        <v>200</v>
      </c>
      <c r="Q140" s="26" t="s">
        <v>203</v>
      </c>
    </row>
    <row r="141" spans="1:17" x14ac:dyDescent="0.2">
      <c r="A141" t="s">
        <v>200</v>
      </c>
      <c r="B141" s="30">
        <v>473426095052526</v>
      </c>
      <c r="C141" s="27">
        <f>'"300" wells'' water levels'!B153</f>
        <v>34075</v>
      </c>
      <c r="F141" s="26" t="s">
        <v>201</v>
      </c>
      <c r="G141" s="5">
        <f>'"300" wells'' water levels'!F153</f>
        <v>26.723745000000001</v>
      </c>
      <c r="H141">
        <v>1</v>
      </c>
      <c r="I141" s="28">
        <v>2</v>
      </c>
      <c r="L141" s="26" t="s">
        <v>202</v>
      </c>
      <c r="N141" s="26" t="s">
        <v>202</v>
      </c>
      <c r="P141" s="26" t="s">
        <v>200</v>
      </c>
      <c r="Q141" s="26" t="s">
        <v>203</v>
      </c>
    </row>
    <row r="142" spans="1:17" x14ac:dyDescent="0.2">
      <c r="A142" t="s">
        <v>200</v>
      </c>
      <c r="B142" s="30">
        <v>473426095052526</v>
      </c>
      <c r="C142" s="27">
        <f>'"300" wells'' water levels'!B154</f>
        <v>34086</v>
      </c>
      <c r="F142" s="26" t="s">
        <v>201</v>
      </c>
      <c r="G142" s="5">
        <f>'"300" wells'' water levels'!F154</f>
        <v>25.726321000000002</v>
      </c>
      <c r="H142">
        <v>1</v>
      </c>
      <c r="I142" s="28">
        <v>2</v>
      </c>
      <c r="L142" s="26" t="s">
        <v>202</v>
      </c>
      <c r="N142" s="26" t="s">
        <v>202</v>
      </c>
      <c r="P142" s="26" t="s">
        <v>200</v>
      </c>
      <c r="Q142" s="26" t="s">
        <v>203</v>
      </c>
    </row>
    <row r="143" spans="1:17" x14ac:dyDescent="0.2">
      <c r="A143" t="s">
        <v>200</v>
      </c>
      <c r="B143" s="30">
        <v>473426095052526</v>
      </c>
      <c r="C143" s="27">
        <f>'"300" wells'' water levels'!B155</f>
        <v>34100</v>
      </c>
      <c r="F143" s="26" t="s">
        <v>201</v>
      </c>
      <c r="G143" s="5">
        <f>'"300" wells'' water levels'!F155</f>
        <v>25.214485</v>
      </c>
      <c r="H143">
        <v>1</v>
      </c>
      <c r="I143" s="28">
        <v>2</v>
      </c>
      <c r="L143" s="26" t="s">
        <v>202</v>
      </c>
      <c r="N143" s="26" t="s">
        <v>202</v>
      </c>
      <c r="P143" s="26" t="s">
        <v>200</v>
      </c>
      <c r="Q143" s="26" t="s">
        <v>203</v>
      </c>
    </row>
    <row r="144" spans="1:17" x14ac:dyDescent="0.2">
      <c r="A144" t="s">
        <v>200</v>
      </c>
      <c r="B144" s="30">
        <v>473426095052526</v>
      </c>
      <c r="C144" s="27">
        <f>'"300" wells'' water levels'!B156</f>
        <v>34110</v>
      </c>
      <c r="F144" s="26" t="s">
        <v>201</v>
      </c>
      <c r="G144" s="5">
        <f>'"300" wells'' water levels'!F156</f>
        <v>25.079964</v>
      </c>
      <c r="H144">
        <v>1</v>
      </c>
      <c r="I144" s="28">
        <v>2</v>
      </c>
      <c r="L144" s="26" t="s">
        <v>202</v>
      </c>
      <c r="N144" s="26" t="s">
        <v>202</v>
      </c>
      <c r="P144" s="26" t="s">
        <v>200</v>
      </c>
      <c r="Q144" s="26" t="s">
        <v>203</v>
      </c>
    </row>
    <row r="145" spans="1:17" x14ac:dyDescent="0.2">
      <c r="A145" t="s">
        <v>200</v>
      </c>
      <c r="B145" s="30">
        <v>473426095052526</v>
      </c>
      <c r="C145" s="27">
        <f>'"300" wells'' water levels'!B157</f>
        <v>34117</v>
      </c>
      <c r="F145" s="26" t="s">
        <v>201</v>
      </c>
      <c r="G145" s="5">
        <f>'"300" wells'' water levels'!F157</f>
        <v>25.066839999999999</v>
      </c>
      <c r="H145">
        <v>1</v>
      </c>
      <c r="I145" s="28">
        <v>2</v>
      </c>
      <c r="L145" s="26" t="s">
        <v>202</v>
      </c>
      <c r="N145" s="26" t="s">
        <v>202</v>
      </c>
      <c r="P145" s="26" t="s">
        <v>200</v>
      </c>
      <c r="Q145" s="26" t="s">
        <v>203</v>
      </c>
    </row>
    <row r="146" spans="1:17" x14ac:dyDescent="0.2">
      <c r="A146" t="s">
        <v>200</v>
      </c>
      <c r="B146" s="30">
        <v>473426095052526</v>
      </c>
      <c r="C146" s="27">
        <f>'"300" wells'' water levels'!B158</f>
        <v>34129</v>
      </c>
      <c r="F146" s="26" t="s">
        <v>201</v>
      </c>
      <c r="G146" s="5">
        <f>'"300" wells'' water levels'!F158</f>
        <v>24.174408000000003</v>
      </c>
      <c r="H146">
        <v>1</v>
      </c>
      <c r="I146" s="28">
        <v>2</v>
      </c>
      <c r="L146" s="26" t="s">
        <v>202</v>
      </c>
      <c r="N146" s="26" t="s">
        <v>202</v>
      </c>
      <c r="P146" s="26" t="s">
        <v>200</v>
      </c>
      <c r="Q146" s="26" t="s">
        <v>203</v>
      </c>
    </row>
    <row r="147" spans="1:17" x14ac:dyDescent="0.2">
      <c r="A147" t="s">
        <v>200</v>
      </c>
      <c r="B147" s="30">
        <v>473426095052526</v>
      </c>
      <c r="C147" s="27">
        <f>'"300" wells'' water levels'!B160</f>
        <v>34310</v>
      </c>
      <c r="F147" s="26" t="s">
        <v>201</v>
      </c>
      <c r="G147" s="5">
        <f>'"300" wells'' water levels'!F160</f>
        <v>25.109493000000001</v>
      </c>
      <c r="H147">
        <v>1</v>
      </c>
      <c r="I147" s="28">
        <v>2</v>
      </c>
      <c r="L147" s="26" t="s">
        <v>202</v>
      </c>
      <c r="N147" s="26" t="s">
        <v>202</v>
      </c>
      <c r="P147" s="26" t="s">
        <v>200</v>
      </c>
      <c r="Q147" s="26" t="s">
        <v>203</v>
      </c>
    </row>
    <row r="148" spans="1:17" x14ac:dyDescent="0.2">
      <c r="A148" t="s">
        <v>200</v>
      </c>
      <c r="B148" s="30">
        <v>473426095052526</v>
      </c>
      <c r="C148" s="27">
        <f>'"300" wells'' water levels'!B161</f>
        <v>34341</v>
      </c>
      <c r="F148" s="26" t="s">
        <v>201</v>
      </c>
      <c r="G148" s="5">
        <f>'"300" wells'' water levels'!F161</f>
        <v>25.404783000000002</v>
      </c>
      <c r="H148">
        <v>1</v>
      </c>
      <c r="I148" s="28">
        <v>2</v>
      </c>
      <c r="L148" s="26" t="s">
        <v>202</v>
      </c>
      <c r="N148" s="26" t="s">
        <v>202</v>
      </c>
      <c r="P148" s="26" t="s">
        <v>200</v>
      </c>
      <c r="Q148" s="26" t="s">
        <v>203</v>
      </c>
    </row>
    <row r="149" spans="1:17" x14ac:dyDescent="0.2">
      <c r="A149" t="s">
        <v>200</v>
      </c>
      <c r="B149" s="30">
        <v>473426095052526</v>
      </c>
      <c r="C149" s="27">
        <f>'"300" wells'' water levels'!B162</f>
        <v>34366</v>
      </c>
      <c r="F149" s="26" t="s">
        <v>201</v>
      </c>
      <c r="G149" s="5">
        <f>'"300" wells'' water levels'!F162</f>
        <v>24.262995</v>
      </c>
      <c r="H149">
        <v>1</v>
      </c>
      <c r="I149" s="28">
        <v>2</v>
      </c>
      <c r="L149" s="26" t="s">
        <v>202</v>
      </c>
      <c r="N149" s="26" t="s">
        <v>202</v>
      </c>
      <c r="P149" s="26" t="s">
        <v>200</v>
      </c>
      <c r="Q149" s="26" t="s">
        <v>203</v>
      </c>
    </row>
    <row r="150" spans="1:17" x14ac:dyDescent="0.2">
      <c r="A150" t="s">
        <v>200</v>
      </c>
      <c r="B150" s="30">
        <v>473426095052526</v>
      </c>
      <c r="C150" s="27">
        <f>'"300" wells'' water levels'!B163</f>
        <v>34402</v>
      </c>
      <c r="F150" s="26" t="s">
        <v>201</v>
      </c>
      <c r="G150" s="5">
        <f>'"300" wells'' water levels'!F163</f>
        <v>26.307058000000005</v>
      </c>
      <c r="H150">
        <v>1</v>
      </c>
      <c r="I150" s="28">
        <v>2</v>
      </c>
      <c r="L150" s="26" t="s">
        <v>202</v>
      </c>
      <c r="N150" s="26" t="s">
        <v>202</v>
      </c>
      <c r="P150" s="26" t="s">
        <v>200</v>
      </c>
      <c r="Q150" s="26" t="s">
        <v>203</v>
      </c>
    </row>
    <row r="151" spans="1:17" x14ac:dyDescent="0.2">
      <c r="A151" t="s">
        <v>200</v>
      </c>
      <c r="B151" s="30">
        <v>473426095052526</v>
      </c>
      <c r="C151" s="27">
        <f>'"300" wells'' water levels'!B164</f>
        <v>34438</v>
      </c>
      <c r="F151" s="26" t="s">
        <v>201</v>
      </c>
      <c r="G151" s="5">
        <f>'"300" wells'' water levels'!F164</f>
        <v>27.543994999999999</v>
      </c>
      <c r="H151">
        <v>1</v>
      </c>
      <c r="I151" s="28">
        <v>2</v>
      </c>
      <c r="L151" s="26" t="s">
        <v>202</v>
      </c>
      <c r="N151" s="26" t="s">
        <v>202</v>
      </c>
      <c r="P151" s="26" t="s">
        <v>200</v>
      </c>
      <c r="Q151" s="26" t="s">
        <v>203</v>
      </c>
    </row>
    <row r="152" spans="1:17" x14ac:dyDescent="0.2">
      <c r="A152" t="s">
        <v>200</v>
      </c>
      <c r="B152" s="30">
        <v>473426095052526</v>
      </c>
      <c r="C152" s="27">
        <f>'"300" wells'' water levels'!B165</f>
        <v>34488</v>
      </c>
      <c r="F152" s="26" t="s">
        <v>201</v>
      </c>
      <c r="G152" s="5">
        <f>'"300" wells'' water levels'!F165</f>
        <v>27.547276000000004</v>
      </c>
      <c r="H152">
        <v>1</v>
      </c>
      <c r="I152" s="28">
        <v>2</v>
      </c>
      <c r="L152" s="26" t="s">
        <v>202</v>
      </c>
      <c r="N152" s="26" t="s">
        <v>202</v>
      </c>
      <c r="P152" s="26" t="s">
        <v>200</v>
      </c>
      <c r="Q152" s="26" t="s">
        <v>203</v>
      </c>
    </row>
    <row r="153" spans="1:17" x14ac:dyDescent="0.2">
      <c r="A153" t="s">
        <v>200</v>
      </c>
      <c r="B153" s="30">
        <v>473426095052526</v>
      </c>
      <c r="C153" s="27">
        <f>'"300" wells'' water levels'!B166</f>
        <v>34522</v>
      </c>
      <c r="F153" s="26" t="s">
        <v>201</v>
      </c>
      <c r="G153" s="5">
        <f>'"300" wells'' water levels'!F166</f>
        <v>25.063559000000001</v>
      </c>
      <c r="H153">
        <v>1</v>
      </c>
      <c r="I153" s="28">
        <v>2</v>
      </c>
      <c r="L153" s="26" t="s">
        <v>202</v>
      </c>
      <c r="N153" s="26" t="s">
        <v>202</v>
      </c>
      <c r="P153" s="26" t="s">
        <v>200</v>
      </c>
      <c r="Q153" s="26" t="s">
        <v>203</v>
      </c>
    </row>
    <row r="154" spans="1:17" x14ac:dyDescent="0.2">
      <c r="A154" t="s">
        <v>200</v>
      </c>
      <c r="B154" s="30">
        <v>473426095052526</v>
      </c>
      <c r="C154" s="27">
        <f>'"300" wells'' water levels'!B168</f>
        <v>34589</v>
      </c>
      <c r="F154" s="26" t="s">
        <v>201</v>
      </c>
      <c r="G154" s="5">
        <f>'"300" wells'' water levels'!F168</f>
        <v>26.129884000000004</v>
      </c>
      <c r="H154">
        <v>1</v>
      </c>
      <c r="I154" s="28">
        <v>2</v>
      </c>
      <c r="L154" s="26" t="s">
        <v>202</v>
      </c>
      <c r="N154" s="26" t="s">
        <v>202</v>
      </c>
      <c r="P154" s="26" t="s">
        <v>200</v>
      </c>
      <c r="Q154" s="26" t="s">
        <v>203</v>
      </c>
    </row>
    <row r="155" spans="1:17" x14ac:dyDescent="0.2">
      <c r="A155" t="s">
        <v>200</v>
      </c>
      <c r="B155" s="30">
        <v>473426095052526</v>
      </c>
      <c r="C155" s="27">
        <f>'"300" wells'' water levels'!B169</f>
        <v>34611</v>
      </c>
      <c r="F155" s="26" t="s">
        <v>201</v>
      </c>
      <c r="G155" s="5">
        <f>'"300" wells'' water levels'!F169</f>
        <v>24.069416</v>
      </c>
      <c r="H155">
        <v>1</v>
      </c>
      <c r="I155" s="28">
        <v>2</v>
      </c>
      <c r="L155" s="26" t="s">
        <v>202</v>
      </c>
      <c r="N155" s="26" t="s">
        <v>202</v>
      </c>
      <c r="P155" s="26" t="s">
        <v>200</v>
      </c>
      <c r="Q155" s="26" t="s">
        <v>203</v>
      </c>
    </row>
    <row r="156" spans="1:17" x14ac:dyDescent="0.2">
      <c r="A156" t="s">
        <v>200</v>
      </c>
      <c r="B156" s="30">
        <v>473426095052526</v>
      </c>
      <c r="C156" s="27">
        <f>'"300" wells'' water levels'!B170</f>
        <v>34648</v>
      </c>
      <c r="F156" s="26" t="s">
        <v>201</v>
      </c>
      <c r="G156" s="5">
        <f>'"300" wells'' water levels'!F170</f>
        <v>23.846308000000001</v>
      </c>
      <c r="H156">
        <v>1</v>
      </c>
      <c r="I156" s="28">
        <v>2</v>
      </c>
      <c r="L156" s="26" t="s">
        <v>202</v>
      </c>
      <c r="N156" s="26" t="s">
        <v>202</v>
      </c>
      <c r="P156" s="26" t="s">
        <v>200</v>
      </c>
      <c r="Q156" s="26" t="s">
        <v>203</v>
      </c>
    </row>
    <row r="157" spans="1:17" x14ac:dyDescent="0.2">
      <c r="A157" t="s">
        <v>200</v>
      </c>
      <c r="B157" s="30">
        <v>473426095052526</v>
      </c>
      <c r="C157" s="27">
        <f>'"300" wells'' water levels'!B171</f>
        <v>34676</v>
      </c>
      <c r="F157" s="26" t="s">
        <v>201</v>
      </c>
      <c r="G157" s="5">
        <f>'"300" wells'' water levels'!F171</f>
        <v>23.783968999999999</v>
      </c>
      <c r="H157">
        <v>1</v>
      </c>
      <c r="I157" s="28">
        <v>2</v>
      </c>
      <c r="L157" s="26" t="s">
        <v>202</v>
      </c>
      <c r="N157" s="26" t="s">
        <v>202</v>
      </c>
      <c r="P157" s="26" t="s">
        <v>200</v>
      </c>
      <c r="Q157" s="26" t="s">
        <v>203</v>
      </c>
    </row>
    <row r="158" spans="1:17" x14ac:dyDescent="0.2">
      <c r="A158" t="s">
        <v>200</v>
      </c>
      <c r="B158" s="30">
        <v>473426095052526</v>
      </c>
      <c r="C158" s="27">
        <f>'"300" wells'' water levels'!B172</f>
        <v>34702</v>
      </c>
      <c r="F158" s="26" t="s">
        <v>201</v>
      </c>
      <c r="G158" s="5">
        <f>'"300" wells'' water levels'!F172</f>
        <v>24.246590000000001</v>
      </c>
      <c r="H158">
        <v>1</v>
      </c>
      <c r="I158" s="28">
        <v>2</v>
      </c>
      <c r="L158" s="26" t="s">
        <v>202</v>
      </c>
      <c r="N158" s="26" t="s">
        <v>202</v>
      </c>
      <c r="P158" s="26" t="s">
        <v>200</v>
      </c>
      <c r="Q158" s="26" t="s">
        <v>203</v>
      </c>
    </row>
    <row r="159" spans="1:17" x14ac:dyDescent="0.2">
      <c r="A159" t="s">
        <v>200</v>
      </c>
      <c r="B159" s="30">
        <v>473426095052526</v>
      </c>
      <c r="C159" s="27">
        <f>'"300" wells'' water levels'!B173</f>
        <v>34775</v>
      </c>
      <c r="F159" s="26" t="s">
        <v>201</v>
      </c>
      <c r="G159" s="5">
        <f>'"300" wells'' water levels'!F173</f>
        <v>25.037311000000003</v>
      </c>
      <c r="H159">
        <v>1</v>
      </c>
      <c r="I159" s="28">
        <v>2</v>
      </c>
      <c r="L159" s="26" t="s">
        <v>202</v>
      </c>
      <c r="N159" s="26" t="s">
        <v>202</v>
      </c>
      <c r="P159" s="26" t="s">
        <v>200</v>
      </c>
      <c r="Q159" s="26" t="s">
        <v>203</v>
      </c>
    </row>
    <row r="160" spans="1:17" x14ac:dyDescent="0.2">
      <c r="A160" t="s">
        <v>200</v>
      </c>
      <c r="B160" s="30">
        <v>473426095052526</v>
      </c>
      <c r="C160" s="27">
        <f>'"300" wells'' water levels'!B174</f>
        <v>34817</v>
      </c>
      <c r="F160" s="26" t="s">
        <v>201</v>
      </c>
      <c r="G160" s="5">
        <f>'"300" wells'' water levels'!F174</f>
        <v>26.330025000000003</v>
      </c>
      <c r="H160">
        <v>1</v>
      </c>
      <c r="I160" s="28">
        <v>2</v>
      </c>
      <c r="L160" s="26" t="s">
        <v>202</v>
      </c>
      <c r="N160" s="26" t="s">
        <v>202</v>
      </c>
      <c r="P160" s="26" t="s">
        <v>200</v>
      </c>
      <c r="Q160" s="26" t="s">
        <v>203</v>
      </c>
    </row>
    <row r="161" spans="1:17" x14ac:dyDescent="0.2">
      <c r="A161" t="s">
        <v>200</v>
      </c>
      <c r="B161" s="30">
        <v>473426095052526</v>
      </c>
      <c r="C161" s="27">
        <f>'"300" wells'' water levels'!B175</f>
        <v>34859</v>
      </c>
      <c r="F161" s="26" t="s">
        <v>201</v>
      </c>
      <c r="G161" s="5">
        <f>'"300" wells'' water levels'!F175</f>
        <v>23.803654999999999</v>
      </c>
      <c r="H161">
        <v>1</v>
      </c>
      <c r="I161" s="28">
        <v>2</v>
      </c>
      <c r="L161" s="26" t="s">
        <v>202</v>
      </c>
      <c r="N161" s="26" t="s">
        <v>202</v>
      </c>
      <c r="P161" s="26" t="s">
        <v>200</v>
      </c>
      <c r="Q161" s="26" t="s">
        <v>203</v>
      </c>
    </row>
    <row r="162" spans="1:17" x14ac:dyDescent="0.2">
      <c r="A162" t="s">
        <v>200</v>
      </c>
      <c r="B162" s="30">
        <v>473426095052526</v>
      </c>
      <c r="C162" s="27">
        <f>'"300" wells'' water levels'!B176</f>
        <v>35025</v>
      </c>
      <c r="F162" s="26" t="s">
        <v>201</v>
      </c>
      <c r="G162" s="5">
        <f>'"300" wells'' water levels'!F176</f>
        <v>25.079964</v>
      </c>
      <c r="H162">
        <v>1</v>
      </c>
      <c r="I162" s="28">
        <v>2</v>
      </c>
      <c r="L162" s="26" t="s">
        <v>202</v>
      </c>
      <c r="N162" s="26" t="s">
        <v>202</v>
      </c>
      <c r="P162" s="26" t="s">
        <v>200</v>
      </c>
      <c r="Q162" s="26" t="s">
        <v>203</v>
      </c>
    </row>
    <row r="163" spans="1:17" x14ac:dyDescent="0.2">
      <c r="A163" t="s">
        <v>200</v>
      </c>
      <c r="B163" s="30">
        <v>473426095052526</v>
      </c>
      <c r="C163" s="27">
        <f>'"300" wells'' water levels'!B177</f>
        <v>35213</v>
      </c>
      <c r="F163" s="26" t="s">
        <v>201</v>
      </c>
      <c r="G163" s="5">
        <f>'"300" wells'' water levels'!F177</f>
        <v>22.930909</v>
      </c>
      <c r="H163">
        <v>1</v>
      </c>
      <c r="I163" s="28">
        <v>2</v>
      </c>
      <c r="L163" s="26" t="s">
        <v>202</v>
      </c>
      <c r="N163" s="26" t="s">
        <v>202</v>
      </c>
      <c r="P163" s="26" t="s">
        <v>200</v>
      </c>
      <c r="Q163" s="26" t="s">
        <v>203</v>
      </c>
    </row>
    <row r="164" spans="1:17" x14ac:dyDescent="0.2">
      <c r="A164" t="s">
        <v>200</v>
      </c>
      <c r="B164" s="30">
        <v>473426095052526</v>
      </c>
      <c r="C164" s="27">
        <f>'"300" wells'' water levels'!B178</f>
        <v>35240</v>
      </c>
      <c r="F164" s="26" t="s">
        <v>201</v>
      </c>
      <c r="G164" s="5">
        <f>'"300" wells'' water levels'!F178</f>
        <v>23.354158000000002</v>
      </c>
      <c r="H164">
        <v>1</v>
      </c>
      <c r="I164" s="28">
        <v>2</v>
      </c>
      <c r="L164" s="26" t="s">
        <v>202</v>
      </c>
      <c r="N164" s="26" t="s">
        <v>202</v>
      </c>
      <c r="P164" s="26" t="s">
        <v>200</v>
      </c>
      <c r="Q164" s="26" t="s">
        <v>203</v>
      </c>
    </row>
    <row r="165" spans="1:17" x14ac:dyDescent="0.2">
      <c r="A165" t="s">
        <v>200</v>
      </c>
      <c r="B165" s="30">
        <v>473426095052526</v>
      </c>
      <c r="C165" s="27">
        <f>'"300" wells'' water levels'!B179</f>
        <v>35286</v>
      </c>
      <c r="F165" s="26" t="s">
        <v>201</v>
      </c>
      <c r="G165" s="5">
        <f>'"300" wells'' water levels'!F179</f>
        <v>24.010358</v>
      </c>
      <c r="H165">
        <v>1</v>
      </c>
      <c r="I165" s="28">
        <v>2</v>
      </c>
      <c r="L165" s="26" t="s">
        <v>202</v>
      </c>
      <c r="N165" s="26" t="s">
        <v>202</v>
      </c>
      <c r="P165" s="26" t="s">
        <v>200</v>
      </c>
      <c r="Q165" s="26" t="s">
        <v>203</v>
      </c>
    </row>
    <row r="166" spans="1:17" x14ac:dyDescent="0.2">
      <c r="A166" t="s">
        <v>200</v>
      </c>
      <c r="B166" s="30">
        <v>473426095052526</v>
      </c>
      <c r="C166" s="27">
        <f>'"300" wells'' water levels'!B180</f>
        <v>35311</v>
      </c>
      <c r="F166" s="26" t="s">
        <v>201</v>
      </c>
      <c r="G166" s="5">
        <f>'"300" wells'' water levels'!F180</f>
        <v>24.610781000000003</v>
      </c>
      <c r="H166">
        <v>1</v>
      </c>
      <c r="I166" s="28">
        <v>2</v>
      </c>
      <c r="L166" s="26" t="s">
        <v>202</v>
      </c>
      <c r="N166" s="26" t="s">
        <v>202</v>
      </c>
      <c r="P166" s="26" t="s">
        <v>200</v>
      </c>
      <c r="Q166" s="26" t="s">
        <v>203</v>
      </c>
    </row>
    <row r="167" spans="1:17" x14ac:dyDescent="0.2">
      <c r="A167" t="s">
        <v>200</v>
      </c>
      <c r="B167" s="30">
        <v>473426095052526</v>
      </c>
      <c r="C167" s="27">
        <f>'"300" wells'' water levels'!B181</f>
        <v>35359</v>
      </c>
      <c r="F167" s="26" t="s">
        <v>201</v>
      </c>
      <c r="G167" s="5">
        <f>'"300" wells'' water levels'!F181</f>
        <v>25.217766000000001</v>
      </c>
      <c r="H167">
        <v>1</v>
      </c>
      <c r="I167" s="28">
        <v>2</v>
      </c>
      <c r="L167" s="26" t="s">
        <v>202</v>
      </c>
      <c r="N167" s="26" t="s">
        <v>202</v>
      </c>
      <c r="P167" s="26" t="s">
        <v>200</v>
      </c>
      <c r="Q167" s="26" t="s">
        <v>203</v>
      </c>
    </row>
    <row r="168" spans="1:17" x14ac:dyDescent="0.2">
      <c r="A168" t="s">
        <v>200</v>
      </c>
      <c r="B168" s="30">
        <v>473426095052526</v>
      </c>
      <c r="C168" s="27">
        <f>'"300" wells'' water levels'!B182</f>
        <v>35419</v>
      </c>
      <c r="F168" s="26" t="s">
        <v>201</v>
      </c>
      <c r="G168" s="5">
        <f>'"300" wells'' water levels'!F182</f>
        <v>25.119336000000001</v>
      </c>
      <c r="H168">
        <v>1</v>
      </c>
      <c r="I168" s="28">
        <v>2</v>
      </c>
      <c r="L168" s="26" t="s">
        <v>202</v>
      </c>
      <c r="N168" s="26" t="s">
        <v>202</v>
      </c>
      <c r="P168" s="26" t="s">
        <v>200</v>
      </c>
      <c r="Q168" s="26" t="s">
        <v>203</v>
      </c>
    </row>
    <row r="169" spans="1:17" x14ac:dyDescent="0.2">
      <c r="A169" t="s">
        <v>200</v>
      </c>
      <c r="B169" s="30">
        <v>473426095052526</v>
      </c>
      <c r="C169" s="27">
        <f>'"300" wells'' water levels'!B183</f>
        <v>35487</v>
      </c>
      <c r="F169" s="26" t="s">
        <v>201</v>
      </c>
      <c r="G169" s="5">
        <f>'"300" wells'' water levels'!F183</f>
        <v>25.266981000000001</v>
      </c>
      <c r="H169">
        <v>1</v>
      </c>
      <c r="I169" s="28">
        <v>2</v>
      </c>
      <c r="L169" s="26" t="s">
        <v>202</v>
      </c>
      <c r="N169" s="26" t="s">
        <v>202</v>
      </c>
      <c r="P169" s="26" t="s">
        <v>200</v>
      </c>
      <c r="Q169" s="26" t="s">
        <v>203</v>
      </c>
    </row>
    <row r="170" spans="1:17" x14ac:dyDescent="0.2">
      <c r="A170" t="s">
        <v>200</v>
      </c>
      <c r="B170" s="30">
        <v>473426095052526</v>
      </c>
      <c r="C170" s="27">
        <f>'"300" wells'' water levels'!B184</f>
        <v>35551</v>
      </c>
      <c r="F170" s="26" t="s">
        <v>201</v>
      </c>
      <c r="G170" s="5">
        <f>'"300" wells'' water levels'!F184</f>
        <v>23.531331999999999</v>
      </c>
      <c r="H170">
        <v>1</v>
      </c>
      <c r="I170" s="28">
        <v>2</v>
      </c>
      <c r="L170" s="26" t="s">
        <v>202</v>
      </c>
      <c r="N170" s="26" t="s">
        <v>202</v>
      </c>
      <c r="P170" s="26" t="s">
        <v>200</v>
      </c>
      <c r="Q170" s="26" t="s">
        <v>203</v>
      </c>
    </row>
    <row r="171" spans="1:17" x14ac:dyDescent="0.2">
      <c r="A171" t="s">
        <v>200</v>
      </c>
      <c r="B171" s="30">
        <v>473426095052526</v>
      </c>
      <c r="C171" s="27">
        <f>'"300" wells'' water levels'!B185</f>
        <v>35586</v>
      </c>
      <c r="F171" s="26" t="s">
        <v>201</v>
      </c>
      <c r="G171" s="5">
        <f>'"300" wells'' water levels'!F185</f>
        <v>23.409935000000001</v>
      </c>
      <c r="H171">
        <v>1</v>
      </c>
      <c r="I171" s="28">
        <v>2</v>
      </c>
      <c r="L171" s="26" t="s">
        <v>202</v>
      </c>
      <c r="N171" s="26" t="s">
        <v>202</v>
      </c>
      <c r="P171" s="26" t="s">
        <v>200</v>
      </c>
      <c r="Q171" s="26" t="s">
        <v>203</v>
      </c>
    </row>
    <row r="172" spans="1:17" x14ac:dyDescent="0.2">
      <c r="A172" t="s">
        <v>200</v>
      </c>
      <c r="B172" s="30">
        <v>473426095052526</v>
      </c>
      <c r="C172" s="27">
        <f>'"300" wells'' water levels'!B186</f>
        <v>35625</v>
      </c>
      <c r="F172" s="26" t="s">
        <v>201</v>
      </c>
      <c r="G172" s="5">
        <f>'"300" wells'' water levels'!F186</f>
        <v>22.924347000000001</v>
      </c>
      <c r="H172">
        <v>1</v>
      </c>
      <c r="I172" s="28">
        <v>2</v>
      </c>
      <c r="L172" s="26" t="s">
        <v>202</v>
      </c>
      <c r="N172" s="26" t="s">
        <v>202</v>
      </c>
      <c r="P172" s="26" t="s">
        <v>200</v>
      </c>
      <c r="Q172" s="26" t="s">
        <v>203</v>
      </c>
    </row>
    <row r="173" spans="1:17" x14ac:dyDescent="0.2">
      <c r="A173" t="s">
        <v>200</v>
      </c>
      <c r="B173" s="30">
        <v>473426095052526</v>
      </c>
      <c r="C173" s="27">
        <f>'"300" wells'' water levels'!B187</f>
        <v>35651</v>
      </c>
      <c r="F173" s="26" t="s">
        <v>201</v>
      </c>
      <c r="G173" s="5">
        <f>'"300" wells'' water levels'!F187</f>
        <v>21.946609000000002</v>
      </c>
      <c r="H173">
        <v>1</v>
      </c>
      <c r="I173" s="28">
        <v>2</v>
      </c>
      <c r="L173" s="26" t="s">
        <v>202</v>
      </c>
      <c r="N173" s="26" t="s">
        <v>202</v>
      </c>
      <c r="P173" s="26" t="s">
        <v>200</v>
      </c>
      <c r="Q173" s="26" t="s">
        <v>203</v>
      </c>
    </row>
    <row r="174" spans="1:17" x14ac:dyDescent="0.2">
      <c r="A174" t="s">
        <v>200</v>
      </c>
      <c r="B174" s="30">
        <v>473426095052526</v>
      </c>
      <c r="C174" s="27">
        <f>'"300" wells'' water levels'!B188</f>
        <v>35693</v>
      </c>
      <c r="F174" s="26" t="s">
        <v>201</v>
      </c>
      <c r="G174" s="5">
        <f>'"300" wells'' water levels'!F188</f>
        <v>23.810217000000002</v>
      </c>
      <c r="H174">
        <v>1</v>
      </c>
      <c r="I174" s="28">
        <v>2</v>
      </c>
      <c r="L174" s="26" t="s">
        <v>202</v>
      </c>
      <c r="N174" s="26" t="s">
        <v>202</v>
      </c>
      <c r="P174" s="26" t="s">
        <v>200</v>
      </c>
      <c r="Q174" s="26" t="s">
        <v>203</v>
      </c>
    </row>
    <row r="175" spans="1:17" x14ac:dyDescent="0.2">
      <c r="A175" t="s">
        <v>200</v>
      </c>
      <c r="B175" s="30">
        <v>473426095052526</v>
      </c>
      <c r="C175" s="27">
        <f>'"300" wells'' water levels'!B189</f>
        <v>35731</v>
      </c>
      <c r="F175" s="26" t="s">
        <v>201</v>
      </c>
      <c r="G175" s="5">
        <f>'"300" wells'' water levels'!F189</f>
        <v>23.856151000000001</v>
      </c>
      <c r="H175">
        <v>1</v>
      </c>
      <c r="I175" s="28">
        <v>2</v>
      </c>
      <c r="L175" s="26" t="s">
        <v>202</v>
      </c>
      <c r="N175" s="26" t="s">
        <v>202</v>
      </c>
      <c r="P175" s="26" t="s">
        <v>200</v>
      </c>
      <c r="Q175" s="26" t="s">
        <v>203</v>
      </c>
    </row>
    <row r="176" spans="1:17" x14ac:dyDescent="0.2">
      <c r="A176" t="s">
        <v>200</v>
      </c>
      <c r="B176" s="30">
        <v>473426095052526</v>
      </c>
      <c r="C176" s="27">
        <f>'"300" wells'' water levels'!B190</f>
        <v>35754</v>
      </c>
      <c r="F176" s="26" t="s">
        <v>201</v>
      </c>
      <c r="G176" s="5">
        <f>'"300" wells'' water levels'!F190</f>
        <v>24.075978000000003</v>
      </c>
      <c r="H176">
        <v>1</v>
      </c>
      <c r="I176" s="28">
        <v>2</v>
      </c>
      <c r="L176" s="26" t="s">
        <v>202</v>
      </c>
      <c r="N176" s="26" t="s">
        <v>202</v>
      </c>
      <c r="P176" s="26" t="s">
        <v>200</v>
      </c>
      <c r="Q176" s="26" t="s">
        <v>203</v>
      </c>
    </row>
    <row r="177" spans="1:17" x14ac:dyDescent="0.2">
      <c r="A177" t="s">
        <v>200</v>
      </c>
      <c r="B177" s="30">
        <v>473426095052526</v>
      </c>
      <c r="C177" s="27">
        <f>'"300" wells'' water levels'!B191</f>
        <v>35776</v>
      </c>
      <c r="F177" s="26" t="s">
        <v>201</v>
      </c>
      <c r="G177" s="5">
        <f>'"300" wells'' water levels'!F191</f>
        <v>24.318771999999999</v>
      </c>
      <c r="H177">
        <v>1</v>
      </c>
      <c r="I177" s="28">
        <v>2</v>
      </c>
      <c r="L177" s="26" t="s">
        <v>202</v>
      </c>
      <c r="N177" s="26" t="s">
        <v>202</v>
      </c>
      <c r="P177" s="26" t="s">
        <v>200</v>
      </c>
      <c r="Q177" s="26" t="s">
        <v>203</v>
      </c>
    </row>
    <row r="178" spans="1:17" x14ac:dyDescent="0.2">
      <c r="A178" t="s">
        <v>200</v>
      </c>
      <c r="B178" s="30">
        <v>473426095052526</v>
      </c>
      <c r="C178" s="27">
        <f>'"300" wells'' water levels'!B192</f>
        <v>35817</v>
      </c>
      <c r="F178" s="26" t="s">
        <v>201</v>
      </c>
      <c r="G178" s="5">
        <f>'"300" wells'' water levels'!F192</f>
        <v>24.689525000000003</v>
      </c>
      <c r="H178">
        <v>1</v>
      </c>
      <c r="I178" s="28">
        <v>2</v>
      </c>
      <c r="L178" s="26" t="s">
        <v>202</v>
      </c>
      <c r="N178" s="26" t="s">
        <v>202</v>
      </c>
      <c r="P178" s="26" t="s">
        <v>200</v>
      </c>
      <c r="Q178" s="26" t="s">
        <v>203</v>
      </c>
    </row>
    <row r="179" spans="1:17" x14ac:dyDescent="0.2">
      <c r="A179" t="s">
        <v>200</v>
      </c>
      <c r="B179" s="30">
        <v>473426095052526</v>
      </c>
      <c r="C179" s="27">
        <f>'"300" wells'' water levels'!B193</f>
        <v>35845</v>
      </c>
      <c r="F179" s="26" t="s">
        <v>201</v>
      </c>
      <c r="G179" s="5">
        <f>'"300" wells'' water levels'!F193</f>
        <v>25.693511000000001</v>
      </c>
      <c r="H179">
        <v>1</v>
      </c>
      <c r="I179" s="28">
        <v>2</v>
      </c>
      <c r="L179" s="26" t="s">
        <v>202</v>
      </c>
      <c r="N179" s="26" t="s">
        <v>202</v>
      </c>
      <c r="P179" s="26" t="s">
        <v>200</v>
      </c>
      <c r="Q179" s="26" t="s">
        <v>203</v>
      </c>
    </row>
    <row r="180" spans="1:17" x14ac:dyDescent="0.2">
      <c r="A180" t="s">
        <v>200</v>
      </c>
      <c r="B180" s="30">
        <v>473426095052526</v>
      </c>
      <c r="C180" s="27">
        <f>'"300" wells'' water levels'!B194</f>
        <v>35871</v>
      </c>
      <c r="F180" s="26" t="s">
        <v>201</v>
      </c>
      <c r="G180" s="5">
        <f>'"300" wells'' water levels'!F194</f>
        <v>24.745301999999999</v>
      </c>
      <c r="H180">
        <v>1</v>
      </c>
      <c r="I180" s="28">
        <v>2</v>
      </c>
      <c r="L180" s="26" t="s">
        <v>202</v>
      </c>
      <c r="N180" s="26" t="s">
        <v>202</v>
      </c>
      <c r="P180" s="26" t="s">
        <v>200</v>
      </c>
      <c r="Q180" s="26" t="s">
        <v>203</v>
      </c>
    </row>
    <row r="181" spans="1:17" x14ac:dyDescent="0.2">
      <c r="A181" t="s">
        <v>200</v>
      </c>
      <c r="B181" s="30">
        <v>473426095052526</v>
      </c>
      <c r="C181" s="27">
        <f>'"300" wells'' water levels'!B195</f>
        <v>35900</v>
      </c>
      <c r="F181" s="26" t="s">
        <v>201</v>
      </c>
      <c r="G181" s="5">
        <f>'"300" wells'' water levels'!F195</f>
        <v>24.774831000000002</v>
      </c>
      <c r="H181">
        <v>1</v>
      </c>
      <c r="I181" s="28">
        <v>2</v>
      </c>
      <c r="L181" s="26" t="s">
        <v>202</v>
      </c>
      <c r="N181" s="26" t="s">
        <v>202</v>
      </c>
      <c r="P181" s="26" t="s">
        <v>200</v>
      </c>
      <c r="Q181" s="26" t="s">
        <v>203</v>
      </c>
    </row>
    <row r="182" spans="1:17" x14ac:dyDescent="0.2">
      <c r="A182" t="s">
        <v>200</v>
      </c>
      <c r="B182" s="30">
        <v>473426095052526</v>
      </c>
      <c r="C182" s="27">
        <f>'"300" wells'' water levels'!B196</f>
        <v>35956</v>
      </c>
      <c r="F182" s="26" t="s">
        <v>201</v>
      </c>
      <c r="G182" s="5">
        <f>'"300" wells'' water levels'!F196</f>
        <v>23.921771000000003</v>
      </c>
      <c r="H182">
        <v>1</v>
      </c>
      <c r="I182" s="28">
        <v>2</v>
      </c>
      <c r="L182" s="26" t="s">
        <v>202</v>
      </c>
      <c r="N182" s="26" t="s">
        <v>202</v>
      </c>
      <c r="P182" s="26" t="s">
        <v>200</v>
      </c>
      <c r="Q182" s="26" t="s">
        <v>203</v>
      </c>
    </row>
    <row r="183" spans="1:17" x14ac:dyDescent="0.2">
      <c r="A183" t="s">
        <v>200</v>
      </c>
      <c r="B183" s="30">
        <v>473426095052526</v>
      </c>
      <c r="C183" s="27">
        <f>'"300" wells'' water levels'!B197</f>
        <v>36060</v>
      </c>
      <c r="F183" s="26" t="s">
        <v>201</v>
      </c>
      <c r="G183" s="5">
        <f>'"300" wells'' water levels'!F197</f>
        <v>25.486808</v>
      </c>
      <c r="H183">
        <v>1</v>
      </c>
      <c r="I183" s="28">
        <v>2</v>
      </c>
      <c r="L183" s="26" t="s">
        <v>202</v>
      </c>
      <c r="N183" s="26" t="s">
        <v>202</v>
      </c>
      <c r="P183" s="26" t="s">
        <v>200</v>
      </c>
      <c r="Q183" s="26" t="s">
        <v>203</v>
      </c>
    </row>
    <row r="184" spans="1:17" x14ac:dyDescent="0.2">
      <c r="A184" t="s">
        <v>200</v>
      </c>
      <c r="B184" s="30">
        <v>473426095052526</v>
      </c>
      <c r="C184" s="27">
        <f>'"300" wells'' water levels'!B198</f>
        <v>36082</v>
      </c>
      <c r="F184" s="26" t="s">
        <v>201</v>
      </c>
      <c r="G184" s="5">
        <f>'"300" wells'' water levels'!F198</f>
        <v>25.670544</v>
      </c>
      <c r="H184">
        <v>1</v>
      </c>
      <c r="I184" s="28">
        <v>2</v>
      </c>
      <c r="L184" s="26" t="s">
        <v>202</v>
      </c>
      <c r="N184" s="26" t="s">
        <v>202</v>
      </c>
      <c r="P184" s="26" t="s">
        <v>200</v>
      </c>
      <c r="Q184" s="26" t="s">
        <v>203</v>
      </c>
    </row>
    <row r="185" spans="1:17" x14ac:dyDescent="0.2">
      <c r="A185" t="s">
        <v>200</v>
      </c>
      <c r="B185" s="30">
        <v>473426095052526</v>
      </c>
      <c r="C185" s="27">
        <f>'"300" wells'' water levels'!B199</f>
        <v>36160</v>
      </c>
      <c r="F185" s="26" t="s">
        <v>201</v>
      </c>
      <c r="G185" s="5">
        <f>'"300" wells'' water levels'!F199</f>
        <v>25.437593</v>
      </c>
      <c r="H185">
        <v>1</v>
      </c>
      <c r="I185" s="28">
        <v>2</v>
      </c>
      <c r="L185" s="26" t="s">
        <v>202</v>
      </c>
      <c r="N185" s="26" t="s">
        <v>202</v>
      </c>
      <c r="P185" s="26" t="s">
        <v>200</v>
      </c>
      <c r="Q185" s="26" t="s">
        <v>203</v>
      </c>
    </row>
    <row r="186" spans="1:17" x14ac:dyDescent="0.2">
      <c r="A186" t="s">
        <v>200</v>
      </c>
      <c r="B186" s="30">
        <v>473426095052526</v>
      </c>
      <c r="C186" s="27">
        <f>'"300" wells'' water levels'!B200</f>
        <v>36216</v>
      </c>
      <c r="F186" s="26" t="s">
        <v>201</v>
      </c>
      <c r="G186" s="5">
        <f>'"300" wells'' water levels'!F200</f>
        <v>26.244719</v>
      </c>
      <c r="H186">
        <v>1</v>
      </c>
      <c r="I186" s="28">
        <v>2</v>
      </c>
      <c r="L186" s="26" t="s">
        <v>202</v>
      </c>
      <c r="N186" s="26" t="s">
        <v>202</v>
      </c>
      <c r="P186" s="26" t="s">
        <v>200</v>
      </c>
      <c r="Q186" s="26" t="s">
        <v>203</v>
      </c>
    </row>
    <row r="187" spans="1:17" x14ac:dyDescent="0.2">
      <c r="A187" t="s">
        <v>200</v>
      </c>
      <c r="B187" s="30">
        <v>473426095052526</v>
      </c>
      <c r="C187" s="27">
        <f>'"300" wells'' water levels'!B201</f>
        <v>36235</v>
      </c>
      <c r="F187" s="26" t="s">
        <v>201</v>
      </c>
      <c r="G187" s="5">
        <f>'"300" wells'' water levels'!F201</f>
        <v>27.543994999999999</v>
      </c>
      <c r="H187">
        <v>1</v>
      </c>
      <c r="I187" s="28">
        <v>2</v>
      </c>
      <c r="L187" s="26" t="s">
        <v>202</v>
      </c>
      <c r="N187" s="26" t="s">
        <v>202</v>
      </c>
      <c r="P187" s="26" t="s">
        <v>200</v>
      </c>
      <c r="Q187" s="26" t="s">
        <v>203</v>
      </c>
    </row>
    <row r="188" spans="1:17" x14ac:dyDescent="0.2">
      <c r="A188" t="s">
        <v>200</v>
      </c>
      <c r="B188" s="30">
        <v>473426095052526</v>
      </c>
      <c r="C188" s="27">
        <f>'"300" wells'' water levels'!B202</f>
        <v>36277</v>
      </c>
      <c r="F188" s="26" t="s">
        <v>201</v>
      </c>
      <c r="G188" s="5">
        <f>'"300" wells'' water levels'!F202</f>
        <v>25.739445</v>
      </c>
      <c r="H188">
        <v>1</v>
      </c>
      <c r="I188" s="28">
        <v>2</v>
      </c>
      <c r="L188" s="26" t="s">
        <v>202</v>
      </c>
      <c r="N188" s="26" t="s">
        <v>202</v>
      </c>
      <c r="P188" s="26" t="s">
        <v>200</v>
      </c>
      <c r="Q188" s="26" t="s">
        <v>203</v>
      </c>
    </row>
    <row r="189" spans="1:17" x14ac:dyDescent="0.2">
      <c r="A189" t="s">
        <v>200</v>
      </c>
      <c r="B189" s="30">
        <v>473426095052526</v>
      </c>
      <c r="C189" s="27">
        <f>'"300" wells'' water levels'!B203</f>
        <v>36299</v>
      </c>
      <c r="F189" s="26" t="s">
        <v>201</v>
      </c>
      <c r="G189" s="5">
        <f>'"300" wells'' water levels'!F203</f>
        <v>25.040592</v>
      </c>
      <c r="H189">
        <v>1</v>
      </c>
      <c r="I189" s="28">
        <v>2</v>
      </c>
      <c r="L189" s="26" t="s">
        <v>202</v>
      </c>
      <c r="N189" s="26" t="s">
        <v>202</v>
      </c>
      <c r="P189" s="26" t="s">
        <v>200</v>
      </c>
      <c r="Q189" s="26" t="s">
        <v>203</v>
      </c>
    </row>
    <row r="190" spans="1:17" x14ac:dyDescent="0.2">
      <c r="A190" t="s">
        <v>200</v>
      </c>
      <c r="B190" s="30">
        <v>473426095052526</v>
      </c>
      <c r="C190" s="27">
        <f>'"300" wells'' water levels'!B204</f>
        <v>36328</v>
      </c>
      <c r="F190" s="26" t="s">
        <v>201</v>
      </c>
      <c r="G190" s="5">
        <f>'"300" wells'' water levels'!F204</f>
        <v>23.774126000000003</v>
      </c>
      <c r="H190">
        <v>1</v>
      </c>
      <c r="I190" s="28">
        <v>2</v>
      </c>
      <c r="L190" s="26" t="s">
        <v>202</v>
      </c>
      <c r="N190" s="26" t="s">
        <v>202</v>
      </c>
      <c r="P190" s="26" t="s">
        <v>200</v>
      </c>
      <c r="Q190" s="26" t="s">
        <v>203</v>
      </c>
    </row>
    <row r="191" spans="1:17" x14ac:dyDescent="0.2">
      <c r="A191" t="s">
        <v>200</v>
      </c>
      <c r="B191" s="30">
        <v>473426095052526</v>
      </c>
      <c r="C191" s="27">
        <f>'"300" wells'' water levels'!B205</f>
        <v>36371</v>
      </c>
      <c r="F191" s="26" t="s">
        <v>201</v>
      </c>
      <c r="G191" s="5">
        <f>'"300" wells'' water levels'!F205</f>
        <v>23.409935000000001</v>
      </c>
      <c r="H191">
        <v>1</v>
      </c>
      <c r="I191" s="28">
        <v>2</v>
      </c>
      <c r="L191" s="26" t="s">
        <v>202</v>
      </c>
      <c r="N191" s="26" t="s">
        <v>202</v>
      </c>
      <c r="P191" s="26" t="s">
        <v>200</v>
      </c>
      <c r="Q191" s="26" t="s">
        <v>203</v>
      </c>
    </row>
    <row r="192" spans="1:17" x14ac:dyDescent="0.2">
      <c r="A192" t="s">
        <v>200</v>
      </c>
      <c r="B192" s="30">
        <v>473426095052526</v>
      </c>
      <c r="C192" s="27">
        <f>'"300" wells'' water levels'!B206</f>
        <v>36399</v>
      </c>
      <c r="F192" s="26" t="s">
        <v>201</v>
      </c>
      <c r="G192" s="5">
        <f>'"300" wells'' water levels'!F206</f>
        <v>23.432902000000002</v>
      </c>
      <c r="H192">
        <v>1</v>
      </c>
      <c r="I192" s="28">
        <v>2</v>
      </c>
      <c r="L192" s="26" t="s">
        <v>202</v>
      </c>
      <c r="N192" s="26" t="s">
        <v>202</v>
      </c>
      <c r="P192" s="26" t="s">
        <v>200</v>
      </c>
      <c r="Q192" s="26" t="s">
        <v>203</v>
      </c>
    </row>
    <row r="193" spans="1:17" x14ac:dyDescent="0.2">
      <c r="A193" t="s">
        <v>200</v>
      </c>
      <c r="B193" s="30">
        <v>473426095052526</v>
      </c>
      <c r="C193" s="27">
        <f>'"300" wells'' water levels'!B207</f>
        <v>36427</v>
      </c>
      <c r="F193" s="26" t="s">
        <v>201</v>
      </c>
      <c r="G193" s="5">
        <f>'"300" wells'' water levels'!F207</f>
        <v>23.062149000000002</v>
      </c>
      <c r="H193">
        <v>1</v>
      </c>
      <c r="I193" s="28">
        <v>2</v>
      </c>
      <c r="L193" s="26" t="s">
        <v>202</v>
      </c>
      <c r="N193" s="26" t="s">
        <v>202</v>
      </c>
      <c r="P193" s="26" t="s">
        <v>200</v>
      </c>
      <c r="Q193" s="26" t="s">
        <v>203</v>
      </c>
    </row>
    <row r="194" spans="1:17" x14ac:dyDescent="0.2">
      <c r="A194" t="s">
        <v>200</v>
      </c>
      <c r="B194" s="30">
        <v>473426095052526</v>
      </c>
      <c r="C194" s="27">
        <f>'"300" wells'' water levels'!B208</f>
        <v>36458</v>
      </c>
      <c r="F194" s="26" t="s">
        <v>201</v>
      </c>
      <c r="G194" s="5">
        <f>'"300" wells'' water levels'!F208</f>
        <v>23.134331000000003</v>
      </c>
      <c r="H194">
        <v>1</v>
      </c>
      <c r="I194" s="28">
        <v>2</v>
      </c>
      <c r="L194" s="26" t="s">
        <v>202</v>
      </c>
      <c r="N194" s="26" t="s">
        <v>202</v>
      </c>
      <c r="P194" s="26" t="s">
        <v>200</v>
      </c>
      <c r="Q194" s="26" t="s">
        <v>203</v>
      </c>
    </row>
    <row r="195" spans="1:17" x14ac:dyDescent="0.2">
      <c r="A195" t="s">
        <v>200</v>
      </c>
      <c r="B195" s="30">
        <v>473426095052526</v>
      </c>
      <c r="C195" s="27">
        <f>'"300" wells'' water levels'!B209</f>
        <v>36486</v>
      </c>
      <c r="F195" s="26" t="s">
        <v>201</v>
      </c>
      <c r="G195" s="5">
        <f>'"300" wells'' water levels'!F209</f>
        <v>23.491960000000002</v>
      </c>
      <c r="H195">
        <v>1</v>
      </c>
      <c r="I195" s="28">
        <v>2</v>
      </c>
      <c r="L195" s="26" t="s">
        <v>202</v>
      </c>
      <c r="N195" s="26" t="s">
        <v>202</v>
      </c>
      <c r="P195" s="26" t="s">
        <v>200</v>
      </c>
      <c r="Q195" s="26" t="s">
        <v>203</v>
      </c>
    </row>
    <row r="196" spans="1:17" x14ac:dyDescent="0.2">
      <c r="A196" t="s">
        <v>200</v>
      </c>
      <c r="B196" s="30">
        <v>473426095052526</v>
      </c>
      <c r="C196" s="27">
        <f>'"300" wells'' water levels'!B210</f>
        <v>36553</v>
      </c>
      <c r="F196" s="26" t="s">
        <v>201</v>
      </c>
      <c r="G196" s="5">
        <f>'"300" wells'' water levels'!F210</f>
        <v>24.31221</v>
      </c>
      <c r="H196">
        <v>1</v>
      </c>
      <c r="I196" s="28">
        <v>2</v>
      </c>
      <c r="L196" s="26" t="s">
        <v>202</v>
      </c>
      <c r="N196" s="26" t="s">
        <v>202</v>
      </c>
      <c r="P196" s="26" t="s">
        <v>200</v>
      </c>
      <c r="Q196" s="26" t="s">
        <v>203</v>
      </c>
    </row>
    <row r="197" spans="1:17" x14ac:dyDescent="0.2">
      <c r="A197" t="s">
        <v>200</v>
      </c>
      <c r="B197" s="30">
        <v>473426095052526</v>
      </c>
      <c r="C197" s="27">
        <f>'"300" wells'' water levels'!B211</f>
        <v>36587</v>
      </c>
      <c r="F197" s="26" t="s">
        <v>201</v>
      </c>
      <c r="G197" s="5">
        <f>'"300" wells'' water levels'!F211</f>
        <v>24.699368</v>
      </c>
      <c r="H197">
        <v>1</v>
      </c>
      <c r="I197" s="28">
        <v>2</v>
      </c>
      <c r="L197" s="26" t="s">
        <v>202</v>
      </c>
      <c r="N197" s="26" t="s">
        <v>202</v>
      </c>
      <c r="P197" s="26" t="s">
        <v>200</v>
      </c>
      <c r="Q197" s="26" t="s">
        <v>203</v>
      </c>
    </row>
    <row r="198" spans="1:17" x14ac:dyDescent="0.2">
      <c r="A198" t="s">
        <v>200</v>
      </c>
      <c r="B198" s="30">
        <v>473426095052526</v>
      </c>
      <c r="C198" s="27">
        <f>'"300" wells'' water levels'!B212</f>
        <v>36612</v>
      </c>
      <c r="F198" s="26" t="s">
        <v>201</v>
      </c>
      <c r="G198" s="5">
        <f>'"300" wells'' water levels'!F212</f>
        <v>24.863418000000003</v>
      </c>
      <c r="H198">
        <v>1</v>
      </c>
      <c r="I198" s="28">
        <v>2</v>
      </c>
      <c r="L198" s="26" t="s">
        <v>202</v>
      </c>
      <c r="N198" s="26" t="s">
        <v>202</v>
      </c>
      <c r="P198" s="26" t="s">
        <v>200</v>
      </c>
      <c r="Q198" s="26" t="s">
        <v>203</v>
      </c>
    </row>
    <row r="199" spans="1:17" x14ac:dyDescent="0.2">
      <c r="A199" t="s">
        <v>200</v>
      </c>
      <c r="B199" s="30">
        <v>473426095052526</v>
      </c>
      <c r="C199" s="27">
        <f>'"300" wells'' water levels'!B213</f>
        <v>36640</v>
      </c>
      <c r="F199" s="26" t="s">
        <v>201</v>
      </c>
      <c r="G199" s="5">
        <f>'"300" wells'' water levels'!F213</f>
        <v>24.709211</v>
      </c>
      <c r="H199">
        <v>1</v>
      </c>
      <c r="I199" s="28">
        <v>2</v>
      </c>
      <c r="L199" s="26" t="s">
        <v>202</v>
      </c>
      <c r="N199" s="26" t="s">
        <v>202</v>
      </c>
      <c r="P199" s="26" t="s">
        <v>200</v>
      </c>
      <c r="Q199" s="26" t="s">
        <v>203</v>
      </c>
    </row>
    <row r="200" spans="1:17" x14ac:dyDescent="0.2">
      <c r="A200" t="s">
        <v>200</v>
      </c>
      <c r="B200" s="30">
        <v>473426095052526</v>
      </c>
      <c r="C200" s="27">
        <f>'"300" wells'' water levels'!B214</f>
        <v>36669</v>
      </c>
      <c r="F200" s="26" t="s">
        <v>201</v>
      </c>
      <c r="G200" s="5">
        <f>'"300" wells'' water levels'!F214</f>
        <v>24.879823000000002</v>
      </c>
      <c r="H200">
        <v>1</v>
      </c>
      <c r="I200" s="28">
        <v>2</v>
      </c>
      <c r="L200" s="26" t="s">
        <v>202</v>
      </c>
      <c r="N200" s="26" t="s">
        <v>202</v>
      </c>
      <c r="P200" s="26" t="s">
        <v>200</v>
      </c>
      <c r="Q200" s="26" t="s">
        <v>203</v>
      </c>
    </row>
    <row r="201" spans="1:17" x14ac:dyDescent="0.2">
      <c r="A201" t="s">
        <v>200</v>
      </c>
      <c r="B201" s="30">
        <v>473426095052526</v>
      </c>
      <c r="C201" s="27">
        <f>'"300" wells'' water levels'!B215</f>
        <v>36706</v>
      </c>
      <c r="F201" s="26" t="s">
        <v>201</v>
      </c>
      <c r="G201" s="5">
        <f>'"300" wells'' water levels'!F215</f>
        <v>24.194094</v>
      </c>
      <c r="H201">
        <v>1</v>
      </c>
      <c r="I201" s="28">
        <v>2</v>
      </c>
      <c r="L201" s="26" t="s">
        <v>202</v>
      </c>
      <c r="N201" s="26" t="s">
        <v>202</v>
      </c>
      <c r="P201" s="26" t="s">
        <v>200</v>
      </c>
      <c r="Q201" s="26" t="s">
        <v>203</v>
      </c>
    </row>
    <row r="202" spans="1:17" x14ac:dyDescent="0.2">
      <c r="A202" t="s">
        <v>200</v>
      </c>
      <c r="B202" s="30">
        <v>473426095052526</v>
      </c>
      <c r="C202" s="27">
        <f>'"300" wells'' water levels'!B216</f>
        <v>36732</v>
      </c>
      <c r="F202" s="26" t="s">
        <v>201</v>
      </c>
      <c r="G202" s="5">
        <f>'"300" wells'' water levels'!F216</f>
        <v>25.732883000000001</v>
      </c>
      <c r="H202">
        <v>1</v>
      </c>
      <c r="I202" s="28">
        <v>2</v>
      </c>
      <c r="L202" s="26" t="s">
        <v>202</v>
      </c>
      <c r="N202" s="26" t="s">
        <v>202</v>
      </c>
      <c r="P202" s="26" t="s">
        <v>200</v>
      </c>
      <c r="Q202" s="26" t="s">
        <v>203</v>
      </c>
    </row>
    <row r="203" spans="1:17" x14ac:dyDescent="0.2">
      <c r="A203" t="s">
        <v>200</v>
      </c>
      <c r="B203" s="30">
        <v>473426095052526</v>
      </c>
      <c r="C203" s="27">
        <f>'"300" wells'' water levels'!B217</f>
        <v>36747</v>
      </c>
      <c r="F203" s="26" t="s">
        <v>201</v>
      </c>
      <c r="G203" s="5">
        <f>'"300" wells'' water levels'!F217</f>
        <v>26.093793000000002</v>
      </c>
      <c r="H203">
        <v>1</v>
      </c>
      <c r="I203" s="28">
        <v>2</v>
      </c>
      <c r="L203" s="26" t="s">
        <v>202</v>
      </c>
      <c r="N203" s="26" t="s">
        <v>202</v>
      </c>
      <c r="P203" s="26" t="s">
        <v>200</v>
      </c>
      <c r="Q203" s="26" t="s">
        <v>203</v>
      </c>
    </row>
    <row r="204" spans="1:17" x14ac:dyDescent="0.2">
      <c r="A204" t="s">
        <v>200</v>
      </c>
      <c r="B204" s="30">
        <v>473426095052526</v>
      </c>
      <c r="C204" s="27">
        <f>'"300" wells'' water levels'!B218</f>
        <v>36760</v>
      </c>
      <c r="F204" s="26" t="s">
        <v>201</v>
      </c>
      <c r="G204" s="5">
        <f>'"300" wells'' water levels'!F218</f>
        <v>25.857561</v>
      </c>
      <c r="H204">
        <v>1</v>
      </c>
      <c r="I204" s="28">
        <v>2</v>
      </c>
      <c r="L204" s="26" t="s">
        <v>202</v>
      </c>
      <c r="N204" s="26" t="s">
        <v>202</v>
      </c>
      <c r="P204" s="26" t="s">
        <v>200</v>
      </c>
      <c r="Q204" s="26" t="s">
        <v>203</v>
      </c>
    </row>
    <row r="205" spans="1:17" x14ac:dyDescent="0.2">
      <c r="A205" t="s">
        <v>200</v>
      </c>
      <c r="B205" s="30">
        <v>473426095052526</v>
      </c>
      <c r="C205" s="27">
        <f>'"300" wells'' water levels'!B219</f>
        <v>36787</v>
      </c>
      <c r="F205" s="26" t="s">
        <v>201</v>
      </c>
      <c r="G205" s="5">
        <f>'"300" wells'' water levels'!F219</f>
        <v>25.496651</v>
      </c>
      <c r="H205">
        <v>1</v>
      </c>
      <c r="I205" s="28">
        <v>2</v>
      </c>
      <c r="L205" s="26" t="s">
        <v>202</v>
      </c>
      <c r="N205" s="26" t="s">
        <v>202</v>
      </c>
      <c r="P205" s="26" t="s">
        <v>200</v>
      </c>
      <c r="Q205" s="26" t="s">
        <v>203</v>
      </c>
    </row>
    <row r="206" spans="1:17" x14ac:dyDescent="0.2">
      <c r="A206" t="s">
        <v>200</v>
      </c>
      <c r="B206" s="30">
        <v>473426095052526</v>
      </c>
      <c r="C206" s="27">
        <f>'"300" wells'' water levels'!B220</f>
        <v>36822</v>
      </c>
      <c r="F206" s="26" t="s">
        <v>201</v>
      </c>
      <c r="G206" s="5">
        <f>'"300" wells'' water levels'!F220</f>
        <v>25.706635000000002</v>
      </c>
      <c r="H206">
        <v>1</v>
      </c>
      <c r="I206" s="28">
        <v>2</v>
      </c>
      <c r="L206" s="26" t="s">
        <v>202</v>
      </c>
      <c r="N206" s="26" t="s">
        <v>202</v>
      </c>
      <c r="P206" s="26" t="s">
        <v>200</v>
      </c>
      <c r="Q206" s="26" t="s">
        <v>203</v>
      </c>
    </row>
    <row r="207" spans="1:17" x14ac:dyDescent="0.2">
      <c r="A207" t="s">
        <v>200</v>
      </c>
      <c r="B207" s="30">
        <v>473426095052526</v>
      </c>
      <c r="C207" s="27">
        <f>'"300" wells'' water levels'!B221</f>
        <v>36859</v>
      </c>
      <c r="F207" s="26" t="s">
        <v>201</v>
      </c>
      <c r="G207" s="5">
        <f>'"300" wells'' water levels'!F221</f>
        <v>23.980829</v>
      </c>
      <c r="H207">
        <v>1</v>
      </c>
      <c r="I207" s="28">
        <v>2</v>
      </c>
      <c r="L207" s="26" t="s">
        <v>202</v>
      </c>
      <c r="N207" s="26" t="s">
        <v>202</v>
      </c>
      <c r="P207" s="26" t="s">
        <v>200</v>
      </c>
      <c r="Q207" s="26" t="s">
        <v>203</v>
      </c>
    </row>
    <row r="208" spans="1:17" x14ac:dyDescent="0.2">
      <c r="A208" t="s">
        <v>200</v>
      </c>
      <c r="B208" s="30">
        <v>473426095052526</v>
      </c>
      <c r="C208" s="27">
        <f>'"300" wells'' water levels'!B222</f>
        <v>36888</v>
      </c>
      <c r="F208" s="26" t="s">
        <v>201</v>
      </c>
      <c r="G208" s="5">
        <f>'"300" wells'' water levels'!F222</f>
        <v>23.354158000000002</v>
      </c>
      <c r="H208">
        <v>1</v>
      </c>
      <c r="I208" s="28">
        <v>2</v>
      </c>
      <c r="L208" s="26" t="s">
        <v>202</v>
      </c>
      <c r="N208" s="26" t="s">
        <v>202</v>
      </c>
      <c r="P208" s="26" t="s">
        <v>200</v>
      </c>
      <c r="Q208" s="26" t="s">
        <v>203</v>
      </c>
    </row>
    <row r="209" spans="1:17" x14ac:dyDescent="0.2">
      <c r="A209" t="s">
        <v>200</v>
      </c>
      <c r="B209" s="30">
        <v>473426095052526</v>
      </c>
      <c r="C209" s="27">
        <f>'"300" wells'' water levels'!B223</f>
        <v>36914</v>
      </c>
      <c r="F209" s="26" t="s">
        <v>201</v>
      </c>
      <c r="G209" s="5">
        <f>'"300" wells'' water levels'!F223</f>
        <v>23.616638000000002</v>
      </c>
      <c r="H209">
        <v>1</v>
      </c>
      <c r="I209" s="28">
        <v>2</v>
      </c>
      <c r="L209" s="26" t="s">
        <v>202</v>
      </c>
      <c r="N209" s="26" t="s">
        <v>202</v>
      </c>
      <c r="P209" s="26" t="s">
        <v>200</v>
      </c>
      <c r="Q209" s="26" t="s">
        <v>203</v>
      </c>
    </row>
    <row r="210" spans="1:17" x14ac:dyDescent="0.2">
      <c r="A210" t="s">
        <v>200</v>
      </c>
      <c r="B210" s="30">
        <v>473426095052526</v>
      </c>
      <c r="C210" s="27">
        <f>'"300" wells'' water levels'!B224</f>
        <v>36941</v>
      </c>
      <c r="F210" s="26" t="s">
        <v>201</v>
      </c>
      <c r="G210" s="5">
        <f>'"300" wells'' water levels'!F224</f>
        <v>24.036605999999999</v>
      </c>
      <c r="H210">
        <v>1</v>
      </c>
      <c r="I210" s="28">
        <v>2</v>
      </c>
      <c r="L210" s="26" t="s">
        <v>202</v>
      </c>
      <c r="N210" s="26" t="s">
        <v>202</v>
      </c>
      <c r="P210" s="26" t="s">
        <v>200</v>
      </c>
      <c r="Q210" s="26" t="s">
        <v>203</v>
      </c>
    </row>
    <row r="211" spans="1:17" x14ac:dyDescent="0.2">
      <c r="A211" t="s">
        <v>200</v>
      </c>
      <c r="B211" s="30">
        <v>473426095052526</v>
      </c>
      <c r="C211" s="27">
        <f>'"300" wells'' water levels'!B225</f>
        <v>36965</v>
      </c>
      <c r="F211" s="26" t="s">
        <v>201</v>
      </c>
      <c r="G211" s="5">
        <f>'"300" wells'' water levels'!F225</f>
        <v>24.289242999999999</v>
      </c>
      <c r="H211">
        <v>1</v>
      </c>
      <c r="I211" s="28">
        <v>2</v>
      </c>
      <c r="L211" s="26" t="s">
        <v>202</v>
      </c>
      <c r="N211" s="26" t="s">
        <v>202</v>
      </c>
      <c r="P211" s="26" t="s">
        <v>200</v>
      </c>
      <c r="Q211" s="26" t="s">
        <v>203</v>
      </c>
    </row>
    <row r="212" spans="1:17" x14ac:dyDescent="0.2">
      <c r="A212" t="s">
        <v>200</v>
      </c>
      <c r="B212" s="30">
        <v>473426095052526</v>
      </c>
      <c r="C212" s="27">
        <f>'"300" wells'' water levels'!B226</f>
        <v>37011</v>
      </c>
      <c r="F212" s="26" t="s">
        <v>201</v>
      </c>
      <c r="G212" s="5">
        <f>'"300" wells'' water levels'!F226</f>
        <v>24.381111000000001</v>
      </c>
      <c r="H212">
        <v>1</v>
      </c>
      <c r="I212" s="28">
        <v>2</v>
      </c>
      <c r="L212" s="26" t="s">
        <v>202</v>
      </c>
      <c r="N212" s="26" t="s">
        <v>202</v>
      </c>
      <c r="P212" s="26" t="s">
        <v>200</v>
      </c>
      <c r="Q212" s="26" t="s">
        <v>203</v>
      </c>
    </row>
    <row r="213" spans="1:17" x14ac:dyDescent="0.2">
      <c r="A213" t="s">
        <v>200</v>
      </c>
      <c r="B213" s="30">
        <v>473426095052526</v>
      </c>
      <c r="C213" s="27">
        <f>'"300" wells'' water levels'!B227</f>
        <v>37041</v>
      </c>
      <c r="F213" s="26" t="s">
        <v>201</v>
      </c>
      <c r="G213" s="5">
        <f>'"300" wells'' water levels'!F227</f>
        <v>22.487974000000001</v>
      </c>
      <c r="H213">
        <v>1</v>
      </c>
      <c r="I213" s="28">
        <v>2</v>
      </c>
      <c r="L213" s="26" t="s">
        <v>202</v>
      </c>
      <c r="N213" s="26" t="s">
        <v>202</v>
      </c>
      <c r="P213" s="26" t="s">
        <v>200</v>
      </c>
      <c r="Q213" s="26" t="s">
        <v>203</v>
      </c>
    </row>
    <row r="214" spans="1:17" x14ac:dyDescent="0.2">
      <c r="A214" t="s">
        <v>200</v>
      </c>
      <c r="B214" s="30">
        <v>473426095052526</v>
      </c>
      <c r="C214" s="27">
        <f>'"300" wells'' water levels'!B228</f>
        <v>37063</v>
      </c>
      <c r="F214" s="26" t="s">
        <v>201</v>
      </c>
      <c r="G214" s="5">
        <f>'"300" wells'' water levels'!F228</f>
        <v>22.579841999999999</v>
      </c>
      <c r="H214">
        <v>1</v>
      </c>
      <c r="I214" s="28">
        <v>2</v>
      </c>
      <c r="L214" s="26" t="s">
        <v>202</v>
      </c>
      <c r="N214" s="26" t="s">
        <v>202</v>
      </c>
      <c r="P214" s="26" t="s">
        <v>200</v>
      </c>
      <c r="Q214" s="26" t="s">
        <v>203</v>
      </c>
    </row>
    <row r="215" spans="1:17" x14ac:dyDescent="0.2">
      <c r="A215" t="s">
        <v>200</v>
      </c>
      <c r="B215" s="30">
        <v>473426095052526</v>
      </c>
      <c r="C215" s="27">
        <f>'"300" wells'' water levels'!B229</f>
        <v>37102</v>
      </c>
      <c r="F215" s="26" t="s">
        <v>201</v>
      </c>
      <c r="G215" s="5">
        <f>'"300" wells'' water levels'!F229</f>
        <v>23.472274000000002</v>
      </c>
      <c r="H215">
        <v>1</v>
      </c>
      <c r="I215" s="28">
        <v>2</v>
      </c>
      <c r="L215" s="26" t="s">
        <v>202</v>
      </c>
      <c r="N215" s="26" t="s">
        <v>202</v>
      </c>
      <c r="P215" s="26" t="s">
        <v>200</v>
      </c>
      <c r="Q215" s="26" t="s">
        <v>203</v>
      </c>
    </row>
    <row r="216" spans="1:17" x14ac:dyDescent="0.2">
      <c r="A216" t="s">
        <v>200</v>
      </c>
      <c r="B216" s="30">
        <v>473426095052526</v>
      </c>
      <c r="C216" s="27">
        <f>'"300" wells'' water levels'!B230</f>
        <v>37130</v>
      </c>
      <c r="F216" s="26" t="s">
        <v>201</v>
      </c>
      <c r="G216" s="5">
        <f>'"300" wells'' water levels'!F230</f>
        <v>23.629761999999999</v>
      </c>
      <c r="H216">
        <v>1</v>
      </c>
      <c r="I216" s="28">
        <v>2</v>
      </c>
      <c r="L216" s="26" t="s">
        <v>202</v>
      </c>
      <c r="N216" s="26" t="s">
        <v>202</v>
      </c>
      <c r="P216" s="26" t="s">
        <v>200</v>
      </c>
      <c r="Q216" s="26" t="s">
        <v>203</v>
      </c>
    </row>
    <row r="217" spans="1:17" x14ac:dyDescent="0.2">
      <c r="A217" t="s">
        <v>200</v>
      </c>
      <c r="B217" s="30">
        <v>473426095052526</v>
      </c>
      <c r="C217" s="27">
        <f>'"300" wells'' water levels'!B231</f>
        <v>37158</v>
      </c>
      <c r="F217" s="26" t="s">
        <v>201</v>
      </c>
      <c r="G217" s="5">
        <f>'"300" wells'' water levels'!F231</f>
        <v>24.190813000000002</v>
      </c>
      <c r="H217">
        <v>1</v>
      </c>
      <c r="I217" s="28">
        <v>2</v>
      </c>
      <c r="L217" s="26" t="s">
        <v>202</v>
      </c>
      <c r="N217" s="26" t="s">
        <v>202</v>
      </c>
      <c r="P217" s="26" t="s">
        <v>200</v>
      </c>
      <c r="Q217" s="26" t="s">
        <v>203</v>
      </c>
    </row>
    <row r="218" spans="1:17" x14ac:dyDescent="0.2">
      <c r="A218" t="s">
        <v>200</v>
      </c>
      <c r="B218" s="30">
        <v>473426095052526</v>
      </c>
      <c r="C218" s="27">
        <f>'"300" wells'' water levels'!B232</f>
        <v>37193</v>
      </c>
      <c r="F218" s="26" t="s">
        <v>201</v>
      </c>
      <c r="G218" s="5">
        <f>'"300" wells'' water levels'!F232</f>
        <v>24.207218000000001</v>
      </c>
      <c r="H218">
        <v>1</v>
      </c>
      <c r="I218" s="28">
        <v>2</v>
      </c>
      <c r="L218" s="26" t="s">
        <v>202</v>
      </c>
      <c r="N218" s="26" t="s">
        <v>202</v>
      </c>
      <c r="P218" s="26" t="s">
        <v>200</v>
      </c>
      <c r="Q218" s="26" t="s">
        <v>203</v>
      </c>
    </row>
    <row r="219" spans="1:17" x14ac:dyDescent="0.2">
      <c r="A219" t="s">
        <v>200</v>
      </c>
      <c r="B219" s="30">
        <v>473426095052526</v>
      </c>
      <c r="C219" s="27">
        <f>'"300" wells'' water levels'!B233</f>
        <v>37223</v>
      </c>
      <c r="F219" s="26" t="s">
        <v>201</v>
      </c>
      <c r="G219" s="5">
        <f>'"300" wells'' water levels'!F233</f>
        <v>24.797798</v>
      </c>
      <c r="H219">
        <v>1</v>
      </c>
      <c r="I219" s="28">
        <v>2</v>
      </c>
      <c r="L219" s="26" t="s">
        <v>202</v>
      </c>
      <c r="N219" s="26" t="s">
        <v>202</v>
      </c>
      <c r="P219" s="26" t="s">
        <v>200</v>
      </c>
      <c r="Q219" s="26" t="s">
        <v>203</v>
      </c>
    </row>
    <row r="220" spans="1:17" x14ac:dyDescent="0.2">
      <c r="A220" t="s">
        <v>200</v>
      </c>
      <c r="B220" s="30">
        <v>473426095052526</v>
      </c>
      <c r="C220" s="27">
        <f>'"300" wells'' water levels'!B234</f>
        <v>37244</v>
      </c>
      <c r="F220" s="26" t="s">
        <v>201</v>
      </c>
      <c r="G220" s="5">
        <f>'"300" wells'' water levels'!F234</f>
        <v>24.876542000000001</v>
      </c>
      <c r="H220">
        <v>1</v>
      </c>
      <c r="I220" s="28">
        <v>2</v>
      </c>
      <c r="L220" s="26" t="s">
        <v>202</v>
      </c>
      <c r="N220" s="26" t="s">
        <v>202</v>
      </c>
      <c r="P220" s="26" t="s">
        <v>200</v>
      </c>
      <c r="Q220" s="26" t="s">
        <v>203</v>
      </c>
    </row>
    <row r="221" spans="1:17" x14ac:dyDescent="0.2">
      <c r="A221" t="s">
        <v>200</v>
      </c>
      <c r="B221" s="30">
        <v>473426095052526</v>
      </c>
      <c r="C221" s="27">
        <f>'"300" wells'' water levels'!B235</f>
        <v>37281</v>
      </c>
      <c r="F221" s="26" t="s">
        <v>201</v>
      </c>
      <c r="G221" s="5">
        <f>'"300" wells'' water levels'!F235</f>
        <v>24.217061000000001</v>
      </c>
      <c r="H221">
        <v>1</v>
      </c>
      <c r="I221" s="28">
        <v>2</v>
      </c>
      <c r="L221" s="26" t="s">
        <v>202</v>
      </c>
      <c r="N221" s="26" t="s">
        <v>202</v>
      </c>
      <c r="P221" s="26" t="s">
        <v>200</v>
      </c>
      <c r="Q221" s="26" t="s">
        <v>203</v>
      </c>
    </row>
    <row r="222" spans="1:17" x14ac:dyDescent="0.2">
      <c r="A222" t="s">
        <v>200</v>
      </c>
      <c r="B222" s="30">
        <v>473426095052526</v>
      </c>
      <c r="C222" s="27">
        <f>'"300" wells'' water levels'!B236</f>
        <v>37314</v>
      </c>
      <c r="F222" s="26" t="s">
        <v>201</v>
      </c>
      <c r="G222" s="5">
        <f>'"300" wells'' water levels'!F236</f>
        <v>24.518913000000001</v>
      </c>
      <c r="H222">
        <v>1</v>
      </c>
      <c r="I222" s="28">
        <v>2</v>
      </c>
      <c r="L222" s="26" t="s">
        <v>202</v>
      </c>
      <c r="N222" s="26" t="s">
        <v>202</v>
      </c>
      <c r="P222" s="26" t="s">
        <v>200</v>
      </c>
      <c r="Q222" s="26" t="s">
        <v>203</v>
      </c>
    </row>
    <row r="223" spans="1:17" x14ac:dyDescent="0.2">
      <c r="A223" t="s">
        <v>200</v>
      </c>
      <c r="B223" s="30">
        <v>473426095052526</v>
      </c>
      <c r="C223" s="27">
        <f>'"300" wells'' water levels'!B237</f>
        <v>37337</v>
      </c>
      <c r="F223" s="26" t="s">
        <v>201</v>
      </c>
      <c r="G223" s="5">
        <f>'"300" wells'' water levels'!F237</f>
        <v>24.764988000000002</v>
      </c>
      <c r="H223">
        <v>1</v>
      </c>
      <c r="I223" s="28">
        <v>2</v>
      </c>
      <c r="L223" s="26" t="s">
        <v>202</v>
      </c>
      <c r="N223" s="26" t="s">
        <v>202</v>
      </c>
      <c r="P223" s="26" t="s">
        <v>200</v>
      </c>
      <c r="Q223" s="26" t="s">
        <v>203</v>
      </c>
    </row>
    <row r="224" spans="1:17" x14ac:dyDescent="0.2">
      <c r="A224" t="s">
        <v>200</v>
      </c>
      <c r="B224" s="30">
        <v>473426095052526</v>
      </c>
      <c r="C224" s="27">
        <f>'"300" wells'' water levels'!B238</f>
        <v>37375</v>
      </c>
      <c r="F224" s="26" t="s">
        <v>201</v>
      </c>
      <c r="G224" s="5">
        <f>'"300" wells'' water levels'!F238</f>
        <v>25.391659000000001</v>
      </c>
      <c r="H224">
        <v>1</v>
      </c>
      <c r="I224" s="28">
        <v>2</v>
      </c>
      <c r="L224" s="26" t="s">
        <v>202</v>
      </c>
      <c r="N224" s="26" t="s">
        <v>202</v>
      </c>
      <c r="P224" s="26" t="s">
        <v>200</v>
      </c>
      <c r="Q224" s="26" t="s">
        <v>203</v>
      </c>
    </row>
    <row r="225" spans="1:17" x14ac:dyDescent="0.2">
      <c r="A225" t="s">
        <v>200</v>
      </c>
      <c r="B225" s="30">
        <v>473426095052526</v>
      </c>
      <c r="C225" s="27">
        <f>'"300" wells'' water levels'!B239</f>
        <v>37399</v>
      </c>
      <c r="F225" s="26" t="s">
        <v>201</v>
      </c>
      <c r="G225" s="5">
        <f>'"300" wells'' water levels'!F239</f>
        <v>25.063559000000001</v>
      </c>
      <c r="H225">
        <v>1</v>
      </c>
      <c r="I225" s="28">
        <v>2</v>
      </c>
      <c r="L225" s="26" t="s">
        <v>202</v>
      </c>
      <c r="N225" s="26" t="s">
        <v>202</v>
      </c>
      <c r="P225" s="26" t="s">
        <v>200</v>
      </c>
      <c r="Q225" s="26" t="s">
        <v>203</v>
      </c>
    </row>
    <row r="226" spans="1:17" x14ac:dyDescent="0.2">
      <c r="A226" t="s">
        <v>200</v>
      </c>
      <c r="B226" s="30">
        <v>473426095052526</v>
      </c>
      <c r="C226" s="27">
        <f>'"300" wells'' water levels'!B240</f>
        <v>37433</v>
      </c>
      <c r="F226" s="26" t="s">
        <v>201</v>
      </c>
      <c r="G226" s="5">
        <f>'"300" wells'' water levels'!F240</f>
        <v>24.62</v>
      </c>
      <c r="H226">
        <v>1</v>
      </c>
      <c r="I226" s="28">
        <v>2</v>
      </c>
      <c r="L226" s="26" t="s">
        <v>202</v>
      </c>
      <c r="N226" s="26" t="s">
        <v>202</v>
      </c>
      <c r="P226" s="26" t="s">
        <v>200</v>
      </c>
      <c r="Q226" s="26" t="s">
        <v>203</v>
      </c>
    </row>
    <row r="227" spans="1:17" x14ac:dyDescent="0.2">
      <c r="A227" t="s">
        <v>200</v>
      </c>
      <c r="B227" s="30">
        <v>473426095052526</v>
      </c>
      <c r="C227" s="27">
        <f>'"300" wells'' water levels'!B241</f>
        <v>37460</v>
      </c>
      <c r="F227" s="26" t="s">
        <v>201</v>
      </c>
      <c r="G227" s="5">
        <f>'"300" wells'' water levels'!F241</f>
        <v>24.27</v>
      </c>
      <c r="H227">
        <v>1</v>
      </c>
      <c r="I227" s="28">
        <v>2</v>
      </c>
      <c r="L227" s="26" t="s">
        <v>202</v>
      </c>
      <c r="N227" s="26" t="s">
        <v>202</v>
      </c>
      <c r="P227" s="26" t="s">
        <v>200</v>
      </c>
      <c r="Q227" s="26" t="s">
        <v>203</v>
      </c>
    </row>
    <row r="228" spans="1:17" x14ac:dyDescent="0.2">
      <c r="A228" t="s">
        <v>200</v>
      </c>
      <c r="B228" s="30">
        <v>473426095052526</v>
      </c>
      <c r="C228" s="27">
        <f>'"300" wells'' water levels'!B242</f>
        <v>37494</v>
      </c>
      <c r="F228" s="26" t="s">
        <v>201</v>
      </c>
      <c r="G228" s="5">
        <f>'"300" wells'' water levels'!F242</f>
        <v>23.618766404199473</v>
      </c>
      <c r="H228">
        <v>1</v>
      </c>
      <c r="I228" s="28">
        <v>2</v>
      </c>
      <c r="L228" s="26" t="s">
        <v>202</v>
      </c>
      <c r="N228" s="26" t="s">
        <v>202</v>
      </c>
      <c r="P228" s="26" t="s">
        <v>200</v>
      </c>
      <c r="Q228" s="26" t="s">
        <v>203</v>
      </c>
    </row>
    <row r="229" spans="1:17" x14ac:dyDescent="0.2">
      <c r="A229" t="s">
        <v>200</v>
      </c>
      <c r="B229" s="30">
        <v>473426095052526</v>
      </c>
      <c r="C229" s="27">
        <f>'"300" wells'' water levels'!B243</f>
        <v>37524</v>
      </c>
      <c r="F229" s="26" t="s">
        <v>201</v>
      </c>
      <c r="G229" s="5">
        <f>'"300" wells'' water levels'!F243</f>
        <v>24.045275590551178</v>
      </c>
      <c r="H229">
        <v>1</v>
      </c>
      <c r="I229" s="28">
        <v>2</v>
      </c>
      <c r="L229" s="26" t="s">
        <v>202</v>
      </c>
      <c r="N229" s="26" t="s">
        <v>202</v>
      </c>
      <c r="P229" s="26" t="s">
        <v>200</v>
      </c>
      <c r="Q229" s="26" t="s">
        <v>203</v>
      </c>
    </row>
    <row r="230" spans="1:17" x14ac:dyDescent="0.2">
      <c r="A230" t="s">
        <v>200</v>
      </c>
      <c r="B230" s="30">
        <v>473426095052526</v>
      </c>
      <c r="C230" s="27">
        <f>'"300" wells'' water levels'!B244</f>
        <v>37546</v>
      </c>
      <c r="F230" s="26" t="s">
        <v>201</v>
      </c>
      <c r="G230" s="5">
        <f>'"300" wells'' water levels'!F244</f>
        <v>25.029527559055115</v>
      </c>
      <c r="H230">
        <v>1</v>
      </c>
      <c r="I230" s="28">
        <v>2</v>
      </c>
      <c r="L230" s="26" t="s">
        <v>202</v>
      </c>
      <c r="N230" s="26" t="s">
        <v>202</v>
      </c>
      <c r="P230" s="26" t="s">
        <v>200</v>
      </c>
      <c r="Q230" s="26" t="s">
        <v>203</v>
      </c>
    </row>
    <row r="231" spans="1:17" x14ac:dyDescent="0.2">
      <c r="A231" t="s">
        <v>200</v>
      </c>
      <c r="B231" s="30">
        <v>473426095052526</v>
      </c>
      <c r="C231" s="27">
        <f>'"300" wells'' water levels'!B245</f>
        <v>37581</v>
      </c>
      <c r="F231" s="26" t="s">
        <v>201</v>
      </c>
      <c r="G231" s="5">
        <f>'"300" wells'' water levels'!F245</f>
        <v>25.206692913385826</v>
      </c>
      <c r="H231">
        <v>1</v>
      </c>
      <c r="I231" s="28">
        <v>2</v>
      </c>
      <c r="L231" s="26" t="s">
        <v>202</v>
      </c>
      <c r="N231" s="26" t="s">
        <v>202</v>
      </c>
      <c r="P231" s="26" t="s">
        <v>200</v>
      </c>
      <c r="Q231" s="26" t="s">
        <v>203</v>
      </c>
    </row>
    <row r="232" spans="1:17" x14ac:dyDescent="0.2">
      <c r="A232" t="s">
        <v>200</v>
      </c>
      <c r="B232" s="30">
        <v>473426095052526</v>
      </c>
      <c r="C232" s="27">
        <f>'"300" wells'' water levels'!B246</f>
        <v>37610</v>
      </c>
      <c r="F232" s="26" t="s">
        <v>201</v>
      </c>
      <c r="G232" s="5">
        <f>'"300" wells'' water levels'!F246</f>
        <v>25.436351706036746</v>
      </c>
      <c r="H232">
        <v>1</v>
      </c>
      <c r="I232" s="28">
        <v>2</v>
      </c>
      <c r="L232" s="26" t="s">
        <v>202</v>
      </c>
      <c r="N232" s="26" t="s">
        <v>202</v>
      </c>
      <c r="P232" s="26" t="s">
        <v>200</v>
      </c>
      <c r="Q232" s="26" t="s">
        <v>203</v>
      </c>
    </row>
    <row r="233" spans="1:17" x14ac:dyDescent="0.2">
      <c r="A233" t="s">
        <v>200</v>
      </c>
      <c r="B233" s="30">
        <v>473426095052526</v>
      </c>
      <c r="C233" s="27">
        <f>'"300" wells'' water levels'!B247</f>
        <v>37651</v>
      </c>
      <c r="F233" s="26" t="s">
        <v>201</v>
      </c>
      <c r="G233" s="5">
        <f>'"300" wells'' water levels'!F247</f>
        <v>25.531496062992126</v>
      </c>
      <c r="H233">
        <v>1</v>
      </c>
      <c r="I233" s="28">
        <v>2</v>
      </c>
      <c r="L233" s="26" t="s">
        <v>202</v>
      </c>
      <c r="N233" s="26" t="s">
        <v>202</v>
      </c>
      <c r="P233" s="26" t="s">
        <v>200</v>
      </c>
      <c r="Q233" s="26" t="s">
        <v>203</v>
      </c>
    </row>
    <row r="234" spans="1:17" x14ac:dyDescent="0.2">
      <c r="A234" t="s">
        <v>200</v>
      </c>
      <c r="B234" s="30">
        <v>473426095052526</v>
      </c>
      <c r="C234" s="27">
        <f>'"300" wells'' water levels'!B248</f>
        <v>37679</v>
      </c>
      <c r="F234" s="26" t="s">
        <v>201</v>
      </c>
      <c r="G234" s="5">
        <f>'"300" wells'' water levels'!F248</f>
        <v>25.725065616797899</v>
      </c>
      <c r="H234">
        <v>1</v>
      </c>
      <c r="I234" s="28">
        <v>2</v>
      </c>
      <c r="L234" s="26" t="s">
        <v>202</v>
      </c>
      <c r="N234" s="26" t="s">
        <v>202</v>
      </c>
      <c r="P234" s="26" t="s">
        <v>200</v>
      </c>
      <c r="Q234" s="26" t="s">
        <v>203</v>
      </c>
    </row>
    <row r="235" spans="1:17" x14ac:dyDescent="0.2">
      <c r="A235" t="s">
        <v>200</v>
      </c>
      <c r="B235" s="30">
        <v>473426095052526</v>
      </c>
      <c r="C235" s="27">
        <f>'"300" wells'' water levels'!B249</f>
        <v>37705</v>
      </c>
      <c r="F235" s="26" t="s">
        <v>201</v>
      </c>
      <c r="G235" s="5">
        <f>'"300" wells'' water levels'!F249</f>
        <v>25.879265091863516</v>
      </c>
      <c r="H235">
        <v>1</v>
      </c>
      <c r="I235" s="28">
        <v>2</v>
      </c>
      <c r="L235" s="26" t="s">
        <v>202</v>
      </c>
      <c r="N235" s="26" t="s">
        <v>202</v>
      </c>
      <c r="P235" s="26" t="s">
        <v>200</v>
      </c>
      <c r="Q235" s="26" t="s">
        <v>203</v>
      </c>
    </row>
    <row r="236" spans="1:17" x14ac:dyDescent="0.2">
      <c r="A236" t="s">
        <v>200</v>
      </c>
      <c r="B236" s="30">
        <v>473426095052526</v>
      </c>
      <c r="C236" s="27">
        <f>'"300" wells'' water levels'!B250</f>
        <v>37739</v>
      </c>
      <c r="F236" s="26" t="s">
        <v>201</v>
      </c>
      <c r="G236" s="5">
        <f>'"300" wells'' water levels'!F250</f>
        <v>25.859580052493435</v>
      </c>
      <c r="H236">
        <v>1</v>
      </c>
      <c r="I236" s="28">
        <v>2</v>
      </c>
      <c r="L236" s="26" t="s">
        <v>202</v>
      </c>
      <c r="N236" s="26" t="s">
        <v>202</v>
      </c>
      <c r="P236" s="26" t="s">
        <v>200</v>
      </c>
      <c r="Q236" s="26" t="s">
        <v>203</v>
      </c>
    </row>
    <row r="237" spans="1:17" x14ac:dyDescent="0.2">
      <c r="A237" t="s">
        <v>200</v>
      </c>
      <c r="B237" s="30">
        <v>473426095052526</v>
      </c>
      <c r="C237" s="27">
        <f>'"300" wells'' water levels'!B251</f>
        <v>37761</v>
      </c>
      <c r="F237" s="26" t="s">
        <v>201</v>
      </c>
      <c r="G237" s="5">
        <f>'"300" wells'' water levels'!F251</f>
        <v>25.761154855643046</v>
      </c>
      <c r="H237">
        <v>1</v>
      </c>
      <c r="I237" s="28">
        <v>2</v>
      </c>
      <c r="L237" s="26" t="s">
        <v>202</v>
      </c>
      <c r="N237" s="26" t="s">
        <v>202</v>
      </c>
      <c r="P237" s="26" t="s">
        <v>200</v>
      </c>
      <c r="Q237" s="26" t="s">
        <v>203</v>
      </c>
    </row>
    <row r="238" spans="1:17" x14ac:dyDescent="0.2">
      <c r="A238" t="s">
        <v>200</v>
      </c>
      <c r="B238" s="30">
        <v>473426095052526</v>
      </c>
      <c r="C238" s="27">
        <f>'"300" wells'' water levels'!B252</f>
        <v>37802</v>
      </c>
      <c r="F238" s="26" t="s">
        <v>201</v>
      </c>
      <c r="G238" s="5">
        <f>'"300" wells'' water levels'!F252</f>
        <v>25.793963254593177</v>
      </c>
      <c r="H238">
        <v>1</v>
      </c>
      <c r="I238" s="28">
        <v>2</v>
      </c>
      <c r="L238" s="26" t="s">
        <v>202</v>
      </c>
      <c r="N238" s="26" t="s">
        <v>202</v>
      </c>
      <c r="P238" s="26" t="s">
        <v>200</v>
      </c>
      <c r="Q238" s="26" t="s">
        <v>203</v>
      </c>
    </row>
    <row r="239" spans="1:17" x14ac:dyDescent="0.2">
      <c r="A239" t="s">
        <v>200</v>
      </c>
      <c r="B239" s="30">
        <v>473426095052526</v>
      </c>
      <c r="C239" s="27">
        <f>'"300" wells'' water levels'!B253</f>
        <v>37830</v>
      </c>
      <c r="F239" s="26" t="s">
        <v>201</v>
      </c>
      <c r="G239" s="5">
        <f>'"300" wells'' water levels'!F253</f>
        <v>25.721784776902886</v>
      </c>
      <c r="H239">
        <v>1</v>
      </c>
      <c r="I239" s="28">
        <v>2</v>
      </c>
      <c r="L239" s="26" t="s">
        <v>202</v>
      </c>
      <c r="N239" s="26" t="s">
        <v>202</v>
      </c>
      <c r="P239" s="26" t="s">
        <v>200</v>
      </c>
      <c r="Q239" s="26" t="s">
        <v>203</v>
      </c>
    </row>
    <row r="240" spans="1:17" x14ac:dyDescent="0.2">
      <c r="A240" t="s">
        <v>200</v>
      </c>
      <c r="B240" s="30">
        <v>473426095052526</v>
      </c>
      <c r="C240" s="27">
        <f>'"300" wells'' water levels'!B254</f>
        <v>37859</v>
      </c>
      <c r="F240" s="26" t="s">
        <v>201</v>
      </c>
      <c r="G240" s="5">
        <f>'"300" wells'' water levels'!F254</f>
        <v>26.023622047244093</v>
      </c>
      <c r="H240">
        <v>1</v>
      </c>
      <c r="I240" s="28">
        <v>2</v>
      </c>
      <c r="L240" s="26" t="s">
        <v>202</v>
      </c>
      <c r="N240" s="26" t="s">
        <v>202</v>
      </c>
      <c r="P240" s="26" t="s">
        <v>200</v>
      </c>
      <c r="Q240" s="26" t="s">
        <v>203</v>
      </c>
    </row>
    <row r="241" spans="1:17" x14ac:dyDescent="0.2">
      <c r="A241" t="s">
        <v>200</v>
      </c>
      <c r="B241" s="30">
        <v>473426095052526</v>
      </c>
      <c r="C241" s="27">
        <f>'"300" wells'' water levels'!B255</f>
        <v>37888</v>
      </c>
      <c r="F241" s="26" t="s">
        <v>201</v>
      </c>
      <c r="G241" s="5">
        <f>'"300" wells'' water levels'!F255</f>
        <v>26.377952755905508</v>
      </c>
      <c r="H241">
        <v>1</v>
      </c>
      <c r="I241" s="28">
        <v>2</v>
      </c>
      <c r="L241" s="26" t="s">
        <v>202</v>
      </c>
      <c r="N241" s="26" t="s">
        <v>202</v>
      </c>
      <c r="P241" s="26" t="s">
        <v>200</v>
      </c>
      <c r="Q241" s="26" t="s">
        <v>203</v>
      </c>
    </row>
    <row r="242" spans="1:17" x14ac:dyDescent="0.2">
      <c r="A242" t="s">
        <v>200</v>
      </c>
      <c r="B242" s="30">
        <v>473426095052526</v>
      </c>
      <c r="C242" s="27">
        <f>'"300" wells'' water levels'!B256</f>
        <v>37924</v>
      </c>
      <c r="F242" s="26" t="s">
        <v>201</v>
      </c>
      <c r="G242" s="5">
        <f>'"300" wells'' water levels'!F256</f>
        <v>26.145013123359579</v>
      </c>
      <c r="H242">
        <v>1</v>
      </c>
      <c r="I242" s="28">
        <v>2</v>
      </c>
      <c r="L242" s="26" t="s">
        <v>202</v>
      </c>
      <c r="N242" s="26" t="s">
        <v>202</v>
      </c>
      <c r="P242" s="26" t="s">
        <v>200</v>
      </c>
      <c r="Q242" s="26" t="s">
        <v>203</v>
      </c>
    </row>
    <row r="243" spans="1:17" x14ac:dyDescent="0.2">
      <c r="A243" t="s">
        <v>200</v>
      </c>
      <c r="B243" s="30">
        <v>473426095052526</v>
      </c>
      <c r="C243" s="27">
        <f>'"300" wells'' water levels'!B257</f>
        <v>37951</v>
      </c>
      <c r="F243" s="26" t="s">
        <v>201</v>
      </c>
      <c r="G243" s="5">
        <f>'"300" wells'' water levels'!F257</f>
        <v>26.197506561679791</v>
      </c>
      <c r="H243">
        <v>1</v>
      </c>
      <c r="I243" s="28">
        <v>2</v>
      </c>
      <c r="L243" s="26" t="s">
        <v>202</v>
      </c>
      <c r="N243" s="26" t="s">
        <v>202</v>
      </c>
      <c r="P243" s="26" t="s">
        <v>200</v>
      </c>
      <c r="Q243" s="26" t="s">
        <v>203</v>
      </c>
    </row>
    <row r="244" spans="1:17" x14ac:dyDescent="0.2">
      <c r="A244" t="s">
        <v>200</v>
      </c>
      <c r="B244" s="30">
        <v>473426095052526</v>
      </c>
      <c r="C244" s="27">
        <f>'"300" wells'' water levels'!B258</f>
        <v>37978</v>
      </c>
      <c r="F244" s="26" t="s">
        <v>201</v>
      </c>
      <c r="G244" s="5">
        <f>'"300" wells'' water levels'!F258</f>
        <v>25.400262467191599</v>
      </c>
      <c r="H244">
        <v>1</v>
      </c>
      <c r="I244" s="28">
        <v>2</v>
      </c>
      <c r="L244" s="26" t="s">
        <v>202</v>
      </c>
      <c r="N244" s="26" t="s">
        <v>202</v>
      </c>
      <c r="P244" s="26" t="s">
        <v>200</v>
      </c>
      <c r="Q244" s="26" t="s">
        <v>203</v>
      </c>
    </row>
    <row r="245" spans="1:17" x14ac:dyDescent="0.2">
      <c r="A245" t="s">
        <v>200</v>
      </c>
      <c r="B245" s="30">
        <v>473426095052526</v>
      </c>
      <c r="C245" s="27">
        <f>'"300" wells'' water levels'!B259</f>
        <v>38008</v>
      </c>
      <c r="F245" s="26" t="s">
        <v>201</v>
      </c>
      <c r="G245" s="5">
        <f>'"300" wells'' water levels'!F259</f>
        <v>25.524934383202098</v>
      </c>
      <c r="H245">
        <v>1</v>
      </c>
      <c r="I245" s="28">
        <v>2</v>
      </c>
      <c r="L245" s="26" t="s">
        <v>202</v>
      </c>
      <c r="N245" s="26" t="s">
        <v>202</v>
      </c>
      <c r="P245" s="26" t="s">
        <v>200</v>
      </c>
      <c r="Q245" s="26" t="s">
        <v>203</v>
      </c>
    </row>
    <row r="246" spans="1:17" x14ac:dyDescent="0.2">
      <c r="A246" t="s">
        <v>200</v>
      </c>
      <c r="B246" s="30">
        <v>473426095052526</v>
      </c>
      <c r="C246" s="27">
        <f>'"300" wells'' water levels'!B260</f>
        <v>38047</v>
      </c>
      <c r="F246" s="26" t="s">
        <v>201</v>
      </c>
      <c r="G246" s="5">
        <f>'"300" wells'' water levels'!F260</f>
        <v>25.715223097112858</v>
      </c>
      <c r="H246">
        <v>1</v>
      </c>
      <c r="I246" s="28">
        <v>2</v>
      </c>
      <c r="L246" s="26" t="s">
        <v>202</v>
      </c>
      <c r="N246" s="26" t="s">
        <v>202</v>
      </c>
      <c r="P246" s="26" t="s">
        <v>200</v>
      </c>
      <c r="Q246" s="26" t="s">
        <v>203</v>
      </c>
    </row>
    <row r="247" spans="1:17" x14ac:dyDescent="0.2">
      <c r="A247" t="s">
        <v>200</v>
      </c>
      <c r="B247" s="30">
        <v>473426095052526</v>
      </c>
      <c r="C247" s="27">
        <f>'"300" wells'' water levels'!B261</f>
        <v>38078</v>
      </c>
      <c r="F247" s="26" t="s">
        <v>201</v>
      </c>
      <c r="G247" s="5">
        <f>'"300" wells'' water levels'!F261</f>
        <v>25.374015748031496</v>
      </c>
      <c r="H247">
        <v>1</v>
      </c>
      <c r="I247" s="28">
        <v>2</v>
      </c>
      <c r="L247" s="26" t="s">
        <v>202</v>
      </c>
      <c r="N247" s="26" t="s">
        <v>202</v>
      </c>
      <c r="P247" s="26" t="s">
        <v>200</v>
      </c>
      <c r="Q247" s="26" t="s">
        <v>203</v>
      </c>
    </row>
    <row r="248" spans="1:17" x14ac:dyDescent="0.2">
      <c r="A248" t="s">
        <v>200</v>
      </c>
      <c r="B248" s="30">
        <v>473426095052526</v>
      </c>
      <c r="C248" s="27">
        <f>'"300" wells'' water levels'!B262</f>
        <v>38105</v>
      </c>
      <c r="F248" s="26" t="s">
        <v>201</v>
      </c>
      <c r="G248" s="5">
        <f>'"300" wells'' water levels'!F262</f>
        <v>25.688976377952756</v>
      </c>
      <c r="H248">
        <v>1</v>
      </c>
      <c r="I248" s="28">
        <v>2</v>
      </c>
      <c r="L248" s="26" t="s">
        <v>202</v>
      </c>
      <c r="N248" s="26" t="s">
        <v>202</v>
      </c>
      <c r="P248" s="26" t="s">
        <v>200</v>
      </c>
      <c r="Q248" s="26" t="s">
        <v>203</v>
      </c>
    </row>
    <row r="249" spans="1:17" x14ac:dyDescent="0.2">
      <c r="A249" t="s">
        <v>200</v>
      </c>
      <c r="B249" s="30">
        <v>473426095052526</v>
      </c>
      <c r="C249" s="27">
        <f>'"300" wells'' water levels'!B263</f>
        <v>38131</v>
      </c>
      <c r="F249" s="26" t="s">
        <v>201</v>
      </c>
      <c r="G249" s="5">
        <f>'"300" wells'' water levels'!F263</f>
        <v>25.774278215223095</v>
      </c>
      <c r="H249">
        <v>1</v>
      </c>
      <c r="I249" s="28">
        <v>2</v>
      </c>
      <c r="L249" s="26" t="s">
        <v>202</v>
      </c>
      <c r="N249" s="26" t="s">
        <v>202</v>
      </c>
      <c r="P249" s="26" t="s">
        <v>200</v>
      </c>
      <c r="Q249" s="26" t="s">
        <v>203</v>
      </c>
    </row>
    <row r="250" spans="1:17" x14ac:dyDescent="0.2">
      <c r="A250" t="s">
        <v>200</v>
      </c>
      <c r="B250" s="30">
        <v>473426095052526</v>
      </c>
      <c r="C250" s="27">
        <f>'"300" wells'' water levels'!B264</f>
        <v>38162</v>
      </c>
      <c r="F250" s="26" t="s">
        <v>201</v>
      </c>
      <c r="G250" s="5">
        <f>'"300" wells'' water levels'!F264</f>
        <v>26.279527559055115</v>
      </c>
      <c r="H250">
        <v>1</v>
      </c>
      <c r="I250" s="28">
        <v>2</v>
      </c>
      <c r="L250" s="26" t="s">
        <v>202</v>
      </c>
      <c r="N250" s="26" t="s">
        <v>202</v>
      </c>
      <c r="P250" s="26" t="s">
        <v>200</v>
      </c>
      <c r="Q250" s="26" t="s">
        <v>203</v>
      </c>
    </row>
    <row r="251" spans="1:17" x14ac:dyDescent="0.2">
      <c r="A251" t="s">
        <v>200</v>
      </c>
      <c r="B251" s="30">
        <v>473426095052526</v>
      </c>
      <c r="C251" s="27">
        <f>'"300" wells'' water levels'!B265</f>
        <v>38191</v>
      </c>
      <c r="F251" s="26" t="s">
        <v>201</v>
      </c>
      <c r="G251" s="5">
        <f>'"300" wells'' water levels'!F265</f>
        <v>26.118766404199476</v>
      </c>
      <c r="H251">
        <v>1</v>
      </c>
      <c r="I251" s="28">
        <v>2</v>
      </c>
      <c r="L251" s="26" t="s">
        <v>202</v>
      </c>
      <c r="N251" s="26" t="s">
        <v>202</v>
      </c>
      <c r="P251" s="26" t="s">
        <v>200</v>
      </c>
      <c r="Q251" s="26" t="s">
        <v>203</v>
      </c>
    </row>
    <row r="252" spans="1:17" x14ac:dyDescent="0.2">
      <c r="A252" t="s">
        <v>200</v>
      </c>
      <c r="B252" s="30">
        <v>473426095052526</v>
      </c>
      <c r="C252" s="27">
        <f>'"300" wells'' water levels'!B266</f>
        <v>38220</v>
      </c>
      <c r="F252" s="26" t="s">
        <v>201</v>
      </c>
      <c r="G252" s="5">
        <f>'"300" wells'' water levels'!F266</f>
        <v>26.35</v>
      </c>
      <c r="H252">
        <v>1</v>
      </c>
      <c r="I252" s="28">
        <v>2</v>
      </c>
      <c r="L252" s="26" t="s">
        <v>202</v>
      </c>
      <c r="N252" s="26" t="s">
        <v>202</v>
      </c>
      <c r="P252" s="26" t="s">
        <v>200</v>
      </c>
      <c r="Q252" s="26" t="s">
        <v>203</v>
      </c>
    </row>
    <row r="253" spans="1:17" x14ac:dyDescent="0.2">
      <c r="A253" t="s">
        <v>200</v>
      </c>
      <c r="B253" s="30">
        <v>473426095052526</v>
      </c>
      <c r="C253" s="27">
        <f>'"300" wells'' water levels'!B267</f>
        <v>38225</v>
      </c>
      <c r="F253" s="26" t="s">
        <v>201</v>
      </c>
      <c r="G253" s="5">
        <f>'"300" wells'' water levels'!F267</f>
        <v>25.49</v>
      </c>
      <c r="H253">
        <v>1</v>
      </c>
      <c r="I253" s="28">
        <v>2</v>
      </c>
      <c r="L253" s="26" t="s">
        <v>202</v>
      </c>
      <c r="N253" s="26" t="s">
        <v>202</v>
      </c>
      <c r="P253" s="26" t="s">
        <v>200</v>
      </c>
      <c r="Q253" s="26" t="s">
        <v>203</v>
      </c>
    </row>
    <row r="254" spans="1:17" x14ac:dyDescent="0.2">
      <c r="A254" t="s">
        <v>200</v>
      </c>
      <c r="B254" s="30">
        <v>473426095052526</v>
      </c>
      <c r="C254" s="27">
        <f>'"300" wells'' water levels'!B268</f>
        <v>38250</v>
      </c>
      <c r="F254" s="26" t="s">
        <v>201</v>
      </c>
      <c r="G254" s="5">
        <f>'"300" wells'' water levels'!F268</f>
        <v>26.187999999999999</v>
      </c>
      <c r="H254">
        <v>1</v>
      </c>
      <c r="I254" s="28">
        <v>2</v>
      </c>
      <c r="L254" s="26" t="s">
        <v>202</v>
      </c>
      <c r="N254" s="26" t="s">
        <v>202</v>
      </c>
      <c r="P254" s="26" t="s">
        <v>200</v>
      </c>
      <c r="Q254" s="26" t="s">
        <v>203</v>
      </c>
    </row>
    <row r="255" spans="1:17" x14ac:dyDescent="0.2">
      <c r="A255" t="s">
        <v>200</v>
      </c>
      <c r="B255" s="30">
        <v>473426095052526</v>
      </c>
      <c r="C255" s="27">
        <f>'"300" wells'' water levels'!B269</f>
        <v>38292</v>
      </c>
      <c r="F255" s="26" t="s">
        <v>201</v>
      </c>
      <c r="G255" s="5">
        <f>'"300" wells'' water levels'!F269</f>
        <v>25.757999999999999</v>
      </c>
      <c r="H255">
        <v>1</v>
      </c>
      <c r="I255" s="28">
        <v>2</v>
      </c>
      <c r="L255" s="26" t="s">
        <v>202</v>
      </c>
      <c r="N255" s="26" t="s">
        <v>202</v>
      </c>
      <c r="P255" s="26" t="s">
        <v>200</v>
      </c>
      <c r="Q255" s="26" t="s">
        <v>203</v>
      </c>
    </row>
    <row r="256" spans="1:17" x14ac:dyDescent="0.2">
      <c r="A256" t="s">
        <v>200</v>
      </c>
      <c r="B256" s="30">
        <v>473426095052526</v>
      </c>
      <c r="C256" s="27">
        <f>'"300" wells'' water levels'!B270</f>
        <v>38320</v>
      </c>
      <c r="F256" s="26" t="s">
        <v>201</v>
      </c>
      <c r="G256" s="5">
        <f>'"300" wells'' water levels'!F270</f>
        <v>24.202999999999999</v>
      </c>
      <c r="H256">
        <v>1</v>
      </c>
      <c r="I256" s="28">
        <v>2</v>
      </c>
      <c r="L256" s="26" t="s">
        <v>202</v>
      </c>
      <c r="N256" s="26" t="s">
        <v>202</v>
      </c>
      <c r="P256" s="26" t="s">
        <v>200</v>
      </c>
      <c r="Q256" s="26" t="s">
        <v>203</v>
      </c>
    </row>
    <row r="257" spans="1:17" x14ac:dyDescent="0.2">
      <c r="A257" t="s">
        <v>200</v>
      </c>
      <c r="B257" s="30">
        <v>473426095052526</v>
      </c>
      <c r="C257" s="27">
        <f>'"300" wells'' water levels'!B271</f>
        <v>38341</v>
      </c>
      <c r="F257" s="26" t="s">
        <v>201</v>
      </c>
      <c r="G257" s="5">
        <f>'"300" wells'' water levels'!F271</f>
        <v>24.327000000000002</v>
      </c>
      <c r="H257">
        <v>1</v>
      </c>
      <c r="I257" s="28">
        <v>2</v>
      </c>
      <c r="L257" s="26" t="s">
        <v>202</v>
      </c>
      <c r="N257" s="26" t="s">
        <v>202</v>
      </c>
      <c r="P257" s="26" t="s">
        <v>200</v>
      </c>
      <c r="Q257" s="26" t="s">
        <v>203</v>
      </c>
    </row>
    <row r="258" spans="1:17" x14ac:dyDescent="0.2">
      <c r="A258" t="s">
        <v>200</v>
      </c>
      <c r="B258" s="30">
        <v>473426095052526</v>
      </c>
      <c r="C258" s="27">
        <f>'"300" wells'' water levels'!B272</f>
        <v>38377</v>
      </c>
      <c r="F258" s="26" t="s">
        <v>201</v>
      </c>
      <c r="G258" s="5">
        <f>'"300" wells'' water levels'!F272</f>
        <v>24.796587926509183</v>
      </c>
      <c r="H258">
        <v>1</v>
      </c>
      <c r="I258" s="28">
        <v>2</v>
      </c>
      <c r="L258" s="26" t="s">
        <v>202</v>
      </c>
      <c r="N258" s="26" t="s">
        <v>202</v>
      </c>
      <c r="P258" s="26" t="s">
        <v>200</v>
      </c>
      <c r="Q258" s="26" t="s">
        <v>203</v>
      </c>
    </row>
    <row r="259" spans="1:17" x14ac:dyDescent="0.2">
      <c r="A259" t="s">
        <v>200</v>
      </c>
      <c r="B259" s="30">
        <v>473426095052526</v>
      </c>
      <c r="C259" s="27">
        <f>'"300" wells'' water levels'!B273</f>
        <v>38413</v>
      </c>
      <c r="F259" s="26" t="s">
        <v>201</v>
      </c>
      <c r="G259" s="5">
        <f>'"300" wells'' water levels'!F273</f>
        <v>25.255905511811022</v>
      </c>
      <c r="H259">
        <v>1</v>
      </c>
      <c r="I259" s="28">
        <v>2</v>
      </c>
      <c r="L259" s="26" t="s">
        <v>202</v>
      </c>
      <c r="N259" s="26" t="s">
        <v>202</v>
      </c>
      <c r="P259" s="26" t="s">
        <v>200</v>
      </c>
      <c r="Q259" s="26" t="s">
        <v>203</v>
      </c>
    </row>
    <row r="260" spans="1:17" x14ac:dyDescent="0.2">
      <c r="A260" t="s">
        <v>200</v>
      </c>
      <c r="B260" s="30">
        <v>473426095052526</v>
      </c>
      <c r="C260" s="27">
        <f>'"300" wells'' water levels'!B274</f>
        <v>38440</v>
      </c>
      <c r="F260" s="26" t="s">
        <v>201</v>
      </c>
      <c r="G260" s="5">
        <f>'"300" wells'' water levels'!F274</f>
        <v>25.550999999999998</v>
      </c>
      <c r="H260">
        <v>1</v>
      </c>
      <c r="I260" s="28">
        <v>2</v>
      </c>
      <c r="L260" s="26" t="s">
        <v>202</v>
      </c>
      <c r="N260" s="26" t="s">
        <v>202</v>
      </c>
      <c r="P260" s="26" t="s">
        <v>200</v>
      </c>
      <c r="Q260" s="26" t="s">
        <v>203</v>
      </c>
    </row>
    <row r="261" spans="1:17" x14ac:dyDescent="0.2">
      <c r="A261" t="s">
        <v>200</v>
      </c>
      <c r="B261" s="30">
        <v>473426095052526</v>
      </c>
      <c r="C261" s="27">
        <f>'"300" wells'' water levels'!B275</f>
        <v>38467</v>
      </c>
      <c r="F261" s="26" t="s">
        <v>201</v>
      </c>
      <c r="G261" s="5">
        <f>'"300" wells'' water levels'!F275</f>
        <v>24.777000000000001</v>
      </c>
      <c r="H261">
        <v>1</v>
      </c>
      <c r="I261" s="28">
        <v>2</v>
      </c>
      <c r="L261" s="26" t="s">
        <v>202</v>
      </c>
      <c r="N261" s="26" t="s">
        <v>202</v>
      </c>
      <c r="P261" s="26" t="s">
        <v>200</v>
      </c>
      <c r="Q261" s="26" t="s">
        <v>203</v>
      </c>
    </row>
    <row r="262" spans="1:17" x14ac:dyDescent="0.2">
      <c r="A262" t="s">
        <v>200</v>
      </c>
      <c r="B262" s="30">
        <v>473426095052526</v>
      </c>
      <c r="C262" s="27">
        <f>'"300" wells'' water levels'!B276</f>
        <v>38496</v>
      </c>
      <c r="F262" s="26" t="s">
        <v>201</v>
      </c>
      <c r="G262" s="5">
        <f>'"300" wells'' water levels'!F276</f>
        <v>24.472000000000001</v>
      </c>
      <c r="H262">
        <v>1</v>
      </c>
      <c r="I262" s="28">
        <v>2</v>
      </c>
      <c r="L262" s="26" t="s">
        <v>202</v>
      </c>
      <c r="N262" s="26" t="s">
        <v>202</v>
      </c>
      <c r="P262" s="26" t="s">
        <v>200</v>
      </c>
      <c r="Q262" s="26" t="s">
        <v>203</v>
      </c>
    </row>
    <row r="263" spans="1:17" x14ac:dyDescent="0.2">
      <c r="A263" t="s">
        <v>200</v>
      </c>
      <c r="B263" s="30">
        <v>473426095052526</v>
      </c>
      <c r="C263" s="27">
        <f>'"300" wells'' water levels'!B277</f>
        <v>38526</v>
      </c>
      <c r="F263" s="26" t="s">
        <v>201</v>
      </c>
      <c r="G263" s="5">
        <f>'"300" wells'' water levels'!F277</f>
        <v>22.687000000000001</v>
      </c>
      <c r="H263">
        <v>1</v>
      </c>
      <c r="I263" s="28">
        <v>2</v>
      </c>
      <c r="L263" s="26" t="s">
        <v>202</v>
      </c>
      <c r="N263" s="26" t="s">
        <v>202</v>
      </c>
      <c r="P263" s="26" t="s">
        <v>200</v>
      </c>
      <c r="Q263" s="26" t="s">
        <v>203</v>
      </c>
    </row>
    <row r="264" spans="1:17" x14ac:dyDescent="0.2">
      <c r="A264" t="s">
        <v>200</v>
      </c>
      <c r="B264" s="30">
        <v>473426095052526</v>
      </c>
      <c r="C264" s="27">
        <f>'"300" wells'' water levels'!B278</f>
        <v>38558</v>
      </c>
      <c r="F264" s="26" t="s">
        <v>201</v>
      </c>
      <c r="G264" s="5">
        <f>'"300" wells'' water levels'!F278</f>
        <v>22.89</v>
      </c>
      <c r="H264">
        <v>1</v>
      </c>
      <c r="I264" s="28">
        <v>2</v>
      </c>
      <c r="L264" s="26" t="s">
        <v>202</v>
      </c>
      <c r="N264" s="26" t="s">
        <v>202</v>
      </c>
      <c r="P264" s="26" t="s">
        <v>200</v>
      </c>
      <c r="Q264" s="26" t="s">
        <v>203</v>
      </c>
    </row>
    <row r="265" spans="1:17" x14ac:dyDescent="0.2">
      <c r="A265" t="s">
        <v>200</v>
      </c>
      <c r="B265" s="30">
        <v>473426095052526</v>
      </c>
      <c r="C265" s="27">
        <f>'"300" wells'' water levels'!B279</f>
        <v>38586</v>
      </c>
      <c r="F265" s="26" t="s">
        <v>201</v>
      </c>
      <c r="G265" s="5">
        <f>'"300" wells'' water levels'!F279</f>
        <v>23.809000000000001</v>
      </c>
      <c r="H265">
        <v>1</v>
      </c>
      <c r="I265" s="28">
        <v>2</v>
      </c>
      <c r="L265" s="26" t="s">
        <v>202</v>
      </c>
      <c r="N265" s="26" t="s">
        <v>202</v>
      </c>
      <c r="P265" s="26" t="s">
        <v>200</v>
      </c>
      <c r="Q265" s="26" t="s">
        <v>203</v>
      </c>
    </row>
    <row r="266" spans="1:17" x14ac:dyDescent="0.2">
      <c r="A266" t="s">
        <v>200</v>
      </c>
      <c r="B266" s="30">
        <v>473426095052526</v>
      </c>
      <c r="C266" s="27">
        <f>'"300" wells'' water levels'!B280</f>
        <v>38618</v>
      </c>
      <c r="F266" s="26" t="s">
        <v>201</v>
      </c>
      <c r="G266" s="5">
        <f>'"300" wells'' water levels'!F280</f>
        <v>24.547000000000001</v>
      </c>
      <c r="H266">
        <v>1</v>
      </c>
      <c r="I266" s="28">
        <v>2</v>
      </c>
      <c r="L266" s="26" t="s">
        <v>202</v>
      </c>
      <c r="N266" s="26" t="s">
        <v>202</v>
      </c>
      <c r="P266" s="26" t="s">
        <v>200</v>
      </c>
      <c r="Q266" s="26" t="s">
        <v>203</v>
      </c>
    </row>
    <row r="267" spans="1:17" x14ac:dyDescent="0.2">
      <c r="A267" t="s">
        <v>200</v>
      </c>
      <c r="B267" s="30">
        <v>473426095052526</v>
      </c>
      <c r="C267" s="27">
        <f>'"300" wells'' water levels'!B281</f>
        <v>38649</v>
      </c>
      <c r="F267" s="26" t="s">
        <v>201</v>
      </c>
      <c r="G267" s="5">
        <f>'"300" wells'' water levels'!F281</f>
        <v>24.878608923884514</v>
      </c>
      <c r="H267">
        <v>1</v>
      </c>
      <c r="I267" s="28">
        <v>2</v>
      </c>
      <c r="L267" s="26" t="s">
        <v>202</v>
      </c>
      <c r="N267" s="26" t="s">
        <v>202</v>
      </c>
      <c r="P267" s="26" t="s">
        <v>200</v>
      </c>
      <c r="Q267" s="26" t="s">
        <v>203</v>
      </c>
    </row>
    <row r="268" spans="1:17" x14ac:dyDescent="0.2">
      <c r="A268" t="s">
        <v>200</v>
      </c>
      <c r="B268" s="30">
        <v>473426095052526</v>
      </c>
      <c r="C268" s="27">
        <f>'"300" wells'' water levels'!B282</f>
        <v>38677</v>
      </c>
      <c r="F268" s="26" t="s">
        <v>201</v>
      </c>
      <c r="G268" s="5">
        <f>'"300" wells'' water levels'!F282</f>
        <v>25.042650918635168</v>
      </c>
      <c r="H268">
        <v>1</v>
      </c>
      <c r="I268" s="28">
        <v>2</v>
      </c>
      <c r="L268" s="26" t="s">
        <v>202</v>
      </c>
      <c r="N268" s="26" t="s">
        <v>202</v>
      </c>
      <c r="P268" s="26" t="s">
        <v>200</v>
      </c>
      <c r="Q268" s="26" t="s">
        <v>203</v>
      </c>
    </row>
    <row r="269" spans="1:17" x14ac:dyDescent="0.2">
      <c r="A269" t="s">
        <v>200</v>
      </c>
      <c r="B269" s="30">
        <v>473426095052526</v>
      </c>
      <c r="C269" s="27">
        <f>'"300" wells'' water levels'!B283</f>
        <v>38707</v>
      </c>
      <c r="F269" s="26" t="s">
        <v>201</v>
      </c>
      <c r="G269" s="5">
        <f>'"300" wells'' water levels'!F283</f>
        <v>25.15748031496063</v>
      </c>
      <c r="H269">
        <v>1</v>
      </c>
      <c r="I269" s="28">
        <v>2</v>
      </c>
      <c r="L269" s="26" t="s">
        <v>202</v>
      </c>
      <c r="N269" s="26" t="s">
        <v>202</v>
      </c>
      <c r="P269" s="26" t="s">
        <v>200</v>
      </c>
      <c r="Q269" s="26" t="s">
        <v>203</v>
      </c>
    </row>
    <row r="270" spans="1:17" x14ac:dyDescent="0.2">
      <c r="A270" t="s">
        <v>200</v>
      </c>
      <c r="B270" s="30">
        <v>473426095052526</v>
      </c>
      <c r="C270" s="27">
        <f>'"300" wells'' water levels'!B284</f>
        <v>38743</v>
      </c>
      <c r="F270" s="26" t="s">
        <v>201</v>
      </c>
      <c r="G270" s="5">
        <f>'"300" wells'' water levels'!F284</f>
        <v>25.436351706036746</v>
      </c>
      <c r="H270">
        <v>1</v>
      </c>
      <c r="I270" s="28">
        <v>2</v>
      </c>
      <c r="L270" s="26" t="s">
        <v>202</v>
      </c>
      <c r="N270" s="26" t="s">
        <v>202</v>
      </c>
      <c r="P270" s="26" t="s">
        <v>200</v>
      </c>
      <c r="Q270" s="26" t="s">
        <v>203</v>
      </c>
    </row>
    <row r="271" spans="1:17" x14ac:dyDescent="0.2">
      <c r="A271" t="s">
        <v>200</v>
      </c>
      <c r="B271" s="30">
        <v>473426095052526</v>
      </c>
      <c r="C271" s="27">
        <f>'"300" wells'' water levels'!B285</f>
        <v>38776</v>
      </c>
      <c r="F271" s="26" t="s">
        <v>201</v>
      </c>
      <c r="G271" s="5">
        <f>'"300" wells'' water levels'!F285</f>
        <v>25.682414698162731</v>
      </c>
      <c r="H271">
        <v>1</v>
      </c>
      <c r="I271" s="28">
        <v>2</v>
      </c>
      <c r="L271" s="26" t="s">
        <v>202</v>
      </c>
      <c r="N271" s="26" t="s">
        <v>202</v>
      </c>
      <c r="P271" s="26" t="s">
        <v>200</v>
      </c>
      <c r="Q271" s="26" t="s">
        <v>203</v>
      </c>
    </row>
    <row r="272" spans="1:17" x14ac:dyDescent="0.2">
      <c r="A272" t="s">
        <v>200</v>
      </c>
      <c r="B272" s="30">
        <v>473426095052526</v>
      </c>
      <c r="C272" s="27">
        <f>'"300" wells'' water levels'!B286</f>
        <v>38803</v>
      </c>
      <c r="F272" s="26" t="s">
        <v>201</v>
      </c>
      <c r="G272" s="5">
        <f>'"300" wells'' water levels'!F286</f>
        <v>25.748031496062989</v>
      </c>
      <c r="H272">
        <v>1</v>
      </c>
      <c r="I272" s="28">
        <v>2</v>
      </c>
      <c r="L272" s="26" t="s">
        <v>202</v>
      </c>
      <c r="N272" s="26" t="s">
        <v>202</v>
      </c>
      <c r="P272" s="26" t="s">
        <v>200</v>
      </c>
      <c r="Q272" s="26" t="s">
        <v>203</v>
      </c>
    </row>
    <row r="273" spans="1:17" x14ac:dyDescent="0.2">
      <c r="A273" t="s">
        <v>200</v>
      </c>
      <c r="B273" s="30">
        <v>473426095052526</v>
      </c>
      <c r="C273" s="27">
        <f>'"300" wells'' water levels'!B287</f>
        <v>38835</v>
      </c>
      <c r="F273" s="26" t="s">
        <v>201</v>
      </c>
      <c r="G273" s="5">
        <f>'"300" wells'' water levels'!F287</f>
        <v>23.877952755905508</v>
      </c>
      <c r="H273">
        <v>1</v>
      </c>
      <c r="I273" s="28">
        <v>2</v>
      </c>
      <c r="L273" s="26" t="s">
        <v>202</v>
      </c>
      <c r="N273" s="26" t="s">
        <v>202</v>
      </c>
      <c r="P273" s="26" t="s">
        <v>200</v>
      </c>
      <c r="Q273" s="26" t="s">
        <v>203</v>
      </c>
    </row>
    <row r="274" spans="1:17" x14ac:dyDescent="0.2">
      <c r="A274" t="s">
        <v>200</v>
      </c>
      <c r="B274" s="30">
        <v>473426095052526</v>
      </c>
      <c r="C274" s="27">
        <f>'"300" wells'' water levels'!B288</f>
        <v>38856</v>
      </c>
      <c r="F274" s="26" t="s">
        <v>201</v>
      </c>
      <c r="G274" s="5">
        <f>'"300" wells'' water levels'!F288</f>
        <v>23.572834645669289</v>
      </c>
      <c r="H274">
        <v>1</v>
      </c>
      <c r="I274" s="28">
        <v>2</v>
      </c>
      <c r="L274" s="26" t="s">
        <v>202</v>
      </c>
      <c r="N274" s="26" t="s">
        <v>202</v>
      </c>
      <c r="P274" s="26" t="s">
        <v>200</v>
      </c>
      <c r="Q274" s="26" t="s">
        <v>203</v>
      </c>
    </row>
    <row r="275" spans="1:17" x14ac:dyDescent="0.2">
      <c r="A275" t="s">
        <v>200</v>
      </c>
      <c r="B275" s="30">
        <v>473426095052526</v>
      </c>
      <c r="C275" s="27">
        <f>'"300" wells'' water levels'!B289</f>
        <v>38894</v>
      </c>
      <c r="F275" s="26" t="s">
        <v>201</v>
      </c>
      <c r="G275" s="5">
        <f>'"300" wells'' water levels'!F289</f>
        <v>23.910761154855642</v>
      </c>
      <c r="H275">
        <v>1</v>
      </c>
      <c r="I275" s="28">
        <v>2</v>
      </c>
      <c r="L275" s="26" t="s">
        <v>202</v>
      </c>
      <c r="N275" s="26" t="s">
        <v>202</v>
      </c>
      <c r="P275" s="26" t="s">
        <v>200</v>
      </c>
      <c r="Q275" s="26" t="s">
        <v>203</v>
      </c>
    </row>
    <row r="276" spans="1:17" x14ac:dyDescent="0.2">
      <c r="A276" t="s">
        <v>200</v>
      </c>
      <c r="B276" s="30">
        <v>473426095052526</v>
      </c>
      <c r="C276" s="27">
        <f>'"300" wells'' water levels'!B290</f>
        <v>38925</v>
      </c>
      <c r="F276" s="26" t="s">
        <v>201</v>
      </c>
      <c r="G276" s="5">
        <f>'"300" wells'' water levels'!F290</f>
        <v>24.563648293963254</v>
      </c>
      <c r="H276">
        <v>1</v>
      </c>
      <c r="I276" s="28">
        <v>2</v>
      </c>
      <c r="L276" s="26" t="s">
        <v>202</v>
      </c>
      <c r="N276" s="26" t="s">
        <v>202</v>
      </c>
      <c r="P276" s="26" t="s">
        <v>200</v>
      </c>
      <c r="Q276" s="26" t="s">
        <v>203</v>
      </c>
    </row>
    <row r="277" spans="1:17" x14ac:dyDescent="0.2">
      <c r="A277" t="s">
        <v>200</v>
      </c>
      <c r="B277" s="30">
        <v>473426095052526</v>
      </c>
      <c r="C277" s="27">
        <f>'"300" wells'' water levels'!B291</f>
        <v>38958</v>
      </c>
      <c r="F277" s="26" t="s">
        <v>201</v>
      </c>
      <c r="G277" s="5">
        <f>'"300" wells'' water levels'!F291</f>
        <v>25.403543307086615</v>
      </c>
      <c r="H277">
        <v>1</v>
      </c>
      <c r="I277" s="28">
        <v>2</v>
      </c>
      <c r="L277" s="26" t="s">
        <v>202</v>
      </c>
      <c r="N277" s="26" t="s">
        <v>202</v>
      </c>
      <c r="P277" s="26" t="s">
        <v>200</v>
      </c>
      <c r="Q277" s="26" t="s">
        <v>203</v>
      </c>
    </row>
    <row r="278" spans="1:17" x14ac:dyDescent="0.2">
      <c r="A278" t="s">
        <v>200</v>
      </c>
      <c r="B278" s="30">
        <v>473426095052526</v>
      </c>
      <c r="C278" s="27">
        <f>'"300" wells'' water levels'!B292</f>
        <v>38986</v>
      </c>
      <c r="F278" s="26" t="s">
        <v>201</v>
      </c>
      <c r="G278" s="5">
        <f>'"300" wells'' water levels'!F292</f>
        <v>25.826771653543304</v>
      </c>
      <c r="H278">
        <v>1</v>
      </c>
      <c r="I278" s="28">
        <v>2</v>
      </c>
      <c r="L278" s="26" t="s">
        <v>202</v>
      </c>
      <c r="N278" s="26" t="s">
        <v>202</v>
      </c>
      <c r="P278" s="26" t="s">
        <v>200</v>
      </c>
      <c r="Q278" s="26" t="s">
        <v>203</v>
      </c>
    </row>
    <row r="279" spans="1:17" x14ac:dyDescent="0.2">
      <c r="A279" t="s">
        <v>200</v>
      </c>
      <c r="B279" s="30">
        <v>473426095052526</v>
      </c>
      <c r="C279" s="27">
        <f>'"300" wells'' water levels'!B293</f>
        <v>39014</v>
      </c>
      <c r="F279" s="26" t="s">
        <v>201</v>
      </c>
      <c r="G279" s="5">
        <f>'"300" wells'' water levels'!F293</f>
        <v>25.93832020997375</v>
      </c>
      <c r="H279">
        <v>1</v>
      </c>
      <c r="I279" s="28">
        <v>2</v>
      </c>
      <c r="L279" s="26" t="s">
        <v>202</v>
      </c>
      <c r="N279" s="26" t="s">
        <v>202</v>
      </c>
      <c r="P279" s="26" t="s">
        <v>200</v>
      </c>
      <c r="Q279" s="26" t="s">
        <v>203</v>
      </c>
    </row>
    <row r="280" spans="1:17" x14ac:dyDescent="0.2">
      <c r="A280" t="s">
        <v>200</v>
      </c>
      <c r="B280" s="30">
        <v>473426095052526</v>
      </c>
      <c r="C280" s="27">
        <f>'"300" wells'' water levels'!B294</f>
        <v>39050</v>
      </c>
      <c r="F280" s="26" t="s">
        <v>201</v>
      </c>
      <c r="G280" s="5">
        <f>'"300" wells'' water levels'!F294</f>
        <v>26.076115485564305</v>
      </c>
      <c r="H280">
        <v>1</v>
      </c>
      <c r="I280" s="28">
        <v>2</v>
      </c>
      <c r="L280" s="26" t="s">
        <v>202</v>
      </c>
      <c r="N280" s="26" t="s">
        <v>202</v>
      </c>
      <c r="P280" s="26" t="s">
        <v>200</v>
      </c>
      <c r="Q280" s="26" t="s">
        <v>203</v>
      </c>
    </row>
    <row r="281" spans="1:17" x14ac:dyDescent="0.2">
      <c r="A281" t="s">
        <v>200</v>
      </c>
      <c r="B281" s="30">
        <v>473426095052526</v>
      </c>
      <c r="C281" s="27">
        <f>'"300" wells'' water levels'!B295</f>
        <v>39077</v>
      </c>
      <c r="F281" s="26" t="s">
        <v>201</v>
      </c>
      <c r="G281" s="5">
        <f>'"300" wells'' water levels'!F295</f>
        <v>26.207349081364828</v>
      </c>
      <c r="H281">
        <v>1</v>
      </c>
      <c r="I281" s="28">
        <v>2</v>
      </c>
      <c r="L281" s="26" t="s">
        <v>202</v>
      </c>
      <c r="N281" s="26" t="s">
        <v>202</v>
      </c>
      <c r="P281" s="26" t="s">
        <v>200</v>
      </c>
      <c r="Q281" s="26" t="s">
        <v>203</v>
      </c>
    </row>
    <row r="282" spans="1:17" x14ac:dyDescent="0.2">
      <c r="A282" t="s">
        <v>200</v>
      </c>
      <c r="B282" s="30">
        <v>473426095052526</v>
      </c>
      <c r="C282" s="27">
        <f>'"300" wells'' water levels'!B296</f>
        <v>39114</v>
      </c>
      <c r="F282" s="26" t="s">
        <v>201</v>
      </c>
      <c r="G282" s="5">
        <f>'"300" wells'' water levels'!F296</f>
        <v>26.377952755905508</v>
      </c>
      <c r="H282">
        <v>1</v>
      </c>
      <c r="I282" s="28">
        <v>2</v>
      </c>
      <c r="L282" s="26" t="s">
        <v>202</v>
      </c>
      <c r="N282" s="26" t="s">
        <v>202</v>
      </c>
      <c r="P282" s="26" t="s">
        <v>200</v>
      </c>
      <c r="Q282" s="26" t="s">
        <v>203</v>
      </c>
    </row>
    <row r="283" spans="1:17" x14ac:dyDescent="0.2">
      <c r="A283" t="s">
        <v>200</v>
      </c>
      <c r="B283" s="30">
        <v>473426095052526</v>
      </c>
      <c r="C283" s="27">
        <f>'"300" wells'' water levels'!B297</f>
        <v>39136</v>
      </c>
      <c r="F283" s="26" t="s">
        <v>201</v>
      </c>
      <c r="G283" s="5">
        <f>'"300" wells'' water levels'!F297</f>
        <v>26.400918635170605</v>
      </c>
      <c r="H283">
        <v>1</v>
      </c>
      <c r="I283" s="28">
        <v>2</v>
      </c>
      <c r="L283" s="26" t="s">
        <v>202</v>
      </c>
      <c r="N283" s="26" t="s">
        <v>202</v>
      </c>
      <c r="P283" s="26" t="s">
        <v>200</v>
      </c>
      <c r="Q283" s="26" t="s">
        <v>203</v>
      </c>
    </row>
    <row r="284" spans="1:17" x14ac:dyDescent="0.2">
      <c r="A284" t="s">
        <v>200</v>
      </c>
      <c r="B284" s="30">
        <v>473426095052526</v>
      </c>
      <c r="C284" s="27">
        <f>'"300" wells'' water levels'!B298</f>
        <v>39167</v>
      </c>
      <c r="F284" s="26" t="s">
        <v>201</v>
      </c>
      <c r="G284" s="5">
        <f>'"300" wells'' water levels'!F298</f>
        <v>26.404199475065617</v>
      </c>
      <c r="H284">
        <v>1</v>
      </c>
      <c r="I284" s="28">
        <v>2</v>
      </c>
      <c r="L284" s="26" t="s">
        <v>202</v>
      </c>
      <c r="N284" s="26" t="s">
        <v>202</v>
      </c>
      <c r="P284" s="26" t="s">
        <v>200</v>
      </c>
      <c r="Q284" s="26" t="s">
        <v>203</v>
      </c>
    </row>
    <row r="285" spans="1:17" x14ac:dyDescent="0.2">
      <c r="A285" t="s">
        <v>200</v>
      </c>
      <c r="B285" s="30">
        <v>473426095052526</v>
      </c>
      <c r="C285" s="27">
        <f>'"300" wells'' water levels'!B299</f>
        <v>39198</v>
      </c>
      <c r="F285" s="26" t="s">
        <v>201</v>
      </c>
      <c r="G285" s="5">
        <f>'"300" wells'' water levels'!F299</f>
        <v>26.04330708661417</v>
      </c>
      <c r="H285">
        <v>1</v>
      </c>
      <c r="I285" s="28">
        <v>2</v>
      </c>
      <c r="L285" s="26" t="s">
        <v>202</v>
      </c>
      <c r="N285" s="26" t="s">
        <v>202</v>
      </c>
      <c r="P285" s="26" t="s">
        <v>200</v>
      </c>
      <c r="Q285" s="26" t="s">
        <v>203</v>
      </c>
    </row>
    <row r="286" spans="1:17" x14ac:dyDescent="0.2">
      <c r="A286" t="s">
        <v>200</v>
      </c>
      <c r="B286" s="30">
        <v>473426095052526</v>
      </c>
      <c r="C286" s="27">
        <f>'"300" wells'' water levels'!B300</f>
        <v>39220</v>
      </c>
      <c r="F286" s="26" t="s">
        <v>201</v>
      </c>
      <c r="G286" s="5">
        <f>'"300" wells'' water levels'!F300</f>
        <v>25.124671916010499</v>
      </c>
      <c r="H286">
        <v>1</v>
      </c>
      <c r="I286" s="28">
        <v>2</v>
      </c>
      <c r="L286" s="26" t="s">
        <v>202</v>
      </c>
      <c r="N286" s="26" t="s">
        <v>202</v>
      </c>
      <c r="P286" s="26" t="s">
        <v>200</v>
      </c>
      <c r="Q286" s="26" t="s">
        <v>203</v>
      </c>
    </row>
    <row r="287" spans="1:17" x14ac:dyDescent="0.2">
      <c r="A287" t="s">
        <v>200</v>
      </c>
      <c r="B287" s="30">
        <v>473426095052526</v>
      </c>
      <c r="C287" s="27">
        <f>'"300" wells'' water levels'!B301</f>
        <v>39258</v>
      </c>
      <c r="F287" s="26" t="s">
        <v>201</v>
      </c>
      <c r="G287" s="5">
        <f>'"300" wells'' water levels'!F301</f>
        <v>24.58005249343832</v>
      </c>
      <c r="H287">
        <v>1</v>
      </c>
      <c r="I287" s="28">
        <v>2</v>
      </c>
      <c r="L287" s="26" t="s">
        <v>202</v>
      </c>
      <c r="N287" s="26" t="s">
        <v>202</v>
      </c>
      <c r="P287" s="26" t="s">
        <v>200</v>
      </c>
      <c r="Q287" s="26" t="s">
        <v>203</v>
      </c>
    </row>
    <row r="288" spans="1:17" x14ac:dyDescent="0.2">
      <c r="A288" t="s">
        <v>200</v>
      </c>
      <c r="B288" s="30">
        <v>473426095052526</v>
      </c>
      <c r="C288" s="27">
        <f>'"300" wells'' water levels'!B302</f>
        <v>39272</v>
      </c>
      <c r="F288" s="26" t="s">
        <v>201</v>
      </c>
      <c r="G288" s="5">
        <f>'"300" wells'' water levels'!F302</f>
        <v>24.481627296587924</v>
      </c>
      <c r="H288">
        <v>1</v>
      </c>
      <c r="I288" s="28">
        <v>2</v>
      </c>
      <c r="L288" s="26" t="s">
        <v>202</v>
      </c>
      <c r="N288" s="26" t="s">
        <v>202</v>
      </c>
      <c r="P288" s="26" t="s">
        <v>200</v>
      </c>
      <c r="Q288" s="26" t="s">
        <v>203</v>
      </c>
    </row>
    <row r="289" spans="1:17" x14ac:dyDescent="0.2">
      <c r="A289" t="s">
        <v>200</v>
      </c>
      <c r="B289" s="30">
        <v>473426095052526</v>
      </c>
      <c r="C289" s="27">
        <f>'"300" wells'' water levels'!B303</f>
        <v>39317</v>
      </c>
      <c r="F289" s="26" t="s">
        <v>201</v>
      </c>
      <c r="G289" s="5">
        <f>'"300" wells'' water levels'!F303</f>
        <v>25.374015748031496</v>
      </c>
      <c r="H289">
        <v>1</v>
      </c>
      <c r="I289" s="28">
        <v>2</v>
      </c>
      <c r="L289" s="26" t="s">
        <v>202</v>
      </c>
      <c r="N289" s="26" t="s">
        <v>202</v>
      </c>
      <c r="P289" s="26" t="s">
        <v>200</v>
      </c>
      <c r="Q289" s="26" t="s">
        <v>203</v>
      </c>
    </row>
    <row r="290" spans="1:17" x14ac:dyDescent="0.2">
      <c r="A290" t="s">
        <v>200</v>
      </c>
      <c r="B290" s="30">
        <v>473426095052526</v>
      </c>
      <c r="C290" s="27">
        <f>'"300" wells'' water levels'!B304</f>
        <v>39356</v>
      </c>
      <c r="F290" s="26" t="s">
        <v>201</v>
      </c>
      <c r="G290" s="5">
        <f>'"300" wells'' water levels'!F304</f>
        <v>25.889107611548557</v>
      </c>
      <c r="H290">
        <v>1</v>
      </c>
      <c r="I290" s="28">
        <v>2</v>
      </c>
      <c r="L290" s="26" t="s">
        <v>202</v>
      </c>
      <c r="N290" s="26" t="s">
        <v>202</v>
      </c>
      <c r="P290" s="26" t="s">
        <v>200</v>
      </c>
      <c r="Q290" s="26" t="s">
        <v>203</v>
      </c>
    </row>
    <row r="291" spans="1:17" x14ac:dyDescent="0.2">
      <c r="A291" t="s">
        <v>200</v>
      </c>
      <c r="B291" s="30">
        <v>473426095052526</v>
      </c>
      <c r="C291" s="27">
        <f>'"300" wells'' water levels'!B305</f>
        <v>39373</v>
      </c>
      <c r="F291" s="26" t="s">
        <v>201</v>
      </c>
      <c r="G291" s="5">
        <f>'"300" wells'' water levels'!F305</f>
        <v>25.862860892388451</v>
      </c>
      <c r="H291">
        <v>1</v>
      </c>
      <c r="I291" s="28">
        <v>2</v>
      </c>
      <c r="L291" s="26" t="s">
        <v>202</v>
      </c>
      <c r="N291" s="26" t="s">
        <v>202</v>
      </c>
      <c r="P291" s="26" t="s">
        <v>200</v>
      </c>
      <c r="Q291" s="26" t="s">
        <v>203</v>
      </c>
    </row>
    <row r="292" spans="1:17" x14ac:dyDescent="0.2">
      <c r="A292" t="s">
        <v>200</v>
      </c>
      <c r="B292" s="30">
        <v>473426095052526</v>
      </c>
      <c r="C292" s="27">
        <f>'"300" wells'' water levels'!B306</f>
        <v>39413</v>
      </c>
      <c r="F292" s="26" t="s">
        <v>201</v>
      </c>
      <c r="G292" s="5">
        <f>'"300" wells'' water levels'!F306</f>
        <v>25.009842519685037</v>
      </c>
      <c r="H292">
        <v>1</v>
      </c>
      <c r="I292" s="28">
        <v>2</v>
      </c>
      <c r="L292" s="26" t="s">
        <v>202</v>
      </c>
      <c r="N292" s="26" t="s">
        <v>202</v>
      </c>
      <c r="P292" s="26" t="s">
        <v>200</v>
      </c>
      <c r="Q292" s="26" t="s">
        <v>203</v>
      </c>
    </row>
    <row r="293" spans="1:17" x14ac:dyDescent="0.2">
      <c r="A293" t="s">
        <v>200</v>
      </c>
      <c r="B293" s="30">
        <v>473426095052526</v>
      </c>
      <c r="C293" s="27">
        <f>'"300" wells'' water levels'!B307</f>
        <v>39443</v>
      </c>
      <c r="F293" s="26" t="s">
        <v>201</v>
      </c>
      <c r="G293" s="5">
        <f>'"300" wells'' water levels'!F307</f>
        <v>25.039370078740156</v>
      </c>
      <c r="H293">
        <v>1</v>
      </c>
      <c r="I293" s="28">
        <v>2</v>
      </c>
      <c r="L293" s="26" t="s">
        <v>202</v>
      </c>
      <c r="N293" s="26" t="s">
        <v>202</v>
      </c>
      <c r="P293" s="26" t="s">
        <v>200</v>
      </c>
      <c r="Q293" s="26" t="s">
        <v>203</v>
      </c>
    </row>
    <row r="294" spans="1:17" x14ac:dyDescent="0.2">
      <c r="A294" t="s">
        <v>200</v>
      </c>
      <c r="B294" s="30">
        <v>473426095052526</v>
      </c>
      <c r="C294" s="27">
        <f>'"300" wells'' water levels'!B308</f>
        <v>39472</v>
      </c>
      <c r="F294" s="26" t="s">
        <v>201</v>
      </c>
      <c r="G294" s="5">
        <f>'"300" wells'' water levels'!F308</f>
        <v>25.305118110236219</v>
      </c>
      <c r="H294">
        <v>1</v>
      </c>
      <c r="I294" s="28">
        <v>2</v>
      </c>
      <c r="L294" s="26" t="s">
        <v>202</v>
      </c>
      <c r="N294" s="26" t="s">
        <v>202</v>
      </c>
      <c r="P294" s="26" t="s">
        <v>200</v>
      </c>
      <c r="Q294" s="26" t="s">
        <v>203</v>
      </c>
    </row>
    <row r="295" spans="1:17" x14ac:dyDescent="0.2">
      <c r="A295" t="s">
        <v>200</v>
      </c>
      <c r="B295" s="30">
        <v>473426095052526</v>
      </c>
      <c r="C295" s="27">
        <f>'"300" wells'' water levels'!B309</f>
        <v>39507</v>
      </c>
      <c r="F295" s="26" t="s">
        <v>201</v>
      </c>
      <c r="G295" s="5">
        <f>'"300" wells'' water levels'!F309</f>
        <v>25.705380577427821</v>
      </c>
      <c r="H295">
        <v>1</v>
      </c>
      <c r="I295" s="28">
        <v>2</v>
      </c>
      <c r="L295" s="26" t="s">
        <v>202</v>
      </c>
      <c r="N295" s="26" t="s">
        <v>202</v>
      </c>
      <c r="P295" s="26" t="s">
        <v>200</v>
      </c>
      <c r="Q295" s="26" t="s">
        <v>203</v>
      </c>
    </row>
    <row r="296" spans="1:17" x14ac:dyDescent="0.2">
      <c r="A296" t="s">
        <v>200</v>
      </c>
      <c r="B296" s="30">
        <v>473426095052526</v>
      </c>
      <c r="C296" s="27">
        <f>'"300" wells'' water levels'!B310</f>
        <v>39536</v>
      </c>
      <c r="F296" s="26" t="s">
        <v>201</v>
      </c>
      <c r="G296" s="5">
        <f>'"300" wells'' water levels'!F310</f>
        <v>26.003937007874015</v>
      </c>
      <c r="H296">
        <v>1</v>
      </c>
      <c r="I296" s="28">
        <v>2</v>
      </c>
      <c r="L296" s="26" t="s">
        <v>202</v>
      </c>
      <c r="N296" s="26" t="s">
        <v>202</v>
      </c>
      <c r="P296" s="26" t="s">
        <v>200</v>
      </c>
      <c r="Q296" s="26" t="s">
        <v>203</v>
      </c>
    </row>
    <row r="297" spans="1:17" x14ac:dyDescent="0.2">
      <c r="A297" t="s">
        <v>200</v>
      </c>
      <c r="B297" s="30">
        <v>473426095052526</v>
      </c>
      <c r="C297" s="27">
        <f>'"300" wells'' water levels'!B313</f>
        <v>39674</v>
      </c>
      <c r="F297" s="26" t="s">
        <v>201</v>
      </c>
      <c r="G297" s="5">
        <f>'"300" wells'' water levels'!F313</f>
        <v>23.999343832020998</v>
      </c>
      <c r="H297">
        <v>1</v>
      </c>
      <c r="I297" s="28">
        <v>2</v>
      </c>
      <c r="L297" s="26" t="s">
        <v>202</v>
      </c>
      <c r="N297" s="26" t="s">
        <v>202</v>
      </c>
      <c r="P297" s="26" t="s">
        <v>200</v>
      </c>
      <c r="Q297" s="26" t="s">
        <v>203</v>
      </c>
    </row>
    <row r="298" spans="1:17" x14ac:dyDescent="0.2">
      <c r="A298" t="s">
        <v>200</v>
      </c>
      <c r="B298" s="30">
        <v>473426095052526</v>
      </c>
      <c r="C298" s="27">
        <f>'"300" wells'' water levels'!B314</f>
        <v>39725</v>
      </c>
      <c r="F298" s="26" t="s">
        <v>201</v>
      </c>
      <c r="G298" s="5">
        <f>'"300" wells'' water levels'!F314</f>
        <v>24.087926509186349</v>
      </c>
      <c r="H298">
        <v>1</v>
      </c>
      <c r="I298" s="28">
        <v>2</v>
      </c>
      <c r="L298" s="26" t="s">
        <v>202</v>
      </c>
      <c r="N298" s="26" t="s">
        <v>202</v>
      </c>
      <c r="P298" s="26" t="s">
        <v>200</v>
      </c>
      <c r="Q298" s="26" t="s">
        <v>203</v>
      </c>
    </row>
    <row r="299" spans="1:17" x14ac:dyDescent="0.2">
      <c r="A299" t="s">
        <v>200</v>
      </c>
      <c r="B299" s="30">
        <v>473426095052526</v>
      </c>
      <c r="C299" s="27">
        <f>'"300" wells'' water levels'!B315</f>
        <v>39767</v>
      </c>
      <c r="F299" s="26" t="s">
        <v>201</v>
      </c>
      <c r="G299" s="5">
        <f>'"300" wells'' water levels'!F315</f>
        <v>23.126640419947506</v>
      </c>
      <c r="H299">
        <v>1</v>
      </c>
      <c r="I299" s="28">
        <v>2</v>
      </c>
      <c r="L299" s="26" t="s">
        <v>202</v>
      </c>
      <c r="N299" s="26" t="s">
        <v>202</v>
      </c>
      <c r="P299" s="26" t="s">
        <v>200</v>
      </c>
      <c r="Q299" s="26" t="s">
        <v>203</v>
      </c>
    </row>
    <row r="300" spans="1:17" x14ac:dyDescent="0.2">
      <c r="A300" t="s">
        <v>200</v>
      </c>
      <c r="B300" s="30">
        <v>473426095052526</v>
      </c>
      <c r="C300" s="27">
        <f>'"300" wells'' water levels'!B316</f>
        <v>39795</v>
      </c>
      <c r="F300" s="26" t="s">
        <v>201</v>
      </c>
      <c r="G300" s="5">
        <f>'"300" wells'' water levels'!F316</f>
        <v>22.975721784776901</v>
      </c>
      <c r="H300">
        <v>1</v>
      </c>
      <c r="I300" s="28">
        <v>2</v>
      </c>
      <c r="L300" s="26" t="s">
        <v>202</v>
      </c>
      <c r="N300" s="26" t="s">
        <v>202</v>
      </c>
      <c r="P300" s="26" t="s">
        <v>200</v>
      </c>
      <c r="Q300" s="26" t="s">
        <v>203</v>
      </c>
    </row>
    <row r="301" spans="1:17" x14ac:dyDescent="0.2">
      <c r="A301" t="s">
        <v>200</v>
      </c>
      <c r="B301" s="30">
        <v>473426095052526</v>
      </c>
      <c r="C301" s="27">
        <f>'"300" wells'' water levels'!B317</f>
        <v>39832</v>
      </c>
      <c r="F301" s="26" t="s">
        <v>201</v>
      </c>
      <c r="G301" s="5">
        <f>'"300" wells'' water levels'!F317</f>
        <v>23.435039370078737</v>
      </c>
      <c r="H301">
        <v>1</v>
      </c>
      <c r="I301" s="28">
        <v>2</v>
      </c>
      <c r="L301" s="26" t="s">
        <v>202</v>
      </c>
      <c r="N301" s="26" t="s">
        <v>202</v>
      </c>
      <c r="P301" s="26" t="s">
        <v>200</v>
      </c>
      <c r="Q301" s="26" t="s">
        <v>203</v>
      </c>
    </row>
    <row r="302" spans="1:17" x14ac:dyDescent="0.2">
      <c r="A302" t="s">
        <v>200</v>
      </c>
      <c r="B302" s="30">
        <v>473426095052526</v>
      </c>
      <c r="C302" s="27">
        <f>'"300" wells'' water levels'!B318</f>
        <v>39866</v>
      </c>
      <c r="F302" s="26" t="s">
        <v>201</v>
      </c>
      <c r="G302" s="5">
        <f>'"300" wells'' water levels'!F318</f>
        <v>23.996062992125982</v>
      </c>
      <c r="H302">
        <v>1</v>
      </c>
      <c r="I302" s="28">
        <v>2</v>
      </c>
      <c r="L302" s="26" t="s">
        <v>202</v>
      </c>
      <c r="N302" s="26" t="s">
        <v>202</v>
      </c>
      <c r="P302" s="26" t="s">
        <v>200</v>
      </c>
      <c r="Q302" s="26" t="s">
        <v>203</v>
      </c>
    </row>
    <row r="303" spans="1:17" x14ac:dyDescent="0.2">
      <c r="A303" t="s">
        <v>200</v>
      </c>
      <c r="B303" s="30">
        <v>473426095052526</v>
      </c>
      <c r="C303" s="27">
        <f>'"300" wells'' water levels'!B319</f>
        <v>39898</v>
      </c>
      <c r="F303" s="26" t="s">
        <v>201</v>
      </c>
      <c r="G303" s="5">
        <f>'"300" wells'' water levels'!F319</f>
        <v>23.221784776902886</v>
      </c>
      <c r="H303">
        <v>1</v>
      </c>
      <c r="I303" s="28">
        <v>2</v>
      </c>
      <c r="L303" s="26" t="s">
        <v>202</v>
      </c>
      <c r="N303" s="26" t="s">
        <v>202</v>
      </c>
      <c r="P303" s="26" t="s">
        <v>200</v>
      </c>
      <c r="Q303" s="26" t="s">
        <v>203</v>
      </c>
    </row>
    <row r="304" spans="1:17" x14ac:dyDescent="0.2">
      <c r="A304" t="s">
        <v>200</v>
      </c>
      <c r="B304" s="30">
        <v>473426095052526</v>
      </c>
      <c r="C304" s="27">
        <f>'"300" wells'' water levels'!B321</f>
        <v>40044</v>
      </c>
      <c r="F304" s="26" t="s">
        <v>201</v>
      </c>
      <c r="G304" s="5">
        <f>'"300" wells'' water levels'!F321</f>
        <v>23.861548556430446</v>
      </c>
      <c r="H304">
        <v>1</v>
      </c>
      <c r="I304" s="28">
        <v>2</v>
      </c>
      <c r="L304" s="26" t="s">
        <v>202</v>
      </c>
      <c r="N304" s="26" t="s">
        <v>202</v>
      </c>
      <c r="P304" s="26" t="s">
        <v>200</v>
      </c>
      <c r="Q304" s="26" t="s">
        <v>203</v>
      </c>
    </row>
    <row r="305" spans="2:17" x14ac:dyDescent="0.2">
      <c r="B305" s="30"/>
      <c r="C305" s="27"/>
      <c r="F305" s="26"/>
      <c r="G305" s="5"/>
      <c r="I305" s="28"/>
      <c r="L305" s="26"/>
      <c r="N305" s="26"/>
      <c r="P305" s="26"/>
      <c r="Q305" s="26"/>
    </row>
    <row r="306" spans="2:17" x14ac:dyDescent="0.2">
      <c r="B306" s="30"/>
      <c r="C306" s="27"/>
      <c r="F306" s="26"/>
      <c r="G306" s="5"/>
      <c r="I306" s="28"/>
      <c r="L306" s="26"/>
      <c r="N306" s="26"/>
      <c r="P306" s="26"/>
      <c r="Q306" s="26"/>
    </row>
    <row r="307" spans="2:17" x14ac:dyDescent="0.2">
      <c r="B307" s="30"/>
      <c r="C307" s="27"/>
      <c r="F307" s="26"/>
      <c r="G307" s="5"/>
      <c r="I307" s="28"/>
      <c r="L307" s="26"/>
      <c r="N307" s="26"/>
      <c r="P307" s="26"/>
      <c r="Q307" s="26"/>
    </row>
    <row r="308" spans="2:17" x14ac:dyDescent="0.2">
      <c r="B308" s="30"/>
      <c r="C308" s="27"/>
      <c r="F308" s="26"/>
      <c r="G308" s="5"/>
      <c r="I308" s="28"/>
      <c r="L308" s="26"/>
      <c r="N308" s="26"/>
      <c r="P308" s="26"/>
      <c r="Q308" s="26"/>
    </row>
    <row r="309" spans="2:17" x14ac:dyDescent="0.2">
      <c r="B309" s="30"/>
      <c r="C309" s="27"/>
      <c r="F309" s="26"/>
      <c r="G309" s="5"/>
      <c r="I309" s="28"/>
      <c r="L309" s="26"/>
      <c r="N309" s="26"/>
      <c r="P309" s="26"/>
      <c r="Q309" s="26"/>
    </row>
    <row r="310" spans="2:17" x14ac:dyDescent="0.2">
      <c r="B310" s="30"/>
      <c r="C310" s="27"/>
      <c r="F310" s="26"/>
      <c r="G310" s="5"/>
      <c r="I310" s="28"/>
      <c r="L310" s="26"/>
      <c r="N310" s="26"/>
      <c r="P310" s="26"/>
      <c r="Q310" s="26"/>
    </row>
    <row r="312" spans="2:17" x14ac:dyDescent="0.2">
      <c r="G312" s="5"/>
    </row>
    <row r="313" spans="2:17" x14ac:dyDescent="0.2">
      <c r="G313" s="5"/>
    </row>
  </sheetData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30"/>
  <sheetViews>
    <sheetView workbookViewId="0">
      <selection activeCell="H13" sqref="H13"/>
    </sheetView>
  </sheetViews>
  <sheetFormatPr defaultRowHeight="12.75" x14ac:dyDescent="0.2"/>
  <cols>
    <col min="1" max="1" width="11.5703125" bestFit="1" customWidth="1"/>
    <col min="2" max="2" width="16.140625" bestFit="1" customWidth="1"/>
    <col min="3" max="3" width="22" customWidth="1"/>
    <col min="4" max="4" width="14.140625" bestFit="1" customWidth="1"/>
    <col min="5" max="6" width="14.140625" customWidth="1"/>
    <col min="7" max="7" width="14.28515625" bestFit="1" customWidth="1"/>
    <col min="8" max="8" width="14.28515625" customWidth="1"/>
    <col min="9" max="9" width="15.7109375" bestFit="1" customWidth="1"/>
    <col min="10" max="10" width="22.140625" bestFit="1" customWidth="1"/>
    <col min="11" max="11" width="9.28515625" bestFit="1" customWidth="1"/>
    <col min="12" max="12" width="18.28515625" bestFit="1" customWidth="1"/>
    <col min="13" max="13" width="18.28515625" customWidth="1"/>
    <col min="14" max="14" width="21" bestFit="1" customWidth="1"/>
    <col min="15" max="15" width="21" customWidth="1"/>
    <col min="16" max="16" width="22.140625" customWidth="1"/>
    <col min="17" max="17" width="12.42578125" customWidth="1"/>
    <col min="19" max="19" width="20.28515625" bestFit="1" customWidth="1"/>
    <col min="20" max="20" width="20.28515625" customWidth="1"/>
    <col min="21" max="21" width="25.28515625" customWidth="1"/>
    <col min="22" max="22" width="17" bestFit="1" customWidth="1"/>
    <col min="23" max="23" width="17" customWidth="1"/>
    <col min="24" max="24" width="13.7109375" bestFit="1" customWidth="1"/>
    <col min="25" max="25" width="14.28515625" bestFit="1" customWidth="1"/>
    <col min="27" max="27" width="14" bestFit="1" customWidth="1"/>
    <col min="28" max="28" width="20.42578125" bestFit="1" customWidth="1"/>
    <col min="29" max="29" width="17.7109375" bestFit="1" customWidth="1"/>
    <col min="30" max="30" width="16.42578125" bestFit="1" customWidth="1"/>
    <col min="31" max="31" width="16.85546875" bestFit="1" customWidth="1"/>
    <col min="32" max="32" width="14.42578125" bestFit="1" customWidth="1"/>
  </cols>
  <sheetData>
    <row r="1" spans="1:33" x14ac:dyDescent="0.2">
      <c r="A1" t="s">
        <v>251</v>
      </c>
      <c r="B1" t="s">
        <v>252</v>
      </c>
      <c r="C1" s="2" t="s">
        <v>231</v>
      </c>
      <c r="D1" s="11" t="s">
        <v>232</v>
      </c>
      <c r="E1" s="11" t="s">
        <v>245</v>
      </c>
      <c r="F1" s="11" t="s">
        <v>249</v>
      </c>
      <c r="G1" s="11" t="s">
        <v>253</v>
      </c>
      <c r="H1" s="11" t="s">
        <v>254</v>
      </c>
      <c r="I1" s="11" t="s">
        <v>248</v>
      </c>
      <c r="J1" s="11" t="s">
        <v>256</v>
      </c>
      <c r="K1" s="11" t="s">
        <v>257</v>
      </c>
      <c r="L1" s="11" t="s">
        <v>258</v>
      </c>
      <c r="M1" s="11" t="s">
        <v>259</v>
      </c>
      <c r="N1" s="11" t="s">
        <v>260</v>
      </c>
      <c r="O1" s="11" t="s">
        <v>261</v>
      </c>
      <c r="P1" s="11" t="s">
        <v>247</v>
      </c>
      <c r="Q1" s="4" t="s">
        <v>234</v>
      </c>
      <c r="R1" s="4" t="s">
        <v>233</v>
      </c>
      <c r="S1" s="4" t="s">
        <v>246</v>
      </c>
      <c r="T1" s="4" t="s">
        <v>250</v>
      </c>
      <c r="U1" s="6" t="s">
        <v>235</v>
      </c>
      <c r="V1" s="6" t="s">
        <v>236</v>
      </c>
      <c r="W1" s="6" t="s">
        <v>255</v>
      </c>
      <c r="X1" s="6" t="s">
        <v>237</v>
      </c>
      <c r="Y1" s="6" t="s">
        <v>238</v>
      </c>
      <c r="Z1" s="2" t="s">
        <v>19</v>
      </c>
      <c r="AA1" s="2" t="s">
        <v>240</v>
      </c>
      <c r="AB1" s="2" t="s">
        <v>239</v>
      </c>
      <c r="AC1" s="2" t="s">
        <v>241</v>
      </c>
      <c r="AD1" s="2" t="s">
        <v>242</v>
      </c>
      <c r="AE1" s="2" t="s">
        <v>243</v>
      </c>
      <c r="AF1" s="2" t="s">
        <v>244</v>
      </c>
      <c r="AG1" s="2"/>
    </row>
    <row r="2" spans="1:33" s="34" customFormat="1" x14ac:dyDescent="0.2">
      <c r="A2" s="34" t="s">
        <v>200</v>
      </c>
      <c r="C2" s="36">
        <v>300</v>
      </c>
      <c r="D2" s="37">
        <v>30739</v>
      </c>
      <c r="E2" s="37"/>
      <c r="F2" s="37"/>
      <c r="G2" s="37"/>
      <c r="H2" s="37"/>
      <c r="I2" s="37"/>
      <c r="J2" s="38" t="str">
        <f>IF(ISBLANK(Q2),"V","S")</f>
        <v>S</v>
      </c>
      <c r="K2" s="38"/>
      <c r="L2" s="38"/>
      <c r="M2" s="38"/>
      <c r="N2" s="38"/>
      <c r="O2" s="38"/>
      <c r="P2" s="38"/>
      <c r="Q2" s="34">
        <v>23</v>
      </c>
      <c r="R2" s="34">
        <v>0.43</v>
      </c>
      <c r="U2" s="39">
        <f>V2*3.281</f>
        <v>22.569998999999999</v>
      </c>
      <c r="V2" s="34">
        <v>6.8789999999999996</v>
      </c>
      <c r="X2" s="39"/>
      <c r="AB2" s="34">
        <v>-6.8789999999999996</v>
      </c>
      <c r="AD2" s="34">
        <v>6.8789999999999996</v>
      </c>
    </row>
    <row r="3" spans="1:33" s="34" customFormat="1" x14ac:dyDescent="0.2">
      <c r="A3" s="34" t="s">
        <v>200</v>
      </c>
      <c r="C3" s="36"/>
      <c r="D3" s="37"/>
      <c r="E3" s="37"/>
      <c r="F3" s="37"/>
      <c r="G3" s="37"/>
      <c r="H3" s="37"/>
      <c r="I3" s="37"/>
      <c r="J3" s="38"/>
      <c r="K3" s="38"/>
      <c r="L3" s="38"/>
      <c r="M3" s="38"/>
      <c r="N3" s="38"/>
      <c r="O3" s="38"/>
      <c r="P3" s="38"/>
      <c r="U3" s="39"/>
      <c r="X3" s="39"/>
    </row>
    <row r="4" spans="1:33" s="34" customFormat="1" x14ac:dyDescent="0.2">
      <c r="A4" s="34" t="s">
        <v>200</v>
      </c>
      <c r="B4" s="42">
        <v>473426095052526</v>
      </c>
      <c r="C4" s="36" t="s">
        <v>22</v>
      </c>
      <c r="D4" s="37">
        <v>30470</v>
      </c>
      <c r="E4" s="37"/>
      <c r="F4" s="37"/>
      <c r="G4" s="37"/>
      <c r="H4" s="37"/>
      <c r="I4" s="37"/>
      <c r="J4" s="38" t="str">
        <f t="shared" ref="J4:J9" si="0">IF(ISBLANK(Q4),"V","S")</f>
        <v>S</v>
      </c>
      <c r="K4" s="38"/>
      <c r="L4" s="38"/>
      <c r="M4" s="38"/>
      <c r="N4" s="38"/>
      <c r="O4" s="38"/>
      <c r="P4" s="38"/>
      <c r="Q4" s="34">
        <v>26.8</v>
      </c>
      <c r="R4" s="34">
        <v>0.6</v>
      </c>
      <c r="U4" s="39">
        <f>V4*3.281</f>
        <v>26.202066000000002</v>
      </c>
      <c r="V4" s="34">
        <v>7.9859999999999998</v>
      </c>
      <c r="X4" s="39">
        <v>22.7</v>
      </c>
      <c r="Y4" s="34">
        <v>6.9189999999999996</v>
      </c>
      <c r="AA4" s="34">
        <v>430.71300000000002</v>
      </c>
      <c r="AB4" s="34">
        <v>422.72699999999998</v>
      </c>
      <c r="AC4" s="34">
        <v>423.79399999999998</v>
      </c>
      <c r="AD4" s="34">
        <v>7.6210000000000004</v>
      </c>
      <c r="AE4" s="34">
        <v>6.5540000000000003</v>
      </c>
      <c r="AF4" s="34">
        <f>AD4-AE4</f>
        <v>1.0670000000000002</v>
      </c>
    </row>
    <row r="5" spans="1:33" s="34" customFormat="1" x14ac:dyDescent="0.2">
      <c r="A5" s="34" t="s">
        <v>200</v>
      </c>
      <c r="B5" s="42">
        <v>473426095052526</v>
      </c>
      <c r="C5" s="36" t="s">
        <v>22</v>
      </c>
      <c r="D5" s="37">
        <v>30475</v>
      </c>
      <c r="E5" s="37"/>
      <c r="F5" s="37"/>
      <c r="G5" s="37"/>
      <c r="H5" s="37"/>
      <c r="I5" s="37"/>
      <c r="J5" s="38" t="str">
        <f t="shared" si="0"/>
        <v>S</v>
      </c>
      <c r="K5" s="38"/>
      <c r="L5" s="38"/>
      <c r="M5" s="38"/>
      <c r="N5" s="38"/>
      <c r="O5" s="38"/>
      <c r="P5" s="38"/>
      <c r="Q5" s="34">
        <v>26.8</v>
      </c>
      <c r="R5" s="34">
        <v>3.97</v>
      </c>
      <c r="U5" s="39">
        <f>V5*3.281</f>
        <v>26.270966999999999</v>
      </c>
      <c r="V5" s="34">
        <v>8.0069999999999997</v>
      </c>
      <c r="X5" s="39">
        <v>22.83</v>
      </c>
      <c r="Y5" s="34">
        <v>6.9589999999999996</v>
      </c>
      <c r="Z5" s="34" t="s">
        <v>23</v>
      </c>
      <c r="AA5" s="34">
        <v>430.71300000000002</v>
      </c>
      <c r="AB5" s="34">
        <f>AA5-V5</f>
        <v>422.70600000000002</v>
      </c>
      <c r="AC5" s="34">
        <v>423.75400000000002</v>
      </c>
      <c r="AD5" s="34">
        <v>7.6420000000000003</v>
      </c>
      <c r="AE5" s="34">
        <v>6.5940000000000003</v>
      </c>
      <c r="AF5" s="34">
        <f t="shared" ref="AF5:AF68" si="1">AD5-AE5</f>
        <v>1.048</v>
      </c>
    </row>
    <row r="6" spans="1:33" s="34" customFormat="1" x14ac:dyDescent="0.2">
      <c r="A6" s="34" t="s">
        <v>200</v>
      </c>
      <c r="B6" s="42">
        <v>473426095052526</v>
      </c>
      <c r="C6" s="36" t="s">
        <v>22</v>
      </c>
      <c r="D6" s="37">
        <v>30483</v>
      </c>
      <c r="E6" s="37"/>
      <c r="F6" s="37"/>
      <c r="G6" s="37"/>
      <c r="H6" s="37"/>
      <c r="I6" s="37"/>
      <c r="J6" s="38" t="str">
        <f t="shared" si="0"/>
        <v>S</v>
      </c>
      <c r="K6" s="38"/>
      <c r="L6" s="38"/>
      <c r="M6" s="38"/>
      <c r="N6" s="38"/>
      <c r="O6" s="38"/>
      <c r="P6" s="38"/>
      <c r="Q6" s="34">
        <v>26.8</v>
      </c>
      <c r="R6" s="34">
        <v>3.96</v>
      </c>
      <c r="U6" s="39">
        <f>Q6-R6</f>
        <v>22.84</v>
      </c>
      <c r="X6" s="39">
        <v>22.84</v>
      </c>
      <c r="Y6" s="34">
        <v>6.9619999999999997</v>
      </c>
      <c r="AA6" s="34">
        <v>430.71300000000002</v>
      </c>
      <c r="AB6" s="34">
        <f t="shared" ref="AB6:AB69" si="2">AA6-V6</f>
        <v>430.71300000000002</v>
      </c>
      <c r="AC6" s="34">
        <v>423.75099999999998</v>
      </c>
      <c r="AE6" s="34">
        <v>6.5970000000000004</v>
      </c>
    </row>
    <row r="7" spans="1:33" s="34" customFormat="1" x14ac:dyDescent="0.2">
      <c r="A7" s="34" t="s">
        <v>200</v>
      </c>
      <c r="B7" s="42">
        <v>473426095052526</v>
      </c>
      <c r="C7" s="36" t="s">
        <v>22</v>
      </c>
      <c r="D7" s="37">
        <v>30488</v>
      </c>
      <c r="E7" s="37"/>
      <c r="F7" s="37"/>
      <c r="G7" s="37"/>
      <c r="H7" s="37"/>
      <c r="I7" s="37"/>
      <c r="J7" s="38" t="str">
        <f t="shared" si="0"/>
        <v>S</v>
      </c>
      <c r="K7" s="38"/>
      <c r="L7" s="38"/>
      <c r="M7" s="38"/>
      <c r="N7" s="38"/>
      <c r="O7" s="38"/>
      <c r="P7" s="38"/>
      <c r="Q7" s="34">
        <v>26.8</v>
      </c>
      <c r="R7" s="34">
        <v>4.0999999999999996</v>
      </c>
      <c r="U7" s="39">
        <f>Q7-R7</f>
        <v>22.700000000000003</v>
      </c>
      <c r="X7" s="39">
        <v>22.7</v>
      </c>
      <c r="Y7" s="34">
        <v>6.9189999999999996</v>
      </c>
      <c r="AA7" s="34">
        <v>430.71300000000002</v>
      </c>
      <c r="AB7" s="34">
        <f t="shared" si="2"/>
        <v>430.71300000000002</v>
      </c>
      <c r="AC7" s="34">
        <v>423.79399999999998</v>
      </c>
      <c r="AE7" s="34">
        <v>6.5540000000000003</v>
      </c>
    </row>
    <row r="8" spans="1:33" s="34" customFormat="1" x14ac:dyDescent="0.2">
      <c r="A8" s="34" t="s">
        <v>200</v>
      </c>
      <c r="B8" s="42">
        <v>473426095052526</v>
      </c>
      <c r="C8" s="36" t="s">
        <v>22</v>
      </c>
      <c r="D8" s="37">
        <v>30509</v>
      </c>
      <c r="E8" s="37"/>
      <c r="F8" s="37"/>
      <c r="G8" s="37"/>
      <c r="H8" s="37"/>
      <c r="I8" s="37"/>
      <c r="J8" s="38" t="str">
        <f t="shared" si="0"/>
        <v>S</v>
      </c>
      <c r="K8" s="38"/>
      <c r="L8" s="38"/>
      <c r="M8" s="38"/>
      <c r="N8" s="38"/>
      <c r="O8" s="38"/>
      <c r="P8" s="38"/>
      <c r="Q8" s="34">
        <v>26</v>
      </c>
      <c r="R8" s="34">
        <v>3.39</v>
      </c>
      <c r="U8" s="39">
        <f>Q8-R8</f>
        <v>22.61</v>
      </c>
      <c r="X8" s="39">
        <v>22.61</v>
      </c>
      <c r="Y8" s="34">
        <v>6.8920000000000003</v>
      </c>
      <c r="AA8" s="34">
        <v>430.71300000000002</v>
      </c>
      <c r="AB8" s="34">
        <f t="shared" si="2"/>
        <v>430.71300000000002</v>
      </c>
      <c r="AC8" s="34">
        <v>423.82100000000003</v>
      </c>
      <c r="AE8" s="34">
        <v>6.5270000000000001</v>
      </c>
    </row>
    <row r="9" spans="1:33" s="34" customFormat="1" x14ac:dyDescent="0.2">
      <c r="A9" s="34" t="s">
        <v>200</v>
      </c>
      <c r="B9" s="42">
        <v>473426095052526</v>
      </c>
      <c r="C9" s="36" t="s">
        <v>22</v>
      </c>
      <c r="D9" s="37">
        <v>30524</v>
      </c>
      <c r="E9" s="37"/>
      <c r="F9" s="37"/>
      <c r="G9" s="37"/>
      <c r="H9" s="37"/>
      <c r="I9" s="37"/>
      <c r="J9" s="38" t="str">
        <f t="shared" si="0"/>
        <v>S</v>
      </c>
      <c r="K9" s="38"/>
      <c r="L9" s="38"/>
      <c r="M9" s="38"/>
      <c r="N9" s="38"/>
      <c r="O9" s="38"/>
      <c r="P9" s="38"/>
      <c r="Q9" s="34">
        <v>25</v>
      </c>
      <c r="R9" s="34">
        <v>2.41</v>
      </c>
      <c r="U9" s="39">
        <f>Q9-R9</f>
        <v>22.59</v>
      </c>
      <c r="X9" s="39">
        <v>22.59</v>
      </c>
      <c r="Y9" s="34">
        <v>6.8860000000000001</v>
      </c>
      <c r="AA9" s="34">
        <v>430.71300000000002</v>
      </c>
      <c r="AB9" s="34">
        <f t="shared" si="2"/>
        <v>430.71300000000002</v>
      </c>
      <c r="AC9" s="34">
        <v>423.827</v>
      </c>
      <c r="AE9" s="34">
        <v>6.5209999999999999</v>
      </c>
    </row>
    <row r="10" spans="1:33" s="34" customFormat="1" x14ac:dyDescent="0.2">
      <c r="A10" s="34" t="s">
        <v>200</v>
      </c>
      <c r="B10" s="42">
        <v>473426095052526</v>
      </c>
      <c r="C10" s="36" t="s">
        <v>22</v>
      </c>
      <c r="D10" s="37">
        <v>30566</v>
      </c>
      <c r="E10" s="37"/>
      <c r="F10" s="37"/>
      <c r="G10" s="37"/>
      <c r="H10" s="37"/>
      <c r="I10" s="37"/>
      <c r="J10" s="38" t="s">
        <v>206</v>
      </c>
      <c r="K10" s="38"/>
      <c r="L10" s="38"/>
      <c r="M10" s="38"/>
      <c r="N10" s="38"/>
      <c r="O10" s="38"/>
      <c r="P10" s="38"/>
      <c r="U10" s="39">
        <f>V10*3.281</f>
        <v>26.041297000000004</v>
      </c>
      <c r="V10" s="34">
        <v>7.9370000000000003</v>
      </c>
      <c r="X10" s="39">
        <v>22.66</v>
      </c>
      <c r="Y10" s="34">
        <v>6.907</v>
      </c>
      <c r="AA10" s="34">
        <v>430.71300000000002</v>
      </c>
      <c r="AB10" s="34">
        <f t="shared" si="2"/>
        <v>422.77600000000001</v>
      </c>
      <c r="AC10" s="34">
        <v>423.80599999999998</v>
      </c>
      <c r="AD10" s="34">
        <v>7.5720000000000001</v>
      </c>
      <c r="AE10" s="34">
        <v>6.5419999999999998</v>
      </c>
      <c r="AF10" s="34">
        <f t="shared" si="1"/>
        <v>1.0300000000000002</v>
      </c>
    </row>
    <row r="11" spans="1:33" s="34" customFormat="1" x14ac:dyDescent="0.2">
      <c r="A11" s="34" t="s">
        <v>200</v>
      </c>
      <c r="B11" s="42">
        <v>473426095052526</v>
      </c>
      <c r="C11" s="36" t="s">
        <v>22</v>
      </c>
      <c r="D11" s="37">
        <v>30610</v>
      </c>
      <c r="E11" s="37"/>
      <c r="F11" s="37"/>
      <c r="G11" s="37"/>
      <c r="H11" s="37"/>
      <c r="I11" s="37"/>
      <c r="J11" s="38" t="s">
        <v>206</v>
      </c>
      <c r="K11" s="38"/>
      <c r="L11" s="38"/>
      <c r="M11" s="38"/>
      <c r="N11" s="38"/>
      <c r="O11" s="38"/>
      <c r="P11" s="38"/>
      <c r="U11" s="39"/>
      <c r="X11" s="39">
        <v>22.7</v>
      </c>
      <c r="Y11" s="34">
        <v>6.9189999999999996</v>
      </c>
      <c r="AA11" s="34">
        <v>430.71300000000002</v>
      </c>
      <c r="AB11" s="34">
        <f t="shared" si="2"/>
        <v>430.71300000000002</v>
      </c>
      <c r="AC11" s="34">
        <v>423.79399999999998</v>
      </c>
      <c r="AE11" s="34">
        <v>6.5540000000000003</v>
      </c>
    </row>
    <row r="12" spans="1:33" s="34" customFormat="1" x14ac:dyDescent="0.2">
      <c r="A12" s="34" t="s">
        <v>200</v>
      </c>
      <c r="B12" s="42">
        <v>473426095052526</v>
      </c>
      <c r="C12" s="36" t="s">
        <v>22</v>
      </c>
      <c r="D12" s="37">
        <v>30739</v>
      </c>
      <c r="E12" s="37"/>
      <c r="F12" s="37"/>
      <c r="G12" s="37"/>
      <c r="H12" s="37"/>
      <c r="I12" s="37"/>
      <c r="J12" s="38" t="s">
        <v>206</v>
      </c>
      <c r="K12" s="38"/>
      <c r="L12" s="38"/>
      <c r="M12" s="38"/>
      <c r="N12" s="38"/>
      <c r="O12" s="38"/>
      <c r="P12" s="38"/>
      <c r="U12" s="39"/>
      <c r="X12" s="39">
        <v>23.05</v>
      </c>
      <c r="Y12" s="34">
        <v>7.0259999999999998</v>
      </c>
      <c r="AA12" s="34">
        <v>430.71300000000002</v>
      </c>
      <c r="AB12" s="34">
        <f t="shared" si="2"/>
        <v>430.71300000000002</v>
      </c>
      <c r="AC12" s="34">
        <v>423.68700000000001</v>
      </c>
      <c r="AE12" s="34">
        <v>6.6609999999999996</v>
      </c>
    </row>
    <row r="13" spans="1:33" s="34" customFormat="1" x14ac:dyDescent="0.2">
      <c r="A13" s="34" t="s">
        <v>200</v>
      </c>
      <c r="B13" s="42">
        <v>473426095052526</v>
      </c>
      <c r="C13" s="36" t="s">
        <v>22</v>
      </c>
      <c r="D13" s="37">
        <v>30778</v>
      </c>
      <c r="E13" s="37"/>
      <c r="F13" s="37"/>
      <c r="G13" s="37"/>
      <c r="H13" s="37"/>
      <c r="I13" s="37"/>
      <c r="J13" s="38" t="str">
        <f>IF(ISBLANK(Q13),"V","S")</f>
        <v>S</v>
      </c>
      <c r="K13" s="38"/>
      <c r="L13" s="38"/>
      <c r="M13" s="38"/>
      <c r="N13" s="38"/>
      <c r="O13" s="38"/>
      <c r="P13" s="38"/>
      <c r="Q13" s="34">
        <v>24</v>
      </c>
      <c r="R13" s="34">
        <v>1</v>
      </c>
      <c r="U13" s="39">
        <f>Q13-R13</f>
        <v>23</v>
      </c>
      <c r="X13" s="39">
        <v>23</v>
      </c>
      <c r="Y13" s="34">
        <v>7.01</v>
      </c>
      <c r="AA13" s="34">
        <v>430.71300000000002</v>
      </c>
      <c r="AB13" s="34">
        <f t="shared" si="2"/>
        <v>430.71300000000002</v>
      </c>
      <c r="AC13" s="34">
        <v>423.702</v>
      </c>
      <c r="AE13" s="34">
        <v>6.6449999999999996</v>
      </c>
    </row>
    <row r="14" spans="1:33" s="34" customFormat="1" x14ac:dyDescent="0.2">
      <c r="A14" s="34" t="s">
        <v>200</v>
      </c>
      <c r="B14" s="42">
        <v>473426095052526</v>
      </c>
      <c r="C14" s="36" t="s">
        <v>22</v>
      </c>
      <c r="D14" s="37">
        <v>30785</v>
      </c>
      <c r="E14" s="37"/>
      <c r="F14" s="37"/>
      <c r="G14" s="37"/>
      <c r="H14" s="37"/>
      <c r="I14" s="37"/>
      <c r="J14" s="38" t="str">
        <f>IF(ISBLANK(Q14),"V","S")</f>
        <v>S</v>
      </c>
      <c r="K14" s="38"/>
      <c r="L14" s="38"/>
      <c r="M14" s="38"/>
      <c r="N14" s="38"/>
      <c r="O14" s="38"/>
      <c r="P14" s="38"/>
      <c r="Q14" s="34">
        <v>24</v>
      </c>
      <c r="R14" s="34">
        <v>1.02</v>
      </c>
      <c r="U14" s="39">
        <f>Q14-R14</f>
        <v>22.98</v>
      </c>
      <c r="X14" s="39">
        <v>22.98</v>
      </c>
      <c r="Y14" s="34">
        <v>7.0039999999999996</v>
      </c>
      <c r="AA14" s="34">
        <v>430.71300000000002</v>
      </c>
      <c r="AB14" s="34">
        <f t="shared" si="2"/>
        <v>430.71300000000002</v>
      </c>
      <c r="AC14" s="34">
        <v>423.709</v>
      </c>
      <c r="AE14" s="34">
        <v>6.6390000000000002</v>
      </c>
    </row>
    <row r="15" spans="1:33" s="34" customFormat="1" x14ac:dyDescent="0.2">
      <c r="A15" s="34" t="s">
        <v>200</v>
      </c>
      <c r="B15" s="42">
        <v>473426095052526</v>
      </c>
      <c r="C15" s="36" t="s">
        <v>22</v>
      </c>
      <c r="D15" s="37">
        <v>30799</v>
      </c>
      <c r="E15" s="37"/>
      <c r="F15" s="37"/>
      <c r="G15" s="37"/>
      <c r="H15" s="37"/>
      <c r="I15" s="37"/>
      <c r="J15" s="38" t="str">
        <f>IF(ISBLANK(Q15),"V","S")</f>
        <v>S</v>
      </c>
      <c r="K15" s="38"/>
      <c r="L15" s="38"/>
      <c r="M15" s="38"/>
      <c r="N15" s="38"/>
      <c r="O15" s="38"/>
      <c r="P15" s="38"/>
      <c r="Q15" s="34">
        <v>24</v>
      </c>
      <c r="R15" s="34">
        <v>1.08</v>
      </c>
      <c r="U15" s="39">
        <f>Q15-R15</f>
        <v>22.92</v>
      </c>
      <c r="X15" s="39">
        <v>22.92</v>
      </c>
      <c r="Y15" s="34">
        <v>6.9859999999999998</v>
      </c>
      <c r="AA15" s="34">
        <v>430.71300000000002</v>
      </c>
      <c r="AB15" s="34">
        <f t="shared" si="2"/>
        <v>430.71300000000002</v>
      </c>
      <c r="AC15" s="34">
        <v>423.72699999999998</v>
      </c>
      <c r="AE15" s="34">
        <v>6.6210000000000004</v>
      </c>
    </row>
    <row r="16" spans="1:33" s="34" customFormat="1" x14ac:dyDescent="0.2">
      <c r="A16" s="34" t="s">
        <v>200</v>
      </c>
      <c r="B16" s="42">
        <v>473426095052526</v>
      </c>
      <c r="C16" s="36" t="s">
        <v>22</v>
      </c>
      <c r="D16" s="37">
        <v>30806</v>
      </c>
      <c r="E16" s="37"/>
      <c r="F16" s="37"/>
      <c r="G16" s="37"/>
      <c r="H16" s="37"/>
      <c r="I16" s="37"/>
      <c r="J16" s="38" t="s">
        <v>206</v>
      </c>
      <c r="K16" s="38"/>
      <c r="L16" s="38"/>
      <c r="M16" s="38"/>
      <c r="N16" s="38"/>
      <c r="O16" s="38"/>
      <c r="P16" s="38"/>
      <c r="U16" s="39">
        <f t="shared" ref="U16:U79" si="3">V16*3.281</f>
        <v>26.011768</v>
      </c>
      <c r="V16" s="34">
        <v>7.9279999999999999</v>
      </c>
      <c r="X16" s="39">
        <v>22.89</v>
      </c>
      <c r="Y16" s="34">
        <v>6.9770000000000003</v>
      </c>
      <c r="AA16" s="34">
        <v>430.71300000000002</v>
      </c>
      <c r="AB16" s="34">
        <f t="shared" si="2"/>
        <v>422.78500000000003</v>
      </c>
      <c r="AC16" s="34">
        <v>423.73599999999999</v>
      </c>
      <c r="AD16" s="34">
        <v>7.5629999999999997</v>
      </c>
      <c r="AE16" s="34">
        <v>6.6120000000000001</v>
      </c>
      <c r="AF16" s="34">
        <f t="shared" si="1"/>
        <v>0.95099999999999962</v>
      </c>
    </row>
    <row r="17" spans="1:32" s="34" customFormat="1" x14ac:dyDescent="0.2">
      <c r="A17" s="34" t="s">
        <v>200</v>
      </c>
      <c r="B17" s="42">
        <v>473426095052526</v>
      </c>
      <c r="C17" s="36" t="s">
        <v>22</v>
      </c>
      <c r="D17" s="37">
        <v>30830</v>
      </c>
      <c r="E17" s="37"/>
      <c r="F17" s="37"/>
      <c r="G17" s="37"/>
      <c r="H17" s="37"/>
      <c r="I17" s="37"/>
      <c r="J17" s="38" t="s">
        <v>206</v>
      </c>
      <c r="K17" s="38"/>
      <c r="L17" s="38"/>
      <c r="M17" s="38"/>
      <c r="N17" s="38"/>
      <c r="O17" s="38"/>
      <c r="P17" s="38"/>
      <c r="Q17" s="34">
        <v>0</v>
      </c>
      <c r="U17" s="39"/>
      <c r="X17" s="39">
        <v>22.87</v>
      </c>
      <c r="Y17" s="34">
        <v>6.9710000000000001</v>
      </c>
      <c r="AA17" s="34">
        <v>430.71300000000002</v>
      </c>
      <c r="AB17" s="34">
        <f t="shared" si="2"/>
        <v>430.71300000000002</v>
      </c>
      <c r="AC17" s="34">
        <v>423.74200000000002</v>
      </c>
      <c r="AE17" s="34">
        <v>6.6059999999999999</v>
      </c>
    </row>
    <row r="18" spans="1:32" s="34" customFormat="1" x14ac:dyDescent="0.2">
      <c r="A18" s="34" t="s">
        <v>200</v>
      </c>
      <c r="B18" s="42">
        <v>473426095052526</v>
      </c>
      <c r="C18" s="36" t="s">
        <v>22</v>
      </c>
      <c r="D18" s="37">
        <v>30839</v>
      </c>
      <c r="E18" s="37"/>
      <c r="F18" s="37"/>
      <c r="G18" s="37"/>
      <c r="H18" s="37"/>
      <c r="I18" s="37"/>
      <c r="J18" s="38" t="s">
        <v>206</v>
      </c>
      <c r="K18" s="38"/>
      <c r="L18" s="38"/>
      <c r="M18" s="38"/>
      <c r="N18" s="38"/>
      <c r="O18" s="38"/>
      <c r="P18" s="38"/>
      <c r="U18" s="39">
        <f t="shared" si="3"/>
        <v>25.841156000000002</v>
      </c>
      <c r="V18" s="34">
        <v>7.8760000000000003</v>
      </c>
      <c r="X18" s="39">
        <v>22.82</v>
      </c>
      <c r="Y18" s="34">
        <v>6.9560000000000004</v>
      </c>
      <c r="AA18" s="34">
        <v>430.71300000000002</v>
      </c>
      <c r="AB18" s="34">
        <f t="shared" si="2"/>
        <v>422.83700000000005</v>
      </c>
      <c r="AC18" s="34">
        <v>423.75700000000001</v>
      </c>
      <c r="AD18" s="34">
        <v>7.5110000000000001</v>
      </c>
      <c r="AE18" s="34">
        <v>6.5910000000000002</v>
      </c>
      <c r="AF18" s="34">
        <f t="shared" si="1"/>
        <v>0.91999999999999993</v>
      </c>
    </row>
    <row r="19" spans="1:32" s="34" customFormat="1" x14ac:dyDescent="0.2">
      <c r="A19" s="34" t="s">
        <v>200</v>
      </c>
      <c r="B19" s="42">
        <v>473426095052526</v>
      </c>
      <c r="C19" s="36" t="s">
        <v>22</v>
      </c>
      <c r="D19" s="37">
        <v>30848</v>
      </c>
      <c r="E19" s="37"/>
      <c r="F19" s="37"/>
      <c r="G19" s="37"/>
      <c r="H19" s="37"/>
      <c r="I19" s="37"/>
      <c r="J19" s="38" t="s">
        <v>206</v>
      </c>
      <c r="K19" s="38"/>
      <c r="L19" s="38"/>
      <c r="M19" s="38"/>
      <c r="N19" s="38"/>
      <c r="O19" s="38"/>
      <c r="P19" s="38"/>
      <c r="U19" s="39">
        <f t="shared" si="3"/>
        <v>25.070121</v>
      </c>
      <c r="V19" s="34">
        <v>7.641</v>
      </c>
      <c r="X19" s="39">
        <v>22.67</v>
      </c>
      <c r="Y19" s="34">
        <v>6.91</v>
      </c>
      <c r="AA19" s="34">
        <v>430.71300000000002</v>
      </c>
      <c r="AB19" s="34">
        <f t="shared" si="2"/>
        <v>423.072</v>
      </c>
      <c r="AC19" s="34">
        <v>423.803</v>
      </c>
      <c r="AD19" s="34">
        <v>7.2759999999999998</v>
      </c>
      <c r="AE19" s="34">
        <v>6.5449999999999999</v>
      </c>
      <c r="AF19" s="34">
        <f t="shared" si="1"/>
        <v>0.73099999999999987</v>
      </c>
    </row>
    <row r="20" spans="1:32" s="34" customFormat="1" x14ac:dyDescent="0.2">
      <c r="A20" s="34" t="s">
        <v>200</v>
      </c>
      <c r="B20" s="42">
        <v>473426095052526</v>
      </c>
      <c r="C20" s="36" t="s">
        <v>22</v>
      </c>
      <c r="D20" s="37">
        <v>30854</v>
      </c>
      <c r="E20" s="37"/>
      <c r="F20" s="37"/>
      <c r="G20" s="37"/>
      <c r="H20" s="37"/>
      <c r="I20" s="37"/>
      <c r="J20" s="38" t="s">
        <v>206</v>
      </c>
      <c r="K20" s="38"/>
      <c r="L20" s="38"/>
      <c r="M20" s="38"/>
      <c r="N20" s="38"/>
      <c r="O20" s="38"/>
      <c r="P20" s="38"/>
      <c r="U20" s="39">
        <f t="shared" si="3"/>
        <v>24.732178000000001</v>
      </c>
      <c r="V20" s="34">
        <v>7.5380000000000003</v>
      </c>
      <c r="X20" s="39">
        <v>22.48</v>
      </c>
      <c r="Y20" s="34">
        <v>6.8520000000000003</v>
      </c>
      <c r="AA20" s="34">
        <v>430.71300000000002</v>
      </c>
      <c r="AB20" s="34">
        <f t="shared" si="2"/>
        <v>423.17500000000001</v>
      </c>
      <c r="AC20" s="34">
        <v>423.86099999999999</v>
      </c>
      <c r="AD20" s="34">
        <v>7.173</v>
      </c>
      <c r="AE20" s="34">
        <v>6.4870000000000001</v>
      </c>
      <c r="AF20" s="34">
        <f t="shared" si="1"/>
        <v>0.68599999999999994</v>
      </c>
    </row>
    <row r="21" spans="1:32" s="34" customFormat="1" x14ac:dyDescent="0.2">
      <c r="A21" s="34" t="s">
        <v>200</v>
      </c>
      <c r="B21" s="42">
        <v>473426095052526</v>
      </c>
      <c r="C21" s="36" t="s">
        <v>22</v>
      </c>
      <c r="D21" s="37">
        <v>30861</v>
      </c>
      <c r="E21" s="37"/>
      <c r="F21" s="37"/>
      <c r="G21" s="37"/>
      <c r="H21" s="37"/>
      <c r="I21" s="37"/>
      <c r="J21" s="38" t="s">
        <v>206</v>
      </c>
      <c r="K21" s="38"/>
      <c r="L21" s="38"/>
      <c r="M21" s="38"/>
      <c r="N21" s="38"/>
      <c r="O21" s="38"/>
      <c r="P21" s="38"/>
      <c r="U21" s="39">
        <f t="shared" si="3"/>
        <v>24.630466999999999</v>
      </c>
      <c r="V21" s="34">
        <v>7.5069999999999997</v>
      </c>
      <c r="X21" s="39">
        <v>22.42</v>
      </c>
      <c r="Y21" s="34">
        <v>6.8339999999999996</v>
      </c>
      <c r="AA21" s="34">
        <v>430.71300000000002</v>
      </c>
      <c r="AB21" s="34">
        <f t="shared" si="2"/>
        <v>423.20600000000002</v>
      </c>
      <c r="AC21" s="34">
        <v>423.87900000000002</v>
      </c>
      <c r="AD21" s="34">
        <v>7.1420000000000003</v>
      </c>
      <c r="AE21" s="34">
        <v>6.4690000000000003</v>
      </c>
      <c r="AF21" s="34">
        <f t="shared" si="1"/>
        <v>0.67300000000000004</v>
      </c>
    </row>
    <row r="22" spans="1:32" s="34" customFormat="1" x14ac:dyDescent="0.2">
      <c r="A22" s="34" t="s">
        <v>200</v>
      </c>
      <c r="B22" s="42">
        <v>473426095052526</v>
      </c>
      <c r="C22" s="36" t="s">
        <v>22</v>
      </c>
      <c r="D22" s="37">
        <v>30869</v>
      </c>
      <c r="E22" s="37"/>
      <c r="F22" s="37"/>
      <c r="G22" s="37"/>
      <c r="H22" s="37"/>
      <c r="I22" s="37"/>
      <c r="J22" s="38" t="s">
        <v>206</v>
      </c>
      <c r="K22" s="38"/>
      <c r="L22" s="38"/>
      <c r="M22" s="38"/>
      <c r="N22" s="38"/>
      <c r="O22" s="38"/>
      <c r="P22" s="38"/>
      <c r="U22" s="39">
        <f t="shared" si="3"/>
        <v>24.620623999999999</v>
      </c>
      <c r="V22" s="34">
        <v>7.5039999999999996</v>
      </c>
      <c r="X22" s="39">
        <v>22.42</v>
      </c>
      <c r="Y22" s="34">
        <v>6.8339999999999996</v>
      </c>
      <c r="AA22" s="34">
        <v>430.71300000000002</v>
      </c>
      <c r="AB22" s="34">
        <f t="shared" si="2"/>
        <v>423.209</v>
      </c>
      <c r="AC22" s="34">
        <v>423.87900000000002</v>
      </c>
      <c r="AD22" s="34">
        <v>7.1390000000000002</v>
      </c>
      <c r="AE22" s="34">
        <v>6.4690000000000003</v>
      </c>
      <c r="AF22" s="34">
        <f t="shared" si="1"/>
        <v>0.66999999999999993</v>
      </c>
    </row>
    <row r="23" spans="1:32" s="34" customFormat="1" x14ac:dyDescent="0.2">
      <c r="A23" s="34" t="s">
        <v>200</v>
      </c>
      <c r="B23" s="42">
        <v>473426095052526</v>
      </c>
      <c r="C23" s="36" t="s">
        <v>22</v>
      </c>
      <c r="D23" s="37">
        <v>30881</v>
      </c>
      <c r="E23" s="37"/>
      <c r="F23" s="37"/>
      <c r="G23" s="37"/>
      <c r="H23" s="37"/>
      <c r="I23" s="37"/>
      <c r="J23" s="38" t="s">
        <v>206</v>
      </c>
      <c r="K23" s="38"/>
      <c r="L23" s="38"/>
      <c r="M23" s="38"/>
      <c r="N23" s="38"/>
      <c r="O23" s="38"/>
      <c r="P23" s="38"/>
      <c r="U23" s="39">
        <f t="shared" si="3"/>
        <v>24.810922000000001</v>
      </c>
      <c r="V23" s="34">
        <v>7.5620000000000003</v>
      </c>
      <c r="X23" s="39">
        <v>22.48</v>
      </c>
      <c r="Y23" s="34">
        <v>6.8520000000000003</v>
      </c>
      <c r="AA23" s="34">
        <v>430.71300000000002</v>
      </c>
      <c r="AB23" s="34">
        <f t="shared" si="2"/>
        <v>423.15100000000001</v>
      </c>
      <c r="AC23" s="34">
        <v>423.86099999999999</v>
      </c>
      <c r="AD23" s="34">
        <v>7.1970000000000001</v>
      </c>
      <c r="AE23" s="34">
        <v>6.4870000000000001</v>
      </c>
      <c r="AF23" s="34">
        <f t="shared" si="1"/>
        <v>0.71</v>
      </c>
    </row>
    <row r="24" spans="1:32" s="34" customFormat="1" x14ac:dyDescent="0.2">
      <c r="A24" s="34" t="s">
        <v>200</v>
      </c>
      <c r="B24" s="42">
        <v>473426095052526</v>
      </c>
      <c r="C24" s="36" t="s">
        <v>22</v>
      </c>
      <c r="D24" s="37">
        <v>30897</v>
      </c>
      <c r="E24" s="37"/>
      <c r="F24" s="37"/>
      <c r="G24" s="37"/>
      <c r="H24" s="37"/>
      <c r="I24" s="37"/>
      <c r="J24" s="38" t="s">
        <v>206</v>
      </c>
      <c r="K24" s="38"/>
      <c r="L24" s="38"/>
      <c r="M24" s="38"/>
      <c r="N24" s="38"/>
      <c r="O24" s="38"/>
      <c r="P24" s="38"/>
      <c r="U24" s="39">
        <f t="shared" si="3"/>
        <v>25.211204000000002</v>
      </c>
      <c r="V24" s="34">
        <v>7.6840000000000002</v>
      </c>
      <c r="X24" s="39">
        <v>22.64</v>
      </c>
      <c r="Y24" s="34">
        <v>6.9009999999999998</v>
      </c>
      <c r="AA24" s="34">
        <v>430.71300000000002</v>
      </c>
      <c r="AB24" s="34">
        <f t="shared" si="2"/>
        <v>423.029</v>
      </c>
      <c r="AC24" s="34">
        <v>423.81200000000001</v>
      </c>
      <c r="AD24" s="34">
        <v>7.319</v>
      </c>
      <c r="AE24" s="34">
        <v>6.5359999999999996</v>
      </c>
      <c r="AF24" s="34">
        <f t="shared" si="1"/>
        <v>0.78300000000000036</v>
      </c>
    </row>
    <row r="25" spans="1:32" s="34" customFormat="1" x14ac:dyDescent="0.2">
      <c r="A25" s="34" t="s">
        <v>200</v>
      </c>
      <c r="B25" s="42">
        <v>473426095052526</v>
      </c>
      <c r="C25" s="36" t="s">
        <v>22</v>
      </c>
      <c r="D25" s="37">
        <v>30904</v>
      </c>
      <c r="E25" s="37"/>
      <c r="F25" s="37"/>
      <c r="G25" s="37"/>
      <c r="H25" s="37"/>
      <c r="I25" s="37"/>
      <c r="J25" s="38" t="s">
        <v>206</v>
      </c>
      <c r="K25" s="38"/>
      <c r="L25" s="38"/>
      <c r="M25" s="38"/>
      <c r="N25" s="38"/>
      <c r="O25" s="38"/>
      <c r="P25" s="38"/>
      <c r="U25" s="39">
        <f t="shared" si="3"/>
        <v>25.362130000000004</v>
      </c>
      <c r="V25" s="34">
        <v>7.73</v>
      </c>
      <c r="X25" s="39">
        <v>22.66</v>
      </c>
      <c r="Y25" s="34">
        <v>6.907</v>
      </c>
      <c r="AA25" s="34">
        <v>430.71300000000002</v>
      </c>
      <c r="AB25" s="34">
        <f t="shared" si="2"/>
        <v>422.983</v>
      </c>
      <c r="AC25" s="34">
        <v>423.80599999999998</v>
      </c>
      <c r="AD25" s="34">
        <v>7.3650000000000002</v>
      </c>
      <c r="AE25" s="34">
        <v>6.5419999999999998</v>
      </c>
      <c r="AF25" s="34">
        <f t="shared" si="1"/>
        <v>0.8230000000000004</v>
      </c>
    </row>
    <row r="26" spans="1:32" s="34" customFormat="1" x14ac:dyDescent="0.2">
      <c r="A26" s="34" t="s">
        <v>200</v>
      </c>
      <c r="B26" s="42">
        <v>473426095052526</v>
      </c>
      <c r="C26" s="36" t="s">
        <v>22</v>
      </c>
      <c r="D26" s="37">
        <v>30911</v>
      </c>
      <c r="E26" s="37"/>
      <c r="F26" s="37"/>
      <c r="G26" s="37"/>
      <c r="H26" s="37"/>
      <c r="I26" s="37"/>
      <c r="J26" s="38" t="s">
        <v>206</v>
      </c>
      <c r="K26" s="38"/>
      <c r="L26" s="38"/>
      <c r="M26" s="38"/>
      <c r="N26" s="38"/>
      <c r="O26" s="38"/>
      <c r="P26" s="38"/>
      <c r="U26" s="39">
        <f t="shared" si="3"/>
        <v>25.732883000000001</v>
      </c>
      <c r="V26" s="34">
        <v>7.843</v>
      </c>
      <c r="X26" s="39">
        <v>22.74</v>
      </c>
      <c r="Y26" s="34">
        <v>6.931</v>
      </c>
      <c r="AA26" s="34">
        <v>430.71300000000002</v>
      </c>
      <c r="AB26" s="34">
        <f t="shared" si="2"/>
        <v>422.87</v>
      </c>
      <c r="AC26" s="34">
        <v>423.78199999999998</v>
      </c>
      <c r="AD26" s="34">
        <v>7.4779999999999998</v>
      </c>
      <c r="AE26" s="34">
        <v>6.5659999999999998</v>
      </c>
      <c r="AF26" s="34">
        <f t="shared" si="1"/>
        <v>0.91199999999999992</v>
      </c>
    </row>
    <row r="27" spans="1:32" s="34" customFormat="1" x14ac:dyDescent="0.2">
      <c r="A27" s="34" t="s">
        <v>200</v>
      </c>
      <c r="B27" s="42">
        <v>473426095052526</v>
      </c>
      <c r="C27" s="36" t="s">
        <v>22</v>
      </c>
      <c r="D27" s="37">
        <v>30917</v>
      </c>
      <c r="E27" s="37"/>
      <c r="F27" s="37"/>
      <c r="G27" s="37"/>
      <c r="H27" s="37"/>
      <c r="I27" s="37"/>
      <c r="J27" s="38" t="s">
        <v>206</v>
      </c>
      <c r="K27" s="38"/>
      <c r="L27" s="38"/>
      <c r="M27" s="38"/>
      <c r="N27" s="38"/>
      <c r="O27" s="38"/>
      <c r="P27" s="38"/>
      <c r="U27" s="39">
        <f t="shared" si="3"/>
        <v>25.723040000000001</v>
      </c>
      <c r="V27" s="34">
        <v>7.84</v>
      </c>
      <c r="X27" s="39">
        <v>22.75</v>
      </c>
      <c r="Y27" s="34">
        <v>6.9340000000000002</v>
      </c>
      <c r="AA27" s="34">
        <v>430.71300000000002</v>
      </c>
      <c r="AB27" s="34">
        <f t="shared" si="2"/>
        <v>422.87300000000005</v>
      </c>
      <c r="AC27" s="34">
        <v>423.779</v>
      </c>
      <c r="AD27" s="34">
        <v>7.4749999999999996</v>
      </c>
      <c r="AE27" s="34">
        <v>6.569</v>
      </c>
      <c r="AF27" s="34">
        <f t="shared" si="1"/>
        <v>0.90599999999999969</v>
      </c>
    </row>
    <row r="28" spans="1:32" s="34" customFormat="1" x14ac:dyDescent="0.2">
      <c r="A28" s="34" t="s">
        <v>200</v>
      </c>
      <c r="B28" s="42">
        <v>473426095052526</v>
      </c>
      <c r="C28" s="36" t="s">
        <v>22</v>
      </c>
      <c r="D28" s="37">
        <v>30925</v>
      </c>
      <c r="E28" s="37"/>
      <c r="F28" s="37"/>
      <c r="G28" s="37"/>
      <c r="H28" s="37"/>
      <c r="I28" s="37"/>
      <c r="J28" s="38" t="s">
        <v>206</v>
      </c>
      <c r="K28" s="38"/>
      <c r="L28" s="38"/>
      <c r="M28" s="38"/>
      <c r="N28" s="38"/>
      <c r="O28" s="38"/>
      <c r="P28" s="38"/>
      <c r="U28" s="39">
        <f t="shared" si="3"/>
        <v>25.742726000000001</v>
      </c>
      <c r="V28" s="34">
        <v>7.8460000000000001</v>
      </c>
      <c r="X28" s="39">
        <v>22.75</v>
      </c>
      <c r="Y28" s="34">
        <v>6.9340000000000002</v>
      </c>
      <c r="AA28" s="34">
        <v>430.71300000000002</v>
      </c>
      <c r="AB28" s="34">
        <f t="shared" si="2"/>
        <v>422.86700000000002</v>
      </c>
      <c r="AC28" s="34">
        <v>423.779</v>
      </c>
      <c r="AD28" s="34">
        <v>7.4809999999999999</v>
      </c>
      <c r="AE28" s="34">
        <v>6.569</v>
      </c>
      <c r="AF28" s="34">
        <f t="shared" si="1"/>
        <v>0.91199999999999992</v>
      </c>
    </row>
    <row r="29" spans="1:32" s="34" customFormat="1" x14ac:dyDescent="0.2">
      <c r="A29" s="34" t="s">
        <v>200</v>
      </c>
      <c r="B29" s="42">
        <v>473426095052526</v>
      </c>
      <c r="C29" s="36" t="s">
        <v>22</v>
      </c>
      <c r="D29" s="37">
        <v>30934</v>
      </c>
      <c r="E29" s="37"/>
      <c r="F29" s="37"/>
      <c r="G29" s="37"/>
      <c r="H29" s="37"/>
      <c r="I29" s="37"/>
      <c r="J29" s="38" t="s">
        <v>206</v>
      </c>
      <c r="K29" s="38"/>
      <c r="L29" s="38"/>
      <c r="M29" s="38"/>
      <c r="N29" s="38"/>
      <c r="O29" s="38"/>
      <c r="P29" s="38"/>
      <c r="U29" s="39">
        <f t="shared" si="3"/>
        <v>25.933024</v>
      </c>
      <c r="V29" s="34">
        <v>7.9039999999999999</v>
      </c>
      <c r="X29" s="39">
        <v>22.78</v>
      </c>
      <c r="Y29" s="34">
        <v>6.9429999999999996</v>
      </c>
      <c r="AA29" s="34">
        <v>430.71300000000002</v>
      </c>
      <c r="AB29" s="34">
        <f t="shared" si="2"/>
        <v>422.80900000000003</v>
      </c>
      <c r="AC29" s="34">
        <v>423.77</v>
      </c>
      <c r="AD29" s="34">
        <v>7.5389999999999997</v>
      </c>
      <c r="AE29" s="34">
        <v>6.5780000000000003</v>
      </c>
      <c r="AF29" s="34">
        <f t="shared" si="1"/>
        <v>0.96099999999999941</v>
      </c>
    </row>
    <row r="30" spans="1:32" s="34" customFormat="1" x14ac:dyDescent="0.2">
      <c r="A30" s="34" t="s">
        <v>200</v>
      </c>
      <c r="B30" s="42">
        <v>473426095052526</v>
      </c>
      <c r="C30" s="36" t="s">
        <v>22</v>
      </c>
      <c r="D30" s="37">
        <v>30945</v>
      </c>
      <c r="E30" s="37"/>
      <c r="F30" s="37"/>
      <c r="G30" s="37"/>
      <c r="H30" s="37"/>
      <c r="I30" s="37"/>
      <c r="J30" s="38" t="s">
        <v>206</v>
      </c>
      <c r="K30" s="38"/>
      <c r="L30" s="38"/>
      <c r="M30" s="38"/>
      <c r="N30" s="38"/>
      <c r="O30" s="38"/>
      <c r="P30" s="38"/>
      <c r="U30" s="39">
        <f t="shared" si="3"/>
        <v>26.100355</v>
      </c>
      <c r="V30" s="34">
        <v>7.9550000000000001</v>
      </c>
      <c r="X30" s="39">
        <v>22.83</v>
      </c>
      <c r="Y30" s="34">
        <v>6.9589999999999996</v>
      </c>
      <c r="AA30" s="34">
        <v>430.71300000000002</v>
      </c>
      <c r="AB30" s="34">
        <f t="shared" si="2"/>
        <v>422.75800000000004</v>
      </c>
      <c r="AC30" s="34">
        <v>423.75400000000002</v>
      </c>
      <c r="AD30" s="34">
        <v>7.59</v>
      </c>
      <c r="AE30" s="34">
        <v>6.5940000000000003</v>
      </c>
      <c r="AF30" s="34">
        <f t="shared" si="1"/>
        <v>0.99599999999999955</v>
      </c>
    </row>
    <row r="31" spans="1:32" s="34" customFormat="1" x14ac:dyDescent="0.2">
      <c r="A31" s="34" t="s">
        <v>200</v>
      </c>
      <c r="B31" s="42">
        <v>473426095052526</v>
      </c>
      <c r="C31" s="36" t="s">
        <v>22</v>
      </c>
      <c r="D31" s="37">
        <v>30979</v>
      </c>
      <c r="E31" s="37"/>
      <c r="F31" s="37"/>
      <c r="G31" s="37"/>
      <c r="H31" s="37"/>
      <c r="I31" s="37"/>
      <c r="J31" s="38" t="s">
        <v>206</v>
      </c>
      <c r="K31" s="38"/>
      <c r="L31" s="38"/>
      <c r="M31" s="38"/>
      <c r="N31" s="38"/>
      <c r="O31" s="38"/>
      <c r="P31" s="38"/>
      <c r="U31" s="39">
        <f t="shared" si="3"/>
        <v>25.601642999999999</v>
      </c>
      <c r="V31" s="34">
        <v>7.8029999999999999</v>
      </c>
      <c r="X31" s="39">
        <v>22.68</v>
      </c>
      <c r="Y31" s="34">
        <v>6.9130000000000003</v>
      </c>
      <c r="AA31" s="34">
        <v>430.71300000000002</v>
      </c>
      <c r="AB31" s="34">
        <f t="shared" si="2"/>
        <v>422.91</v>
      </c>
      <c r="AC31" s="34">
        <v>423.8</v>
      </c>
      <c r="AD31" s="34">
        <v>7.4379999999999997</v>
      </c>
      <c r="AE31" s="34">
        <v>6.548</v>
      </c>
      <c r="AF31" s="34">
        <f t="shared" si="1"/>
        <v>0.88999999999999968</v>
      </c>
    </row>
    <row r="32" spans="1:32" s="34" customFormat="1" x14ac:dyDescent="0.2">
      <c r="A32" s="34" t="s">
        <v>200</v>
      </c>
      <c r="B32" s="42">
        <v>473426095052526</v>
      </c>
      <c r="C32" s="36" t="s">
        <v>22</v>
      </c>
      <c r="D32" s="37">
        <v>30986</v>
      </c>
      <c r="E32" s="37"/>
      <c r="F32" s="37"/>
      <c r="G32" s="37"/>
      <c r="H32" s="37"/>
      <c r="I32" s="37"/>
      <c r="J32" s="38" t="s">
        <v>206</v>
      </c>
      <c r="K32" s="38"/>
      <c r="L32" s="38"/>
      <c r="M32" s="38"/>
      <c r="N32" s="38"/>
      <c r="O32" s="38"/>
      <c r="P32" s="38"/>
      <c r="U32" s="39">
        <f t="shared" si="3"/>
        <v>25.431031000000001</v>
      </c>
      <c r="V32" s="34">
        <v>7.7510000000000003</v>
      </c>
      <c r="X32" s="39">
        <v>22.63</v>
      </c>
      <c r="Y32" s="34">
        <v>6.8979999999999997</v>
      </c>
      <c r="AA32" s="34">
        <v>430.71300000000002</v>
      </c>
      <c r="AB32" s="34">
        <f t="shared" si="2"/>
        <v>422.96200000000005</v>
      </c>
      <c r="AC32" s="34">
        <v>423.815</v>
      </c>
      <c r="AD32" s="34">
        <v>7.3860000000000001</v>
      </c>
      <c r="AE32" s="34">
        <v>6.5330000000000004</v>
      </c>
      <c r="AF32" s="34">
        <f t="shared" si="1"/>
        <v>0.85299999999999976</v>
      </c>
    </row>
    <row r="33" spans="1:32" s="34" customFormat="1" x14ac:dyDescent="0.2">
      <c r="A33" s="34" t="s">
        <v>200</v>
      </c>
      <c r="B33" s="42">
        <v>473426095052526</v>
      </c>
      <c r="C33" s="36" t="s">
        <v>22</v>
      </c>
      <c r="D33" s="37">
        <v>30993</v>
      </c>
      <c r="E33" s="37"/>
      <c r="F33" s="37"/>
      <c r="G33" s="37"/>
      <c r="H33" s="37"/>
      <c r="I33" s="37"/>
      <c r="J33" s="38" t="s">
        <v>206</v>
      </c>
      <c r="K33" s="38"/>
      <c r="L33" s="38"/>
      <c r="M33" s="38"/>
      <c r="N33" s="38"/>
      <c r="O33" s="38"/>
      <c r="P33" s="38"/>
      <c r="U33" s="39">
        <f t="shared" si="3"/>
        <v>25.401502000000001</v>
      </c>
      <c r="V33" s="34">
        <v>7.742</v>
      </c>
      <c r="X33" s="39">
        <v>22.6</v>
      </c>
      <c r="Y33" s="34">
        <v>6.8890000000000002</v>
      </c>
      <c r="AA33" s="34">
        <v>430.71300000000002</v>
      </c>
      <c r="AB33" s="34">
        <f t="shared" si="2"/>
        <v>422.971</v>
      </c>
      <c r="AC33" s="34">
        <v>423.82400000000001</v>
      </c>
      <c r="AD33" s="34">
        <v>7.3769999999999998</v>
      </c>
      <c r="AE33" s="34">
        <v>6.524</v>
      </c>
      <c r="AF33" s="34">
        <f t="shared" si="1"/>
        <v>0.85299999999999976</v>
      </c>
    </row>
    <row r="34" spans="1:32" s="34" customFormat="1" x14ac:dyDescent="0.2">
      <c r="A34" s="34" t="s">
        <v>200</v>
      </c>
      <c r="B34" s="42">
        <v>473426095052526</v>
      </c>
      <c r="C34" s="36" t="s">
        <v>22</v>
      </c>
      <c r="D34" s="37">
        <v>31001</v>
      </c>
      <c r="E34" s="37"/>
      <c r="F34" s="37"/>
      <c r="G34" s="37"/>
      <c r="H34" s="37"/>
      <c r="I34" s="37"/>
      <c r="J34" s="38" t="s">
        <v>206</v>
      </c>
      <c r="K34" s="38"/>
      <c r="L34" s="38"/>
      <c r="M34" s="38"/>
      <c r="N34" s="38"/>
      <c r="O34" s="38"/>
      <c r="P34" s="38"/>
      <c r="U34" s="39">
        <f t="shared" si="3"/>
        <v>25.460560000000001</v>
      </c>
      <c r="V34" s="34">
        <v>7.76</v>
      </c>
      <c r="X34" s="39">
        <v>22.62</v>
      </c>
      <c r="Y34" s="34">
        <v>6.8949999999999996</v>
      </c>
      <c r="AA34" s="34">
        <v>430.71300000000002</v>
      </c>
      <c r="AB34" s="34">
        <f t="shared" si="2"/>
        <v>422.95300000000003</v>
      </c>
      <c r="AC34" s="34">
        <v>423.81799999999998</v>
      </c>
      <c r="AD34" s="34">
        <v>7.3949999999999996</v>
      </c>
      <c r="AE34" s="34">
        <v>6.53</v>
      </c>
      <c r="AF34" s="34">
        <f t="shared" si="1"/>
        <v>0.86499999999999932</v>
      </c>
    </row>
    <row r="35" spans="1:32" s="34" customFormat="1" x14ac:dyDescent="0.2">
      <c r="A35" s="34" t="s">
        <v>200</v>
      </c>
      <c r="B35" s="42">
        <v>473426095052526</v>
      </c>
      <c r="C35" s="36" t="s">
        <v>22</v>
      </c>
      <c r="D35" s="37">
        <v>31007</v>
      </c>
      <c r="E35" s="37"/>
      <c r="F35" s="37"/>
      <c r="G35" s="37"/>
      <c r="H35" s="37"/>
      <c r="I35" s="37"/>
      <c r="J35" s="38" t="s">
        <v>206</v>
      </c>
      <c r="K35" s="38"/>
      <c r="L35" s="38"/>
      <c r="M35" s="38"/>
      <c r="N35" s="38"/>
      <c r="O35" s="38"/>
      <c r="P35" s="38"/>
      <c r="U35" s="39">
        <f t="shared" si="3"/>
        <v>25.460560000000001</v>
      </c>
      <c r="V35" s="34">
        <v>7.76</v>
      </c>
      <c r="X35" s="39">
        <v>22.66</v>
      </c>
      <c r="Y35" s="34">
        <v>6.907</v>
      </c>
      <c r="AA35" s="34">
        <v>430.71300000000002</v>
      </c>
      <c r="AB35" s="34">
        <f t="shared" si="2"/>
        <v>422.95300000000003</v>
      </c>
      <c r="AC35" s="34">
        <v>423.80599999999998</v>
      </c>
      <c r="AD35" s="34">
        <v>7.3949999999999996</v>
      </c>
      <c r="AE35" s="34">
        <v>6.5419999999999998</v>
      </c>
      <c r="AF35" s="34">
        <f t="shared" si="1"/>
        <v>0.85299999999999976</v>
      </c>
    </row>
    <row r="36" spans="1:32" s="34" customFormat="1" x14ac:dyDescent="0.2">
      <c r="A36" s="34" t="s">
        <v>200</v>
      </c>
      <c r="B36" s="42">
        <v>473426095052526</v>
      </c>
      <c r="C36" s="36" t="s">
        <v>22</v>
      </c>
      <c r="D36" s="37">
        <v>31016</v>
      </c>
      <c r="E36" s="37"/>
      <c r="F36" s="37"/>
      <c r="G36" s="37"/>
      <c r="H36" s="37"/>
      <c r="I36" s="37"/>
      <c r="J36" s="38" t="s">
        <v>206</v>
      </c>
      <c r="K36" s="38"/>
      <c r="L36" s="38"/>
      <c r="M36" s="38"/>
      <c r="N36" s="38"/>
      <c r="O36" s="38"/>
      <c r="P36" s="38"/>
      <c r="U36" s="39">
        <f t="shared" si="3"/>
        <v>25.591799999999999</v>
      </c>
      <c r="V36" s="34">
        <v>7.8</v>
      </c>
      <c r="X36" s="39">
        <v>22.67</v>
      </c>
      <c r="Y36" s="34">
        <v>6.91</v>
      </c>
      <c r="AA36" s="34">
        <v>430.71300000000002</v>
      </c>
      <c r="AB36" s="34">
        <f t="shared" si="2"/>
        <v>422.91300000000001</v>
      </c>
      <c r="AC36" s="34">
        <v>423.803</v>
      </c>
      <c r="AD36" s="34">
        <v>7.4349999999999996</v>
      </c>
      <c r="AE36" s="34">
        <v>6.5449999999999999</v>
      </c>
      <c r="AF36" s="34">
        <f t="shared" si="1"/>
        <v>0.88999999999999968</v>
      </c>
    </row>
    <row r="37" spans="1:32" s="34" customFormat="1" x14ac:dyDescent="0.2">
      <c r="A37" s="34" t="s">
        <v>200</v>
      </c>
      <c r="B37" s="42">
        <v>473426095052526</v>
      </c>
      <c r="C37" s="36" t="s">
        <v>22</v>
      </c>
      <c r="D37" s="37">
        <v>31021</v>
      </c>
      <c r="E37" s="37"/>
      <c r="F37" s="37"/>
      <c r="G37" s="37"/>
      <c r="H37" s="37"/>
      <c r="I37" s="37"/>
      <c r="J37" s="38" t="s">
        <v>206</v>
      </c>
      <c r="K37" s="38"/>
      <c r="L37" s="38"/>
      <c r="M37" s="38"/>
      <c r="N37" s="38"/>
      <c r="O37" s="38"/>
      <c r="P37" s="38"/>
      <c r="U37" s="39">
        <f t="shared" si="3"/>
        <v>25.700073000000003</v>
      </c>
      <c r="V37" s="34">
        <v>7.8330000000000002</v>
      </c>
      <c r="X37" s="39">
        <v>22.7</v>
      </c>
      <c r="Y37" s="34">
        <v>6.9189999999999996</v>
      </c>
      <c r="AA37" s="34">
        <v>430.71300000000002</v>
      </c>
      <c r="AB37" s="34">
        <f t="shared" si="2"/>
        <v>422.88</v>
      </c>
      <c r="AC37" s="34">
        <v>423.79399999999998</v>
      </c>
      <c r="AD37" s="34">
        <v>7.468</v>
      </c>
      <c r="AE37" s="34">
        <v>6.5540000000000003</v>
      </c>
      <c r="AF37" s="34">
        <f t="shared" si="1"/>
        <v>0.9139999999999997</v>
      </c>
    </row>
    <row r="38" spans="1:32" s="34" customFormat="1" x14ac:dyDescent="0.2">
      <c r="A38" s="34" t="s">
        <v>200</v>
      </c>
      <c r="B38" s="42">
        <v>473426095052526</v>
      </c>
      <c r="C38" s="36" t="s">
        <v>22</v>
      </c>
      <c r="D38" s="37">
        <v>31029</v>
      </c>
      <c r="E38" s="37"/>
      <c r="F38" s="37"/>
      <c r="G38" s="37"/>
      <c r="H38" s="37"/>
      <c r="I38" s="37"/>
      <c r="J38" s="38" t="s">
        <v>206</v>
      </c>
      <c r="K38" s="38"/>
      <c r="L38" s="38"/>
      <c r="M38" s="38"/>
      <c r="N38" s="38"/>
      <c r="O38" s="38"/>
      <c r="P38" s="38"/>
      <c r="U38" s="39">
        <f t="shared" si="3"/>
        <v>25.772255000000001</v>
      </c>
      <c r="V38" s="34">
        <v>7.8550000000000004</v>
      </c>
      <c r="X38" s="39">
        <v>22.68</v>
      </c>
      <c r="Y38" s="34">
        <v>6.9130000000000003</v>
      </c>
      <c r="AA38" s="34">
        <v>430.71300000000002</v>
      </c>
      <c r="AB38" s="34">
        <f t="shared" si="2"/>
        <v>422.858</v>
      </c>
      <c r="AC38" s="34">
        <v>423.8</v>
      </c>
      <c r="AD38" s="34">
        <v>7.49</v>
      </c>
      <c r="AE38" s="34">
        <v>6.548</v>
      </c>
      <c r="AF38" s="34">
        <f t="shared" si="1"/>
        <v>0.94200000000000017</v>
      </c>
    </row>
    <row r="39" spans="1:32" s="34" customFormat="1" x14ac:dyDescent="0.2">
      <c r="A39" s="34" t="s">
        <v>200</v>
      </c>
      <c r="B39" s="42">
        <v>473426095052526</v>
      </c>
      <c r="C39" s="36" t="s">
        <v>22</v>
      </c>
      <c r="D39" s="37">
        <v>31039</v>
      </c>
      <c r="E39" s="37"/>
      <c r="F39" s="37"/>
      <c r="G39" s="37"/>
      <c r="H39" s="37"/>
      <c r="I39" s="37"/>
      <c r="J39" s="38" t="s">
        <v>206</v>
      </c>
      <c r="K39" s="38"/>
      <c r="L39" s="38"/>
      <c r="M39" s="38"/>
      <c r="N39" s="38"/>
      <c r="O39" s="38"/>
      <c r="P39" s="38"/>
      <c r="U39" s="39">
        <f t="shared" si="3"/>
        <v>25.982239</v>
      </c>
      <c r="V39" s="34">
        <v>7.9189999999999996</v>
      </c>
      <c r="X39" s="39">
        <v>22.79</v>
      </c>
      <c r="Y39" s="34">
        <v>6.9459999999999997</v>
      </c>
      <c r="AA39" s="34">
        <v>430.71300000000002</v>
      </c>
      <c r="AB39" s="34">
        <f t="shared" si="2"/>
        <v>422.79400000000004</v>
      </c>
      <c r="AC39" s="34">
        <v>423.76600000000002</v>
      </c>
      <c r="AD39" s="34">
        <v>7.5540000000000003</v>
      </c>
      <c r="AE39" s="34">
        <v>6.5810000000000004</v>
      </c>
      <c r="AF39" s="34">
        <f t="shared" si="1"/>
        <v>0.97299999999999986</v>
      </c>
    </row>
    <row r="40" spans="1:32" s="34" customFormat="1" x14ac:dyDescent="0.2">
      <c r="A40" s="34" t="s">
        <v>200</v>
      </c>
      <c r="B40" s="42">
        <v>473426095052526</v>
      </c>
      <c r="C40" s="36" t="s">
        <v>22</v>
      </c>
      <c r="D40" s="37">
        <v>31046</v>
      </c>
      <c r="E40" s="37"/>
      <c r="F40" s="37"/>
      <c r="G40" s="37"/>
      <c r="H40" s="37"/>
      <c r="I40" s="37"/>
      <c r="J40" s="38" t="s">
        <v>206</v>
      </c>
      <c r="K40" s="38"/>
      <c r="L40" s="38"/>
      <c r="M40" s="38"/>
      <c r="N40" s="38"/>
      <c r="O40" s="38"/>
      <c r="P40" s="38"/>
      <c r="U40" s="39">
        <f t="shared" si="3"/>
        <v>26.051140000000004</v>
      </c>
      <c r="V40" s="34">
        <v>7.94</v>
      </c>
      <c r="X40" s="39">
        <v>22.81</v>
      </c>
      <c r="Y40" s="34">
        <v>6.9530000000000003</v>
      </c>
      <c r="AA40" s="34">
        <v>430.71300000000002</v>
      </c>
      <c r="AB40" s="34">
        <f t="shared" si="2"/>
        <v>422.77300000000002</v>
      </c>
      <c r="AC40" s="34">
        <v>423.76</v>
      </c>
      <c r="AD40" s="34">
        <v>7.5750000000000002</v>
      </c>
      <c r="AE40" s="34">
        <v>6.5880000000000001</v>
      </c>
      <c r="AF40" s="34">
        <f t="shared" si="1"/>
        <v>0.9870000000000001</v>
      </c>
    </row>
    <row r="41" spans="1:32" s="34" customFormat="1" x14ac:dyDescent="0.2">
      <c r="A41" s="34" t="s">
        <v>200</v>
      </c>
      <c r="B41" s="42">
        <v>473426095052526</v>
      </c>
      <c r="C41" s="36" t="s">
        <v>22</v>
      </c>
      <c r="D41" s="37">
        <v>31053</v>
      </c>
      <c r="E41" s="37"/>
      <c r="F41" s="37"/>
      <c r="G41" s="37"/>
      <c r="H41" s="37"/>
      <c r="I41" s="37"/>
      <c r="J41" s="38" t="s">
        <v>206</v>
      </c>
      <c r="K41" s="38"/>
      <c r="L41" s="38"/>
      <c r="M41" s="38"/>
      <c r="N41" s="38"/>
      <c r="O41" s="38"/>
      <c r="P41" s="38"/>
      <c r="U41" s="39">
        <f t="shared" si="3"/>
        <v>26.221752000000002</v>
      </c>
      <c r="V41" s="34">
        <v>7.992</v>
      </c>
      <c r="X41" s="39">
        <v>22.82</v>
      </c>
      <c r="Y41" s="34">
        <v>6.9560000000000004</v>
      </c>
      <c r="AA41" s="34">
        <v>430.71300000000002</v>
      </c>
      <c r="AB41" s="34">
        <f t="shared" si="2"/>
        <v>422.721</v>
      </c>
      <c r="AC41" s="34">
        <v>423.75700000000001</v>
      </c>
      <c r="AD41" s="34">
        <v>7.6269999999999998</v>
      </c>
      <c r="AE41" s="34">
        <v>6.5910000000000002</v>
      </c>
      <c r="AF41" s="34">
        <f t="shared" si="1"/>
        <v>1.0359999999999996</v>
      </c>
    </row>
    <row r="42" spans="1:32" s="34" customFormat="1" x14ac:dyDescent="0.2">
      <c r="A42" s="34" t="s">
        <v>200</v>
      </c>
      <c r="B42" s="42">
        <v>473426095052526</v>
      </c>
      <c r="C42" s="36" t="s">
        <v>22</v>
      </c>
      <c r="D42" s="37">
        <v>31060</v>
      </c>
      <c r="E42" s="37"/>
      <c r="F42" s="37"/>
      <c r="G42" s="37"/>
      <c r="H42" s="37"/>
      <c r="I42" s="37"/>
      <c r="J42" s="38" t="s">
        <v>206</v>
      </c>
      <c r="K42" s="38"/>
      <c r="L42" s="38"/>
      <c r="M42" s="38"/>
      <c r="N42" s="38"/>
      <c r="O42" s="38"/>
      <c r="P42" s="38"/>
      <c r="U42" s="39">
        <f t="shared" si="3"/>
        <v>26.320182000000003</v>
      </c>
      <c r="V42" s="34">
        <v>8.0220000000000002</v>
      </c>
      <c r="X42" s="39">
        <v>22.82</v>
      </c>
      <c r="Y42" s="34">
        <v>6.9560000000000004</v>
      </c>
      <c r="AA42" s="34">
        <v>430.71300000000002</v>
      </c>
      <c r="AB42" s="34">
        <f t="shared" si="2"/>
        <v>422.69100000000003</v>
      </c>
      <c r="AC42" s="34">
        <v>423.75700000000001</v>
      </c>
      <c r="AD42" s="34">
        <v>7.657</v>
      </c>
      <c r="AE42" s="34">
        <v>6.5910000000000002</v>
      </c>
      <c r="AF42" s="34">
        <f t="shared" si="1"/>
        <v>1.0659999999999998</v>
      </c>
    </row>
    <row r="43" spans="1:32" s="34" customFormat="1" x14ac:dyDescent="0.2">
      <c r="A43" s="34" t="s">
        <v>200</v>
      </c>
      <c r="B43" s="42">
        <v>473426095052526</v>
      </c>
      <c r="C43" s="36" t="s">
        <v>22</v>
      </c>
      <c r="D43" s="37">
        <v>31076</v>
      </c>
      <c r="E43" s="37"/>
      <c r="F43" s="37"/>
      <c r="G43" s="37"/>
      <c r="H43" s="37"/>
      <c r="I43" s="37"/>
      <c r="J43" s="38" t="s">
        <v>206</v>
      </c>
      <c r="K43" s="38"/>
      <c r="L43" s="38"/>
      <c r="M43" s="38"/>
      <c r="N43" s="38"/>
      <c r="O43" s="38"/>
      <c r="P43" s="38"/>
      <c r="U43" s="39">
        <f t="shared" si="3"/>
        <v>26.330025000000003</v>
      </c>
      <c r="V43" s="34">
        <v>8.0250000000000004</v>
      </c>
      <c r="X43" s="39">
        <v>22.91</v>
      </c>
      <c r="Y43" s="34">
        <v>6.9829999999999997</v>
      </c>
      <c r="AA43" s="34">
        <v>430.71300000000002</v>
      </c>
      <c r="AB43" s="34">
        <f t="shared" si="2"/>
        <v>422.68800000000005</v>
      </c>
      <c r="AC43" s="34">
        <v>423.73</v>
      </c>
      <c r="AD43" s="34">
        <v>7.66</v>
      </c>
      <c r="AE43" s="34">
        <v>6.6180000000000003</v>
      </c>
      <c r="AF43" s="34">
        <f t="shared" si="1"/>
        <v>1.0419999999999998</v>
      </c>
    </row>
    <row r="44" spans="1:32" s="34" customFormat="1" x14ac:dyDescent="0.2">
      <c r="A44" s="34" t="s">
        <v>200</v>
      </c>
      <c r="B44" s="42">
        <v>473426095052526</v>
      </c>
      <c r="C44" s="36" t="s">
        <v>22</v>
      </c>
      <c r="D44" s="37">
        <v>31081</v>
      </c>
      <c r="E44" s="37"/>
      <c r="F44" s="37"/>
      <c r="G44" s="37"/>
      <c r="H44" s="37"/>
      <c r="I44" s="37"/>
      <c r="J44" s="38" t="s">
        <v>206</v>
      </c>
      <c r="K44" s="38"/>
      <c r="L44" s="38"/>
      <c r="M44" s="38"/>
      <c r="N44" s="38"/>
      <c r="O44" s="38"/>
      <c r="P44" s="38"/>
      <c r="U44" s="39">
        <f t="shared" si="3"/>
        <v>26.343149</v>
      </c>
      <c r="V44" s="34">
        <v>8.0289999999999999</v>
      </c>
      <c r="X44" s="39">
        <v>22.95</v>
      </c>
      <c r="Y44" s="34">
        <v>6.9950000000000001</v>
      </c>
      <c r="AA44" s="34">
        <v>430.71300000000002</v>
      </c>
      <c r="AB44" s="34">
        <f t="shared" si="2"/>
        <v>422.68400000000003</v>
      </c>
      <c r="AC44" s="34">
        <v>423.71800000000002</v>
      </c>
      <c r="AD44" s="34">
        <v>7.6639999999999997</v>
      </c>
      <c r="AE44" s="34">
        <v>6.63</v>
      </c>
      <c r="AF44" s="34">
        <f t="shared" si="1"/>
        <v>1.0339999999999998</v>
      </c>
    </row>
    <row r="45" spans="1:32" s="34" customFormat="1" x14ac:dyDescent="0.2">
      <c r="A45" s="34" t="s">
        <v>200</v>
      </c>
      <c r="B45" s="42">
        <v>473426095052526</v>
      </c>
      <c r="C45" s="36" t="s">
        <v>22</v>
      </c>
      <c r="D45" s="37">
        <v>31088</v>
      </c>
      <c r="E45" s="37"/>
      <c r="F45" s="37"/>
      <c r="G45" s="37"/>
      <c r="H45" s="37"/>
      <c r="I45" s="37"/>
      <c r="J45" s="38" t="s">
        <v>206</v>
      </c>
      <c r="K45" s="38"/>
      <c r="L45" s="38"/>
      <c r="M45" s="38"/>
      <c r="N45" s="38"/>
      <c r="O45" s="38"/>
      <c r="P45" s="38"/>
      <c r="U45" s="39">
        <f t="shared" si="3"/>
        <v>26.330025000000003</v>
      </c>
      <c r="V45" s="34">
        <v>8.0250000000000004</v>
      </c>
      <c r="X45" s="39">
        <v>22.97</v>
      </c>
      <c r="Y45" s="34">
        <v>7.0010000000000003</v>
      </c>
      <c r="AA45" s="34">
        <v>430.71300000000002</v>
      </c>
      <c r="AB45" s="34">
        <f t="shared" si="2"/>
        <v>422.68800000000005</v>
      </c>
      <c r="AC45" s="34">
        <v>423.71199999999999</v>
      </c>
      <c r="AD45" s="34">
        <v>7.66</v>
      </c>
      <c r="AE45" s="34">
        <v>6.6360000000000001</v>
      </c>
      <c r="AF45" s="34">
        <f t="shared" si="1"/>
        <v>1.024</v>
      </c>
    </row>
    <row r="46" spans="1:32" s="34" customFormat="1" x14ac:dyDescent="0.2">
      <c r="A46" s="34" t="s">
        <v>200</v>
      </c>
      <c r="B46" s="42">
        <v>473426095052526</v>
      </c>
      <c r="C46" s="36" t="s">
        <v>22</v>
      </c>
      <c r="D46" s="37">
        <v>31095</v>
      </c>
      <c r="E46" s="37"/>
      <c r="F46" s="37"/>
      <c r="G46" s="37"/>
      <c r="H46" s="37"/>
      <c r="I46" s="37"/>
      <c r="J46" s="38" t="s">
        <v>206</v>
      </c>
      <c r="K46" s="38"/>
      <c r="L46" s="38"/>
      <c r="M46" s="38"/>
      <c r="N46" s="38"/>
      <c r="O46" s="38"/>
      <c r="P46" s="38"/>
      <c r="U46" s="39">
        <f t="shared" si="3"/>
        <v>26.320182000000003</v>
      </c>
      <c r="V46" s="34">
        <v>8.0220000000000002</v>
      </c>
      <c r="X46" s="39">
        <v>22.99</v>
      </c>
      <c r="Y46" s="34">
        <v>7.0069999999999997</v>
      </c>
      <c r="AA46" s="34">
        <v>430.71300000000002</v>
      </c>
      <c r="AB46" s="34">
        <f t="shared" si="2"/>
        <v>422.69100000000003</v>
      </c>
      <c r="AC46" s="34">
        <v>423.70499999999998</v>
      </c>
      <c r="AD46" s="34">
        <v>7.657</v>
      </c>
      <c r="AE46" s="34">
        <v>6.6420000000000003</v>
      </c>
      <c r="AF46" s="34">
        <f t="shared" si="1"/>
        <v>1.0149999999999997</v>
      </c>
    </row>
    <row r="47" spans="1:32" s="34" customFormat="1" x14ac:dyDescent="0.2">
      <c r="A47" s="34" t="s">
        <v>200</v>
      </c>
      <c r="B47" s="42">
        <v>473426095052526</v>
      </c>
      <c r="C47" s="36" t="s">
        <v>22</v>
      </c>
      <c r="D47" s="37">
        <v>31116</v>
      </c>
      <c r="E47" s="37"/>
      <c r="F47" s="37"/>
      <c r="G47" s="37"/>
      <c r="H47" s="37"/>
      <c r="I47" s="37"/>
      <c r="J47" s="38" t="s">
        <v>206</v>
      </c>
      <c r="K47" s="38"/>
      <c r="L47" s="38"/>
      <c r="M47" s="38"/>
      <c r="N47" s="38"/>
      <c r="O47" s="38"/>
      <c r="P47" s="38"/>
      <c r="U47" s="39">
        <f t="shared" si="3"/>
        <v>26.320182000000003</v>
      </c>
      <c r="V47" s="34">
        <v>8.0220000000000002</v>
      </c>
      <c r="X47" s="39">
        <v>23.05</v>
      </c>
      <c r="Y47" s="34">
        <v>7.0259999999999998</v>
      </c>
      <c r="AA47" s="34">
        <v>430.71300000000002</v>
      </c>
      <c r="AB47" s="34">
        <f t="shared" si="2"/>
        <v>422.69100000000003</v>
      </c>
      <c r="AC47" s="34">
        <v>423.68700000000001</v>
      </c>
      <c r="AD47" s="34">
        <v>7.657</v>
      </c>
      <c r="AE47" s="34">
        <v>6.6609999999999996</v>
      </c>
      <c r="AF47" s="34">
        <f t="shared" si="1"/>
        <v>0.99600000000000044</v>
      </c>
    </row>
    <row r="48" spans="1:32" s="34" customFormat="1" x14ac:dyDescent="0.2">
      <c r="A48" s="34" t="s">
        <v>200</v>
      </c>
      <c r="B48" s="42">
        <v>473426095052526</v>
      </c>
      <c r="C48" s="36" t="s">
        <v>22</v>
      </c>
      <c r="D48" s="37">
        <v>31130</v>
      </c>
      <c r="E48" s="37"/>
      <c r="F48" s="37"/>
      <c r="G48" s="37"/>
      <c r="H48" s="37"/>
      <c r="I48" s="37"/>
      <c r="J48" s="38" t="s">
        <v>206</v>
      </c>
      <c r="K48" s="38"/>
      <c r="L48" s="38"/>
      <c r="M48" s="38"/>
      <c r="N48" s="38"/>
      <c r="O48" s="38"/>
      <c r="P48" s="38"/>
      <c r="U48" s="39">
        <f t="shared" si="3"/>
        <v>26.402207000000004</v>
      </c>
      <c r="V48" s="34">
        <v>8.0470000000000006</v>
      </c>
      <c r="X48" s="39">
        <v>22.97</v>
      </c>
      <c r="Y48" s="34">
        <v>7.0010000000000003</v>
      </c>
      <c r="AA48" s="34">
        <v>430.71300000000002</v>
      </c>
      <c r="AB48" s="34">
        <f t="shared" si="2"/>
        <v>422.666</v>
      </c>
      <c r="AC48" s="34">
        <v>423.71199999999999</v>
      </c>
      <c r="AD48" s="34">
        <v>7.6820000000000004</v>
      </c>
      <c r="AE48" s="34">
        <v>6.6360000000000001</v>
      </c>
      <c r="AF48" s="34">
        <f t="shared" si="1"/>
        <v>1.0460000000000003</v>
      </c>
    </row>
    <row r="49" spans="1:32" s="34" customFormat="1" x14ac:dyDescent="0.2">
      <c r="A49" s="34" t="s">
        <v>200</v>
      </c>
      <c r="B49" s="42">
        <v>473426095052526</v>
      </c>
      <c r="C49" s="36" t="s">
        <v>22</v>
      </c>
      <c r="D49" s="37">
        <v>31137</v>
      </c>
      <c r="E49" s="37"/>
      <c r="F49" s="37"/>
      <c r="G49" s="37"/>
      <c r="H49" s="37"/>
      <c r="I49" s="37"/>
      <c r="J49" s="38" t="s">
        <v>206</v>
      </c>
      <c r="K49" s="38"/>
      <c r="L49" s="38"/>
      <c r="M49" s="38"/>
      <c r="N49" s="38"/>
      <c r="O49" s="38"/>
      <c r="P49" s="38"/>
      <c r="U49" s="39">
        <f t="shared" si="3"/>
        <v>26.372678000000001</v>
      </c>
      <c r="V49" s="34">
        <v>8.0380000000000003</v>
      </c>
      <c r="X49" s="39">
        <v>22.95</v>
      </c>
      <c r="Y49" s="34">
        <v>6.9950000000000001</v>
      </c>
      <c r="AA49" s="34">
        <v>430.71300000000002</v>
      </c>
      <c r="AB49" s="34">
        <f t="shared" si="2"/>
        <v>422.67500000000001</v>
      </c>
      <c r="AC49" s="34">
        <v>423.71800000000002</v>
      </c>
      <c r="AD49" s="34">
        <v>7.673</v>
      </c>
      <c r="AE49" s="34">
        <v>6.63</v>
      </c>
      <c r="AF49" s="34">
        <f t="shared" si="1"/>
        <v>1.0430000000000001</v>
      </c>
    </row>
    <row r="50" spans="1:32" s="34" customFormat="1" x14ac:dyDescent="0.2">
      <c r="A50" s="34" t="s">
        <v>200</v>
      </c>
      <c r="B50" s="42">
        <v>473426095052526</v>
      </c>
      <c r="C50" s="36" t="s">
        <v>22</v>
      </c>
      <c r="D50" s="37">
        <v>31144</v>
      </c>
      <c r="E50" s="37"/>
      <c r="F50" s="37"/>
      <c r="G50" s="37"/>
      <c r="H50" s="37"/>
      <c r="I50" s="37"/>
      <c r="J50" s="38" t="s">
        <v>206</v>
      </c>
      <c r="K50" s="38"/>
      <c r="L50" s="38"/>
      <c r="M50" s="38"/>
      <c r="N50" s="38"/>
      <c r="O50" s="38"/>
      <c r="P50" s="38"/>
      <c r="U50" s="39">
        <f t="shared" si="3"/>
        <v>26.330025000000003</v>
      </c>
      <c r="V50" s="34">
        <v>8.0250000000000004</v>
      </c>
      <c r="X50" s="39">
        <v>22.93</v>
      </c>
      <c r="Y50" s="34">
        <v>6.9889999999999999</v>
      </c>
      <c r="AA50" s="34">
        <v>430.71300000000002</v>
      </c>
      <c r="AB50" s="34">
        <f t="shared" si="2"/>
        <v>422.68800000000005</v>
      </c>
      <c r="AC50" s="34">
        <v>423.72399999999999</v>
      </c>
      <c r="AD50" s="34">
        <v>7.66</v>
      </c>
      <c r="AE50" s="34">
        <v>6.6239999999999997</v>
      </c>
      <c r="AF50" s="34">
        <f t="shared" si="1"/>
        <v>1.0360000000000005</v>
      </c>
    </row>
    <row r="51" spans="1:32" s="34" customFormat="1" x14ac:dyDescent="0.2">
      <c r="A51" s="34" t="s">
        <v>200</v>
      </c>
      <c r="B51" s="42">
        <v>473426095052526</v>
      </c>
      <c r="C51" s="36" t="s">
        <v>22</v>
      </c>
      <c r="D51" s="37">
        <v>31151</v>
      </c>
      <c r="E51" s="37"/>
      <c r="F51" s="37"/>
      <c r="G51" s="37"/>
      <c r="H51" s="37"/>
      <c r="I51" s="37"/>
      <c r="J51" s="38" t="s">
        <v>206</v>
      </c>
      <c r="K51" s="38"/>
      <c r="L51" s="38"/>
      <c r="M51" s="38"/>
      <c r="N51" s="38"/>
      <c r="O51" s="38"/>
      <c r="P51" s="38"/>
      <c r="U51" s="39">
        <f t="shared" si="3"/>
        <v>26.330025000000003</v>
      </c>
      <c r="V51" s="34">
        <v>8.0250000000000004</v>
      </c>
      <c r="X51" s="39">
        <v>22.92</v>
      </c>
      <c r="Y51" s="34">
        <v>6.9859999999999998</v>
      </c>
      <c r="AA51" s="34">
        <v>430.71300000000002</v>
      </c>
      <c r="AB51" s="34">
        <f t="shared" si="2"/>
        <v>422.68800000000005</v>
      </c>
      <c r="AC51" s="34">
        <v>423.72699999999998</v>
      </c>
      <c r="AD51" s="34">
        <v>7.66</v>
      </c>
      <c r="AE51" s="34">
        <v>6.6210000000000004</v>
      </c>
      <c r="AF51" s="34">
        <f t="shared" si="1"/>
        <v>1.0389999999999997</v>
      </c>
    </row>
    <row r="52" spans="1:32" s="34" customFormat="1" x14ac:dyDescent="0.2">
      <c r="A52" s="34" t="s">
        <v>200</v>
      </c>
      <c r="B52" s="42">
        <v>473426095052526</v>
      </c>
      <c r="C52" s="36" t="s">
        <v>22</v>
      </c>
      <c r="D52" s="37">
        <v>31158</v>
      </c>
      <c r="E52" s="37"/>
      <c r="F52" s="37"/>
      <c r="G52" s="37"/>
      <c r="H52" s="37"/>
      <c r="I52" s="37"/>
      <c r="J52" s="38" t="s">
        <v>206</v>
      </c>
      <c r="K52" s="38"/>
      <c r="L52" s="38"/>
      <c r="M52" s="38"/>
      <c r="N52" s="38"/>
      <c r="O52" s="38"/>
      <c r="P52" s="38"/>
      <c r="U52" s="39">
        <f t="shared" si="3"/>
        <v>26.330025000000003</v>
      </c>
      <c r="V52" s="34">
        <v>8.0250000000000004</v>
      </c>
      <c r="X52" s="39">
        <v>22.91</v>
      </c>
      <c r="Y52" s="34">
        <v>6.9829999999999997</v>
      </c>
      <c r="AA52" s="34">
        <v>430.71300000000002</v>
      </c>
      <c r="AB52" s="34">
        <f t="shared" si="2"/>
        <v>422.68800000000005</v>
      </c>
      <c r="AC52" s="34">
        <v>423.73</v>
      </c>
      <c r="AD52" s="34">
        <v>7.66</v>
      </c>
      <c r="AE52" s="34">
        <v>6.6180000000000003</v>
      </c>
      <c r="AF52" s="34">
        <f t="shared" si="1"/>
        <v>1.0419999999999998</v>
      </c>
    </row>
    <row r="53" spans="1:32" s="34" customFormat="1" x14ac:dyDescent="0.2">
      <c r="A53" s="34" t="s">
        <v>200</v>
      </c>
      <c r="B53" s="42">
        <v>473426095052526</v>
      </c>
      <c r="C53" s="36" t="s">
        <v>22</v>
      </c>
      <c r="D53" s="37">
        <v>31162</v>
      </c>
      <c r="E53" s="37"/>
      <c r="F53" s="37"/>
      <c r="G53" s="37"/>
      <c r="H53" s="37"/>
      <c r="I53" s="37"/>
      <c r="J53" s="38" t="s">
        <v>206</v>
      </c>
      <c r="K53" s="38"/>
      <c r="L53" s="38"/>
      <c r="M53" s="38"/>
      <c r="N53" s="38"/>
      <c r="O53" s="38"/>
      <c r="P53" s="38"/>
      <c r="U53" s="39">
        <f t="shared" si="3"/>
        <v>26.530166000000001</v>
      </c>
      <c r="V53" s="34">
        <v>8.0860000000000003</v>
      </c>
      <c r="X53" s="39">
        <v>23.18</v>
      </c>
      <c r="Y53" s="34">
        <v>7.0650000000000004</v>
      </c>
      <c r="AA53" s="34">
        <v>430.71300000000002</v>
      </c>
      <c r="AB53" s="34">
        <f t="shared" si="2"/>
        <v>422.62700000000001</v>
      </c>
      <c r="AC53" s="34">
        <v>423.64800000000002</v>
      </c>
      <c r="AD53" s="34">
        <v>7.7210000000000001</v>
      </c>
      <c r="AE53" s="34">
        <v>6.7</v>
      </c>
      <c r="AF53" s="34">
        <f t="shared" si="1"/>
        <v>1.0209999999999999</v>
      </c>
    </row>
    <row r="54" spans="1:32" s="34" customFormat="1" x14ac:dyDescent="0.2">
      <c r="A54" s="34" t="s">
        <v>200</v>
      </c>
      <c r="B54" s="42">
        <v>473426095052526</v>
      </c>
      <c r="C54" s="36" t="s">
        <v>22</v>
      </c>
      <c r="D54" s="37">
        <v>31165</v>
      </c>
      <c r="E54" s="37"/>
      <c r="F54" s="37"/>
      <c r="G54" s="37"/>
      <c r="H54" s="37"/>
      <c r="I54" s="37"/>
      <c r="J54" s="38" t="s">
        <v>206</v>
      </c>
      <c r="K54" s="38"/>
      <c r="L54" s="38"/>
      <c r="M54" s="38"/>
      <c r="N54" s="38"/>
      <c r="O54" s="38"/>
      <c r="P54" s="38"/>
      <c r="U54" s="39">
        <f t="shared" si="3"/>
        <v>26.231595000000002</v>
      </c>
      <c r="V54" s="34">
        <v>7.9950000000000001</v>
      </c>
      <c r="X54" s="39">
        <v>22.82</v>
      </c>
      <c r="Y54" s="34">
        <v>6.9560000000000004</v>
      </c>
      <c r="AA54" s="34">
        <v>430.71300000000002</v>
      </c>
      <c r="AB54" s="34">
        <f t="shared" si="2"/>
        <v>422.71800000000002</v>
      </c>
      <c r="AC54" s="34">
        <v>423.75700000000001</v>
      </c>
      <c r="AD54" s="34">
        <v>7.63</v>
      </c>
      <c r="AE54" s="34">
        <v>6.5910000000000002</v>
      </c>
      <c r="AF54" s="34">
        <f t="shared" si="1"/>
        <v>1.0389999999999997</v>
      </c>
    </row>
    <row r="55" spans="1:32" s="34" customFormat="1" x14ac:dyDescent="0.2">
      <c r="A55" s="34" t="s">
        <v>200</v>
      </c>
      <c r="B55" s="42">
        <v>473426095052526</v>
      </c>
      <c r="C55" s="36" t="s">
        <v>22</v>
      </c>
      <c r="D55" s="37">
        <v>31172</v>
      </c>
      <c r="E55" s="37"/>
      <c r="F55" s="37"/>
      <c r="G55" s="37"/>
      <c r="H55" s="37"/>
      <c r="I55" s="37"/>
      <c r="J55" s="38" t="s">
        <v>206</v>
      </c>
      <c r="K55" s="38"/>
      <c r="L55" s="38"/>
      <c r="M55" s="38"/>
      <c r="N55" s="38"/>
      <c r="O55" s="38"/>
      <c r="P55" s="38"/>
      <c r="U55" s="39">
        <f t="shared" si="3"/>
        <v>25.791941000000001</v>
      </c>
      <c r="V55" s="34">
        <v>7.8609999999999998</v>
      </c>
      <c r="X55" s="39">
        <v>22.74</v>
      </c>
      <c r="Y55" s="34">
        <v>6.931</v>
      </c>
      <c r="AA55" s="34">
        <v>430.71300000000002</v>
      </c>
      <c r="AB55" s="34">
        <f t="shared" si="2"/>
        <v>422.85200000000003</v>
      </c>
      <c r="AC55" s="34">
        <v>423.78199999999998</v>
      </c>
      <c r="AD55" s="34">
        <v>7.4960000000000004</v>
      </c>
      <c r="AE55" s="34">
        <v>6.5659999999999998</v>
      </c>
      <c r="AF55" s="34">
        <f t="shared" si="1"/>
        <v>0.9300000000000006</v>
      </c>
    </row>
    <row r="56" spans="1:32" s="34" customFormat="1" x14ac:dyDescent="0.2">
      <c r="A56" s="34" t="s">
        <v>200</v>
      </c>
      <c r="B56" s="42">
        <v>473426095052526</v>
      </c>
      <c r="C56" s="36" t="s">
        <v>22</v>
      </c>
      <c r="D56" s="37">
        <v>31179</v>
      </c>
      <c r="E56" s="37"/>
      <c r="F56" s="37"/>
      <c r="G56" s="37"/>
      <c r="H56" s="37"/>
      <c r="I56" s="37"/>
      <c r="J56" s="38" t="s">
        <v>206</v>
      </c>
      <c r="K56" s="38"/>
      <c r="L56" s="38"/>
      <c r="M56" s="38"/>
      <c r="N56" s="38"/>
      <c r="O56" s="38"/>
      <c r="P56" s="38"/>
      <c r="U56" s="39">
        <f t="shared" si="3"/>
        <v>25.060278</v>
      </c>
      <c r="V56" s="34">
        <v>7.6379999999999999</v>
      </c>
      <c r="X56" s="39">
        <v>22.55</v>
      </c>
      <c r="Y56" s="34">
        <v>6.8730000000000002</v>
      </c>
      <c r="AA56" s="34">
        <v>430.71300000000002</v>
      </c>
      <c r="AB56" s="34">
        <f t="shared" si="2"/>
        <v>423.07500000000005</v>
      </c>
      <c r="AC56" s="34">
        <v>423.84</v>
      </c>
      <c r="AD56" s="34">
        <v>7.2729999999999997</v>
      </c>
      <c r="AE56" s="34">
        <v>6.508</v>
      </c>
      <c r="AF56" s="34">
        <f t="shared" si="1"/>
        <v>0.76499999999999968</v>
      </c>
    </row>
    <row r="57" spans="1:32" s="34" customFormat="1" x14ac:dyDescent="0.2">
      <c r="A57" s="34" t="s">
        <v>200</v>
      </c>
      <c r="B57" s="42">
        <v>473426095052526</v>
      </c>
      <c r="C57" s="36" t="s">
        <v>22</v>
      </c>
      <c r="D57" s="37">
        <v>31186</v>
      </c>
      <c r="E57" s="37"/>
      <c r="F57" s="37"/>
      <c r="G57" s="37"/>
      <c r="H57" s="37"/>
      <c r="I57" s="37"/>
      <c r="J57" s="38" t="s">
        <v>206</v>
      </c>
      <c r="K57" s="38"/>
      <c r="L57" s="38"/>
      <c r="M57" s="38"/>
      <c r="N57" s="38"/>
      <c r="O57" s="38"/>
      <c r="P57" s="38"/>
      <c r="U57" s="39">
        <f t="shared" si="3"/>
        <v>25.011063</v>
      </c>
      <c r="V57" s="34">
        <v>7.6230000000000002</v>
      </c>
      <c r="X57" s="39">
        <v>22.52</v>
      </c>
      <c r="Y57" s="34">
        <v>6.8639999999999999</v>
      </c>
      <c r="AA57" s="34">
        <v>430.71300000000002</v>
      </c>
      <c r="AB57" s="34">
        <f t="shared" si="2"/>
        <v>423.09000000000003</v>
      </c>
      <c r="AC57" s="34">
        <v>423.84899999999999</v>
      </c>
      <c r="AD57" s="34">
        <v>7.258</v>
      </c>
      <c r="AE57" s="34">
        <v>6.4989999999999997</v>
      </c>
      <c r="AF57" s="34">
        <f t="shared" si="1"/>
        <v>0.75900000000000034</v>
      </c>
    </row>
    <row r="58" spans="1:32" s="34" customFormat="1" x14ac:dyDescent="0.2">
      <c r="A58" s="34" t="s">
        <v>200</v>
      </c>
      <c r="B58" s="42">
        <v>473426095052526</v>
      </c>
      <c r="C58" s="36" t="s">
        <v>22</v>
      </c>
      <c r="D58" s="37">
        <v>31193</v>
      </c>
      <c r="E58" s="37"/>
      <c r="F58" s="37"/>
      <c r="G58" s="37"/>
      <c r="H58" s="37"/>
      <c r="I58" s="37"/>
      <c r="J58" s="38" t="s">
        <v>206</v>
      </c>
      <c r="K58" s="38"/>
      <c r="L58" s="38"/>
      <c r="M58" s="38"/>
      <c r="N58" s="38"/>
      <c r="O58" s="38"/>
      <c r="P58" s="38"/>
      <c r="U58" s="39">
        <f t="shared" si="3"/>
        <v>24.702649000000001</v>
      </c>
      <c r="V58" s="34">
        <v>7.5289999999999999</v>
      </c>
      <c r="X58" s="39">
        <v>22.43</v>
      </c>
      <c r="Y58" s="34">
        <v>6.8369999999999997</v>
      </c>
      <c r="AA58" s="34">
        <v>430.71300000000002</v>
      </c>
      <c r="AB58" s="34">
        <f t="shared" si="2"/>
        <v>423.18400000000003</v>
      </c>
      <c r="AC58" s="34">
        <v>423.87599999999998</v>
      </c>
      <c r="AD58" s="34">
        <v>7.1639999999999997</v>
      </c>
      <c r="AE58" s="34">
        <v>6.4720000000000004</v>
      </c>
      <c r="AF58" s="34">
        <f t="shared" si="1"/>
        <v>0.69199999999999928</v>
      </c>
    </row>
    <row r="59" spans="1:32" s="34" customFormat="1" x14ac:dyDescent="0.2">
      <c r="A59" s="34" t="s">
        <v>200</v>
      </c>
      <c r="B59" s="42">
        <v>473426095052526</v>
      </c>
      <c r="C59" s="36" t="s">
        <v>22</v>
      </c>
      <c r="D59" s="37">
        <v>31200</v>
      </c>
      <c r="E59" s="37"/>
      <c r="F59" s="37"/>
      <c r="G59" s="37"/>
      <c r="H59" s="37"/>
      <c r="I59" s="37"/>
      <c r="J59" s="38" t="s">
        <v>206</v>
      </c>
      <c r="K59" s="38"/>
      <c r="L59" s="38"/>
      <c r="M59" s="38"/>
      <c r="N59" s="38"/>
      <c r="O59" s="38"/>
      <c r="P59" s="38"/>
      <c r="U59" s="39">
        <f t="shared" si="3"/>
        <v>24.620623999999999</v>
      </c>
      <c r="V59" s="34">
        <v>7.5039999999999996</v>
      </c>
      <c r="X59" s="39">
        <v>22.4</v>
      </c>
      <c r="Y59" s="34">
        <v>6.8280000000000003</v>
      </c>
      <c r="AA59" s="34">
        <v>430.71300000000002</v>
      </c>
      <c r="AB59" s="34">
        <f t="shared" si="2"/>
        <v>423.209</v>
      </c>
      <c r="AC59" s="34">
        <v>423.88499999999999</v>
      </c>
      <c r="AD59" s="34">
        <v>7.1390000000000002</v>
      </c>
      <c r="AE59" s="34">
        <v>6.4630000000000001</v>
      </c>
      <c r="AF59" s="34">
        <f t="shared" si="1"/>
        <v>0.67600000000000016</v>
      </c>
    </row>
    <row r="60" spans="1:32" s="34" customFormat="1" x14ac:dyDescent="0.2">
      <c r="A60" s="34" t="s">
        <v>200</v>
      </c>
      <c r="B60" s="42">
        <v>473426095052526</v>
      </c>
      <c r="C60" s="36" t="s">
        <v>22</v>
      </c>
      <c r="D60" s="37">
        <v>31207</v>
      </c>
      <c r="E60" s="37"/>
      <c r="F60" s="37"/>
      <c r="G60" s="37"/>
      <c r="H60" s="37"/>
      <c r="I60" s="37"/>
      <c r="J60" s="38" t="s">
        <v>206</v>
      </c>
      <c r="K60" s="38"/>
      <c r="L60" s="38"/>
      <c r="M60" s="38"/>
      <c r="N60" s="38"/>
      <c r="O60" s="38"/>
      <c r="P60" s="38"/>
      <c r="U60" s="39">
        <f t="shared" si="3"/>
        <v>24.600938000000003</v>
      </c>
      <c r="V60" s="34">
        <v>7.4980000000000002</v>
      </c>
      <c r="X60" s="39">
        <v>22.36</v>
      </c>
      <c r="Y60" s="34">
        <v>6.8150000000000004</v>
      </c>
      <c r="AA60" s="34">
        <v>430.71300000000002</v>
      </c>
      <c r="AB60" s="34">
        <f t="shared" si="2"/>
        <v>423.21500000000003</v>
      </c>
      <c r="AC60" s="34">
        <v>423.89800000000002</v>
      </c>
      <c r="AD60" s="34">
        <v>7.133</v>
      </c>
      <c r="AE60" s="34">
        <v>6.45</v>
      </c>
      <c r="AF60" s="34">
        <f t="shared" si="1"/>
        <v>0.68299999999999983</v>
      </c>
    </row>
    <row r="61" spans="1:32" s="34" customFormat="1" x14ac:dyDescent="0.2">
      <c r="A61" s="34" t="s">
        <v>200</v>
      </c>
      <c r="B61" s="42">
        <v>473426095052526</v>
      </c>
      <c r="C61" s="36" t="s">
        <v>22</v>
      </c>
      <c r="D61" s="37">
        <v>31214</v>
      </c>
      <c r="E61" s="37"/>
      <c r="F61" s="37"/>
      <c r="G61" s="37"/>
      <c r="H61" s="37"/>
      <c r="I61" s="37"/>
      <c r="J61" s="38" t="s">
        <v>206</v>
      </c>
      <c r="K61" s="38"/>
      <c r="L61" s="38"/>
      <c r="M61" s="38"/>
      <c r="N61" s="38"/>
      <c r="O61" s="38"/>
      <c r="P61" s="38"/>
      <c r="U61" s="39">
        <f t="shared" si="3"/>
        <v>24.351582000000001</v>
      </c>
      <c r="V61" s="34">
        <v>7.4219999999999997</v>
      </c>
      <c r="X61" s="39">
        <v>22.3</v>
      </c>
      <c r="Y61" s="34">
        <v>6.7969999999999997</v>
      </c>
      <c r="AA61" s="34">
        <v>430.71300000000002</v>
      </c>
      <c r="AB61" s="34">
        <f t="shared" si="2"/>
        <v>423.291</v>
      </c>
      <c r="AC61" s="34">
        <v>423.916</v>
      </c>
      <c r="AD61" s="34">
        <v>7.0570000000000004</v>
      </c>
      <c r="AE61" s="34">
        <v>6.4320000000000004</v>
      </c>
      <c r="AF61" s="34">
        <f t="shared" si="1"/>
        <v>0.625</v>
      </c>
    </row>
    <row r="62" spans="1:32" s="34" customFormat="1" x14ac:dyDescent="0.2">
      <c r="A62" s="34" t="s">
        <v>200</v>
      </c>
      <c r="B62" s="42">
        <v>473426095052526</v>
      </c>
      <c r="C62" s="36" t="s">
        <v>22</v>
      </c>
      <c r="D62" s="37">
        <v>31228</v>
      </c>
      <c r="E62" s="37"/>
      <c r="F62" s="37"/>
      <c r="G62" s="37"/>
      <c r="H62" s="37"/>
      <c r="I62" s="37"/>
      <c r="J62" s="38" t="s">
        <v>206</v>
      </c>
      <c r="K62" s="38"/>
      <c r="L62" s="38"/>
      <c r="M62" s="38"/>
      <c r="N62" s="38"/>
      <c r="O62" s="38"/>
      <c r="P62" s="38"/>
      <c r="U62" s="39">
        <f t="shared" si="3"/>
        <v>24.351582000000001</v>
      </c>
      <c r="V62" s="34">
        <v>7.4219999999999997</v>
      </c>
      <c r="X62" s="39">
        <v>22.31</v>
      </c>
      <c r="Y62" s="34">
        <v>6.8</v>
      </c>
      <c r="AA62" s="34">
        <v>430.71300000000002</v>
      </c>
      <c r="AB62" s="34">
        <f t="shared" si="2"/>
        <v>423.291</v>
      </c>
      <c r="AC62" s="34">
        <v>423.91300000000001</v>
      </c>
      <c r="AD62" s="34">
        <v>7.0570000000000004</v>
      </c>
      <c r="AE62" s="34">
        <v>6.4349999999999996</v>
      </c>
      <c r="AF62" s="34">
        <f t="shared" si="1"/>
        <v>0.62200000000000077</v>
      </c>
    </row>
    <row r="63" spans="1:32" s="34" customFormat="1" x14ac:dyDescent="0.2">
      <c r="A63" s="34" t="s">
        <v>200</v>
      </c>
      <c r="B63" s="42">
        <v>473426095052526</v>
      </c>
      <c r="C63" s="36" t="s">
        <v>22</v>
      </c>
      <c r="D63" s="37">
        <v>31235</v>
      </c>
      <c r="E63" s="37"/>
      <c r="F63" s="37"/>
      <c r="G63" s="37"/>
      <c r="H63" s="37"/>
      <c r="I63" s="37"/>
      <c r="J63" s="38" t="s">
        <v>206</v>
      </c>
      <c r="K63" s="38"/>
      <c r="L63" s="38"/>
      <c r="M63" s="38"/>
      <c r="N63" s="38"/>
      <c r="O63" s="38"/>
      <c r="P63" s="38"/>
      <c r="U63" s="39">
        <f t="shared" si="3"/>
        <v>24.351582000000001</v>
      </c>
      <c r="V63" s="34">
        <v>7.4219999999999997</v>
      </c>
      <c r="X63" s="39">
        <v>22.29</v>
      </c>
      <c r="Y63" s="34">
        <v>6.7939999999999996</v>
      </c>
      <c r="AA63" s="34">
        <v>430.71300000000002</v>
      </c>
      <c r="AB63" s="34">
        <f t="shared" si="2"/>
        <v>423.291</v>
      </c>
      <c r="AC63" s="34">
        <v>423.91899999999998</v>
      </c>
      <c r="AD63" s="34">
        <v>7.0570000000000004</v>
      </c>
      <c r="AE63" s="34">
        <v>6.4290000000000003</v>
      </c>
      <c r="AF63" s="34">
        <f t="shared" si="1"/>
        <v>0.62800000000000011</v>
      </c>
    </row>
    <row r="64" spans="1:32" s="34" customFormat="1" x14ac:dyDescent="0.2">
      <c r="A64" s="34" t="s">
        <v>200</v>
      </c>
      <c r="B64" s="42">
        <v>473426095052526</v>
      </c>
      <c r="C64" s="36" t="s">
        <v>22</v>
      </c>
      <c r="D64" s="37">
        <v>31242</v>
      </c>
      <c r="E64" s="37"/>
      <c r="F64" s="37"/>
      <c r="G64" s="37"/>
      <c r="H64" s="37"/>
      <c r="I64" s="37"/>
      <c r="J64" s="38" t="s">
        <v>206</v>
      </c>
      <c r="K64" s="38"/>
      <c r="L64" s="38"/>
      <c r="M64" s="38"/>
      <c r="N64" s="38"/>
      <c r="O64" s="38"/>
      <c r="P64" s="38"/>
      <c r="Q64" s="34">
        <v>0</v>
      </c>
      <c r="U64" s="39">
        <f t="shared" si="3"/>
        <v>24.351582000000001</v>
      </c>
      <c r="V64" s="34">
        <v>7.4219999999999997</v>
      </c>
      <c r="X64" s="39">
        <v>22.35</v>
      </c>
      <c r="Y64" s="34">
        <v>6.8120000000000003</v>
      </c>
      <c r="AA64" s="34">
        <v>430.71300000000002</v>
      </c>
      <c r="AB64" s="34">
        <f t="shared" si="2"/>
        <v>423.291</v>
      </c>
      <c r="AC64" s="34">
        <v>423.90100000000001</v>
      </c>
      <c r="AD64" s="34">
        <v>7.0570000000000004</v>
      </c>
      <c r="AE64" s="34">
        <v>6.4470000000000001</v>
      </c>
      <c r="AF64" s="34">
        <f t="shared" si="1"/>
        <v>0.61000000000000032</v>
      </c>
    </row>
    <row r="65" spans="1:32" s="34" customFormat="1" x14ac:dyDescent="0.2">
      <c r="A65" s="34" t="s">
        <v>200</v>
      </c>
      <c r="B65" s="42">
        <v>473426095052526</v>
      </c>
      <c r="C65" s="36" t="s">
        <v>22</v>
      </c>
      <c r="D65" s="37">
        <v>31249</v>
      </c>
      <c r="E65" s="37"/>
      <c r="F65" s="37"/>
      <c r="G65" s="37"/>
      <c r="H65" s="37"/>
      <c r="I65" s="37"/>
      <c r="J65" s="38" t="s">
        <v>206</v>
      </c>
      <c r="K65" s="38"/>
      <c r="L65" s="38"/>
      <c r="M65" s="38"/>
      <c r="N65" s="38"/>
      <c r="O65" s="38"/>
      <c r="P65" s="38"/>
      <c r="U65" s="39">
        <f t="shared" si="3"/>
        <v>24.371268000000001</v>
      </c>
      <c r="V65" s="34">
        <v>7.4279999999999999</v>
      </c>
      <c r="X65" s="39">
        <v>22.33</v>
      </c>
      <c r="Y65" s="34">
        <v>6.806</v>
      </c>
      <c r="AA65" s="34">
        <v>430.71300000000002</v>
      </c>
      <c r="AB65" s="34">
        <f t="shared" si="2"/>
        <v>423.28500000000003</v>
      </c>
      <c r="AC65" s="34">
        <v>423.90699999999998</v>
      </c>
      <c r="AD65" s="34">
        <v>7.0629999999999997</v>
      </c>
      <c r="AE65" s="34">
        <v>6.4409999999999998</v>
      </c>
      <c r="AF65" s="34">
        <f t="shared" si="1"/>
        <v>0.62199999999999989</v>
      </c>
    </row>
    <row r="66" spans="1:32" s="34" customFormat="1" x14ac:dyDescent="0.2">
      <c r="A66" s="34" t="s">
        <v>200</v>
      </c>
      <c r="B66" s="42">
        <v>473426095052526</v>
      </c>
      <c r="C66" s="36" t="s">
        <v>22</v>
      </c>
      <c r="D66" s="37">
        <v>31256</v>
      </c>
      <c r="E66" s="37"/>
      <c r="F66" s="37"/>
      <c r="G66" s="37"/>
      <c r="H66" s="37"/>
      <c r="I66" s="37"/>
      <c r="J66" s="38" t="s">
        <v>206</v>
      </c>
      <c r="K66" s="38"/>
      <c r="L66" s="38"/>
      <c r="M66" s="38"/>
      <c r="N66" s="38"/>
      <c r="O66" s="38"/>
      <c r="P66" s="38"/>
      <c r="U66" s="39">
        <f t="shared" si="3"/>
        <v>24.400797000000001</v>
      </c>
      <c r="V66" s="34">
        <v>7.4370000000000003</v>
      </c>
      <c r="X66" s="39">
        <v>22.32</v>
      </c>
      <c r="Y66" s="34">
        <v>6.8029999999999999</v>
      </c>
      <c r="AA66" s="34">
        <v>430.71300000000002</v>
      </c>
      <c r="AB66" s="34">
        <f t="shared" si="2"/>
        <v>423.27600000000001</v>
      </c>
      <c r="AC66" s="34">
        <v>423.91</v>
      </c>
      <c r="AD66" s="34">
        <v>7.0720000000000001</v>
      </c>
      <c r="AE66" s="34">
        <v>6.4379999999999997</v>
      </c>
      <c r="AF66" s="34">
        <f t="shared" si="1"/>
        <v>0.63400000000000034</v>
      </c>
    </row>
    <row r="67" spans="1:32" s="34" customFormat="1" x14ac:dyDescent="0.2">
      <c r="A67" s="34" t="s">
        <v>200</v>
      </c>
      <c r="B67" s="42">
        <v>473426095052526</v>
      </c>
      <c r="C67" s="36" t="s">
        <v>22</v>
      </c>
      <c r="D67" s="37">
        <v>31263</v>
      </c>
      <c r="E67" s="37"/>
      <c r="F67" s="37"/>
      <c r="G67" s="37"/>
      <c r="H67" s="37"/>
      <c r="I67" s="37"/>
      <c r="J67" s="38" t="s">
        <v>206</v>
      </c>
      <c r="K67" s="38"/>
      <c r="L67" s="38"/>
      <c r="M67" s="38"/>
      <c r="N67" s="38"/>
      <c r="O67" s="38"/>
      <c r="P67" s="38"/>
      <c r="U67" s="39">
        <f t="shared" si="3"/>
        <v>24.459855000000001</v>
      </c>
      <c r="V67" s="34">
        <v>7.4550000000000001</v>
      </c>
      <c r="X67" s="39">
        <v>22.35</v>
      </c>
      <c r="Y67" s="34">
        <v>6.8120000000000003</v>
      </c>
      <c r="AA67" s="34">
        <v>430.71300000000002</v>
      </c>
      <c r="AB67" s="34">
        <f t="shared" si="2"/>
        <v>423.25800000000004</v>
      </c>
      <c r="AC67" s="34">
        <v>423.90100000000001</v>
      </c>
      <c r="AD67" s="34">
        <v>7.09</v>
      </c>
      <c r="AE67" s="34">
        <v>6.4470000000000001</v>
      </c>
      <c r="AF67" s="34">
        <f t="shared" si="1"/>
        <v>0.64299999999999979</v>
      </c>
    </row>
    <row r="68" spans="1:32" s="34" customFormat="1" x14ac:dyDescent="0.2">
      <c r="A68" s="34" t="s">
        <v>200</v>
      </c>
      <c r="B68" s="42">
        <v>473426095052526</v>
      </c>
      <c r="C68" s="36" t="s">
        <v>22</v>
      </c>
      <c r="D68" s="37">
        <v>31270</v>
      </c>
      <c r="E68" s="37"/>
      <c r="F68" s="37"/>
      <c r="G68" s="37"/>
      <c r="H68" s="37"/>
      <c r="I68" s="37"/>
      <c r="J68" s="38" t="s">
        <v>206</v>
      </c>
      <c r="K68" s="38"/>
      <c r="L68" s="38"/>
      <c r="M68" s="38"/>
      <c r="N68" s="38"/>
      <c r="O68" s="38"/>
      <c r="P68" s="38"/>
      <c r="U68" s="39">
        <f t="shared" si="3"/>
        <v>24.450012000000001</v>
      </c>
      <c r="V68" s="34">
        <v>7.452</v>
      </c>
      <c r="X68" s="39">
        <v>22.35</v>
      </c>
      <c r="Y68" s="34">
        <v>6.8120000000000003</v>
      </c>
      <c r="AA68" s="34">
        <v>430.71300000000002</v>
      </c>
      <c r="AB68" s="34">
        <f t="shared" si="2"/>
        <v>423.26100000000002</v>
      </c>
      <c r="AC68" s="34">
        <v>423.90100000000001</v>
      </c>
      <c r="AD68" s="34">
        <v>7.0869999999999997</v>
      </c>
      <c r="AE68" s="34">
        <v>6.4470000000000001</v>
      </c>
      <c r="AF68" s="34">
        <f t="shared" si="1"/>
        <v>0.63999999999999968</v>
      </c>
    </row>
    <row r="69" spans="1:32" s="34" customFormat="1" x14ac:dyDescent="0.2">
      <c r="A69" s="34" t="s">
        <v>200</v>
      </c>
      <c r="B69" s="42">
        <v>473426095052526</v>
      </c>
      <c r="C69" s="36" t="s">
        <v>22</v>
      </c>
      <c r="D69" s="37">
        <v>31272</v>
      </c>
      <c r="E69" s="37"/>
      <c r="F69" s="37"/>
      <c r="G69" s="37"/>
      <c r="H69" s="37"/>
      <c r="I69" s="37"/>
      <c r="J69" s="38" t="s">
        <v>206</v>
      </c>
      <c r="K69" s="38"/>
      <c r="L69" s="38"/>
      <c r="M69" s="38"/>
      <c r="N69" s="38"/>
      <c r="O69" s="38"/>
      <c r="P69" s="38"/>
      <c r="U69" s="39">
        <f t="shared" si="3"/>
        <v>24.502508000000002</v>
      </c>
      <c r="V69" s="34">
        <v>7.468</v>
      </c>
      <c r="X69" s="39">
        <v>22.33</v>
      </c>
      <c r="Y69" s="34">
        <v>6.806</v>
      </c>
      <c r="AA69" s="34">
        <v>430.71300000000002</v>
      </c>
      <c r="AB69" s="34">
        <f t="shared" si="2"/>
        <v>423.245</v>
      </c>
      <c r="AC69" s="34">
        <v>423.90699999999998</v>
      </c>
      <c r="AD69" s="34">
        <v>7.1029999999999998</v>
      </c>
      <c r="AE69" s="34">
        <v>6.4409999999999998</v>
      </c>
      <c r="AF69" s="34">
        <f t="shared" ref="AF69:AF132" si="4">AD69-AE69</f>
        <v>0.66199999999999992</v>
      </c>
    </row>
    <row r="70" spans="1:32" s="34" customFormat="1" x14ac:dyDescent="0.2">
      <c r="A70" s="34" t="s">
        <v>200</v>
      </c>
      <c r="B70" s="42">
        <v>473426095052526</v>
      </c>
      <c r="C70" s="36" t="s">
        <v>22</v>
      </c>
      <c r="D70" s="37">
        <v>31277</v>
      </c>
      <c r="E70" s="37"/>
      <c r="F70" s="37"/>
      <c r="G70" s="37"/>
      <c r="H70" s="37"/>
      <c r="I70" s="37"/>
      <c r="J70" s="38" t="s">
        <v>206</v>
      </c>
      <c r="K70" s="38"/>
      <c r="L70" s="38"/>
      <c r="M70" s="38"/>
      <c r="N70" s="38"/>
      <c r="O70" s="38"/>
      <c r="P70" s="38"/>
      <c r="U70" s="39">
        <f t="shared" si="3"/>
        <v>24.430326000000001</v>
      </c>
      <c r="V70" s="34">
        <v>7.4459999999999997</v>
      </c>
      <c r="X70" s="39">
        <v>22.33</v>
      </c>
      <c r="Y70" s="34">
        <v>6.806</v>
      </c>
      <c r="AA70" s="34">
        <v>430.71300000000002</v>
      </c>
      <c r="AB70" s="34">
        <f t="shared" ref="AB70:AB133" si="5">AA70-V70</f>
        <v>423.267</v>
      </c>
      <c r="AC70" s="34">
        <v>423.90699999999998</v>
      </c>
      <c r="AD70" s="34">
        <v>7.0810000000000004</v>
      </c>
      <c r="AE70" s="34">
        <v>6.4409999999999998</v>
      </c>
      <c r="AF70" s="34">
        <f t="shared" si="4"/>
        <v>0.64000000000000057</v>
      </c>
    </row>
    <row r="71" spans="1:32" s="34" customFormat="1" x14ac:dyDescent="0.2">
      <c r="A71" s="34" t="s">
        <v>200</v>
      </c>
      <c r="B71" s="42">
        <v>473426095052526</v>
      </c>
      <c r="C71" s="36" t="s">
        <v>22</v>
      </c>
      <c r="D71" s="37">
        <v>31284</v>
      </c>
      <c r="E71" s="37"/>
      <c r="F71" s="37"/>
      <c r="G71" s="37"/>
      <c r="H71" s="37"/>
      <c r="I71" s="37"/>
      <c r="J71" s="38" t="s">
        <v>206</v>
      </c>
      <c r="K71" s="38"/>
      <c r="L71" s="38"/>
      <c r="M71" s="38"/>
      <c r="N71" s="38"/>
      <c r="O71" s="38"/>
      <c r="P71" s="38"/>
      <c r="U71" s="39">
        <f t="shared" si="3"/>
        <v>24.430326000000001</v>
      </c>
      <c r="V71" s="34">
        <v>7.4459999999999997</v>
      </c>
      <c r="X71" s="39">
        <v>22.32</v>
      </c>
      <c r="Y71" s="34">
        <v>6.8029999999999999</v>
      </c>
      <c r="AA71" s="34">
        <v>430.71300000000002</v>
      </c>
      <c r="AB71" s="34">
        <f t="shared" si="5"/>
        <v>423.267</v>
      </c>
      <c r="AC71" s="34">
        <v>423.91</v>
      </c>
      <c r="AD71" s="34">
        <v>7.0810000000000004</v>
      </c>
      <c r="AE71" s="34">
        <v>6.4379999999999997</v>
      </c>
      <c r="AF71" s="34">
        <f t="shared" si="4"/>
        <v>0.64300000000000068</v>
      </c>
    </row>
    <row r="72" spans="1:32" s="34" customFormat="1" x14ac:dyDescent="0.2">
      <c r="A72" s="34" t="s">
        <v>200</v>
      </c>
      <c r="B72" s="42">
        <v>473426095052526</v>
      </c>
      <c r="C72" s="36" t="s">
        <v>22</v>
      </c>
      <c r="D72" s="37">
        <v>31291</v>
      </c>
      <c r="E72" s="37"/>
      <c r="F72" s="37"/>
      <c r="G72" s="37"/>
      <c r="H72" s="37"/>
      <c r="I72" s="37"/>
      <c r="J72" s="38" t="s">
        <v>206</v>
      </c>
      <c r="K72" s="38"/>
      <c r="L72" s="38"/>
      <c r="M72" s="38"/>
      <c r="N72" s="38"/>
      <c r="O72" s="38"/>
      <c r="P72" s="38"/>
      <c r="U72" s="39">
        <f t="shared" si="3"/>
        <v>24.420483000000001</v>
      </c>
      <c r="V72" s="34">
        <v>7.4429999999999996</v>
      </c>
      <c r="X72" s="39">
        <v>22.31</v>
      </c>
      <c r="Y72" s="34">
        <v>6.8</v>
      </c>
      <c r="AA72" s="34">
        <v>430.71300000000002</v>
      </c>
      <c r="AB72" s="34">
        <f t="shared" si="5"/>
        <v>423.27000000000004</v>
      </c>
      <c r="AC72" s="34">
        <v>423.91300000000001</v>
      </c>
      <c r="AD72" s="34">
        <v>7.0780000000000003</v>
      </c>
      <c r="AE72" s="34">
        <v>6.4349999999999996</v>
      </c>
      <c r="AF72" s="34">
        <f t="shared" si="4"/>
        <v>0.64300000000000068</v>
      </c>
    </row>
    <row r="73" spans="1:32" s="34" customFormat="1" x14ac:dyDescent="0.2">
      <c r="A73" s="34" t="s">
        <v>200</v>
      </c>
      <c r="B73" s="42">
        <v>473426095052526</v>
      </c>
      <c r="C73" s="36" t="s">
        <v>22</v>
      </c>
      <c r="D73" s="37">
        <v>31298</v>
      </c>
      <c r="E73" s="37"/>
      <c r="F73" s="37"/>
      <c r="G73" s="37"/>
      <c r="H73" s="37"/>
      <c r="I73" s="37"/>
      <c r="J73" s="38" t="s">
        <v>206</v>
      </c>
      <c r="K73" s="38"/>
      <c r="L73" s="38"/>
      <c r="M73" s="38"/>
      <c r="N73" s="38"/>
      <c r="O73" s="38"/>
      <c r="P73" s="38"/>
      <c r="U73" s="39">
        <f t="shared" si="3"/>
        <v>24.459855000000001</v>
      </c>
      <c r="V73" s="34">
        <v>7.4550000000000001</v>
      </c>
      <c r="X73" s="39">
        <v>22.34</v>
      </c>
      <c r="Y73" s="34">
        <v>6.8090000000000002</v>
      </c>
      <c r="AA73" s="34">
        <v>430.71300000000002</v>
      </c>
      <c r="AB73" s="34">
        <f t="shared" si="5"/>
        <v>423.25800000000004</v>
      </c>
      <c r="AC73" s="34">
        <v>423.904</v>
      </c>
      <c r="AD73" s="34">
        <v>7.09</v>
      </c>
      <c r="AE73" s="34">
        <v>6.444</v>
      </c>
      <c r="AF73" s="34">
        <f t="shared" si="4"/>
        <v>0.64599999999999991</v>
      </c>
    </row>
    <row r="74" spans="1:32" s="34" customFormat="1" x14ac:dyDescent="0.2">
      <c r="A74" s="34" t="s">
        <v>200</v>
      </c>
      <c r="B74" s="42">
        <v>473426095052526</v>
      </c>
      <c r="C74" s="36" t="s">
        <v>22</v>
      </c>
      <c r="D74" s="37">
        <v>31305</v>
      </c>
      <c r="E74" s="37"/>
      <c r="F74" s="37"/>
      <c r="G74" s="37"/>
      <c r="H74" s="37"/>
      <c r="I74" s="37"/>
      <c r="J74" s="38" t="s">
        <v>206</v>
      </c>
      <c r="K74" s="38"/>
      <c r="L74" s="38"/>
      <c r="M74" s="38"/>
      <c r="N74" s="38"/>
      <c r="O74" s="38"/>
      <c r="P74" s="38"/>
      <c r="Q74" s="34">
        <v>0</v>
      </c>
      <c r="U74" s="39">
        <f t="shared" si="3"/>
        <v>24.502508000000002</v>
      </c>
      <c r="V74" s="34">
        <v>7.468</v>
      </c>
      <c r="X74" s="39">
        <v>22.36</v>
      </c>
      <c r="Y74" s="34">
        <v>6.8150000000000004</v>
      </c>
      <c r="AA74" s="34">
        <v>430.71300000000002</v>
      </c>
      <c r="AB74" s="34">
        <f t="shared" si="5"/>
        <v>423.245</v>
      </c>
      <c r="AC74" s="34">
        <v>423.89800000000002</v>
      </c>
      <c r="AD74" s="34">
        <v>7.1029999999999998</v>
      </c>
      <c r="AE74" s="34">
        <v>6.45</v>
      </c>
      <c r="AF74" s="34">
        <f t="shared" si="4"/>
        <v>0.65299999999999958</v>
      </c>
    </row>
    <row r="75" spans="1:32" s="34" customFormat="1" x14ac:dyDescent="0.2">
      <c r="A75" s="34" t="s">
        <v>200</v>
      </c>
      <c r="B75" s="42">
        <v>473426095052526</v>
      </c>
      <c r="C75" s="36" t="s">
        <v>22</v>
      </c>
      <c r="D75" s="37">
        <v>31312</v>
      </c>
      <c r="E75" s="37"/>
      <c r="F75" s="37"/>
      <c r="G75" s="37"/>
      <c r="H75" s="37"/>
      <c r="I75" s="37"/>
      <c r="J75" s="38" t="s">
        <v>206</v>
      </c>
      <c r="K75" s="38"/>
      <c r="L75" s="38"/>
      <c r="M75" s="38"/>
      <c r="N75" s="38"/>
      <c r="O75" s="38"/>
      <c r="P75" s="38"/>
      <c r="U75" s="39">
        <f t="shared" si="3"/>
        <v>24.541880000000003</v>
      </c>
      <c r="V75" s="34">
        <v>7.48</v>
      </c>
      <c r="X75" s="39">
        <v>22.38</v>
      </c>
      <c r="Y75" s="34">
        <v>6.8220000000000001</v>
      </c>
      <c r="AA75" s="34">
        <v>430.71300000000002</v>
      </c>
      <c r="AB75" s="34">
        <f t="shared" si="5"/>
        <v>423.233</v>
      </c>
      <c r="AC75" s="34">
        <v>423.89100000000002</v>
      </c>
      <c r="AD75" s="34">
        <v>7.1150000000000002</v>
      </c>
      <c r="AE75" s="34">
        <v>6.4569999999999999</v>
      </c>
      <c r="AF75" s="34">
        <f t="shared" si="4"/>
        <v>0.65800000000000036</v>
      </c>
    </row>
    <row r="76" spans="1:32" s="34" customFormat="1" x14ac:dyDescent="0.2">
      <c r="A76" s="34" t="s">
        <v>200</v>
      </c>
      <c r="B76" s="42">
        <v>473426095052526</v>
      </c>
      <c r="C76" s="36" t="s">
        <v>22</v>
      </c>
      <c r="D76" s="37">
        <v>31317</v>
      </c>
      <c r="E76" s="37"/>
      <c r="F76" s="37"/>
      <c r="G76" s="37"/>
      <c r="H76" s="37"/>
      <c r="I76" s="37"/>
      <c r="J76" s="38" t="s">
        <v>206</v>
      </c>
      <c r="K76" s="38"/>
      <c r="L76" s="38"/>
      <c r="M76" s="38"/>
      <c r="N76" s="38"/>
      <c r="O76" s="38"/>
      <c r="P76" s="38"/>
      <c r="U76" s="39">
        <f t="shared" si="3"/>
        <v>24.610781000000003</v>
      </c>
      <c r="V76" s="34">
        <v>7.5010000000000003</v>
      </c>
      <c r="X76" s="39">
        <v>22.39</v>
      </c>
      <c r="Y76" s="34">
        <v>6.8250000000000002</v>
      </c>
      <c r="AA76" s="34">
        <v>430.71300000000002</v>
      </c>
      <c r="AB76" s="34">
        <f t="shared" si="5"/>
        <v>423.21200000000005</v>
      </c>
      <c r="AC76" s="34">
        <v>423.88799999999998</v>
      </c>
      <c r="AD76" s="34">
        <v>7.1360000000000001</v>
      </c>
      <c r="AE76" s="34">
        <v>6.46</v>
      </c>
      <c r="AF76" s="34">
        <f t="shared" si="4"/>
        <v>0.67600000000000016</v>
      </c>
    </row>
    <row r="77" spans="1:32" s="34" customFormat="1" x14ac:dyDescent="0.2">
      <c r="A77" s="34" t="s">
        <v>200</v>
      </c>
      <c r="B77" s="42">
        <v>473426095052526</v>
      </c>
      <c r="C77" s="36" t="s">
        <v>22</v>
      </c>
      <c r="D77" s="37">
        <v>31326</v>
      </c>
      <c r="E77" s="37"/>
      <c r="F77" s="37"/>
      <c r="G77" s="37"/>
      <c r="H77" s="37"/>
      <c r="I77" s="37"/>
      <c r="J77" s="38" t="s">
        <v>206</v>
      </c>
      <c r="K77" s="38"/>
      <c r="L77" s="38"/>
      <c r="M77" s="38"/>
      <c r="N77" s="38"/>
      <c r="O77" s="38"/>
      <c r="P77" s="38"/>
      <c r="U77" s="39">
        <f t="shared" si="3"/>
        <v>24.682963000000001</v>
      </c>
      <c r="V77" s="34">
        <v>7.5229999999999997</v>
      </c>
      <c r="X77" s="39">
        <v>22.42</v>
      </c>
      <c r="Y77" s="34">
        <v>6.8339999999999996</v>
      </c>
      <c r="AA77" s="34">
        <v>430.71300000000002</v>
      </c>
      <c r="AB77" s="34">
        <f t="shared" si="5"/>
        <v>423.19</v>
      </c>
      <c r="AC77" s="34">
        <v>423.87900000000002</v>
      </c>
      <c r="AD77" s="34">
        <v>7.1580000000000004</v>
      </c>
      <c r="AE77" s="34">
        <v>6.4690000000000003</v>
      </c>
      <c r="AF77" s="34">
        <f t="shared" si="4"/>
        <v>0.68900000000000006</v>
      </c>
    </row>
    <row r="78" spans="1:32" s="34" customFormat="1" x14ac:dyDescent="0.2">
      <c r="A78" s="34" t="s">
        <v>200</v>
      </c>
      <c r="B78" s="42">
        <v>473426095052526</v>
      </c>
      <c r="C78" s="36" t="s">
        <v>22</v>
      </c>
      <c r="D78" s="37">
        <v>31333</v>
      </c>
      <c r="E78" s="37"/>
      <c r="F78" s="37"/>
      <c r="G78" s="37"/>
      <c r="H78" s="37"/>
      <c r="I78" s="37"/>
      <c r="J78" s="38" t="s">
        <v>206</v>
      </c>
      <c r="K78" s="38"/>
      <c r="L78" s="38"/>
      <c r="M78" s="38"/>
      <c r="N78" s="38"/>
      <c r="O78" s="38"/>
      <c r="P78" s="38"/>
      <c r="U78" s="39">
        <f t="shared" si="3"/>
        <v>24.722335000000001</v>
      </c>
      <c r="V78" s="34">
        <v>7.5350000000000001</v>
      </c>
      <c r="X78" s="39">
        <v>22.44</v>
      </c>
      <c r="Y78" s="34">
        <v>6.84</v>
      </c>
      <c r="AA78" s="34">
        <v>430.71300000000002</v>
      </c>
      <c r="AB78" s="34">
        <f t="shared" si="5"/>
        <v>423.178</v>
      </c>
      <c r="AC78" s="34">
        <v>423.87299999999999</v>
      </c>
      <c r="AD78" s="34">
        <v>7.17</v>
      </c>
      <c r="AE78" s="34">
        <v>6.4749999999999996</v>
      </c>
      <c r="AF78" s="34">
        <f t="shared" si="4"/>
        <v>0.69500000000000028</v>
      </c>
    </row>
    <row r="79" spans="1:32" s="34" customFormat="1" x14ac:dyDescent="0.2">
      <c r="A79" s="34" t="s">
        <v>200</v>
      </c>
      <c r="B79" s="42">
        <v>473426095052526</v>
      </c>
      <c r="C79" s="36" t="s">
        <v>22</v>
      </c>
      <c r="D79" s="37">
        <v>31340</v>
      </c>
      <c r="E79" s="37"/>
      <c r="F79" s="37"/>
      <c r="G79" s="37"/>
      <c r="H79" s="37"/>
      <c r="I79" s="37"/>
      <c r="J79" s="38" t="s">
        <v>206</v>
      </c>
      <c r="K79" s="38"/>
      <c r="L79" s="38"/>
      <c r="M79" s="38"/>
      <c r="N79" s="38"/>
      <c r="O79" s="38"/>
      <c r="P79" s="38"/>
      <c r="U79" s="39">
        <f t="shared" si="3"/>
        <v>24.751864000000001</v>
      </c>
      <c r="V79" s="34">
        <v>7.5439999999999996</v>
      </c>
      <c r="X79" s="39">
        <v>22.44</v>
      </c>
      <c r="Y79" s="34">
        <v>6.84</v>
      </c>
      <c r="AA79" s="34">
        <v>430.71300000000002</v>
      </c>
      <c r="AB79" s="34">
        <f t="shared" si="5"/>
        <v>423.16900000000004</v>
      </c>
      <c r="AC79" s="34">
        <v>423.87299999999999</v>
      </c>
      <c r="AD79" s="34">
        <v>7.1790000000000003</v>
      </c>
      <c r="AE79" s="34">
        <v>6.4749999999999996</v>
      </c>
      <c r="AF79" s="34">
        <f t="shared" si="4"/>
        <v>0.70400000000000063</v>
      </c>
    </row>
    <row r="80" spans="1:32" s="34" customFormat="1" x14ac:dyDescent="0.2">
      <c r="A80" s="34" t="s">
        <v>200</v>
      </c>
      <c r="B80" s="42">
        <v>473426095052526</v>
      </c>
      <c r="C80" s="36" t="s">
        <v>22</v>
      </c>
      <c r="D80" s="37">
        <v>31347</v>
      </c>
      <c r="E80" s="37"/>
      <c r="F80" s="37"/>
      <c r="G80" s="37"/>
      <c r="H80" s="37"/>
      <c r="I80" s="37"/>
      <c r="J80" s="38" t="s">
        <v>206</v>
      </c>
      <c r="K80" s="38"/>
      <c r="L80" s="38"/>
      <c r="M80" s="38"/>
      <c r="N80" s="38"/>
      <c r="O80" s="38"/>
      <c r="P80" s="38"/>
      <c r="U80" s="39">
        <f t="shared" ref="U80:U138" si="6">V80*3.281</f>
        <v>24.791236000000001</v>
      </c>
      <c r="V80" s="34">
        <v>7.556</v>
      </c>
      <c r="X80" s="39">
        <v>22.45</v>
      </c>
      <c r="Y80" s="34">
        <v>6.843</v>
      </c>
      <c r="AA80" s="34">
        <v>430.71300000000002</v>
      </c>
      <c r="AB80" s="34">
        <f t="shared" si="5"/>
        <v>423.15700000000004</v>
      </c>
      <c r="AC80" s="34">
        <v>423.87</v>
      </c>
      <c r="AD80" s="34">
        <v>7.1909999999999998</v>
      </c>
      <c r="AE80" s="34">
        <v>6.4779999999999998</v>
      </c>
      <c r="AF80" s="34">
        <f t="shared" si="4"/>
        <v>0.71300000000000008</v>
      </c>
    </row>
    <row r="81" spans="1:32" s="34" customFormat="1" x14ac:dyDescent="0.2">
      <c r="A81" s="34" t="s">
        <v>200</v>
      </c>
      <c r="B81" s="42">
        <v>473426095052526</v>
      </c>
      <c r="C81" s="36" t="s">
        <v>22</v>
      </c>
      <c r="D81" s="37">
        <v>31437</v>
      </c>
      <c r="E81" s="37"/>
      <c r="F81" s="37"/>
      <c r="G81" s="37"/>
      <c r="H81" s="37"/>
      <c r="I81" s="37"/>
      <c r="J81" s="38" t="s">
        <v>206</v>
      </c>
      <c r="K81" s="38"/>
      <c r="L81" s="38"/>
      <c r="M81" s="38"/>
      <c r="N81" s="38"/>
      <c r="O81" s="38"/>
      <c r="P81" s="38"/>
      <c r="U81" s="39">
        <f t="shared" si="6"/>
        <v>25.732883000000001</v>
      </c>
      <c r="V81" s="34">
        <v>7.843</v>
      </c>
      <c r="X81" s="39">
        <v>22.65</v>
      </c>
      <c r="Y81" s="34">
        <v>6.9039999999999999</v>
      </c>
      <c r="AA81" s="34">
        <v>430.71300000000002</v>
      </c>
      <c r="AB81" s="34">
        <f t="shared" si="5"/>
        <v>422.87</v>
      </c>
      <c r="AC81" s="34">
        <v>423.80900000000003</v>
      </c>
      <c r="AD81" s="34">
        <v>7.4779999999999998</v>
      </c>
      <c r="AE81" s="34">
        <v>6.5389999999999997</v>
      </c>
      <c r="AF81" s="34">
        <f t="shared" si="4"/>
        <v>0.93900000000000006</v>
      </c>
    </row>
    <row r="82" spans="1:32" s="34" customFormat="1" x14ac:dyDescent="0.2">
      <c r="A82" s="34" t="s">
        <v>200</v>
      </c>
      <c r="B82" s="42">
        <v>473426095052526</v>
      </c>
      <c r="C82" s="36" t="s">
        <v>22</v>
      </c>
      <c r="D82" s="37">
        <v>31445</v>
      </c>
      <c r="E82" s="37"/>
      <c r="F82" s="37"/>
      <c r="G82" s="37"/>
      <c r="H82" s="37"/>
      <c r="I82" s="37"/>
      <c r="J82" s="38" t="s">
        <v>206</v>
      </c>
      <c r="K82" s="38"/>
      <c r="L82" s="38"/>
      <c r="M82" s="38"/>
      <c r="N82" s="38"/>
      <c r="O82" s="38"/>
      <c r="P82" s="38"/>
      <c r="U82" s="39">
        <f t="shared" si="6"/>
        <v>25.801784000000001</v>
      </c>
      <c r="V82" s="34">
        <v>7.8639999999999999</v>
      </c>
      <c r="X82" s="39">
        <v>22.67</v>
      </c>
      <c r="Y82" s="34">
        <v>6.91</v>
      </c>
      <c r="AA82" s="34">
        <v>430.71300000000002</v>
      </c>
      <c r="AB82" s="34">
        <f t="shared" si="5"/>
        <v>422.84900000000005</v>
      </c>
      <c r="AC82" s="34">
        <v>423.803</v>
      </c>
      <c r="AD82" s="34">
        <v>7.4989999999999997</v>
      </c>
      <c r="AE82" s="34">
        <v>6.5449999999999999</v>
      </c>
      <c r="AF82" s="34">
        <f t="shared" si="4"/>
        <v>0.95399999999999974</v>
      </c>
    </row>
    <row r="83" spans="1:32" s="34" customFormat="1" x14ac:dyDescent="0.2">
      <c r="A83" s="34" t="s">
        <v>200</v>
      </c>
      <c r="B83" s="42">
        <v>473426095052526</v>
      </c>
      <c r="C83" s="36" t="s">
        <v>22</v>
      </c>
      <c r="D83" s="37">
        <v>31451</v>
      </c>
      <c r="E83" s="37"/>
      <c r="F83" s="37"/>
      <c r="G83" s="37"/>
      <c r="H83" s="37"/>
      <c r="I83" s="37"/>
      <c r="J83" s="38" t="s">
        <v>206</v>
      </c>
      <c r="K83" s="38"/>
      <c r="L83" s="38"/>
      <c r="M83" s="38"/>
      <c r="N83" s="38"/>
      <c r="O83" s="38"/>
      <c r="P83" s="38"/>
      <c r="U83" s="39">
        <f t="shared" si="6"/>
        <v>25.841156000000002</v>
      </c>
      <c r="V83" s="34">
        <v>7.8760000000000003</v>
      </c>
      <c r="X83" s="39">
        <v>22.69</v>
      </c>
      <c r="Y83" s="34">
        <v>6.9160000000000004</v>
      </c>
      <c r="AA83" s="34">
        <v>430.71300000000002</v>
      </c>
      <c r="AB83" s="34">
        <f t="shared" si="5"/>
        <v>422.83700000000005</v>
      </c>
      <c r="AC83" s="34">
        <v>423.79700000000003</v>
      </c>
      <c r="AD83" s="34">
        <v>7.5110000000000001</v>
      </c>
      <c r="AE83" s="34">
        <v>6.5510000000000002</v>
      </c>
      <c r="AF83" s="34">
        <f t="shared" si="4"/>
        <v>0.96</v>
      </c>
    </row>
    <row r="84" spans="1:32" s="34" customFormat="1" x14ac:dyDescent="0.2">
      <c r="A84" s="34" t="s">
        <v>200</v>
      </c>
      <c r="B84" s="42">
        <v>473426095052526</v>
      </c>
      <c r="C84" s="36" t="s">
        <v>22</v>
      </c>
      <c r="D84" s="37">
        <v>31458</v>
      </c>
      <c r="E84" s="37"/>
      <c r="F84" s="37"/>
      <c r="G84" s="37"/>
      <c r="H84" s="37"/>
      <c r="I84" s="37"/>
      <c r="J84" s="38" t="s">
        <v>206</v>
      </c>
      <c r="K84" s="38"/>
      <c r="L84" s="38"/>
      <c r="M84" s="38"/>
      <c r="N84" s="38"/>
      <c r="O84" s="38"/>
      <c r="P84" s="38"/>
      <c r="U84" s="39">
        <f t="shared" si="6"/>
        <v>25.923181</v>
      </c>
      <c r="V84" s="34">
        <v>7.9009999999999998</v>
      </c>
      <c r="X84" s="39">
        <v>22.7</v>
      </c>
      <c r="Y84" s="34">
        <v>6.9189999999999996</v>
      </c>
      <c r="AA84" s="34">
        <v>430.71300000000002</v>
      </c>
      <c r="AB84" s="34">
        <f t="shared" si="5"/>
        <v>422.81200000000001</v>
      </c>
      <c r="AC84" s="34">
        <v>423.79399999999998</v>
      </c>
      <c r="AD84" s="34">
        <v>7.5359999999999996</v>
      </c>
      <c r="AE84" s="34">
        <v>6.5540000000000003</v>
      </c>
      <c r="AF84" s="34">
        <f t="shared" si="4"/>
        <v>0.98199999999999932</v>
      </c>
    </row>
    <row r="85" spans="1:32" s="34" customFormat="1" x14ac:dyDescent="0.2">
      <c r="A85" s="34" t="s">
        <v>200</v>
      </c>
      <c r="B85" s="42">
        <v>473426095052526</v>
      </c>
      <c r="C85" s="36" t="s">
        <v>22</v>
      </c>
      <c r="D85" s="37">
        <v>31465</v>
      </c>
      <c r="E85" s="37"/>
      <c r="F85" s="37"/>
      <c r="G85" s="37"/>
      <c r="H85" s="37"/>
      <c r="I85" s="37"/>
      <c r="J85" s="38" t="s">
        <v>206</v>
      </c>
      <c r="K85" s="38"/>
      <c r="L85" s="38"/>
      <c r="M85" s="38"/>
      <c r="N85" s="38"/>
      <c r="O85" s="38"/>
      <c r="P85" s="38"/>
      <c r="U85" s="39">
        <f t="shared" si="6"/>
        <v>26.011768</v>
      </c>
      <c r="V85" s="34">
        <v>7.9279999999999999</v>
      </c>
      <c r="X85" s="39">
        <v>22.75</v>
      </c>
      <c r="Y85" s="34">
        <v>6.9340000000000002</v>
      </c>
      <c r="AA85" s="34">
        <v>430.71300000000002</v>
      </c>
      <c r="AB85" s="34">
        <f t="shared" si="5"/>
        <v>422.78500000000003</v>
      </c>
      <c r="AC85" s="34">
        <v>423.779</v>
      </c>
      <c r="AD85" s="34">
        <v>7.5629999999999997</v>
      </c>
      <c r="AE85" s="34">
        <v>6.569</v>
      </c>
      <c r="AF85" s="34">
        <f t="shared" si="4"/>
        <v>0.99399999999999977</v>
      </c>
    </row>
    <row r="86" spans="1:32" s="34" customFormat="1" x14ac:dyDescent="0.2">
      <c r="A86" s="34" t="s">
        <v>200</v>
      </c>
      <c r="B86" s="42">
        <v>473426095052526</v>
      </c>
      <c r="C86" s="36" t="s">
        <v>22</v>
      </c>
      <c r="D86" s="37">
        <v>31473</v>
      </c>
      <c r="E86" s="37"/>
      <c r="F86" s="37"/>
      <c r="G86" s="37"/>
      <c r="H86" s="37"/>
      <c r="I86" s="37"/>
      <c r="J86" s="38" t="s">
        <v>206</v>
      </c>
      <c r="K86" s="38"/>
      <c r="L86" s="38"/>
      <c r="M86" s="38"/>
      <c r="N86" s="38"/>
      <c r="O86" s="38"/>
      <c r="P86" s="38"/>
      <c r="U86" s="39">
        <f t="shared" si="6"/>
        <v>26.202066000000002</v>
      </c>
      <c r="V86" s="34">
        <v>7.9859999999999998</v>
      </c>
      <c r="X86" s="39">
        <v>22.79</v>
      </c>
      <c r="Y86" s="34">
        <v>6.9459999999999997</v>
      </c>
      <c r="AA86" s="34">
        <v>430.71300000000002</v>
      </c>
      <c r="AB86" s="34">
        <f t="shared" si="5"/>
        <v>422.72700000000003</v>
      </c>
      <c r="AC86" s="34">
        <v>423.76600000000002</v>
      </c>
      <c r="AD86" s="34">
        <v>7.6210000000000004</v>
      </c>
      <c r="AE86" s="34">
        <v>6.5810000000000004</v>
      </c>
      <c r="AF86" s="34">
        <f t="shared" si="4"/>
        <v>1.04</v>
      </c>
    </row>
    <row r="87" spans="1:32" s="34" customFormat="1" x14ac:dyDescent="0.2">
      <c r="A87" s="34" t="s">
        <v>200</v>
      </c>
      <c r="B87" s="42">
        <v>473426095052526</v>
      </c>
      <c r="C87" s="36" t="s">
        <v>22</v>
      </c>
      <c r="D87" s="37">
        <v>31477</v>
      </c>
      <c r="E87" s="37"/>
      <c r="F87" s="37"/>
      <c r="G87" s="37"/>
      <c r="H87" s="37"/>
      <c r="I87" s="37"/>
      <c r="J87" s="38" t="s">
        <v>206</v>
      </c>
      <c r="K87" s="38"/>
      <c r="L87" s="38"/>
      <c r="M87" s="38"/>
      <c r="N87" s="38"/>
      <c r="O87" s="38"/>
      <c r="P87" s="38"/>
      <c r="U87" s="39">
        <f t="shared" si="6"/>
        <v>26.090512</v>
      </c>
      <c r="V87" s="34">
        <v>7.952</v>
      </c>
      <c r="X87" s="39">
        <v>22.76</v>
      </c>
      <c r="Y87" s="34">
        <v>6.9370000000000003</v>
      </c>
      <c r="AA87" s="34">
        <v>430.71300000000002</v>
      </c>
      <c r="AB87" s="34">
        <f t="shared" si="5"/>
        <v>422.76100000000002</v>
      </c>
      <c r="AC87" s="34">
        <v>423.77600000000001</v>
      </c>
      <c r="AD87" s="34">
        <v>7.5869999999999997</v>
      </c>
      <c r="AE87" s="34">
        <v>6.5720000000000001</v>
      </c>
      <c r="AF87" s="34">
        <f t="shared" si="4"/>
        <v>1.0149999999999997</v>
      </c>
    </row>
    <row r="88" spans="1:32" s="34" customFormat="1" x14ac:dyDescent="0.2">
      <c r="A88" s="34" t="s">
        <v>200</v>
      </c>
      <c r="B88" s="42">
        <v>473426095052526</v>
      </c>
      <c r="C88" s="36" t="s">
        <v>22</v>
      </c>
      <c r="D88" s="37">
        <v>31480</v>
      </c>
      <c r="E88" s="37"/>
      <c r="F88" s="37"/>
      <c r="G88" s="37"/>
      <c r="H88" s="37"/>
      <c r="I88" s="37"/>
      <c r="J88" s="38" t="s">
        <v>206</v>
      </c>
      <c r="K88" s="38"/>
      <c r="L88" s="38"/>
      <c r="M88" s="38"/>
      <c r="N88" s="38"/>
      <c r="O88" s="38"/>
      <c r="P88" s="38"/>
      <c r="U88" s="39">
        <f t="shared" si="6"/>
        <v>26.162694000000002</v>
      </c>
      <c r="V88" s="34">
        <v>7.9740000000000002</v>
      </c>
      <c r="X88" s="39">
        <v>22.77</v>
      </c>
      <c r="Y88" s="34">
        <v>6.94</v>
      </c>
      <c r="AA88" s="34">
        <v>430.71300000000002</v>
      </c>
      <c r="AB88" s="34">
        <f t="shared" si="5"/>
        <v>422.73900000000003</v>
      </c>
      <c r="AC88" s="34">
        <v>423.77300000000002</v>
      </c>
      <c r="AD88" s="34">
        <v>7.609</v>
      </c>
      <c r="AE88" s="34">
        <v>6.5750000000000002</v>
      </c>
      <c r="AF88" s="34">
        <f t="shared" si="4"/>
        <v>1.0339999999999998</v>
      </c>
    </row>
    <row r="89" spans="1:32" s="34" customFormat="1" x14ac:dyDescent="0.2">
      <c r="A89" s="34" t="s">
        <v>200</v>
      </c>
      <c r="B89" s="42">
        <v>473426095052526</v>
      </c>
      <c r="C89" s="36" t="s">
        <v>22</v>
      </c>
      <c r="D89" s="37">
        <v>31493</v>
      </c>
      <c r="E89" s="37"/>
      <c r="F89" s="37"/>
      <c r="G89" s="37"/>
      <c r="H89" s="37"/>
      <c r="I89" s="37"/>
      <c r="J89" s="38" t="s">
        <v>206</v>
      </c>
      <c r="K89" s="38"/>
      <c r="L89" s="38"/>
      <c r="M89" s="38"/>
      <c r="N89" s="38"/>
      <c r="O89" s="38"/>
      <c r="P89" s="38"/>
      <c r="U89" s="39">
        <f t="shared" si="6"/>
        <v>26.231595000000002</v>
      </c>
      <c r="V89" s="34">
        <v>7.9950000000000001</v>
      </c>
      <c r="X89" s="39">
        <v>22.8</v>
      </c>
      <c r="Y89" s="34">
        <v>6.95</v>
      </c>
      <c r="AA89" s="34">
        <v>430.71300000000002</v>
      </c>
      <c r="AB89" s="34">
        <f t="shared" si="5"/>
        <v>422.71800000000002</v>
      </c>
      <c r="AC89" s="34">
        <v>423.76299999999998</v>
      </c>
      <c r="AD89" s="34">
        <v>7.63</v>
      </c>
      <c r="AE89" s="34">
        <v>6.585</v>
      </c>
      <c r="AF89" s="34">
        <f t="shared" si="4"/>
        <v>1.0449999999999999</v>
      </c>
    </row>
    <row r="90" spans="1:32" s="34" customFormat="1" x14ac:dyDescent="0.2">
      <c r="A90" s="34" t="s">
        <v>200</v>
      </c>
      <c r="B90" s="42">
        <v>473426095052526</v>
      </c>
      <c r="C90" s="36" t="s">
        <v>22</v>
      </c>
      <c r="D90" s="37">
        <v>31500</v>
      </c>
      <c r="E90" s="37"/>
      <c r="F90" s="37"/>
      <c r="G90" s="37"/>
      <c r="H90" s="37"/>
      <c r="I90" s="37"/>
      <c r="J90" s="38" t="s">
        <v>206</v>
      </c>
      <c r="K90" s="38"/>
      <c r="L90" s="38"/>
      <c r="M90" s="38"/>
      <c r="N90" s="38"/>
      <c r="O90" s="38"/>
      <c r="P90" s="38"/>
      <c r="U90" s="39">
        <f t="shared" si="6"/>
        <v>25.880528000000002</v>
      </c>
      <c r="V90" s="34">
        <v>7.8879999999999999</v>
      </c>
      <c r="X90" s="39">
        <v>22.68</v>
      </c>
      <c r="Y90" s="34">
        <v>6.9130000000000003</v>
      </c>
      <c r="AA90" s="34">
        <v>430.71300000000002</v>
      </c>
      <c r="AB90" s="34">
        <f t="shared" si="5"/>
        <v>422.82500000000005</v>
      </c>
      <c r="AC90" s="34">
        <v>423.8</v>
      </c>
      <c r="AD90" s="34">
        <v>7.5229999999999997</v>
      </c>
      <c r="AE90" s="34">
        <v>6.548</v>
      </c>
      <c r="AF90" s="34">
        <f t="shared" si="4"/>
        <v>0.97499999999999964</v>
      </c>
    </row>
    <row r="91" spans="1:32" s="34" customFormat="1" x14ac:dyDescent="0.2">
      <c r="A91" s="34" t="s">
        <v>200</v>
      </c>
      <c r="B91" s="42">
        <v>473426095052526</v>
      </c>
      <c r="C91" s="36" t="s">
        <v>22</v>
      </c>
      <c r="D91" s="37">
        <v>31507</v>
      </c>
      <c r="E91" s="37"/>
      <c r="F91" s="37"/>
      <c r="G91" s="37"/>
      <c r="H91" s="37"/>
      <c r="I91" s="37"/>
      <c r="J91" s="38" t="s">
        <v>206</v>
      </c>
      <c r="K91" s="38"/>
      <c r="L91" s="38"/>
      <c r="M91" s="38"/>
      <c r="N91" s="38"/>
      <c r="O91" s="38"/>
      <c r="P91" s="38"/>
      <c r="U91" s="39">
        <f t="shared" si="6"/>
        <v>25.742726000000001</v>
      </c>
      <c r="V91" s="34">
        <v>7.8460000000000001</v>
      </c>
      <c r="X91" s="39">
        <v>22.64</v>
      </c>
      <c r="Y91" s="34">
        <v>6.9009999999999998</v>
      </c>
      <c r="AA91" s="34">
        <v>430.71300000000002</v>
      </c>
      <c r="AB91" s="34">
        <f t="shared" si="5"/>
        <v>422.86700000000002</v>
      </c>
      <c r="AC91" s="34">
        <v>423.81200000000001</v>
      </c>
      <c r="AD91" s="34">
        <v>7.4809999999999999</v>
      </c>
      <c r="AE91" s="34">
        <v>6.5359999999999996</v>
      </c>
      <c r="AF91" s="34">
        <f t="shared" si="4"/>
        <v>0.94500000000000028</v>
      </c>
    </row>
    <row r="92" spans="1:32" s="34" customFormat="1" x14ac:dyDescent="0.2">
      <c r="A92" s="34" t="s">
        <v>200</v>
      </c>
      <c r="B92" s="42">
        <v>473426095052526</v>
      </c>
      <c r="C92" s="36" t="s">
        <v>22</v>
      </c>
      <c r="D92" s="37">
        <v>31515</v>
      </c>
      <c r="E92" s="37"/>
      <c r="F92" s="37"/>
      <c r="G92" s="37"/>
      <c r="H92" s="37"/>
      <c r="I92" s="37"/>
      <c r="J92" s="38" t="s">
        <v>206</v>
      </c>
      <c r="K92" s="38"/>
      <c r="L92" s="38"/>
      <c r="M92" s="38"/>
      <c r="N92" s="38"/>
      <c r="O92" s="38"/>
      <c r="P92" s="38"/>
      <c r="U92" s="39">
        <f t="shared" si="6"/>
        <v>25.791941000000001</v>
      </c>
      <c r="V92" s="34">
        <v>7.8609999999999998</v>
      </c>
      <c r="X92" s="39">
        <v>22.51</v>
      </c>
      <c r="Y92" s="34">
        <v>6.8609999999999998</v>
      </c>
      <c r="AA92" s="34">
        <v>430.71300000000002</v>
      </c>
      <c r="AB92" s="34">
        <f t="shared" si="5"/>
        <v>422.85200000000003</v>
      </c>
      <c r="AC92" s="34">
        <v>423.85199999999998</v>
      </c>
      <c r="AD92" s="34">
        <v>7.4960000000000004</v>
      </c>
      <c r="AE92" s="34">
        <v>6.4960000000000004</v>
      </c>
      <c r="AF92" s="34">
        <f t="shared" si="4"/>
        <v>1</v>
      </c>
    </row>
    <row r="93" spans="1:32" s="34" customFormat="1" x14ac:dyDescent="0.2">
      <c r="A93" s="34" t="s">
        <v>200</v>
      </c>
      <c r="B93" s="42">
        <v>473426095052526</v>
      </c>
      <c r="C93" s="36" t="s">
        <v>22</v>
      </c>
      <c r="D93" s="37">
        <v>31522</v>
      </c>
      <c r="E93" s="37"/>
      <c r="F93" s="37"/>
      <c r="G93" s="37"/>
      <c r="H93" s="37"/>
      <c r="I93" s="37"/>
      <c r="J93" s="38" t="s">
        <v>206</v>
      </c>
      <c r="K93" s="38"/>
      <c r="L93" s="38"/>
      <c r="M93" s="38"/>
      <c r="N93" s="38"/>
      <c r="O93" s="38"/>
      <c r="P93" s="38"/>
      <c r="U93" s="39">
        <f t="shared" si="6"/>
        <v>25.421188000000001</v>
      </c>
      <c r="V93" s="34">
        <v>7.7480000000000002</v>
      </c>
      <c r="X93" s="39">
        <v>22.56</v>
      </c>
      <c r="Y93" s="34">
        <v>6.8760000000000003</v>
      </c>
      <c r="AA93" s="34">
        <v>430.71300000000002</v>
      </c>
      <c r="AB93" s="34">
        <f t="shared" si="5"/>
        <v>422.96500000000003</v>
      </c>
      <c r="AC93" s="34">
        <v>423.83699999999999</v>
      </c>
      <c r="AD93" s="34">
        <v>7.383</v>
      </c>
      <c r="AE93" s="34">
        <v>6.5110000000000001</v>
      </c>
      <c r="AF93" s="34">
        <f t="shared" si="4"/>
        <v>0.87199999999999989</v>
      </c>
    </row>
    <row r="94" spans="1:32" s="34" customFormat="1" x14ac:dyDescent="0.2">
      <c r="A94" s="34" t="s">
        <v>200</v>
      </c>
      <c r="B94" s="42">
        <v>473426095052526</v>
      </c>
      <c r="C94" s="36" t="s">
        <v>22</v>
      </c>
      <c r="D94" s="37">
        <v>31529</v>
      </c>
      <c r="E94" s="37"/>
      <c r="F94" s="37"/>
      <c r="G94" s="37"/>
      <c r="H94" s="37"/>
      <c r="I94" s="37"/>
      <c r="J94" s="38" t="s">
        <v>206</v>
      </c>
      <c r="K94" s="38"/>
      <c r="L94" s="38"/>
      <c r="M94" s="38"/>
      <c r="N94" s="38"/>
      <c r="O94" s="38"/>
      <c r="P94" s="38"/>
      <c r="U94" s="39">
        <f t="shared" si="6"/>
        <v>25.260418999999999</v>
      </c>
      <c r="V94" s="34">
        <v>7.6989999999999998</v>
      </c>
      <c r="X94" s="39">
        <v>22.53</v>
      </c>
      <c r="Y94" s="34">
        <v>6.867</v>
      </c>
      <c r="AA94" s="34">
        <v>430.71300000000002</v>
      </c>
      <c r="AB94" s="34">
        <f t="shared" si="5"/>
        <v>423.01400000000001</v>
      </c>
      <c r="AC94" s="34">
        <v>423.846</v>
      </c>
      <c r="AD94" s="34">
        <v>7.3339999999999996</v>
      </c>
      <c r="AE94" s="34">
        <v>6.5019999999999998</v>
      </c>
      <c r="AF94" s="34">
        <f t="shared" si="4"/>
        <v>0.83199999999999985</v>
      </c>
    </row>
    <row r="95" spans="1:32" s="34" customFormat="1" x14ac:dyDescent="0.2">
      <c r="A95" s="34" t="s">
        <v>200</v>
      </c>
      <c r="B95" s="42">
        <v>473426095052526</v>
      </c>
      <c r="C95" s="36" t="s">
        <v>22</v>
      </c>
      <c r="D95" s="37">
        <v>31537</v>
      </c>
      <c r="E95" s="37"/>
      <c r="F95" s="37"/>
      <c r="G95" s="37"/>
      <c r="H95" s="37"/>
      <c r="I95" s="37"/>
      <c r="J95" s="38" t="s">
        <v>206</v>
      </c>
      <c r="K95" s="38"/>
      <c r="L95" s="38"/>
      <c r="M95" s="38"/>
      <c r="N95" s="38"/>
      <c r="O95" s="38"/>
      <c r="P95" s="38"/>
      <c r="U95" s="39">
        <f t="shared" si="6"/>
        <v>24.981534</v>
      </c>
      <c r="V95" s="34">
        <v>7.6139999999999999</v>
      </c>
      <c r="X95" s="39">
        <v>22.44</v>
      </c>
      <c r="Y95" s="34">
        <v>6.84</v>
      </c>
      <c r="AA95" s="34">
        <v>430.71300000000002</v>
      </c>
      <c r="AB95" s="34">
        <f t="shared" si="5"/>
        <v>423.09900000000005</v>
      </c>
      <c r="AC95" s="34">
        <v>423.87299999999999</v>
      </c>
      <c r="AD95" s="34">
        <v>7.2489999999999997</v>
      </c>
      <c r="AE95" s="34">
        <v>6.4749999999999996</v>
      </c>
      <c r="AF95" s="34">
        <f t="shared" si="4"/>
        <v>0.77400000000000002</v>
      </c>
    </row>
    <row r="96" spans="1:32" s="34" customFormat="1" x14ac:dyDescent="0.2">
      <c r="A96" s="34" t="s">
        <v>200</v>
      </c>
      <c r="B96" s="42">
        <v>473426095052526</v>
      </c>
      <c r="C96" s="36" t="s">
        <v>22</v>
      </c>
      <c r="D96" s="37">
        <v>31543</v>
      </c>
      <c r="E96" s="37"/>
      <c r="F96" s="37"/>
      <c r="G96" s="37"/>
      <c r="H96" s="37"/>
      <c r="I96" s="37"/>
      <c r="J96" s="38" t="s">
        <v>206</v>
      </c>
      <c r="K96" s="38"/>
      <c r="L96" s="38"/>
      <c r="M96" s="38"/>
      <c r="N96" s="38"/>
      <c r="O96" s="38"/>
      <c r="P96" s="38"/>
      <c r="U96" s="39">
        <f t="shared" si="6"/>
        <v>24.722335000000001</v>
      </c>
      <c r="V96" s="34">
        <v>7.5350000000000001</v>
      </c>
      <c r="X96" s="39">
        <v>22.31</v>
      </c>
      <c r="Y96" s="34">
        <v>6.8</v>
      </c>
      <c r="AA96" s="34">
        <v>430.71300000000002</v>
      </c>
      <c r="AB96" s="34">
        <f t="shared" si="5"/>
        <v>423.178</v>
      </c>
      <c r="AC96" s="34">
        <v>423.91300000000001</v>
      </c>
      <c r="AD96" s="34">
        <v>7.17</v>
      </c>
      <c r="AE96" s="34">
        <v>6.4349999999999996</v>
      </c>
      <c r="AF96" s="34">
        <f t="shared" si="4"/>
        <v>0.73500000000000032</v>
      </c>
    </row>
    <row r="97" spans="1:32" s="34" customFormat="1" x14ac:dyDescent="0.2">
      <c r="A97" s="34" t="s">
        <v>200</v>
      </c>
      <c r="B97" s="42">
        <v>473426095052526</v>
      </c>
      <c r="C97" s="36" t="s">
        <v>22</v>
      </c>
      <c r="D97" s="37">
        <v>31551</v>
      </c>
      <c r="E97" s="37"/>
      <c r="F97" s="37"/>
      <c r="G97" s="37"/>
      <c r="H97" s="37"/>
      <c r="I97" s="37"/>
      <c r="J97" s="38" t="s">
        <v>206</v>
      </c>
      <c r="K97" s="38"/>
      <c r="L97" s="38"/>
      <c r="M97" s="38"/>
      <c r="N97" s="38"/>
      <c r="O97" s="38"/>
      <c r="P97" s="38"/>
      <c r="U97" s="39">
        <f t="shared" si="6"/>
        <v>24.502508000000002</v>
      </c>
      <c r="V97" s="34">
        <v>7.468</v>
      </c>
      <c r="X97" s="39">
        <v>22.34</v>
      </c>
      <c r="Y97" s="34">
        <v>6.8090000000000002</v>
      </c>
      <c r="AA97" s="34">
        <v>430.71300000000002</v>
      </c>
      <c r="AB97" s="34">
        <f t="shared" si="5"/>
        <v>423.245</v>
      </c>
      <c r="AC97" s="34">
        <v>423.904</v>
      </c>
      <c r="AD97" s="34">
        <v>7.1029999999999998</v>
      </c>
      <c r="AE97" s="34">
        <v>6.444</v>
      </c>
      <c r="AF97" s="34">
        <f t="shared" si="4"/>
        <v>0.65899999999999981</v>
      </c>
    </row>
    <row r="98" spans="1:32" s="34" customFormat="1" x14ac:dyDescent="0.2">
      <c r="A98" s="34" t="s">
        <v>200</v>
      </c>
      <c r="B98" s="42">
        <v>473426095052526</v>
      </c>
      <c r="C98" s="36" t="s">
        <v>22</v>
      </c>
      <c r="D98" s="37">
        <v>31578</v>
      </c>
      <c r="E98" s="37"/>
      <c r="F98" s="37"/>
      <c r="G98" s="37"/>
      <c r="H98" s="37"/>
      <c r="I98" s="37"/>
      <c r="J98" s="38" t="s">
        <v>206</v>
      </c>
      <c r="K98" s="38"/>
      <c r="L98" s="38"/>
      <c r="M98" s="38"/>
      <c r="N98" s="38"/>
      <c r="O98" s="38"/>
      <c r="P98" s="38"/>
      <c r="U98" s="39">
        <f t="shared" si="6"/>
        <v>24.732178000000001</v>
      </c>
      <c r="V98" s="34">
        <v>7.5380000000000003</v>
      </c>
      <c r="X98" s="39">
        <v>22.36</v>
      </c>
      <c r="Y98" s="34">
        <v>6.8150000000000004</v>
      </c>
      <c r="AA98" s="34">
        <v>430.71300000000002</v>
      </c>
      <c r="AB98" s="34">
        <f t="shared" si="5"/>
        <v>423.17500000000001</v>
      </c>
      <c r="AC98" s="34">
        <v>423.89800000000002</v>
      </c>
      <c r="AD98" s="34">
        <v>7.173</v>
      </c>
      <c r="AE98" s="34">
        <v>6.45</v>
      </c>
      <c r="AF98" s="34">
        <f t="shared" si="4"/>
        <v>0.72299999999999986</v>
      </c>
    </row>
    <row r="99" spans="1:32" s="34" customFormat="1" x14ac:dyDescent="0.2">
      <c r="A99" s="34" t="s">
        <v>200</v>
      </c>
      <c r="B99" s="42">
        <v>473426095052526</v>
      </c>
      <c r="C99" s="36" t="s">
        <v>22</v>
      </c>
      <c r="D99" s="37">
        <v>31592</v>
      </c>
      <c r="E99" s="37"/>
      <c r="F99" s="37"/>
      <c r="G99" s="37"/>
      <c r="H99" s="37"/>
      <c r="I99" s="37"/>
      <c r="J99" s="38" t="s">
        <v>206</v>
      </c>
      <c r="K99" s="38"/>
      <c r="L99" s="38"/>
      <c r="M99" s="38"/>
      <c r="N99" s="38"/>
      <c r="O99" s="38"/>
      <c r="P99" s="38"/>
      <c r="U99" s="39">
        <f t="shared" si="6"/>
        <v>24.712492000000001</v>
      </c>
      <c r="V99" s="34">
        <v>7.532</v>
      </c>
      <c r="X99" s="39">
        <v>22.34</v>
      </c>
      <c r="Y99" s="34">
        <v>6.8090000000000002</v>
      </c>
      <c r="AA99" s="34">
        <v>430.71300000000002</v>
      </c>
      <c r="AB99" s="34">
        <f t="shared" si="5"/>
        <v>423.18100000000004</v>
      </c>
      <c r="AC99" s="34">
        <v>423.904</v>
      </c>
      <c r="AD99" s="34">
        <v>7.1669999999999998</v>
      </c>
      <c r="AE99" s="34">
        <v>6.444</v>
      </c>
      <c r="AF99" s="34">
        <f t="shared" si="4"/>
        <v>0.72299999999999986</v>
      </c>
    </row>
    <row r="100" spans="1:32" s="34" customFormat="1" x14ac:dyDescent="0.2">
      <c r="A100" s="34" t="s">
        <v>200</v>
      </c>
      <c r="B100" s="42">
        <v>473426095052526</v>
      </c>
      <c r="C100" s="36" t="s">
        <v>22</v>
      </c>
      <c r="D100" s="37">
        <v>31602</v>
      </c>
      <c r="E100" s="37"/>
      <c r="F100" s="37"/>
      <c r="G100" s="37"/>
      <c r="H100" s="37"/>
      <c r="I100" s="37"/>
      <c r="J100" s="38" t="s">
        <v>206</v>
      </c>
      <c r="K100" s="38"/>
      <c r="L100" s="38"/>
      <c r="M100" s="38"/>
      <c r="N100" s="38"/>
      <c r="O100" s="38"/>
      <c r="P100" s="38"/>
      <c r="U100" s="39">
        <f t="shared" si="6"/>
        <v>24.751864000000001</v>
      </c>
      <c r="V100" s="34">
        <v>7.5439999999999996</v>
      </c>
      <c r="X100" s="39">
        <v>22.39</v>
      </c>
      <c r="Y100" s="34">
        <v>6.8250000000000002</v>
      </c>
      <c r="AA100" s="34">
        <v>430.71300000000002</v>
      </c>
      <c r="AB100" s="34">
        <f t="shared" si="5"/>
        <v>423.16900000000004</v>
      </c>
      <c r="AC100" s="34">
        <v>423.88799999999998</v>
      </c>
      <c r="AD100" s="34">
        <v>7.1790000000000003</v>
      </c>
      <c r="AE100" s="34">
        <v>6.46</v>
      </c>
      <c r="AF100" s="34">
        <f t="shared" si="4"/>
        <v>0.71900000000000031</v>
      </c>
    </row>
    <row r="101" spans="1:32" s="34" customFormat="1" x14ac:dyDescent="0.2">
      <c r="A101" s="34" t="s">
        <v>200</v>
      </c>
      <c r="B101" s="42">
        <v>473426095052526</v>
      </c>
      <c r="C101" s="36" t="s">
        <v>22</v>
      </c>
      <c r="D101" s="37">
        <v>31606</v>
      </c>
      <c r="E101" s="37"/>
      <c r="F101" s="37"/>
      <c r="G101" s="37"/>
      <c r="H101" s="37"/>
      <c r="I101" s="37"/>
      <c r="J101" s="38" t="s">
        <v>206</v>
      </c>
      <c r="K101" s="38"/>
      <c r="L101" s="38"/>
      <c r="M101" s="38"/>
      <c r="N101" s="38"/>
      <c r="O101" s="38"/>
      <c r="P101" s="38"/>
      <c r="U101" s="39">
        <f t="shared" si="6"/>
        <v>24.771550000000001</v>
      </c>
      <c r="V101" s="34">
        <v>7.55</v>
      </c>
      <c r="X101" s="39">
        <v>22.47</v>
      </c>
      <c r="Y101" s="34">
        <v>6.8490000000000002</v>
      </c>
      <c r="AA101" s="34">
        <v>430.71300000000002</v>
      </c>
      <c r="AB101" s="34">
        <f t="shared" si="5"/>
        <v>423.16300000000001</v>
      </c>
      <c r="AC101" s="34">
        <v>423.86399999999998</v>
      </c>
      <c r="AD101" s="34">
        <v>7.1849999999999996</v>
      </c>
      <c r="AE101" s="34">
        <v>6.484</v>
      </c>
      <c r="AF101" s="34">
        <f t="shared" si="4"/>
        <v>0.70099999999999962</v>
      </c>
    </row>
    <row r="102" spans="1:32" s="34" customFormat="1" x14ac:dyDescent="0.2">
      <c r="A102" s="34" t="s">
        <v>200</v>
      </c>
      <c r="B102" s="42">
        <v>473426095052526</v>
      </c>
      <c r="C102" s="36" t="s">
        <v>22</v>
      </c>
      <c r="D102" s="37">
        <v>31614</v>
      </c>
      <c r="E102" s="37"/>
      <c r="F102" s="37"/>
      <c r="G102" s="37"/>
      <c r="H102" s="37"/>
      <c r="I102" s="37"/>
      <c r="J102" s="38" t="s">
        <v>206</v>
      </c>
      <c r="K102" s="38"/>
      <c r="L102" s="38"/>
      <c r="M102" s="38"/>
      <c r="N102" s="38"/>
      <c r="O102" s="38"/>
      <c r="P102" s="38"/>
      <c r="U102" s="39">
        <f t="shared" si="6"/>
        <v>24.971691</v>
      </c>
      <c r="V102" s="34">
        <v>7.6109999999999998</v>
      </c>
      <c r="X102" s="39">
        <v>22.47</v>
      </c>
      <c r="Y102" s="34">
        <v>6.8490000000000002</v>
      </c>
      <c r="AA102" s="34">
        <v>430.71300000000002</v>
      </c>
      <c r="AB102" s="34">
        <f t="shared" si="5"/>
        <v>423.10200000000003</v>
      </c>
      <c r="AC102" s="34">
        <v>423.86399999999998</v>
      </c>
      <c r="AD102" s="34">
        <v>7.2460000000000004</v>
      </c>
      <c r="AE102" s="34">
        <v>6.484</v>
      </c>
      <c r="AF102" s="34">
        <f t="shared" si="4"/>
        <v>0.76200000000000045</v>
      </c>
    </row>
    <row r="103" spans="1:32" s="34" customFormat="1" x14ac:dyDescent="0.2">
      <c r="A103" s="34" t="s">
        <v>200</v>
      </c>
      <c r="B103" s="42">
        <v>473426095052526</v>
      </c>
      <c r="C103" s="36" t="s">
        <v>22</v>
      </c>
      <c r="D103" s="37">
        <v>31719</v>
      </c>
      <c r="E103" s="37"/>
      <c r="F103" s="37"/>
      <c r="G103" s="37"/>
      <c r="H103" s="37"/>
      <c r="I103" s="37"/>
      <c r="J103" s="38" t="s">
        <v>206</v>
      </c>
      <c r="K103" s="38"/>
      <c r="L103" s="38"/>
      <c r="M103" s="38"/>
      <c r="N103" s="38"/>
      <c r="O103" s="38"/>
      <c r="P103" s="38"/>
      <c r="U103" s="39">
        <f t="shared" si="6"/>
        <v>25.641015000000003</v>
      </c>
      <c r="V103" s="34">
        <v>7.8150000000000004</v>
      </c>
      <c r="X103" s="39">
        <v>22.65</v>
      </c>
      <c r="Y103" s="34">
        <v>6.9039999999999999</v>
      </c>
      <c r="AA103" s="34">
        <v>430.71300000000002</v>
      </c>
      <c r="AB103" s="34">
        <f t="shared" si="5"/>
        <v>422.89800000000002</v>
      </c>
      <c r="AC103" s="34">
        <v>423.80900000000003</v>
      </c>
      <c r="AD103" s="34">
        <v>7.45</v>
      </c>
      <c r="AE103" s="34">
        <v>6.5389999999999997</v>
      </c>
      <c r="AF103" s="34">
        <f t="shared" si="4"/>
        <v>0.91100000000000048</v>
      </c>
    </row>
    <row r="104" spans="1:32" s="34" customFormat="1" x14ac:dyDescent="0.2">
      <c r="A104" s="34" t="s">
        <v>200</v>
      </c>
      <c r="B104" s="42">
        <v>473426095052526</v>
      </c>
      <c r="C104" s="36" t="s">
        <v>22</v>
      </c>
      <c r="D104" s="37">
        <v>31774</v>
      </c>
      <c r="E104" s="37"/>
      <c r="F104" s="37"/>
      <c r="G104" s="37"/>
      <c r="H104" s="37"/>
      <c r="I104" s="37"/>
      <c r="J104" s="38" t="s">
        <v>206</v>
      </c>
      <c r="K104" s="38"/>
      <c r="L104" s="38"/>
      <c r="M104" s="38"/>
      <c r="N104" s="38"/>
      <c r="O104" s="38"/>
      <c r="P104" s="38"/>
      <c r="Q104" s="34">
        <v>0</v>
      </c>
      <c r="R104" s="34">
        <v>0</v>
      </c>
      <c r="U104" s="39">
        <f t="shared" si="6"/>
        <v>26.330025000000003</v>
      </c>
      <c r="V104" s="34">
        <v>8.0250000000000004</v>
      </c>
      <c r="X104" s="39">
        <v>22.79</v>
      </c>
      <c r="Y104" s="34">
        <v>6.9459999999999997</v>
      </c>
      <c r="AA104" s="34">
        <v>430.71300000000002</v>
      </c>
      <c r="AB104" s="34">
        <f t="shared" si="5"/>
        <v>422.68800000000005</v>
      </c>
      <c r="AC104" s="34">
        <v>423.76600000000002</v>
      </c>
      <c r="AD104" s="34">
        <v>7.66</v>
      </c>
      <c r="AE104" s="34">
        <v>6.5810000000000004</v>
      </c>
      <c r="AF104" s="34">
        <f t="shared" si="4"/>
        <v>1.0789999999999997</v>
      </c>
    </row>
    <row r="105" spans="1:32" s="34" customFormat="1" x14ac:dyDescent="0.2">
      <c r="A105" s="34" t="s">
        <v>200</v>
      </c>
      <c r="B105" s="42">
        <v>473426095052526</v>
      </c>
      <c r="C105" s="36" t="s">
        <v>22</v>
      </c>
      <c r="D105" s="37">
        <v>31780</v>
      </c>
      <c r="E105" s="37"/>
      <c r="F105" s="37"/>
      <c r="G105" s="37"/>
      <c r="H105" s="37"/>
      <c r="I105" s="37"/>
      <c r="J105" s="38" t="s">
        <v>206</v>
      </c>
      <c r="K105" s="38"/>
      <c r="L105" s="38"/>
      <c r="M105" s="38"/>
      <c r="N105" s="38"/>
      <c r="O105" s="38"/>
      <c r="P105" s="38"/>
      <c r="U105" s="39">
        <f t="shared" si="6"/>
        <v>26.352992</v>
      </c>
      <c r="V105" s="34">
        <v>8.032</v>
      </c>
      <c r="X105" s="39">
        <v>22.82</v>
      </c>
      <c r="Y105" s="34">
        <v>6.9560000000000004</v>
      </c>
      <c r="AA105" s="34">
        <v>430.71300000000002</v>
      </c>
      <c r="AB105" s="34">
        <f t="shared" si="5"/>
        <v>422.68100000000004</v>
      </c>
      <c r="AC105" s="34">
        <v>423.75700000000001</v>
      </c>
      <c r="AD105" s="34">
        <v>7.6669999999999998</v>
      </c>
      <c r="AE105" s="34">
        <v>6.5910000000000002</v>
      </c>
      <c r="AF105" s="34">
        <f t="shared" si="4"/>
        <v>1.0759999999999996</v>
      </c>
    </row>
    <row r="106" spans="1:32" s="34" customFormat="1" x14ac:dyDescent="0.2">
      <c r="A106" s="34" t="s">
        <v>200</v>
      </c>
      <c r="B106" s="42">
        <v>473426095052526</v>
      </c>
      <c r="C106" s="36" t="s">
        <v>22</v>
      </c>
      <c r="D106" s="37">
        <v>31788</v>
      </c>
      <c r="E106" s="37"/>
      <c r="F106" s="37"/>
      <c r="G106" s="37"/>
      <c r="H106" s="37"/>
      <c r="I106" s="37"/>
      <c r="J106" s="38" t="s">
        <v>206</v>
      </c>
      <c r="K106" s="38"/>
      <c r="L106" s="38"/>
      <c r="M106" s="38"/>
      <c r="N106" s="38"/>
      <c r="O106" s="38"/>
      <c r="P106" s="38"/>
      <c r="U106" s="39">
        <f t="shared" si="6"/>
        <v>26.362835</v>
      </c>
      <c r="V106" s="34">
        <v>8.0350000000000001</v>
      </c>
      <c r="X106" s="39">
        <v>22.85</v>
      </c>
      <c r="Y106" s="34">
        <v>6.9649999999999999</v>
      </c>
      <c r="AA106" s="34">
        <v>430.71300000000002</v>
      </c>
      <c r="AB106" s="34">
        <f t="shared" si="5"/>
        <v>422.678</v>
      </c>
      <c r="AC106" s="34">
        <v>423.74799999999999</v>
      </c>
      <c r="AD106" s="34">
        <v>7.67</v>
      </c>
      <c r="AE106" s="34">
        <v>6.6</v>
      </c>
      <c r="AF106" s="34">
        <f t="shared" si="4"/>
        <v>1.0700000000000003</v>
      </c>
    </row>
    <row r="107" spans="1:32" s="34" customFormat="1" x14ac:dyDescent="0.2">
      <c r="A107" s="34" t="s">
        <v>200</v>
      </c>
      <c r="B107" s="42">
        <v>473426095052526</v>
      </c>
      <c r="C107" s="36" t="s">
        <v>22</v>
      </c>
      <c r="D107" s="37">
        <v>32201</v>
      </c>
      <c r="E107" s="37"/>
      <c r="F107" s="37"/>
      <c r="G107" s="37"/>
      <c r="H107" s="37"/>
      <c r="I107" s="37"/>
      <c r="J107" s="38" t="s">
        <v>206</v>
      </c>
      <c r="K107" s="38"/>
      <c r="L107" s="38"/>
      <c r="M107" s="38"/>
      <c r="N107" s="38"/>
      <c r="O107" s="38"/>
      <c r="P107" s="38"/>
      <c r="U107" s="39">
        <f t="shared" si="6"/>
        <v>26.290653000000002</v>
      </c>
      <c r="V107" s="34">
        <v>8.0129999999999999</v>
      </c>
      <c r="X107" s="39">
        <v>22.75</v>
      </c>
      <c r="Y107" s="34">
        <v>6.9340000000000002</v>
      </c>
      <c r="Z107" s="34" t="s">
        <v>24</v>
      </c>
      <c r="AA107" s="34">
        <v>430.71300000000002</v>
      </c>
      <c r="AB107" s="34">
        <f t="shared" si="5"/>
        <v>422.70000000000005</v>
      </c>
      <c r="AC107" s="34">
        <v>423.779</v>
      </c>
      <c r="AD107" s="34">
        <v>7.6479999999999997</v>
      </c>
      <c r="AE107" s="34">
        <v>6.569</v>
      </c>
      <c r="AF107" s="34">
        <f t="shared" si="4"/>
        <v>1.0789999999999997</v>
      </c>
    </row>
    <row r="108" spans="1:32" s="34" customFormat="1" x14ac:dyDescent="0.2">
      <c r="A108" s="34" t="s">
        <v>200</v>
      </c>
      <c r="B108" s="42">
        <v>473426095052526</v>
      </c>
      <c r="C108" s="36" t="s">
        <v>22</v>
      </c>
      <c r="D108" s="37">
        <v>32235</v>
      </c>
      <c r="E108" s="37"/>
      <c r="F108" s="37"/>
      <c r="G108" s="37"/>
      <c r="H108" s="37"/>
      <c r="I108" s="37"/>
      <c r="J108" s="38" t="s">
        <v>206</v>
      </c>
      <c r="K108" s="38"/>
      <c r="L108" s="38"/>
      <c r="M108" s="38"/>
      <c r="N108" s="38"/>
      <c r="O108" s="38"/>
      <c r="P108" s="38"/>
      <c r="U108" s="39">
        <f t="shared" si="6"/>
        <v>26.280809999999999</v>
      </c>
      <c r="V108" s="34">
        <v>8.01</v>
      </c>
      <c r="X108" s="39">
        <v>22.75</v>
      </c>
      <c r="Y108" s="34">
        <v>6.9340000000000002</v>
      </c>
      <c r="AA108" s="34">
        <v>430.71300000000002</v>
      </c>
      <c r="AB108" s="34">
        <f t="shared" si="5"/>
        <v>422.70300000000003</v>
      </c>
      <c r="AC108" s="34">
        <v>423.779</v>
      </c>
      <c r="AD108" s="34">
        <v>7.6449999999999996</v>
      </c>
      <c r="AE108" s="34">
        <v>6.569</v>
      </c>
      <c r="AF108" s="34">
        <f t="shared" si="4"/>
        <v>1.0759999999999996</v>
      </c>
    </row>
    <row r="109" spans="1:32" s="34" customFormat="1" x14ac:dyDescent="0.2">
      <c r="A109" s="34" t="s">
        <v>200</v>
      </c>
      <c r="B109" s="42">
        <v>473426095052526</v>
      </c>
      <c r="C109" s="36" t="s">
        <v>22</v>
      </c>
      <c r="D109" s="37">
        <v>32263</v>
      </c>
      <c r="E109" s="37"/>
      <c r="F109" s="37"/>
      <c r="G109" s="37"/>
      <c r="H109" s="37"/>
      <c r="I109" s="37"/>
      <c r="J109" s="38" t="s">
        <v>206</v>
      </c>
      <c r="K109" s="38"/>
      <c r="L109" s="38"/>
      <c r="M109" s="38"/>
      <c r="N109" s="38"/>
      <c r="O109" s="38"/>
      <c r="P109" s="38"/>
      <c r="U109" s="39">
        <f t="shared" si="6"/>
        <v>25.732883000000001</v>
      </c>
      <c r="V109" s="34">
        <v>7.843</v>
      </c>
      <c r="X109" s="39">
        <v>22.67</v>
      </c>
      <c r="Y109" s="34">
        <v>6.91</v>
      </c>
      <c r="AA109" s="34">
        <v>430.71300000000002</v>
      </c>
      <c r="AB109" s="34">
        <f t="shared" si="5"/>
        <v>422.87</v>
      </c>
      <c r="AC109" s="34">
        <v>423.803</v>
      </c>
      <c r="AD109" s="34">
        <v>7.4779999999999998</v>
      </c>
      <c r="AE109" s="34">
        <v>6.5449999999999999</v>
      </c>
      <c r="AF109" s="34">
        <f t="shared" si="4"/>
        <v>0.93299999999999983</v>
      </c>
    </row>
    <row r="110" spans="1:32" s="34" customFormat="1" x14ac:dyDescent="0.2">
      <c r="A110" s="34" t="s">
        <v>200</v>
      </c>
      <c r="B110" s="42">
        <v>473426095052526</v>
      </c>
      <c r="C110" s="36" t="s">
        <v>22</v>
      </c>
      <c r="D110" s="37">
        <v>32300</v>
      </c>
      <c r="E110" s="37"/>
      <c r="F110" s="37"/>
      <c r="G110" s="37"/>
      <c r="H110" s="37"/>
      <c r="I110" s="37"/>
      <c r="J110" s="38" t="s">
        <v>206</v>
      </c>
      <c r="K110" s="38"/>
      <c r="L110" s="38"/>
      <c r="M110" s="38"/>
      <c r="N110" s="38"/>
      <c r="O110" s="38"/>
      <c r="P110" s="38"/>
      <c r="U110" s="39">
        <f t="shared" si="6"/>
        <v>26.041297000000004</v>
      </c>
      <c r="V110" s="34">
        <v>7.9370000000000003</v>
      </c>
      <c r="X110" s="39">
        <v>22.71</v>
      </c>
      <c r="Y110" s="34">
        <v>6.9219999999999997</v>
      </c>
      <c r="Z110" s="34" t="s">
        <v>25</v>
      </c>
      <c r="AA110" s="34">
        <v>430.71300000000002</v>
      </c>
      <c r="AB110" s="34">
        <f t="shared" si="5"/>
        <v>422.77600000000001</v>
      </c>
      <c r="AC110" s="34">
        <v>423.791</v>
      </c>
      <c r="AD110" s="34">
        <v>7.5720000000000001</v>
      </c>
      <c r="AE110" s="34">
        <v>6.5570000000000004</v>
      </c>
      <c r="AF110" s="34">
        <f t="shared" si="4"/>
        <v>1.0149999999999997</v>
      </c>
    </row>
    <row r="111" spans="1:32" s="34" customFormat="1" x14ac:dyDescent="0.2">
      <c r="A111" s="34" t="s">
        <v>200</v>
      </c>
      <c r="B111" s="42">
        <v>473426095052526</v>
      </c>
      <c r="C111" s="36" t="s">
        <v>22</v>
      </c>
      <c r="D111" s="37">
        <v>32313</v>
      </c>
      <c r="E111" s="37"/>
      <c r="F111" s="37"/>
      <c r="G111" s="37"/>
      <c r="H111" s="37"/>
      <c r="I111" s="37"/>
      <c r="J111" s="38" t="s">
        <v>206</v>
      </c>
      <c r="K111" s="38"/>
      <c r="L111" s="38"/>
      <c r="M111" s="38"/>
      <c r="N111" s="38"/>
      <c r="O111" s="38"/>
      <c r="P111" s="38"/>
      <c r="U111" s="39">
        <f t="shared" si="6"/>
        <v>26.251280999999999</v>
      </c>
      <c r="V111" s="34">
        <v>8.0009999999999994</v>
      </c>
      <c r="X111" s="39">
        <v>22.75</v>
      </c>
      <c r="Y111" s="34">
        <v>6.9340000000000002</v>
      </c>
      <c r="AA111" s="34">
        <v>430.71300000000002</v>
      </c>
      <c r="AB111" s="34">
        <f t="shared" si="5"/>
        <v>422.71200000000005</v>
      </c>
      <c r="AC111" s="34">
        <v>423.779</v>
      </c>
      <c r="AD111" s="34">
        <v>7.6360000000000001</v>
      </c>
      <c r="AE111" s="34">
        <v>6.569</v>
      </c>
      <c r="AF111" s="34">
        <f t="shared" si="4"/>
        <v>1.0670000000000002</v>
      </c>
    </row>
    <row r="112" spans="1:32" s="34" customFormat="1" x14ac:dyDescent="0.2">
      <c r="A112" s="34" t="s">
        <v>200</v>
      </c>
      <c r="B112" s="42">
        <v>473426095052526</v>
      </c>
      <c r="C112" s="36" t="s">
        <v>22</v>
      </c>
      <c r="D112" s="37">
        <v>32330</v>
      </c>
      <c r="E112" s="37"/>
      <c r="F112" s="37"/>
      <c r="G112" s="37"/>
      <c r="H112" s="37"/>
      <c r="I112" s="37"/>
      <c r="J112" s="38" t="s">
        <v>206</v>
      </c>
      <c r="K112" s="38"/>
      <c r="L112" s="38"/>
      <c r="M112" s="38"/>
      <c r="N112" s="38"/>
      <c r="O112" s="38"/>
      <c r="P112" s="38"/>
      <c r="U112" s="39">
        <f t="shared" si="6"/>
        <v>26.280809999999999</v>
      </c>
      <c r="V112" s="34">
        <v>8.01</v>
      </c>
      <c r="X112" s="39">
        <v>22.75</v>
      </c>
      <c r="Y112" s="34">
        <v>6.9340000000000002</v>
      </c>
      <c r="AA112" s="34">
        <v>430.71300000000002</v>
      </c>
      <c r="AB112" s="34">
        <f t="shared" si="5"/>
        <v>422.70300000000003</v>
      </c>
      <c r="AC112" s="34">
        <v>423.779</v>
      </c>
      <c r="AD112" s="34">
        <v>7.6449999999999996</v>
      </c>
      <c r="AE112" s="34">
        <v>6.569</v>
      </c>
      <c r="AF112" s="34">
        <f t="shared" si="4"/>
        <v>1.0759999999999996</v>
      </c>
    </row>
    <row r="113" spans="1:32" s="34" customFormat="1" x14ac:dyDescent="0.2">
      <c r="A113" s="34" t="s">
        <v>200</v>
      </c>
      <c r="B113" s="42">
        <v>473426095052526</v>
      </c>
      <c r="C113" s="36" t="s">
        <v>22</v>
      </c>
      <c r="D113" s="37">
        <v>32352</v>
      </c>
      <c r="E113" s="37"/>
      <c r="F113" s="37"/>
      <c r="G113" s="37"/>
      <c r="H113" s="37"/>
      <c r="I113" s="37"/>
      <c r="J113" s="38" t="s">
        <v>206</v>
      </c>
      <c r="K113" s="38"/>
      <c r="L113" s="38"/>
      <c r="M113" s="38"/>
      <c r="N113" s="38"/>
      <c r="O113" s="38"/>
      <c r="P113" s="38"/>
      <c r="U113" s="39">
        <f t="shared" si="6"/>
        <v>26.251280999999999</v>
      </c>
      <c r="V113" s="34">
        <v>8.0009999999999994</v>
      </c>
      <c r="X113" s="39">
        <v>23</v>
      </c>
      <c r="Y113" s="34">
        <v>7.01</v>
      </c>
      <c r="AA113" s="34">
        <v>430.71300000000002</v>
      </c>
      <c r="AB113" s="34">
        <f t="shared" si="5"/>
        <v>422.71200000000005</v>
      </c>
      <c r="AC113" s="34">
        <v>423.702</v>
      </c>
      <c r="AD113" s="34">
        <v>7.6360000000000001</v>
      </c>
      <c r="AE113" s="34">
        <v>6.6449999999999996</v>
      </c>
      <c r="AF113" s="34">
        <f t="shared" si="4"/>
        <v>0.99100000000000055</v>
      </c>
    </row>
    <row r="114" spans="1:32" s="34" customFormat="1" x14ac:dyDescent="0.2">
      <c r="A114" s="34" t="s">
        <v>200</v>
      </c>
      <c r="B114" s="42">
        <v>473426095052526</v>
      </c>
      <c r="C114" s="36" t="s">
        <v>22</v>
      </c>
      <c r="D114" s="37">
        <v>32381</v>
      </c>
      <c r="E114" s="37"/>
      <c r="F114" s="37"/>
      <c r="G114" s="37"/>
      <c r="H114" s="37"/>
      <c r="I114" s="37"/>
      <c r="J114" s="38" t="s">
        <v>206</v>
      </c>
      <c r="K114" s="38"/>
      <c r="L114" s="38"/>
      <c r="M114" s="38"/>
      <c r="N114" s="38"/>
      <c r="O114" s="38"/>
      <c r="P114" s="38"/>
      <c r="U114" s="39">
        <f t="shared" si="6"/>
        <v>26.261123999999999</v>
      </c>
      <c r="V114" s="34">
        <v>8.0039999999999996</v>
      </c>
      <c r="X114" s="39">
        <v>22.82</v>
      </c>
      <c r="Y114" s="34">
        <v>6.9560000000000004</v>
      </c>
      <c r="AA114" s="34">
        <v>430.71300000000002</v>
      </c>
      <c r="AB114" s="34">
        <f t="shared" si="5"/>
        <v>422.709</v>
      </c>
      <c r="AC114" s="34">
        <v>423.75700000000001</v>
      </c>
      <c r="AD114" s="34">
        <v>7.6390000000000002</v>
      </c>
      <c r="AE114" s="34">
        <v>6.5910000000000002</v>
      </c>
      <c r="AF114" s="34">
        <f t="shared" si="4"/>
        <v>1.048</v>
      </c>
    </row>
    <row r="115" spans="1:32" s="34" customFormat="1" x14ac:dyDescent="0.2">
      <c r="A115" s="34" t="s">
        <v>200</v>
      </c>
      <c r="B115" s="42">
        <v>473426095052526</v>
      </c>
      <c r="C115" s="36" t="s">
        <v>22</v>
      </c>
      <c r="D115" s="37">
        <v>32476</v>
      </c>
      <c r="E115" s="37"/>
      <c r="F115" s="37"/>
      <c r="G115" s="37"/>
      <c r="H115" s="37"/>
      <c r="I115" s="37"/>
      <c r="J115" s="38" t="s">
        <v>206</v>
      </c>
      <c r="K115" s="38"/>
      <c r="L115" s="38"/>
      <c r="M115" s="38"/>
      <c r="N115" s="38"/>
      <c r="O115" s="38"/>
      <c r="P115" s="38"/>
      <c r="U115" s="39">
        <f t="shared" si="6"/>
        <v>26.290653000000002</v>
      </c>
      <c r="V115" s="34">
        <v>8.0129999999999999</v>
      </c>
      <c r="X115" s="39">
        <v>23.18</v>
      </c>
      <c r="Y115" s="34">
        <v>7.0650000000000004</v>
      </c>
      <c r="AA115" s="34">
        <v>430.71300000000002</v>
      </c>
      <c r="AB115" s="34">
        <f t="shared" si="5"/>
        <v>422.70000000000005</v>
      </c>
      <c r="AC115" s="34">
        <v>423.64800000000002</v>
      </c>
      <c r="AD115" s="34">
        <v>7.6479999999999997</v>
      </c>
      <c r="AE115" s="34">
        <v>6.7</v>
      </c>
      <c r="AF115" s="34">
        <f t="shared" si="4"/>
        <v>0.94799999999999951</v>
      </c>
    </row>
    <row r="116" spans="1:32" s="34" customFormat="1" x14ac:dyDescent="0.2">
      <c r="A116" s="34" t="s">
        <v>200</v>
      </c>
      <c r="B116" s="42">
        <v>473426095052526</v>
      </c>
      <c r="C116" s="36" t="s">
        <v>22</v>
      </c>
      <c r="D116" s="37">
        <v>32723</v>
      </c>
      <c r="E116" s="37"/>
      <c r="F116" s="37"/>
      <c r="G116" s="37"/>
      <c r="H116" s="37"/>
      <c r="I116" s="37"/>
      <c r="J116" s="38" t="s">
        <v>206</v>
      </c>
      <c r="K116" s="38"/>
      <c r="L116" s="38"/>
      <c r="M116" s="38"/>
      <c r="N116" s="38"/>
      <c r="O116" s="38"/>
      <c r="P116" s="38"/>
      <c r="U116" s="39">
        <f t="shared" si="6"/>
        <v>25.601642999999999</v>
      </c>
      <c r="V116" s="34">
        <v>7.8029999999999999</v>
      </c>
      <c r="X116" s="39">
        <v>23.06</v>
      </c>
      <c r="Y116" s="34">
        <v>7.0289999999999999</v>
      </c>
      <c r="AA116" s="34">
        <v>430.71300000000002</v>
      </c>
      <c r="AB116" s="34">
        <f t="shared" si="5"/>
        <v>422.91</v>
      </c>
      <c r="AC116" s="34">
        <v>423.68400000000003</v>
      </c>
      <c r="AD116" s="34">
        <v>7.4379999999999997</v>
      </c>
      <c r="AE116" s="34">
        <v>6.6639999999999997</v>
      </c>
      <c r="AF116" s="34">
        <f t="shared" si="4"/>
        <v>0.77400000000000002</v>
      </c>
    </row>
    <row r="117" spans="1:32" s="34" customFormat="1" x14ac:dyDescent="0.2">
      <c r="A117" s="34" t="s">
        <v>200</v>
      </c>
      <c r="B117" s="42">
        <v>473426095052526</v>
      </c>
      <c r="C117" s="36" t="s">
        <v>22</v>
      </c>
      <c r="D117" s="37">
        <v>32759</v>
      </c>
      <c r="E117" s="37"/>
      <c r="F117" s="37"/>
      <c r="G117" s="37"/>
      <c r="H117" s="37"/>
      <c r="I117" s="37"/>
      <c r="J117" s="38" t="s">
        <v>206</v>
      </c>
      <c r="K117" s="38"/>
      <c r="L117" s="38"/>
      <c r="M117" s="38"/>
      <c r="N117" s="38"/>
      <c r="O117" s="38"/>
      <c r="P117" s="38"/>
      <c r="U117" s="39">
        <f t="shared" si="6"/>
        <v>26.172537000000002</v>
      </c>
      <c r="V117" s="34">
        <v>7.9770000000000003</v>
      </c>
      <c r="X117" s="39">
        <v>23.12</v>
      </c>
      <c r="Y117" s="34">
        <v>7.0469999999999997</v>
      </c>
      <c r="AA117" s="34">
        <v>430.71300000000002</v>
      </c>
      <c r="AB117" s="34">
        <f t="shared" si="5"/>
        <v>422.73600000000005</v>
      </c>
      <c r="AC117" s="34">
        <v>423.666</v>
      </c>
      <c r="AD117" s="34">
        <v>7.6120000000000001</v>
      </c>
      <c r="AE117" s="34">
        <v>6.6820000000000004</v>
      </c>
      <c r="AF117" s="34">
        <f t="shared" si="4"/>
        <v>0.92999999999999972</v>
      </c>
    </row>
    <row r="118" spans="1:32" s="34" customFormat="1" x14ac:dyDescent="0.2">
      <c r="A118" s="34" t="s">
        <v>200</v>
      </c>
      <c r="B118" s="42">
        <v>473426095052526</v>
      </c>
      <c r="C118" s="36" t="s">
        <v>22</v>
      </c>
      <c r="D118" s="37">
        <v>32800</v>
      </c>
      <c r="E118" s="37"/>
      <c r="F118" s="37"/>
      <c r="G118" s="37"/>
      <c r="H118" s="37"/>
      <c r="I118" s="37"/>
      <c r="J118" s="38" t="s">
        <v>206</v>
      </c>
      <c r="K118" s="38"/>
      <c r="L118" s="38"/>
      <c r="M118" s="38"/>
      <c r="N118" s="38"/>
      <c r="O118" s="38"/>
      <c r="P118" s="38"/>
      <c r="U118" s="39">
        <f t="shared" si="6"/>
        <v>26.330025000000003</v>
      </c>
      <c r="V118" s="34">
        <v>8.0250000000000004</v>
      </c>
      <c r="X118" s="39">
        <v>23.15</v>
      </c>
      <c r="Y118" s="34">
        <v>7.056</v>
      </c>
      <c r="AA118" s="34">
        <v>430.71300000000002</v>
      </c>
      <c r="AB118" s="34">
        <f t="shared" si="5"/>
        <v>422.68800000000005</v>
      </c>
      <c r="AC118" s="34">
        <v>423.65699999999998</v>
      </c>
      <c r="AD118" s="34">
        <v>7.66</v>
      </c>
      <c r="AE118" s="34">
        <v>6.6909999999999998</v>
      </c>
      <c r="AF118" s="34">
        <f t="shared" si="4"/>
        <v>0.96900000000000031</v>
      </c>
    </row>
    <row r="119" spans="1:32" s="34" customFormat="1" x14ac:dyDescent="0.2">
      <c r="A119" s="34" t="s">
        <v>200</v>
      </c>
      <c r="B119" s="42">
        <v>473426095052526</v>
      </c>
      <c r="C119" s="36" t="s">
        <v>22</v>
      </c>
      <c r="D119" s="37">
        <v>32829</v>
      </c>
      <c r="E119" s="37"/>
      <c r="F119" s="37"/>
      <c r="G119" s="37"/>
      <c r="H119" s="37"/>
      <c r="I119" s="37"/>
      <c r="J119" s="38" t="s">
        <v>206</v>
      </c>
      <c r="K119" s="38"/>
      <c r="L119" s="38"/>
      <c r="M119" s="38"/>
      <c r="N119" s="38"/>
      <c r="O119" s="38"/>
      <c r="P119" s="38"/>
      <c r="U119" s="39">
        <f t="shared" si="6"/>
        <v>26.320182000000003</v>
      </c>
      <c r="V119" s="34">
        <v>8.0220000000000002</v>
      </c>
      <c r="X119" s="39">
        <v>23.21</v>
      </c>
      <c r="Y119" s="34">
        <v>7.0739999999999998</v>
      </c>
      <c r="AA119" s="34">
        <v>430.71300000000002</v>
      </c>
      <c r="AB119" s="34">
        <f t="shared" si="5"/>
        <v>422.69100000000003</v>
      </c>
      <c r="AC119" s="34">
        <v>423.63799999999998</v>
      </c>
      <c r="AD119" s="34">
        <v>7.657</v>
      </c>
      <c r="AE119" s="34">
        <v>6.7089999999999996</v>
      </c>
      <c r="AF119" s="34">
        <f t="shared" si="4"/>
        <v>0.9480000000000004</v>
      </c>
    </row>
    <row r="120" spans="1:32" s="34" customFormat="1" x14ac:dyDescent="0.2">
      <c r="A120" s="34" t="s">
        <v>200</v>
      </c>
      <c r="B120" s="42">
        <v>473426095052526</v>
      </c>
      <c r="C120" s="36" t="s">
        <v>22</v>
      </c>
      <c r="D120" s="37">
        <v>32881</v>
      </c>
      <c r="E120" s="37"/>
      <c r="F120" s="37"/>
      <c r="G120" s="37"/>
      <c r="H120" s="37"/>
      <c r="I120" s="37"/>
      <c r="J120" s="38" t="s">
        <v>206</v>
      </c>
      <c r="K120" s="38"/>
      <c r="L120" s="38"/>
      <c r="M120" s="38"/>
      <c r="N120" s="38"/>
      <c r="O120" s="38"/>
      <c r="P120" s="38"/>
      <c r="U120" s="39">
        <f t="shared" si="6"/>
        <v>26.330025000000003</v>
      </c>
      <c r="V120" s="34">
        <v>8.0250000000000004</v>
      </c>
      <c r="X120" s="39">
        <v>23.33</v>
      </c>
      <c r="Y120" s="34">
        <v>7.1109999999999998</v>
      </c>
      <c r="AA120" s="34">
        <v>430.71300000000002</v>
      </c>
      <c r="AB120" s="34">
        <f t="shared" si="5"/>
        <v>422.68800000000005</v>
      </c>
      <c r="AC120" s="34">
        <v>423.60199999999998</v>
      </c>
      <c r="AD120" s="34">
        <v>7.66</v>
      </c>
      <c r="AE120" s="34">
        <v>6.7460000000000004</v>
      </c>
      <c r="AF120" s="34">
        <f t="shared" si="4"/>
        <v>0.9139999999999997</v>
      </c>
    </row>
    <row r="121" spans="1:32" s="34" customFormat="1" x14ac:dyDescent="0.2">
      <c r="A121" s="34" t="s">
        <v>200</v>
      </c>
      <c r="B121" s="42">
        <v>473426095052526</v>
      </c>
      <c r="C121" s="36" t="s">
        <v>22</v>
      </c>
      <c r="D121" s="37">
        <v>32976</v>
      </c>
      <c r="E121" s="37"/>
      <c r="F121" s="37"/>
      <c r="G121" s="37"/>
      <c r="H121" s="37"/>
      <c r="I121" s="37"/>
      <c r="J121" s="38" t="s">
        <v>206</v>
      </c>
      <c r="K121" s="38"/>
      <c r="L121" s="38"/>
      <c r="M121" s="38"/>
      <c r="N121" s="38"/>
      <c r="O121" s="38"/>
      <c r="P121" s="38"/>
      <c r="U121" s="39">
        <f t="shared" si="6"/>
        <v>26.362835</v>
      </c>
      <c r="V121" s="34">
        <v>8.0350000000000001</v>
      </c>
      <c r="X121" s="39">
        <v>23.48</v>
      </c>
      <c r="Y121" s="34">
        <v>7.157</v>
      </c>
      <c r="AA121" s="34">
        <v>430.71300000000002</v>
      </c>
      <c r="AB121" s="34">
        <f t="shared" si="5"/>
        <v>422.678</v>
      </c>
      <c r="AC121" s="34">
        <v>423.55599999999998</v>
      </c>
      <c r="AD121" s="34">
        <v>7.67</v>
      </c>
      <c r="AE121" s="34">
        <v>6.7919999999999998</v>
      </c>
      <c r="AF121" s="34">
        <f t="shared" si="4"/>
        <v>0.87800000000000011</v>
      </c>
    </row>
    <row r="122" spans="1:32" s="34" customFormat="1" x14ac:dyDescent="0.2">
      <c r="A122" s="34" t="s">
        <v>200</v>
      </c>
      <c r="B122" s="42">
        <v>473426095052526</v>
      </c>
      <c r="C122" s="36" t="s">
        <v>22</v>
      </c>
      <c r="D122" s="37">
        <v>33050</v>
      </c>
      <c r="E122" s="37"/>
      <c r="F122" s="37"/>
      <c r="G122" s="37"/>
      <c r="H122" s="37"/>
      <c r="I122" s="37"/>
      <c r="J122" s="38" t="s">
        <v>206</v>
      </c>
      <c r="K122" s="38"/>
      <c r="L122" s="38"/>
      <c r="M122" s="38"/>
      <c r="N122" s="38"/>
      <c r="O122" s="38"/>
      <c r="P122" s="38"/>
      <c r="U122" s="39">
        <f t="shared" si="6"/>
        <v>26.261123999999999</v>
      </c>
      <c r="V122" s="34">
        <v>8.0039999999999996</v>
      </c>
      <c r="X122" s="39">
        <v>23.23</v>
      </c>
      <c r="Y122" s="34">
        <v>7.0810000000000004</v>
      </c>
      <c r="AA122" s="34">
        <v>430.71300000000002</v>
      </c>
      <c r="AB122" s="34">
        <f t="shared" si="5"/>
        <v>422.709</v>
      </c>
      <c r="AC122" s="34">
        <v>423.63200000000001</v>
      </c>
      <c r="AD122" s="34">
        <v>7.6390000000000002</v>
      </c>
      <c r="AE122" s="34">
        <v>6.7160000000000002</v>
      </c>
      <c r="AF122" s="34">
        <f t="shared" si="4"/>
        <v>0.92300000000000004</v>
      </c>
    </row>
    <row r="123" spans="1:32" s="34" customFormat="1" x14ac:dyDescent="0.2">
      <c r="A123" s="34" t="s">
        <v>200</v>
      </c>
      <c r="B123" s="42">
        <v>473426095052526</v>
      </c>
      <c r="C123" s="36" t="s">
        <v>22</v>
      </c>
      <c r="D123" s="37">
        <v>33257</v>
      </c>
      <c r="E123" s="37"/>
      <c r="F123" s="37"/>
      <c r="G123" s="37"/>
      <c r="H123" s="37"/>
      <c r="I123" s="37"/>
      <c r="J123" s="38" t="s">
        <v>206</v>
      </c>
      <c r="K123" s="38"/>
      <c r="L123" s="38"/>
      <c r="M123" s="38"/>
      <c r="N123" s="38"/>
      <c r="O123" s="38"/>
      <c r="P123" s="38"/>
      <c r="U123" s="39">
        <f t="shared" si="6"/>
        <v>26.382521000000001</v>
      </c>
      <c r="V123" s="34">
        <v>8.0410000000000004</v>
      </c>
      <c r="X123" s="39">
        <v>23.68</v>
      </c>
      <c r="Y123" s="34">
        <v>7.218</v>
      </c>
      <c r="AA123" s="34">
        <v>430.71300000000002</v>
      </c>
      <c r="AB123" s="34">
        <f t="shared" si="5"/>
        <v>422.67200000000003</v>
      </c>
      <c r="AC123" s="34">
        <v>423.495</v>
      </c>
      <c r="AD123" s="34">
        <v>7.6760000000000002</v>
      </c>
      <c r="AE123" s="34">
        <v>6.8529999999999998</v>
      </c>
      <c r="AF123" s="34">
        <f t="shared" si="4"/>
        <v>0.8230000000000004</v>
      </c>
    </row>
    <row r="124" spans="1:32" s="34" customFormat="1" x14ac:dyDescent="0.2">
      <c r="A124" s="34" t="s">
        <v>200</v>
      </c>
      <c r="B124" s="42">
        <v>473426095052526</v>
      </c>
      <c r="C124" s="36" t="s">
        <v>22</v>
      </c>
      <c r="D124" s="37">
        <v>33306</v>
      </c>
      <c r="E124" s="37"/>
      <c r="F124" s="37"/>
      <c r="G124" s="37"/>
      <c r="H124" s="37"/>
      <c r="I124" s="37"/>
      <c r="J124" s="38" t="s">
        <v>206</v>
      </c>
      <c r="K124" s="38"/>
      <c r="L124" s="38"/>
      <c r="M124" s="38"/>
      <c r="N124" s="38"/>
      <c r="O124" s="38"/>
      <c r="P124" s="38"/>
      <c r="U124" s="39">
        <f t="shared" si="6"/>
        <v>26.330025000000003</v>
      </c>
      <c r="V124" s="34">
        <v>8.0250000000000004</v>
      </c>
      <c r="X124" s="39">
        <v>23.8</v>
      </c>
      <c r="Y124" s="34">
        <v>7.2539999999999996</v>
      </c>
      <c r="AA124" s="34">
        <v>430.71300000000002</v>
      </c>
      <c r="AB124" s="34">
        <f t="shared" si="5"/>
        <v>422.68800000000005</v>
      </c>
      <c r="AC124" s="34">
        <v>423.459</v>
      </c>
      <c r="AD124" s="34">
        <v>7.66</v>
      </c>
      <c r="AE124" s="34">
        <v>6.8890000000000002</v>
      </c>
      <c r="AF124" s="34">
        <f t="shared" si="4"/>
        <v>0.77099999999999991</v>
      </c>
    </row>
    <row r="125" spans="1:32" s="34" customFormat="1" x14ac:dyDescent="0.2">
      <c r="A125" s="34" t="s">
        <v>200</v>
      </c>
      <c r="B125" s="42">
        <v>473426095052526</v>
      </c>
      <c r="C125" s="36" t="s">
        <v>22</v>
      </c>
      <c r="D125" s="37">
        <v>33326</v>
      </c>
      <c r="E125" s="37"/>
      <c r="F125" s="37"/>
      <c r="G125" s="37"/>
      <c r="H125" s="37"/>
      <c r="I125" s="37"/>
      <c r="J125" s="38" t="s">
        <v>206</v>
      </c>
      <c r="K125" s="38"/>
      <c r="L125" s="38"/>
      <c r="M125" s="38"/>
      <c r="N125" s="38"/>
      <c r="O125" s="38"/>
      <c r="P125" s="38"/>
      <c r="U125" s="39">
        <f t="shared" si="6"/>
        <v>26.320182000000003</v>
      </c>
      <c r="V125" s="34">
        <v>8.0220000000000002</v>
      </c>
      <c r="X125" s="39">
        <f t="shared" ref="X125:X138" si="7">Y125*3.281</f>
        <v>23.820060000000002</v>
      </c>
      <c r="Y125" s="34">
        <v>7.26</v>
      </c>
      <c r="AA125" s="34">
        <v>430.71300000000002</v>
      </c>
      <c r="AB125" s="34">
        <f t="shared" si="5"/>
        <v>422.69100000000003</v>
      </c>
      <c r="AC125" s="34">
        <v>423.45299999999997</v>
      </c>
      <c r="AD125" s="34">
        <v>7.657</v>
      </c>
      <c r="AE125" s="34">
        <v>6.8949999999999996</v>
      </c>
      <c r="AF125" s="34">
        <f t="shared" si="4"/>
        <v>0.76200000000000045</v>
      </c>
    </row>
    <row r="126" spans="1:32" s="34" customFormat="1" x14ac:dyDescent="0.2">
      <c r="A126" s="34" t="s">
        <v>200</v>
      </c>
      <c r="B126" s="42">
        <v>473426095052526</v>
      </c>
      <c r="C126" s="36" t="s">
        <v>22</v>
      </c>
      <c r="D126" s="37">
        <v>33679</v>
      </c>
      <c r="E126" s="37"/>
      <c r="F126" s="37"/>
      <c r="G126" s="37"/>
      <c r="H126" s="37"/>
      <c r="I126" s="37"/>
      <c r="J126" s="38" t="s">
        <v>206</v>
      </c>
      <c r="K126" s="38"/>
      <c r="L126" s="38"/>
      <c r="M126" s="38"/>
      <c r="N126" s="38"/>
      <c r="O126" s="38"/>
      <c r="P126" s="38"/>
      <c r="U126" s="39">
        <f t="shared" si="6"/>
        <v>26.510480000000001</v>
      </c>
      <c r="V126" s="34">
        <v>8.08</v>
      </c>
      <c r="X126" s="39">
        <f t="shared" si="7"/>
        <v>23.600232999999999</v>
      </c>
      <c r="Y126" s="34">
        <v>7.1929999999999996</v>
      </c>
      <c r="AA126" s="34">
        <v>430.71300000000002</v>
      </c>
      <c r="AB126" s="34">
        <f t="shared" si="5"/>
        <v>422.63300000000004</v>
      </c>
      <c r="AC126" s="34">
        <v>423.52</v>
      </c>
      <c r="AD126" s="34">
        <v>7.72</v>
      </c>
      <c r="AE126" s="34">
        <v>6.83</v>
      </c>
      <c r="AF126" s="34">
        <f t="shared" si="4"/>
        <v>0.88999999999999968</v>
      </c>
    </row>
    <row r="127" spans="1:32" s="34" customFormat="1" x14ac:dyDescent="0.2">
      <c r="A127" s="34" t="s">
        <v>200</v>
      </c>
      <c r="B127" s="42">
        <v>473426095052526</v>
      </c>
      <c r="C127" s="36" t="s">
        <v>22</v>
      </c>
      <c r="D127" s="37">
        <v>33686</v>
      </c>
      <c r="E127" s="37"/>
      <c r="F127" s="37"/>
      <c r="G127" s="37"/>
      <c r="H127" s="37"/>
      <c r="I127" s="37"/>
      <c r="J127" s="38" t="s">
        <v>206</v>
      </c>
      <c r="K127" s="38"/>
      <c r="L127" s="38"/>
      <c r="M127" s="38"/>
      <c r="N127" s="38"/>
      <c r="O127" s="38"/>
      <c r="P127" s="38"/>
      <c r="U127" s="39">
        <f t="shared" si="6"/>
        <v>26.389082999999999</v>
      </c>
      <c r="V127" s="34">
        <v>8.0429999999999993</v>
      </c>
      <c r="X127" s="39">
        <f t="shared" si="7"/>
        <v>23.600232999999999</v>
      </c>
      <c r="Y127" s="34">
        <v>7.1929999999999996</v>
      </c>
      <c r="AA127" s="34">
        <v>430.71300000000002</v>
      </c>
      <c r="AB127" s="34">
        <f t="shared" si="5"/>
        <v>422.67</v>
      </c>
      <c r="AC127" s="34">
        <v>423.52</v>
      </c>
      <c r="AD127" s="34">
        <v>7.68</v>
      </c>
      <c r="AE127" s="34">
        <v>6.83</v>
      </c>
      <c r="AF127" s="34">
        <f t="shared" si="4"/>
        <v>0.84999999999999964</v>
      </c>
    </row>
    <row r="128" spans="1:32" s="34" customFormat="1" x14ac:dyDescent="0.2">
      <c r="A128" s="34" t="s">
        <v>200</v>
      </c>
      <c r="B128" s="42">
        <v>473426095052526</v>
      </c>
      <c r="C128" s="36" t="s">
        <v>22</v>
      </c>
      <c r="D128" s="37">
        <v>33688</v>
      </c>
      <c r="E128" s="37"/>
      <c r="F128" s="37"/>
      <c r="G128" s="37"/>
      <c r="H128" s="37"/>
      <c r="I128" s="37"/>
      <c r="J128" s="38" t="s">
        <v>206</v>
      </c>
      <c r="K128" s="38"/>
      <c r="L128" s="38"/>
      <c r="M128" s="38"/>
      <c r="N128" s="38"/>
      <c r="O128" s="38"/>
      <c r="P128" s="38"/>
      <c r="U128" s="39">
        <f t="shared" si="6"/>
        <v>26.999348999999999</v>
      </c>
      <c r="V128" s="34">
        <v>8.2289999999999992</v>
      </c>
      <c r="X128" s="39">
        <f t="shared" si="7"/>
        <v>23.629761999999999</v>
      </c>
      <c r="Y128" s="34">
        <v>7.202</v>
      </c>
      <c r="AA128" s="34">
        <v>430.71300000000002</v>
      </c>
      <c r="AB128" s="34">
        <f t="shared" si="5"/>
        <v>422.48400000000004</v>
      </c>
      <c r="AC128" s="34">
        <v>423.51</v>
      </c>
      <c r="AD128" s="34">
        <v>7.86</v>
      </c>
      <c r="AE128" s="34">
        <v>6.84</v>
      </c>
      <c r="AF128" s="34">
        <f t="shared" si="4"/>
        <v>1.0200000000000005</v>
      </c>
    </row>
    <row r="129" spans="1:32" s="34" customFormat="1" x14ac:dyDescent="0.2">
      <c r="A129" s="34" t="s">
        <v>200</v>
      </c>
      <c r="B129" s="42">
        <v>473426095052526</v>
      </c>
      <c r="C129" s="36" t="s">
        <v>22</v>
      </c>
      <c r="D129" s="37">
        <v>33690</v>
      </c>
      <c r="E129" s="37"/>
      <c r="F129" s="37"/>
      <c r="G129" s="37"/>
      <c r="H129" s="37"/>
      <c r="I129" s="37"/>
      <c r="J129" s="38" t="s">
        <v>206</v>
      </c>
      <c r="K129" s="38"/>
      <c r="L129" s="38"/>
      <c r="M129" s="38"/>
      <c r="N129" s="38"/>
      <c r="O129" s="38"/>
      <c r="P129" s="38"/>
      <c r="U129" s="39">
        <f t="shared" si="6"/>
        <v>26.999348999999999</v>
      </c>
      <c r="V129" s="34">
        <v>8.2289999999999992</v>
      </c>
      <c r="X129" s="39">
        <f t="shared" si="7"/>
        <v>23.629761999999999</v>
      </c>
      <c r="Y129" s="34">
        <v>7.202</v>
      </c>
      <c r="AA129" s="34">
        <v>430.71300000000002</v>
      </c>
      <c r="AB129" s="34">
        <f t="shared" si="5"/>
        <v>422.48400000000004</v>
      </c>
      <c r="AC129" s="34">
        <v>423.51</v>
      </c>
      <c r="AD129" s="34">
        <v>7.86</v>
      </c>
      <c r="AE129" s="34">
        <v>6.84</v>
      </c>
      <c r="AF129" s="34">
        <f t="shared" si="4"/>
        <v>1.0200000000000005</v>
      </c>
    </row>
    <row r="130" spans="1:32" s="34" customFormat="1" x14ac:dyDescent="0.2">
      <c r="A130" s="34" t="s">
        <v>200</v>
      </c>
      <c r="B130" s="42">
        <v>473426095052526</v>
      </c>
      <c r="C130" s="36" t="s">
        <v>22</v>
      </c>
      <c r="D130" s="37">
        <v>33693</v>
      </c>
      <c r="E130" s="37"/>
      <c r="F130" s="37"/>
      <c r="G130" s="37"/>
      <c r="H130" s="37"/>
      <c r="I130" s="37"/>
      <c r="J130" s="38" t="s">
        <v>206</v>
      </c>
      <c r="K130" s="38"/>
      <c r="L130" s="38"/>
      <c r="M130" s="38"/>
      <c r="N130" s="38"/>
      <c r="O130" s="38"/>
      <c r="P130" s="38"/>
      <c r="U130" s="39">
        <f t="shared" si="6"/>
        <v>26.461265000000001</v>
      </c>
      <c r="V130" s="34">
        <v>8.0649999999999995</v>
      </c>
      <c r="X130" s="39">
        <f t="shared" si="7"/>
        <v>23.610075999999999</v>
      </c>
      <c r="Y130" s="34">
        <v>7.1959999999999997</v>
      </c>
      <c r="AA130" s="34">
        <v>430.71300000000002</v>
      </c>
      <c r="AB130" s="34">
        <f t="shared" si="5"/>
        <v>422.64800000000002</v>
      </c>
      <c r="AC130" s="34">
        <v>423.52</v>
      </c>
      <c r="AD130" s="34">
        <v>7.7</v>
      </c>
      <c r="AE130" s="34">
        <v>6.83</v>
      </c>
      <c r="AF130" s="34">
        <f t="shared" si="4"/>
        <v>0.87000000000000011</v>
      </c>
    </row>
    <row r="131" spans="1:32" s="34" customFormat="1" x14ac:dyDescent="0.2">
      <c r="A131" s="34" t="s">
        <v>200</v>
      </c>
      <c r="B131" s="42">
        <v>473426095052526</v>
      </c>
      <c r="C131" s="36" t="s">
        <v>22</v>
      </c>
      <c r="D131" s="37">
        <v>33695</v>
      </c>
      <c r="E131" s="37"/>
      <c r="F131" s="37"/>
      <c r="G131" s="37"/>
      <c r="H131" s="37"/>
      <c r="I131" s="37"/>
      <c r="J131" s="38" t="s">
        <v>206</v>
      </c>
      <c r="K131" s="38"/>
      <c r="L131" s="38"/>
      <c r="M131" s="38"/>
      <c r="N131" s="38"/>
      <c r="O131" s="38"/>
      <c r="P131" s="38"/>
      <c r="U131" s="39">
        <f t="shared" si="6"/>
        <v>25.555709</v>
      </c>
      <c r="V131" s="34">
        <v>7.7889999999999997</v>
      </c>
      <c r="X131" s="39">
        <f t="shared" si="7"/>
        <v>23.633043000000001</v>
      </c>
      <c r="Y131" s="34">
        <v>7.2030000000000003</v>
      </c>
      <c r="AA131" s="34">
        <v>430.71300000000002</v>
      </c>
      <c r="AB131" s="34">
        <f t="shared" si="5"/>
        <v>422.92400000000004</v>
      </c>
      <c r="AC131" s="34">
        <v>423.51</v>
      </c>
      <c r="AD131" s="34">
        <v>7.42</v>
      </c>
      <c r="AE131" s="34">
        <v>6.84</v>
      </c>
      <c r="AF131" s="34">
        <f t="shared" si="4"/>
        <v>0.58000000000000007</v>
      </c>
    </row>
    <row r="132" spans="1:32" s="34" customFormat="1" x14ac:dyDescent="0.2">
      <c r="A132" s="34" t="s">
        <v>200</v>
      </c>
      <c r="B132" s="42">
        <v>473426095052526</v>
      </c>
      <c r="C132" s="36" t="s">
        <v>22</v>
      </c>
      <c r="D132" s="37">
        <v>33699</v>
      </c>
      <c r="E132" s="37"/>
      <c r="F132" s="37"/>
      <c r="G132" s="37"/>
      <c r="H132" s="37"/>
      <c r="I132" s="37"/>
      <c r="J132" s="38" t="s">
        <v>206</v>
      </c>
      <c r="K132" s="38"/>
      <c r="L132" s="38"/>
      <c r="M132" s="38"/>
      <c r="N132" s="38"/>
      <c r="O132" s="38"/>
      <c r="P132" s="38"/>
      <c r="U132" s="39">
        <f t="shared" si="6"/>
        <v>26.221752000000002</v>
      </c>
      <c r="V132" s="34">
        <v>7.992</v>
      </c>
      <c r="X132" s="39">
        <f t="shared" si="7"/>
        <v>23.590390000000003</v>
      </c>
      <c r="Y132" s="34">
        <v>7.19</v>
      </c>
      <c r="AA132" s="34">
        <v>430.71300000000002</v>
      </c>
      <c r="AB132" s="34">
        <f t="shared" si="5"/>
        <v>422.721</v>
      </c>
      <c r="AC132" s="34">
        <v>423.52</v>
      </c>
      <c r="AD132" s="34">
        <v>7.63</v>
      </c>
      <c r="AE132" s="34">
        <v>6.83</v>
      </c>
      <c r="AF132" s="34">
        <f t="shared" si="4"/>
        <v>0.79999999999999982</v>
      </c>
    </row>
    <row r="133" spans="1:32" s="34" customFormat="1" x14ac:dyDescent="0.2">
      <c r="A133" s="34" t="s">
        <v>200</v>
      </c>
      <c r="B133" s="42">
        <v>473426095052526</v>
      </c>
      <c r="C133" s="36" t="s">
        <v>22</v>
      </c>
      <c r="D133" s="37">
        <v>33700</v>
      </c>
      <c r="E133" s="37"/>
      <c r="F133" s="37"/>
      <c r="G133" s="37"/>
      <c r="H133" s="37"/>
      <c r="I133" s="37"/>
      <c r="J133" s="38" t="s">
        <v>206</v>
      </c>
      <c r="K133" s="38"/>
      <c r="L133" s="38"/>
      <c r="M133" s="38"/>
      <c r="N133" s="38"/>
      <c r="O133" s="38"/>
      <c r="P133" s="38"/>
      <c r="U133" s="39">
        <f t="shared" si="6"/>
        <v>27.212614000000002</v>
      </c>
      <c r="V133" s="34">
        <v>8.2940000000000005</v>
      </c>
      <c r="X133" s="39">
        <f t="shared" si="7"/>
        <v>23.652729000000001</v>
      </c>
      <c r="Y133" s="34">
        <v>7.2089999999999996</v>
      </c>
      <c r="AA133" s="34">
        <v>430.71300000000002</v>
      </c>
      <c r="AB133" s="34">
        <f t="shared" si="5"/>
        <v>422.41900000000004</v>
      </c>
      <c r="AC133" s="34">
        <v>423.5</v>
      </c>
      <c r="AD133" s="34">
        <v>7.93</v>
      </c>
      <c r="AE133" s="34">
        <v>6.84</v>
      </c>
      <c r="AF133" s="34">
        <f t="shared" ref="AF133:AF196" si="8">AD133-AE133</f>
        <v>1.0899999999999999</v>
      </c>
    </row>
    <row r="134" spans="1:32" s="34" customFormat="1" x14ac:dyDescent="0.2">
      <c r="A134" s="34" t="s">
        <v>200</v>
      </c>
      <c r="B134" s="42">
        <v>473426095052526</v>
      </c>
      <c r="C134" s="36" t="s">
        <v>22</v>
      </c>
      <c r="D134" s="37">
        <v>33702</v>
      </c>
      <c r="E134" s="37"/>
      <c r="F134" s="37"/>
      <c r="G134" s="37"/>
      <c r="H134" s="37"/>
      <c r="I134" s="37"/>
      <c r="J134" s="38" t="s">
        <v>206</v>
      </c>
      <c r="K134" s="38"/>
      <c r="L134" s="38"/>
      <c r="M134" s="38"/>
      <c r="N134" s="38"/>
      <c r="O134" s="38"/>
      <c r="P134" s="38"/>
      <c r="U134" s="39">
        <f t="shared" si="6"/>
        <v>27.202771000000002</v>
      </c>
      <c r="V134" s="34">
        <v>8.2910000000000004</v>
      </c>
      <c r="X134" s="39">
        <f t="shared" si="7"/>
        <v>23.652729000000001</v>
      </c>
      <c r="Y134" s="34">
        <v>7.2089999999999996</v>
      </c>
      <c r="AA134" s="34">
        <v>430.71300000000002</v>
      </c>
      <c r="AB134" s="34">
        <f t="shared" ref="AB134:AB197" si="9">AA134-V134</f>
        <v>422.42200000000003</v>
      </c>
      <c r="AC134" s="34">
        <v>423.5</v>
      </c>
      <c r="AD134" s="34">
        <v>7.93</v>
      </c>
      <c r="AE134" s="34">
        <v>6.84</v>
      </c>
      <c r="AF134" s="34">
        <f t="shared" si="8"/>
        <v>1.0899999999999999</v>
      </c>
    </row>
    <row r="135" spans="1:32" s="34" customFormat="1" x14ac:dyDescent="0.2">
      <c r="A135" s="34" t="s">
        <v>200</v>
      </c>
      <c r="B135" s="42">
        <v>473426095052526</v>
      </c>
      <c r="C135" s="36" t="s">
        <v>22</v>
      </c>
      <c r="D135" s="37">
        <v>33707</v>
      </c>
      <c r="E135" s="37"/>
      <c r="F135" s="37"/>
      <c r="G135" s="37"/>
      <c r="H135" s="37"/>
      <c r="I135" s="37"/>
      <c r="J135" s="38" t="s">
        <v>206</v>
      </c>
      <c r="K135" s="38"/>
      <c r="L135" s="38"/>
      <c r="M135" s="38"/>
      <c r="N135" s="38"/>
      <c r="O135" s="38"/>
      <c r="P135" s="38"/>
      <c r="U135" s="39">
        <f t="shared" si="6"/>
        <v>27.002630000000003</v>
      </c>
      <c r="V135" s="34">
        <v>8.23</v>
      </c>
      <c r="X135" s="39">
        <f t="shared" si="7"/>
        <v>23.633043000000001</v>
      </c>
      <c r="Y135" s="34">
        <v>7.2030000000000003</v>
      </c>
      <c r="AA135" s="34">
        <v>430.71300000000002</v>
      </c>
      <c r="AB135" s="34">
        <f t="shared" si="9"/>
        <v>422.483</v>
      </c>
      <c r="AC135" s="34">
        <v>423.51</v>
      </c>
      <c r="AD135" s="34">
        <v>7.87</v>
      </c>
      <c r="AE135" s="34">
        <v>6.84</v>
      </c>
      <c r="AF135" s="34">
        <f t="shared" si="8"/>
        <v>1.0300000000000002</v>
      </c>
    </row>
    <row r="136" spans="1:32" s="34" customFormat="1" x14ac:dyDescent="0.2">
      <c r="A136" s="34" t="s">
        <v>200</v>
      </c>
      <c r="B136" s="42">
        <v>473426095052526</v>
      </c>
      <c r="C136" s="36" t="s">
        <v>22</v>
      </c>
      <c r="D136" s="37">
        <v>33709</v>
      </c>
      <c r="E136" s="37"/>
      <c r="F136" s="37"/>
      <c r="G136" s="37"/>
      <c r="H136" s="37"/>
      <c r="I136" s="37"/>
      <c r="J136" s="38" t="s">
        <v>206</v>
      </c>
      <c r="K136" s="38"/>
      <c r="L136" s="38"/>
      <c r="M136" s="38"/>
      <c r="N136" s="38"/>
      <c r="O136" s="38"/>
      <c r="P136" s="38"/>
      <c r="U136" s="39">
        <f t="shared" si="6"/>
        <v>26.402207000000004</v>
      </c>
      <c r="V136" s="34">
        <v>8.0470000000000006</v>
      </c>
      <c r="X136" s="39">
        <f t="shared" si="7"/>
        <v>23.590390000000003</v>
      </c>
      <c r="Y136" s="34">
        <v>7.19</v>
      </c>
      <c r="AA136" s="34">
        <v>430.71300000000002</v>
      </c>
      <c r="AB136" s="34">
        <f t="shared" si="9"/>
        <v>422.666</v>
      </c>
      <c r="AC136" s="34">
        <v>423.52</v>
      </c>
      <c r="AD136" s="34">
        <v>7.68</v>
      </c>
      <c r="AE136" s="34">
        <v>6.83</v>
      </c>
      <c r="AF136" s="34">
        <f t="shared" si="8"/>
        <v>0.84999999999999964</v>
      </c>
    </row>
    <row r="137" spans="1:32" s="34" customFormat="1" x14ac:dyDescent="0.2">
      <c r="A137" s="34" t="s">
        <v>200</v>
      </c>
      <c r="B137" s="42">
        <v>473426095052526</v>
      </c>
      <c r="C137" s="36" t="s">
        <v>22</v>
      </c>
      <c r="D137" s="37">
        <v>33711</v>
      </c>
      <c r="E137" s="37"/>
      <c r="F137" s="37"/>
      <c r="G137" s="37"/>
      <c r="H137" s="37"/>
      <c r="I137" s="37"/>
      <c r="J137" s="38" t="s">
        <v>206</v>
      </c>
      <c r="K137" s="38"/>
      <c r="L137" s="38"/>
      <c r="M137" s="38"/>
      <c r="N137" s="38"/>
      <c r="O137" s="38"/>
      <c r="P137" s="38"/>
      <c r="U137" s="39">
        <f t="shared" si="6"/>
        <v>27.501342000000001</v>
      </c>
      <c r="V137" s="34">
        <v>8.3819999999999997</v>
      </c>
      <c r="X137" s="39">
        <f t="shared" si="7"/>
        <v>23.590390000000003</v>
      </c>
      <c r="Y137" s="34">
        <v>7.19</v>
      </c>
      <c r="AA137" s="34">
        <v>430.71300000000002</v>
      </c>
      <c r="AB137" s="34">
        <f t="shared" si="9"/>
        <v>422.33100000000002</v>
      </c>
      <c r="AC137" s="34">
        <v>423.52</v>
      </c>
      <c r="AD137" s="34">
        <v>8.02</v>
      </c>
      <c r="AE137" s="34">
        <v>6.83</v>
      </c>
      <c r="AF137" s="34">
        <f t="shared" si="8"/>
        <v>1.1899999999999995</v>
      </c>
    </row>
    <row r="138" spans="1:32" s="34" customFormat="1" x14ac:dyDescent="0.2">
      <c r="A138" s="34" t="s">
        <v>200</v>
      </c>
      <c r="B138" s="42">
        <v>473426095052526</v>
      </c>
      <c r="C138" s="36" t="s">
        <v>22</v>
      </c>
      <c r="D138" s="37">
        <v>33714</v>
      </c>
      <c r="E138" s="37"/>
      <c r="F138" s="37"/>
      <c r="G138" s="37"/>
      <c r="H138" s="37"/>
      <c r="I138" s="37"/>
      <c r="J138" s="38" t="s">
        <v>206</v>
      </c>
      <c r="K138" s="38"/>
      <c r="L138" s="38"/>
      <c r="M138" s="38"/>
      <c r="N138" s="38"/>
      <c r="O138" s="38"/>
      <c r="P138" s="38"/>
      <c r="U138" s="39">
        <f t="shared" si="6"/>
        <v>27.521028000000001</v>
      </c>
      <c r="V138" s="34">
        <v>8.3879999999999999</v>
      </c>
      <c r="X138" s="39">
        <f t="shared" si="7"/>
        <v>23.560861000000003</v>
      </c>
      <c r="Y138" s="34">
        <v>7.181</v>
      </c>
      <c r="AA138" s="34">
        <v>430.71300000000002</v>
      </c>
      <c r="AB138" s="34">
        <f t="shared" si="9"/>
        <v>422.32500000000005</v>
      </c>
      <c r="AC138" s="34">
        <v>423.53</v>
      </c>
      <c r="AD138" s="34">
        <v>8.02</v>
      </c>
      <c r="AE138" s="34">
        <v>6.82</v>
      </c>
      <c r="AF138" s="34">
        <f t="shared" si="8"/>
        <v>1.1999999999999993</v>
      </c>
    </row>
    <row r="139" spans="1:32" s="34" customFormat="1" x14ac:dyDescent="0.2">
      <c r="A139" s="34" t="s">
        <v>200</v>
      </c>
      <c r="B139" s="42">
        <v>473426095052526</v>
      </c>
      <c r="C139" s="36" t="s">
        <v>22</v>
      </c>
      <c r="D139" s="37">
        <v>33716</v>
      </c>
      <c r="E139" s="37"/>
      <c r="F139" s="37"/>
      <c r="G139" s="37"/>
      <c r="H139" s="37"/>
      <c r="I139" s="37"/>
      <c r="J139" s="38"/>
      <c r="K139" s="38"/>
      <c r="L139" s="38"/>
      <c r="M139" s="38"/>
      <c r="N139" s="38"/>
      <c r="O139" s="38"/>
      <c r="P139" s="38"/>
      <c r="U139" s="39"/>
      <c r="X139" s="39"/>
      <c r="Z139" s="34" t="s">
        <v>26</v>
      </c>
      <c r="AA139" s="34">
        <v>430.71300000000002</v>
      </c>
      <c r="AB139" s="34">
        <f>AA139-V139</f>
        <v>430.71300000000002</v>
      </c>
    </row>
    <row r="140" spans="1:32" s="34" customFormat="1" x14ac:dyDescent="0.2">
      <c r="A140" s="34" t="s">
        <v>200</v>
      </c>
      <c r="B140" s="42">
        <v>473426095052526</v>
      </c>
      <c r="C140" s="36" t="s">
        <v>22</v>
      </c>
      <c r="D140" s="37">
        <v>33718</v>
      </c>
      <c r="E140" s="37"/>
      <c r="F140" s="37"/>
      <c r="G140" s="37"/>
      <c r="H140" s="37"/>
      <c r="I140" s="37"/>
      <c r="J140" s="38"/>
      <c r="K140" s="38"/>
      <c r="L140" s="38"/>
      <c r="M140" s="38"/>
      <c r="N140" s="38"/>
      <c r="O140" s="38"/>
      <c r="P140" s="38"/>
      <c r="U140" s="39"/>
      <c r="X140" s="39"/>
      <c r="Z140" s="34" t="s">
        <v>26</v>
      </c>
      <c r="AA140" s="34">
        <v>430.71300000000002</v>
      </c>
      <c r="AB140" s="34">
        <f t="shared" si="9"/>
        <v>430.71300000000002</v>
      </c>
    </row>
    <row r="141" spans="1:32" s="34" customFormat="1" x14ac:dyDescent="0.2">
      <c r="A141" s="34" t="s">
        <v>200</v>
      </c>
      <c r="B141" s="42">
        <v>473426095052526</v>
      </c>
      <c r="C141" s="36" t="s">
        <v>22</v>
      </c>
      <c r="D141" s="37">
        <v>33784</v>
      </c>
      <c r="E141" s="37"/>
      <c r="F141" s="37"/>
      <c r="G141" s="37"/>
      <c r="H141" s="37"/>
      <c r="I141" s="37"/>
      <c r="J141" s="38" t="s">
        <v>206</v>
      </c>
      <c r="K141" s="38"/>
      <c r="L141" s="38"/>
      <c r="M141" s="38"/>
      <c r="N141" s="38"/>
      <c r="O141" s="38"/>
      <c r="P141" s="38"/>
      <c r="U141" s="39">
        <f t="shared" ref="U141:U153" si="10">V141*3.281</f>
        <v>26.034735000000001</v>
      </c>
      <c r="V141" s="34">
        <v>7.9349999999999996</v>
      </c>
      <c r="X141" s="40">
        <f>Y141*3.281</f>
        <v>23.406654000000003</v>
      </c>
      <c r="Y141" s="34">
        <v>7.1340000000000003</v>
      </c>
      <c r="AA141" s="34">
        <v>430.71300000000002</v>
      </c>
      <c r="AB141" s="34">
        <f t="shared" si="9"/>
        <v>422.77800000000002</v>
      </c>
    </row>
    <row r="142" spans="1:32" s="34" customFormat="1" x14ac:dyDescent="0.2">
      <c r="A142" s="34" t="s">
        <v>200</v>
      </c>
      <c r="B142" s="42">
        <v>473426095052526</v>
      </c>
      <c r="C142" s="36" t="s">
        <v>22</v>
      </c>
      <c r="D142" s="37">
        <v>33996</v>
      </c>
      <c r="E142" s="37"/>
      <c r="F142" s="37"/>
      <c r="G142" s="37"/>
      <c r="H142" s="37"/>
      <c r="I142" s="37"/>
      <c r="J142" s="38" t="s">
        <v>206</v>
      </c>
      <c r="K142" s="38"/>
      <c r="L142" s="38"/>
      <c r="M142" s="38"/>
      <c r="N142" s="38"/>
      <c r="O142" s="38"/>
      <c r="P142" s="38"/>
      <c r="U142" s="39">
        <f t="shared" si="10"/>
        <v>25.755849999999999</v>
      </c>
      <c r="V142" s="34">
        <v>7.85</v>
      </c>
      <c r="X142" s="39">
        <f t="shared" ref="X142:X153" si="11">Y142*3.281</f>
        <v>23.590390000000003</v>
      </c>
      <c r="Y142" s="34">
        <v>7.19</v>
      </c>
      <c r="AA142" s="34">
        <v>430.71300000000002</v>
      </c>
      <c r="AB142" s="34">
        <f t="shared" si="9"/>
        <v>422.863</v>
      </c>
      <c r="AC142" s="34">
        <v>423.52</v>
      </c>
      <c r="AD142" s="34">
        <v>7.4850000000000003</v>
      </c>
      <c r="AE142" s="34">
        <v>6.8250000000000002</v>
      </c>
      <c r="AF142" s="34">
        <f t="shared" si="8"/>
        <v>0.66000000000000014</v>
      </c>
    </row>
    <row r="143" spans="1:32" s="34" customFormat="1" x14ac:dyDescent="0.2">
      <c r="A143" s="34" t="s">
        <v>200</v>
      </c>
      <c r="B143" s="42">
        <v>473426095052526</v>
      </c>
      <c r="C143" s="36" t="s">
        <v>22</v>
      </c>
      <c r="D143" s="37">
        <v>34026</v>
      </c>
      <c r="E143" s="37"/>
      <c r="F143" s="37"/>
      <c r="G143" s="37"/>
      <c r="H143" s="37"/>
      <c r="I143" s="37"/>
      <c r="J143" s="38" t="s">
        <v>206</v>
      </c>
      <c r="K143" s="38"/>
      <c r="L143" s="38"/>
      <c r="M143" s="38"/>
      <c r="N143" s="38"/>
      <c r="O143" s="38"/>
      <c r="P143" s="38"/>
      <c r="U143" s="39">
        <f t="shared" si="10"/>
        <v>25.926462000000001</v>
      </c>
      <c r="V143" s="34">
        <v>7.9020000000000001</v>
      </c>
      <c r="X143" s="39">
        <f t="shared" si="11"/>
        <v>23.373843999999998</v>
      </c>
      <c r="Y143" s="34">
        <v>7.1239999999999997</v>
      </c>
      <c r="AA143" s="34">
        <v>430.71300000000002</v>
      </c>
      <c r="AB143" s="34">
        <f t="shared" si="9"/>
        <v>422.81100000000004</v>
      </c>
      <c r="AC143" s="34">
        <v>423.59</v>
      </c>
      <c r="AD143" s="34">
        <v>7.5369999999999999</v>
      </c>
      <c r="AE143" s="34">
        <v>6.7590000000000003</v>
      </c>
      <c r="AF143" s="34">
        <f t="shared" si="8"/>
        <v>0.77799999999999958</v>
      </c>
    </row>
    <row r="144" spans="1:32" s="34" customFormat="1" x14ac:dyDescent="0.2">
      <c r="A144" s="34" t="s">
        <v>200</v>
      </c>
      <c r="B144" s="42">
        <v>473426095052526</v>
      </c>
      <c r="C144" s="36" t="s">
        <v>22</v>
      </c>
      <c r="D144" s="37">
        <v>34033</v>
      </c>
      <c r="E144" s="37"/>
      <c r="F144" s="37"/>
      <c r="G144" s="37"/>
      <c r="H144" s="37"/>
      <c r="I144" s="37"/>
      <c r="J144" s="38" t="s">
        <v>206</v>
      </c>
      <c r="K144" s="38"/>
      <c r="L144" s="38"/>
      <c r="M144" s="38"/>
      <c r="N144" s="38"/>
      <c r="O144" s="38"/>
      <c r="P144" s="38"/>
      <c r="U144" s="39">
        <f t="shared" si="10"/>
        <v>27.521028000000001</v>
      </c>
      <c r="V144" s="34">
        <v>8.3879999999999999</v>
      </c>
      <c r="X144" s="39">
        <f t="shared" si="11"/>
        <v>23.370563000000001</v>
      </c>
      <c r="Y144" s="34">
        <v>7.1230000000000002</v>
      </c>
      <c r="AA144" s="34">
        <v>430.71300000000002</v>
      </c>
      <c r="AB144" s="34">
        <f t="shared" si="9"/>
        <v>422.32500000000005</v>
      </c>
      <c r="AC144" s="34">
        <v>423.59</v>
      </c>
      <c r="AD144" s="34">
        <v>8.0229999999999997</v>
      </c>
      <c r="AE144" s="34">
        <v>6.758</v>
      </c>
      <c r="AF144" s="34">
        <f t="shared" si="8"/>
        <v>1.2649999999999997</v>
      </c>
    </row>
    <row r="145" spans="1:32" s="34" customFormat="1" x14ac:dyDescent="0.2">
      <c r="A145" s="34" t="s">
        <v>200</v>
      </c>
      <c r="B145" s="42">
        <v>473426095052526</v>
      </c>
      <c r="C145" s="36" t="s">
        <v>22</v>
      </c>
      <c r="D145" s="37">
        <v>34044</v>
      </c>
      <c r="E145" s="37"/>
      <c r="F145" s="37"/>
      <c r="G145" s="37"/>
      <c r="H145" s="37"/>
      <c r="I145" s="37"/>
      <c r="J145" s="38" t="s">
        <v>206</v>
      </c>
      <c r="K145" s="38"/>
      <c r="L145" s="38"/>
      <c r="M145" s="38"/>
      <c r="N145" s="38"/>
      <c r="O145" s="38"/>
      <c r="P145" s="38"/>
      <c r="U145" s="39">
        <f t="shared" si="10"/>
        <v>26.143008000000002</v>
      </c>
      <c r="V145" s="34">
        <v>7.968</v>
      </c>
      <c r="X145" s="39">
        <f t="shared" si="11"/>
        <v>23.416497</v>
      </c>
      <c r="Y145" s="34">
        <v>7.1369999999999996</v>
      </c>
      <c r="AA145" s="34">
        <v>430.71300000000002</v>
      </c>
      <c r="AB145" s="34">
        <f t="shared" si="9"/>
        <v>422.745</v>
      </c>
      <c r="AC145" s="34">
        <v>423.58</v>
      </c>
      <c r="AD145" s="34">
        <v>7.6029999999999998</v>
      </c>
      <c r="AE145" s="34">
        <v>6.7720000000000002</v>
      </c>
      <c r="AF145" s="34">
        <f t="shared" si="8"/>
        <v>0.83099999999999952</v>
      </c>
    </row>
    <row r="146" spans="1:32" s="34" customFormat="1" x14ac:dyDescent="0.2">
      <c r="A146" s="34" t="s">
        <v>200</v>
      </c>
      <c r="B146" s="42">
        <v>473426095052526</v>
      </c>
      <c r="C146" s="36" t="s">
        <v>22</v>
      </c>
      <c r="D146" s="37">
        <v>34058</v>
      </c>
      <c r="E146" s="37"/>
      <c r="F146" s="37"/>
      <c r="G146" s="37"/>
      <c r="H146" s="37"/>
      <c r="I146" s="37"/>
      <c r="J146" s="38" t="s">
        <v>206</v>
      </c>
      <c r="K146" s="38"/>
      <c r="L146" s="38"/>
      <c r="M146" s="38"/>
      <c r="N146" s="38"/>
      <c r="O146" s="38"/>
      <c r="P146" s="38"/>
      <c r="U146" s="39">
        <f t="shared" si="10"/>
        <v>26.120041000000001</v>
      </c>
      <c r="V146" s="34">
        <v>7.9610000000000003</v>
      </c>
      <c r="X146" s="39">
        <f t="shared" si="11"/>
        <v>23.357438999999999</v>
      </c>
      <c r="Y146" s="34">
        <v>7.1189999999999998</v>
      </c>
      <c r="AA146" s="34">
        <v>430.71300000000002</v>
      </c>
      <c r="AB146" s="34">
        <f t="shared" si="9"/>
        <v>422.75200000000001</v>
      </c>
      <c r="AC146" s="34">
        <v>423.59</v>
      </c>
      <c r="AD146" s="34">
        <v>7.5960000000000001</v>
      </c>
      <c r="AE146" s="34">
        <v>6.7539999999999996</v>
      </c>
      <c r="AF146" s="34">
        <f t="shared" si="8"/>
        <v>0.84200000000000053</v>
      </c>
    </row>
    <row r="147" spans="1:32" s="34" customFormat="1" x14ac:dyDescent="0.2">
      <c r="A147" s="34" t="s">
        <v>200</v>
      </c>
      <c r="B147" s="42">
        <v>473426095052526</v>
      </c>
      <c r="C147" s="36" t="s">
        <v>22</v>
      </c>
      <c r="D147" s="37">
        <v>34065</v>
      </c>
      <c r="E147" s="37"/>
      <c r="F147" s="37"/>
      <c r="G147" s="37"/>
      <c r="H147" s="37"/>
      <c r="I147" s="37"/>
      <c r="J147" s="38" t="s">
        <v>206</v>
      </c>
      <c r="K147" s="38"/>
      <c r="L147" s="38"/>
      <c r="M147" s="38"/>
      <c r="N147" s="38"/>
      <c r="O147" s="38"/>
      <c r="P147" s="38"/>
      <c r="U147" s="39">
        <f t="shared" si="10"/>
        <v>26.060983</v>
      </c>
      <c r="V147" s="34">
        <v>7.9429999999999996</v>
      </c>
      <c r="X147" s="39">
        <f t="shared" si="11"/>
        <v>23.298381000000003</v>
      </c>
      <c r="Y147" s="34">
        <v>7.101</v>
      </c>
      <c r="AA147" s="34">
        <v>430.71300000000002</v>
      </c>
      <c r="AB147" s="34">
        <f t="shared" si="9"/>
        <v>422.77000000000004</v>
      </c>
      <c r="AC147" s="34">
        <v>423.61</v>
      </c>
      <c r="AD147" s="34">
        <v>7.5780000000000003</v>
      </c>
      <c r="AE147" s="34">
        <v>6.7359999999999998</v>
      </c>
      <c r="AF147" s="34">
        <f t="shared" si="8"/>
        <v>0.84200000000000053</v>
      </c>
    </row>
    <row r="148" spans="1:32" s="34" customFormat="1" x14ac:dyDescent="0.2">
      <c r="A148" s="34" t="s">
        <v>200</v>
      </c>
      <c r="B148" s="42">
        <v>473426095052526</v>
      </c>
      <c r="C148" s="36" t="s">
        <v>22</v>
      </c>
      <c r="D148" s="37">
        <v>34075</v>
      </c>
      <c r="E148" s="37"/>
      <c r="F148" s="37"/>
      <c r="G148" s="37"/>
      <c r="H148" s="37"/>
      <c r="I148" s="37"/>
      <c r="J148" s="38" t="s">
        <v>206</v>
      </c>
      <c r="K148" s="38"/>
      <c r="L148" s="38"/>
      <c r="M148" s="38"/>
      <c r="N148" s="38"/>
      <c r="O148" s="38"/>
      <c r="P148" s="38"/>
      <c r="U148" s="39">
        <f t="shared" si="10"/>
        <v>26.723745000000001</v>
      </c>
      <c r="V148" s="34">
        <v>8.1449999999999996</v>
      </c>
      <c r="X148" s="39">
        <f t="shared" si="11"/>
        <v>23.203232</v>
      </c>
      <c r="Y148" s="34">
        <v>7.0720000000000001</v>
      </c>
      <c r="AA148" s="34">
        <v>430.71300000000002</v>
      </c>
      <c r="AB148" s="34">
        <f t="shared" si="9"/>
        <v>422.56800000000004</v>
      </c>
      <c r="AC148" s="34">
        <v>423.64</v>
      </c>
      <c r="AD148" s="34">
        <v>7.78</v>
      </c>
      <c r="AE148" s="34">
        <v>6.7069999999999999</v>
      </c>
      <c r="AF148" s="34">
        <f t="shared" si="8"/>
        <v>1.0730000000000004</v>
      </c>
    </row>
    <row r="149" spans="1:32" s="34" customFormat="1" x14ac:dyDescent="0.2">
      <c r="A149" s="34" t="s">
        <v>200</v>
      </c>
      <c r="B149" s="42">
        <v>473426095052526</v>
      </c>
      <c r="C149" s="36" t="s">
        <v>22</v>
      </c>
      <c r="D149" s="37">
        <v>34086</v>
      </c>
      <c r="E149" s="37"/>
      <c r="F149" s="37"/>
      <c r="G149" s="37"/>
      <c r="H149" s="37"/>
      <c r="I149" s="37"/>
      <c r="J149" s="38" t="s">
        <v>206</v>
      </c>
      <c r="K149" s="38"/>
      <c r="L149" s="38"/>
      <c r="M149" s="38"/>
      <c r="N149" s="38"/>
      <c r="O149" s="38"/>
      <c r="P149" s="38"/>
      <c r="U149" s="39">
        <f t="shared" si="10"/>
        <v>25.726321000000002</v>
      </c>
      <c r="V149" s="34">
        <v>7.8410000000000002</v>
      </c>
      <c r="X149" s="39">
        <f t="shared" si="11"/>
        <v>23.160579000000002</v>
      </c>
      <c r="Y149" s="34">
        <v>7.0590000000000002</v>
      </c>
      <c r="AA149" s="34">
        <v>430.71300000000002</v>
      </c>
      <c r="AB149" s="34">
        <f t="shared" si="9"/>
        <v>422.87200000000001</v>
      </c>
      <c r="AC149" s="34">
        <v>423.65</v>
      </c>
      <c r="AD149" s="34">
        <v>7.476</v>
      </c>
      <c r="AE149" s="34">
        <v>6.694</v>
      </c>
      <c r="AF149" s="34">
        <f t="shared" si="8"/>
        <v>0.78200000000000003</v>
      </c>
    </row>
    <row r="150" spans="1:32" s="34" customFormat="1" x14ac:dyDescent="0.2">
      <c r="A150" s="34" t="s">
        <v>200</v>
      </c>
      <c r="B150" s="42">
        <v>473426095052526</v>
      </c>
      <c r="C150" s="36" t="s">
        <v>22</v>
      </c>
      <c r="D150" s="37">
        <v>34100</v>
      </c>
      <c r="E150" s="37"/>
      <c r="F150" s="37"/>
      <c r="G150" s="37"/>
      <c r="H150" s="37"/>
      <c r="I150" s="37"/>
      <c r="J150" s="38" t="s">
        <v>206</v>
      </c>
      <c r="K150" s="38"/>
      <c r="L150" s="38"/>
      <c r="M150" s="38"/>
      <c r="N150" s="38"/>
      <c r="O150" s="38"/>
      <c r="P150" s="38"/>
      <c r="U150" s="39">
        <f t="shared" si="10"/>
        <v>25.214485</v>
      </c>
      <c r="V150" s="34">
        <v>7.6849999999999996</v>
      </c>
      <c r="X150" s="39">
        <f t="shared" si="11"/>
        <v>23.094958999999999</v>
      </c>
      <c r="Y150" s="34">
        <v>7.0389999999999997</v>
      </c>
      <c r="AA150" s="34">
        <v>430.71300000000002</v>
      </c>
      <c r="AB150" s="34">
        <f t="shared" si="9"/>
        <v>423.02800000000002</v>
      </c>
      <c r="AC150" s="34">
        <v>423.67</v>
      </c>
      <c r="AD150" s="34">
        <v>7.32</v>
      </c>
      <c r="AE150" s="34">
        <v>6.6740000000000004</v>
      </c>
      <c r="AF150" s="34">
        <f t="shared" si="8"/>
        <v>0.64599999999999991</v>
      </c>
    </row>
    <row r="151" spans="1:32" s="34" customFormat="1" x14ac:dyDescent="0.2">
      <c r="A151" s="34" t="s">
        <v>200</v>
      </c>
      <c r="B151" s="42">
        <v>473426095052526</v>
      </c>
      <c r="C151" s="36" t="s">
        <v>22</v>
      </c>
      <c r="D151" s="37">
        <v>34110</v>
      </c>
      <c r="E151" s="37"/>
      <c r="F151" s="37"/>
      <c r="G151" s="37"/>
      <c r="H151" s="37"/>
      <c r="I151" s="37"/>
      <c r="J151" s="38" t="s">
        <v>206</v>
      </c>
      <c r="K151" s="38"/>
      <c r="L151" s="38"/>
      <c r="M151" s="38"/>
      <c r="N151" s="38"/>
      <c r="O151" s="38"/>
      <c r="P151" s="38"/>
      <c r="U151" s="39">
        <f t="shared" si="10"/>
        <v>25.079964</v>
      </c>
      <c r="V151" s="34">
        <v>7.6440000000000001</v>
      </c>
      <c r="X151" s="39">
        <f t="shared" si="11"/>
        <v>23.071992000000002</v>
      </c>
      <c r="Y151" s="34">
        <v>7.032</v>
      </c>
      <c r="AA151" s="34">
        <v>430.71300000000002</v>
      </c>
      <c r="AB151" s="34">
        <f t="shared" si="9"/>
        <v>423.06900000000002</v>
      </c>
      <c r="AC151" s="34">
        <v>423.68</v>
      </c>
      <c r="AD151" s="34">
        <v>7.2789999999999999</v>
      </c>
      <c r="AE151" s="34">
        <v>6.6669999999999998</v>
      </c>
      <c r="AF151" s="34">
        <f t="shared" si="8"/>
        <v>0.6120000000000001</v>
      </c>
    </row>
    <row r="152" spans="1:32" s="34" customFormat="1" x14ac:dyDescent="0.2">
      <c r="A152" s="34" t="s">
        <v>200</v>
      </c>
      <c r="B152" s="42">
        <v>473426095052526</v>
      </c>
      <c r="C152" s="36" t="s">
        <v>22</v>
      </c>
      <c r="D152" s="37">
        <v>34117</v>
      </c>
      <c r="E152" s="37"/>
      <c r="F152" s="37"/>
      <c r="G152" s="37"/>
      <c r="H152" s="37"/>
      <c r="I152" s="37"/>
      <c r="J152" s="38" t="s">
        <v>206</v>
      </c>
      <c r="K152" s="38"/>
      <c r="L152" s="38"/>
      <c r="M152" s="38"/>
      <c r="N152" s="38"/>
      <c r="O152" s="38"/>
      <c r="P152" s="38"/>
      <c r="U152" s="39">
        <f t="shared" si="10"/>
        <v>25.066839999999999</v>
      </c>
      <c r="V152" s="34">
        <v>7.64</v>
      </c>
      <c r="X152" s="39">
        <f t="shared" si="11"/>
        <v>23.058868</v>
      </c>
      <c r="Y152" s="34">
        <v>7.0279999999999996</v>
      </c>
      <c r="AA152" s="34">
        <v>430.71300000000002</v>
      </c>
      <c r="AB152" s="34">
        <f t="shared" si="9"/>
        <v>423.07300000000004</v>
      </c>
      <c r="AC152" s="34">
        <v>423.68</v>
      </c>
      <c r="AD152" s="34">
        <v>7.2750000000000004</v>
      </c>
      <c r="AE152" s="34">
        <v>6.6630000000000003</v>
      </c>
      <c r="AF152" s="34">
        <f t="shared" si="8"/>
        <v>0.6120000000000001</v>
      </c>
    </row>
    <row r="153" spans="1:32" s="34" customFormat="1" x14ac:dyDescent="0.2">
      <c r="A153" s="34" t="s">
        <v>200</v>
      </c>
      <c r="B153" s="42">
        <v>473426095052526</v>
      </c>
      <c r="C153" s="36" t="s">
        <v>22</v>
      </c>
      <c r="D153" s="37">
        <v>34129</v>
      </c>
      <c r="E153" s="37"/>
      <c r="F153" s="37"/>
      <c r="G153" s="37"/>
      <c r="H153" s="37"/>
      <c r="I153" s="37"/>
      <c r="J153" s="38" t="s">
        <v>206</v>
      </c>
      <c r="K153" s="38"/>
      <c r="L153" s="38"/>
      <c r="M153" s="38"/>
      <c r="N153" s="38"/>
      <c r="O153" s="38"/>
      <c r="P153" s="38"/>
      <c r="U153" s="39">
        <f t="shared" si="10"/>
        <v>24.174408000000003</v>
      </c>
      <c r="V153" s="34">
        <v>7.3680000000000003</v>
      </c>
      <c r="X153" s="39">
        <f t="shared" si="11"/>
        <v>23.049025000000004</v>
      </c>
      <c r="Y153" s="34">
        <v>7.0250000000000004</v>
      </c>
      <c r="AA153" s="34">
        <v>430.71300000000002</v>
      </c>
      <c r="AB153" s="34">
        <f t="shared" si="9"/>
        <v>423.34500000000003</v>
      </c>
      <c r="AC153" s="34">
        <v>423.69</v>
      </c>
      <c r="AD153" s="34">
        <v>7.0030000000000001</v>
      </c>
      <c r="AE153" s="34">
        <v>6.66</v>
      </c>
      <c r="AF153" s="34">
        <f t="shared" si="8"/>
        <v>0.34299999999999997</v>
      </c>
    </row>
    <row r="154" spans="1:32" s="34" customFormat="1" x14ac:dyDescent="0.2">
      <c r="A154" s="34" t="s">
        <v>200</v>
      </c>
      <c r="B154" s="42">
        <v>473426095052526</v>
      </c>
      <c r="C154" s="36" t="s">
        <v>22</v>
      </c>
      <c r="D154" s="37">
        <v>34267</v>
      </c>
      <c r="E154" s="37"/>
      <c r="F154" s="37"/>
      <c r="G154" s="37"/>
      <c r="H154" s="37"/>
      <c r="I154" s="37"/>
      <c r="J154" s="38"/>
      <c r="K154" s="38"/>
      <c r="L154" s="38"/>
      <c r="M154" s="38"/>
      <c r="N154" s="38"/>
      <c r="O154" s="38"/>
      <c r="P154" s="38"/>
      <c r="U154" s="39"/>
      <c r="X154" s="39"/>
      <c r="Z154" s="34" t="s">
        <v>27</v>
      </c>
      <c r="AA154" s="34">
        <v>430.71300000000002</v>
      </c>
      <c r="AB154" s="34">
        <f t="shared" si="9"/>
        <v>430.71300000000002</v>
      </c>
    </row>
    <row r="155" spans="1:32" s="34" customFormat="1" x14ac:dyDescent="0.2">
      <c r="A155" s="34" t="s">
        <v>200</v>
      </c>
      <c r="B155" s="42">
        <v>473426095052526</v>
      </c>
      <c r="C155" s="36" t="s">
        <v>22</v>
      </c>
      <c r="D155" s="37">
        <v>34310</v>
      </c>
      <c r="E155" s="37"/>
      <c r="F155" s="37"/>
      <c r="G155" s="37"/>
      <c r="H155" s="37"/>
      <c r="I155" s="37"/>
      <c r="J155" s="38" t="s">
        <v>206</v>
      </c>
      <c r="K155" s="38"/>
      <c r="L155" s="38"/>
      <c r="M155" s="38"/>
      <c r="N155" s="38"/>
      <c r="O155" s="38"/>
      <c r="P155" s="38"/>
      <c r="U155" s="39">
        <f t="shared" ref="U155:U161" si="12">V155*3.281</f>
        <v>25.109493000000001</v>
      </c>
      <c r="V155" s="34">
        <v>7.6529999999999996</v>
      </c>
      <c r="X155" s="39">
        <f t="shared" ref="X155:X165" si="13">Y155*3.281</f>
        <v>23.019496</v>
      </c>
      <c r="Y155" s="34">
        <v>7.016</v>
      </c>
      <c r="AA155" s="34">
        <v>430.71300000000002</v>
      </c>
      <c r="AB155" s="34">
        <f t="shared" si="9"/>
        <v>423.06</v>
      </c>
      <c r="AC155" s="34">
        <v>423.697</v>
      </c>
      <c r="AD155" s="34">
        <v>7.2880000000000003</v>
      </c>
      <c r="AE155" s="34">
        <v>6.6509999999999998</v>
      </c>
      <c r="AF155" s="34">
        <f t="shared" si="8"/>
        <v>0.63700000000000045</v>
      </c>
    </row>
    <row r="156" spans="1:32" s="34" customFormat="1" x14ac:dyDescent="0.2">
      <c r="A156" s="34" t="s">
        <v>200</v>
      </c>
      <c r="B156" s="42">
        <v>473426095052526</v>
      </c>
      <c r="C156" s="36" t="s">
        <v>22</v>
      </c>
      <c r="D156" s="37">
        <v>34341</v>
      </c>
      <c r="E156" s="37"/>
      <c r="F156" s="37"/>
      <c r="G156" s="37"/>
      <c r="H156" s="37"/>
      <c r="I156" s="37"/>
      <c r="J156" s="38" t="s">
        <v>206</v>
      </c>
      <c r="K156" s="38"/>
      <c r="L156" s="38"/>
      <c r="M156" s="38"/>
      <c r="N156" s="38"/>
      <c r="O156" s="38"/>
      <c r="P156" s="38"/>
      <c r="U156" s="39">
        <f t="shared" si="12"/>
        <v>25.404783000000002</v>
      </c>
      <c r="V156" s="34">
        <v>7.7430000000000003</v>
      </c>
      <c r="X156" s="39">
        <f t="shared" si="13"/>
        <v>23.144174000000003</v>
      </c>
      <c r="Y156" s="34">
        <v>7.0540000000000003</v>
      </c>
      <c r="AA156" s="34">
        <v>430.71300000000002</v>
      </c>
      <c r="AB156" s="34">
        <f t="shared" si="9"/>
        <v>422.97</v>
      </c>
      <c r="AC156" s="34">
        <v>423.65899999999999</v>
      </c>
      <c r="AD156" s="34">
        <v>7.3780000000000001</v>
      </c>
      <c r="AE156" s="34">
        <v>6.6890000000000001</v>
      </c>
      <c r="AF156" s="34">
        <f t="shared" si="8"/>
        <v>0.68900000000000006</v>
      </c>
    </row>
    <row r="157" spans="1:32" s="34" customFormat="1" x14ac:dyDescent="0.2">
      <c r="A157" s="34" t="s">
        <v>200</v>
      </c>
      <c r="B157" s="42">
        <v>473426095052526</v>
      </c>
      <c r="C157" s="36" t="s">
        <v>22</v>
      </c>
      <c r="D157" s="37">
        <v>34366</v>
      </c>
      <c r="E157" s="37"/>
      <c r="F157" s="37"/>
      <c r="G157" s="37"/>
      <c r="H157" s="37"/>
      <c r="I157" s="37"/>
      <c r="J157" s="38" t="s">
        <v>206</v>
      </c>
      <c r="K157" s="38"/>
      <c r="L157" s="38"/>
      <c r="M157" s="38"/>
      <c r="N157" s="38"/>
      <c r="O157" s="38"/>
      <c r="P157" s="38"/>
      <c r="U157" s="39">
        <f t="shared" si="12"/>
        <v>24.262995</v>
      </c>
      <c r="V157" s="34">
        <v>7.3949999999999996</v>
      </c>
      <c r="X157" s="39">
        <f t="shared" si="13"/>
        <v>23.16386</v>
      </c>
      <c r="Y157" s="34">
        <v>7.06</v>
      </c>
      <c r="AA157" s="34">
        <v>430.71300000000002</v>
      </c>
      <c r="AB157" s="34">
        <f t="shared" si="9"/>
        <v>423.31800000000004</v>
      </c>
      <c r="AC157" s="34">
        <v>423.65300000000002</v>
      </c>
      <c r="AD157" s="34">
        <v>7.03</v>
      </c>
      <c r="AE157" s="34">
        <v>6.6950000000000003</v>
      </c>
      <c r="AF157" s="34">
        <f t="shared" si="8"/>
        <v>0.33499999999999996</v>
      </c>
    </row>
    <row r="158" spans="1:32" s="34" customFormat="1" x14ac:dyDescent="0.2">
      <c r="A158" s="34" t="s">
        <v>200</v>
      </c>
      <c r="B158" s="42">
        <v>473426095052526</v>
      </c>
      <c r="C158" s="36" t="s">
        <v>22</v>
      </c>
      <c r="D158" s="37">
        <v>34402</v>
      </c>
      <c r="E158" s="37"/>
      <c r="F158" s="37"/>
      <c r="G158" s="37"/>
      <c r="H158" s="37"/>
      <c r="I158" s="37"/>
      <c r="J158" s="38" t="s">
        <v>206</v>
      </c>
      <c r="K158" s="38"/>
      <c r="L158" s="38"/>
      <c r="M158" s="38"/>
      <c r="N158" s="38"/>
      <c r="O158" s="38"/>
      <c r="P158" s="38"/>
      <c r="U158" s="39">
        <f t="shared" si="12"/>
        <v>26.307058000000005</v>
      </c>
      <c r="V158" s="34">
        <v>8.0180000000000007</v>
      </c>
      <c r="X158" s="39">
        <f t="shared" si="13"/>
        <v>23.219637000000002</v>
      </c>
      <c r="Y158" s="34">
        <v>7.077</v>
      </c>
      <c r="AA158" s="34">
        <v>430.71300000000002</v>
      </c>
      <c r="AB158" s="34">
        <f t="shared" si="9"/>
        <v>422.69500000000005</v>
      </c>
      <c r="AC158" s="34">
        <v>423.63600000000002</v>
      </c>
      <c r="AD158" s="34">
        <v>7.6529999999999996</v>
      </c>
      <c r="AE158" s="34">
        <v>6.7119999999999997</v>
      </c>
      <c r="AF158" s="34">
        <f t="shared" si="8"/>
        <v>0.94099999999999984</v>
      </c>
    </row>
    <row r="159" spans="1:32" s="34" customFormat="1" x14ac:dyDescent="0.2">
      <c r="A159" s="34" t="s">
        <v>200</v>
      </c>
      <c r="B159" s="42">
        <v>473426095052526</v>
      </c>
      <c r="C159" s="36" t="s">
        <v>22</v>
      </c>
      <c r="D159" s="37">
        <v>34438</v>
      </c>
      <c r="E159" s="37"/>
      <c r="F159" s="37"/>
      <c r="G159" s="37"/>
      <c r="H159" s="37"/>
      <c r="I159" s="37"/>
      <c r="J159" s="38" t="s">
        <v>206</v>
      </c>
      <c r="K159" s="38"/>
      <c r="L159" s="38"/>
      <c r="M159" s="38"/>
      <c r="N159" s="38"/>
      <c r="O159" s="38"/>
      <c r="P159" s="38"/>
      <c r="U159" s="39">
        <f t="shared" si="12"/>
        <v>27.543994999999999</v>
      </c>
      <c r="V159" s="34">
        <v>8.3949999999999996</v>
      </c>
      <c r="X159" s="39">
        <f t="shared" si="13"/>
        <v>23.134331000000003</v>
      </c>
      <c r="Y159" s="34">
        <v>7.0510000000000002</v>
      </c>
      <c r="AA159" s="34">
        <v>430.71300000000002</v>
      </c>
      <c r="AB159" s="34">
        <f t="shared" si="9"/>
        <v>422.31800000000004</v>
      </c>
      <c r="AC159" s="34">
        <v>423.66199999999998</v>
      </c>
      <c r="AD159" s="34">
        <v>8.0299999999999994</v>
      </c>
      <c r="AE159" s="34">
        <v>6.6859999999999999</v>
      </c>
      <c r="AF159" s="34">
        <f t="shared" si="8"/>
        <v>1.3439999999999994</v>
      </c>
    </row>
    <row r="160" spans="1:32" s="34" customFormat="1" x14ac:dyDescent="0.2">
      <c r="A160" s="34" t="s">
        <v>200</v>
      </c>
      <c r="B160" s="42">
        <v>473426095052526</v>
      </c>
      <c r="C160" s="36" t="s">
        <v>22</v>
      </c>
      <c r="D160" s="37">
        <v>34488</v>
      </c>
      <c r="E160" s="37"/>
      <c r="F160" s="37"/>
      <c r="G160" s="37"/>
      <c r="H160" s="37"/>
      <c r="I160" s="37"/>
      <c r="J160" s="38" t="s">
        <v>206</v>
      </c>
      <c r="K160" s="38"/>
      <c r="L160" s="38"/>
      <c r="M160" s="38"/>
      <c r="N160" s="38"/>
      <c r="O160" s="38"/>
      <c r="P160" s="38"/>
      <c r="U160" s="39">
        <f t="shared" si="12"/>
        <v>27.547276000000004</v>
      </c>
      <c r="V160" s="34">
        <v>8.3960000000000008</v>
      </c>
      <c r="X160" s="39">
        <f t="shared" si="13"/>
        <v>22.970281000000004</v>
      </c>
      <c r="Y160" s="34">
        <v>7.0010000000000003</v>
      </c>
      <c r="AA160" s="34">
        <v>430.71300000000002</v>
      </c>
      <c r="AB160" s="34">
        <f t="shared" si="9"/>
        <v>422.31700000000001</v>
      </c>
      <c r="AC160" s="34">
        <v>423.71199999999999</v>
      </c>
      <c r="AD160" s="34">
        <v>8.0310000000000006</v>
      </c>
      <c r="AE160" s="34">
        <v>6.6360000000000001</v>
      </c>
      <c r="AF160" s="34">
        <f t="shared" si="8"/>
        <v>1.3950000000000005</v>
      </c>
    </row>
    <row r="161" spans="1:32" s="34" customFormat="1" x14ac:dyDescent="0.2">
      <c r="A161" s="34" t="s">
        <v>200</v>
      </c>
      <c r="B161" s="42">
        <v>473426095052526</v>
      </c>
      <c r="C161" s="36" t="s">
        <v>22</v>
      </c>
      <c r="D161" s="37">
        <v>34522</v>
      </c>
      <c r="E161" s="37"/>
      <c r="F161" s="37"/>
      <c r="G161" s="37"/>
      <c r="H161" s="37"/>
      <c r="I161" s="37"/>
      <c r="J161" s="38" t="s">
        <v>206</v>
      </c>
      <c r="K161" s="38"/>
      <c r="L161" s="38"/>
      <c r="M161" s="38"/>
      <c r="N161" s="38"/>
      <c r="O161" s="38"/>
      <c r="P161" s="38"/>
      <c r="U161" s="39">
        <f t="shared" si="12"/>
        <v>25.063559000000001</v>
      </c>
      <c r="V161" s="34">
        <v>7.6390000000000002</v>
      </c>
      <c r="X161" s="39">
        <f t="shared" si="13"/>
        <v>22.901380000000003</v>
      </c>
      <c r="Y161" s="34">
        <v>6.98</v>
      </c>
      <c r="AA161" s="34">
        <v>430.71300000000002</v>
      </c>
      <c r="AB161" s="34">
        <f t="shared" si="9"/>
        <v>423.07400000000001</v>
      </c>
      <c r="AC161" s="34">
        <v>423.733</v>
      </c>
      <c r="AD161" s="34">
        <v>7.274</v>
      </c>
      <c r="AE161" s="34">
        <v>6.6150000000000002</v>
      </c>
      <c r="AF161" s="34">
        <f t="shared" si="8"/>
        <v>0.65899999999999981</v>
      </c>
    </row>
    <row r="162" spans="1:32" s="34" customFormat="1" x14ac:dyDescent="0.2">
      <c r="A162" s="34" t="s">
        <v>200</v>
      </c>
      <c r="B162" s="42">
        <v>473426095052526</v>
      </c>
      <c r="C162" s="36" t="s">
        <v>22</v>
      </c>
      <c r="D162" s="37">
        <v>34561</v>
      </c>
      <c r="E162" s="37"/>
      <c r="F162" s="37"/>
      <c r="G162" s="37"/>
      <c r="H162" s="37"/>
      <c r="I162" s="37"/>
      <c r="J162" s="38"/>
      <c r="K162" s="38"/>
      <c r="L162" s="38"/>
      <c r="M162" s="38"/>
      <c r="N162" s="38"/>
      <c r="O162" s="38"/>
      <c r="P162" s="38"/>
      <c r="U162" s="39"/>
      <c r="X162" s="39">
        <f t="shared" si="13"/>
        <v>22.73733</v>
      </c>
      <c r="Y162" s="34">
        <v>6.93</v>
      </c>
      <c r="AA162" s="34">
        <v>430.71300000000002</v>
      </c>
      <c r="AB162" s="34">
        <f t="shared" si="9"/>
        <v>430.71300000000002</v>
      </c>
      <c r="AC162" s="34">
        <v>423.78300000000002</v>
      </c>
      <c r="AE162" s="34">
        <v>6.5650000000000004</v>
      </c>
    </row>
    <row r="163" spans="1:32" s="34" customFormat="1" x14ac:dyDescent="0.2">
      <c r="A163" s="34" t="s">
        <v>200</v>
      </c>
      <c r="B163" s="42">
        <v>473426095052526</v>
      </c>
      <c r="C163" s="36" t="s">
        <v>22</v>
      </c>
      <c r="D163" s="37">
        <v>34589</v>
      </c>
      <c r="E163" s="37"/>
      <c r="F163" s="37"/>
      <c r="G163" s="37"/>
      <c r="H163" s="37"/>
      <c r="I163" s="37"/>
      <c r="J163" s="38" t="s">
        <v>206</v>
      </c>
      <c r="K163" s="38"/>
      <c r="L163" s="38"/>
      <c r="M163" s="38"/>
      <c r="N163" s="38"/>
      <c r="O163" s="38"/>
      <c r="P163" s="38"/>
      <c r="U163" s="39">
        <f>V163*3.281</f>
        <v>26.129884000000004</v>
      </c>
      <c r="V163" s="34">
        <v>7.9640000000000004</v>
      </c>
      <c r="X163" s="39">
        <f t="shared" si="13"/>
        <v>24.555004</v>
      </c>
      <c r="Y163" s="34">
        <v>7.484</v>
      </c>
      <c r="AA163" s="34">
        <v>430.71300000000002</v>
      </c>
      <c r="AB163" s="34">
        <f t="shared" si="9"/>
        <v>422.74900000000002</v>
      </c>
      <c r="AC163" s="34">
        <v>423.22899999999998</v>
      </c>
      <c r="AD163" s="34">
        <v>7.5990000000000002</v>
      </c>
      <c r="AE163" s="34">
        <v>7.1189999999999998</v>
      </c>
      <c r="AF163" s="34">
        <f t="shared" si="8"/>
        <v>0.48000000000000043</v>
      </c>
    </row>
    <row r="164" spans="1:32" s="34" customFormat="1" x14ac:dyDescent="0.2">
      <c r="A164" s="34" t="s">
        <v>200</v>
      </c>
      <c r="B164" s="42">
        <v>473426095052526</v>
      </c>
      <c r="C164" s="36" t="s">
        <v>22</v>
      </c>
      <c r="D164" s="37">
        <v>34611</v>
      </c>
      <c r="E164" s="37"/>
      <c r="F164" s="37"/>
      <c r="G164" s="37"/>
      <c r="H164" s="37"/>
      <c r="I164" s="37"/>
      <c r="J164" s="38" t="s">
        <v>206</v>
      </c>
      <c r="K164" s="38"/>
      <c r="L164" s="38"/>
      <c r="M164" s="38"/>
      <c r="N164" s="38"/>
      <c r="O164" s="38"/>
      <c r="P164" s="38"/>
      <c r="U164" s="39">
        <f t="shared" ref="U164:U181" si="14">V164*3.281</f>
        <v>24.069416</v>
      </c>
      <c r="V164" s="34">
        <v>7.3360000000000003</v>
      </c>
      <c r="X164" s="39">
        <f t="shared" si="13"/>
        <v>22.665148000000002</v>
      </c>
      <c r="Y164" s="34">
        <v>6.9080000000000004</v>
      </c>
      <c r="AA164" s="34">
        <v>430.71300000000002</v>
      </c>
      <c r="AB164" s="34">
        <f t="shared" si="9"/>
        <v>423.37700000000001</v>
      </c>
      <c r="AC164" s="34">
        <v>423.80500000000001</v>
      </c>
      <c r="AD164" s="34">
        <v>6.9710000000000001</v>
      </c>
      <c r="AE164" s="34">
        <v>6.5430000000000001</v>
      </c>
      <c r="AF164" s="34">
        <f t="shared" si="8"/>
        <v>0.42799999999999994</v>
      </c>
    </row>
    <row r="165" spans="1:32" s="34" customFormat="1" x14ac:dyDescent="0.2">
      <c r="A165" s="34" t="s">
        <v>200</v>
      </c>
      <c r="B165" s="42">
        <v>473426095052526</v>
      </c>
      <c r="C165" s="36" t="s">
        <v>22</v>
      </c>
      <c r="D165" s="37">
        <v>34648</v>
      </c>
      <c r="E165" s="37"/>
      <c r="F165" s="37"/>
      <c r="G165" s="37"/>
      <c r="H165" s="37"/>
      <c r="I165" s="37"/>
      <c r="J165" s="38" t="s">
        <v>206</v>
      </c>
      <c r="K165" s="38"/>
      <c r="L165" s="38"/>
      <c r="M165" s="38"/>
      <c r="N165" s="38"/>
      <c r="O165" s="38"/>
      <c r="P165" s="38"/>
      <c r="U165" s="39">
        <f t="shared" si="14"/>
        <v>23.846308000000001</v>
      </c>
      <c r="V165" s="34">
        <v>7.2679999999999998</v>
      </c>
      <c r="X165" s="39">
        <f t="shared" si="13"/>
        <v>22.596246999999998</v>
      </c>
      <c r="Y165" s="34">
        <v>6.8869999999999996</v>
      </c>
      <c r="AA165" s="34">
        <v>430.71300000000002</v>
      </c>
      <c r="AB165" s="34">
        <f t="shared" si="9"/>
        <v>423.44500000000005</v>
      </c>
      <c r="AC165" s="34">
        <v>423.82600000000002</v>
      </c>
      <c r="AD165" s="34">
        <v>6.9029999999999996</v>
      </c>
      <c r="AE165" s="34">
        <v>6.5220000000000002</v>
      </c>
      <c r="AF165" s="34">
        <f t="shared" si="8"/>
        <v>0.38099999999999934</v>
      </c>
    </row>
    <row r="166" spans="1:32" s="34" customFormat="1" x14ac:dyDescent="0.2">
      <c r="A166" s="34" t="s">
        <v>200</v>
      </c>
      <c r="B166" s="42">
        <v>473426095052526</v>
      </c>
      <c r="C166" s="36" t="s">
        <v>22</v>
      </c>
      <c r="D166" s="37">
        <v>34676</v>
      </c>
      <c r="E166" s="37"/>
      <c r="F166" s="37"/>
      <c r="G166" s="37"/>
      <c r="H166" s="37"/>
      <c r="I166" s="37"/>
      <c r="J166" s="38" t="s">
        <v>206</v>
      </c>
      <c r="K166" s="38"/>
      <c r="L166" s="38"/>
      <c r="M166" s="38"/>
      <c r="N166" s="38"/>
      <c r="O166" s="38"/>
      <c r="P166" s="38"/>
      <c r="U166" s="39">
        <f t="shared" si="14"/>
        <v>23.783968999999999</v>
      </c>
      <c r="V166" s="34">
        <v>7.2489999999999997</v>
      </c>
      <c r="X166" s="39"/>
      <c r="AA166" s="34">
        <v>430.71300000000002</v>
      </c>
      <c r="AB166" s="34">
        <f t="shared" si="9"/>
        <v>423.464</v>
      </c>
      <c r="AD166" s="34">
        <v>6.8840000000000003</v>
      </c>
    </row>
    <row r="167" spans="1:32" s="34" customFormat="1" x14ac:dyDescent="0.2">
      <c r="A167" s="34" t="s">
        <v>200</v>
      </c>
      <c r="B167" s="42">
        <v>473426095052526</v>
      </c>
      <c r="C167" s="36" t="s">
        <v>22</v>
      </c>
      <c r="D167" s="37">
        <v>34702</v>
      </c>
      <c r="E167" s="37"/>
      <c r="F167" s="37"/>
      <c r="G167" s="37"/>
      <c r="H167" s="37"/>
      <c r="I167" s="37"/>
      <c r="J167" s="38" t="s">
        <v>206</v>
      </c>
      <c r="K167" s="38"/>
      <c r="L167" s="38"/>
      <c r="M167" s="38"/>
      <c r="N167" s="38"/>
      <c r="O167" s="38"/>
      <c r="P167" s="38"/>
      <c r="U167" s="39">
        <f t="shared" si="14"/>
        <v>24.246590000000001</v>
      </c>
      <c r="V167" s="34">
        <v>7.39</v>
      </c>
      <c r="X167" s="39">
        <f t="shared" ref="X167:X230" si="15">Y167*3.281</f>
        <v>22.638900000000003</v>
      </c>
      <c r="Y167" s="34">
        <v>6.9</v>
      </c>
      <c r="AA167" s="34">
        <v>430.71300000000002</v>
      </c>
      <c r="AB167" s="34">
        <f t="shared" si="9"/>
        <v>423.32300000000004</v>
      </c>
      <c r="AC167" s="34">
        <v>423.81</v>
      </c>
      <c r="AD167" s="34">
        <v>7.03</v>
      </c>
      <c r="AE167" s="34">
        <v>6.53</v>
      </c>
      <c r="AF167" s="34">
        <f t="shared" si="8"/>
        <v>0.5</v>
      </c>
    </row>
    <row r="168" spans="1:32" s="34" customFormat="1" x14ac:dyDescent="0.2">
      <c r="A168" s="34" t="s">
        <v>200</v>
      </c>
      <c r="B168" s="42">
        <v>473426095052526</v>
      </c>
      <c r="C168" s="36" t="s">
        <v>22</v>
      </c>
      <c r="D168" s="37">
        <v>34775</v>
      </c>
      <c r="E168" s="37"/>
      <c r="F168" s="37"/>
      <c r="G168" s="37"/>
      <c r="H168" s="37"/>
      <c r="I168" s="37"/>
      <c r="J168" s="38" t="s">
        <v>206</v>
      </c>
      <c r="K168" s="38"/>
      <c r="L168" s="38"/>
      <c r="M168" s="38"/>
      <c r="N168" s="38"/>
      <c r="O168" s="38"/>
      <c r="P168" s="38"/>
      <c r="U168" s="39">
        <f t="shared" si="14"/>
        <v>25.037311000000003</v>
      </c>
      <c r="V168" s="34">
        <v>7.6310000000000002</v>
      </c>
      <c r="X168" s="39">
        <f t="shared" si="15"/>
        <v>22.822636000000003</v>
      </c>
      <c r="Y168" s="34">
        <v>6.9560000000000004</v>
      </c>
      <c r="AA168" s="34">
        <v>430.71300000000002</v>
      </c>
      <c r="AB168" s="34">
        <f t="shared" si="9"/>
        <v>423.08199999999999</v>
      </c>
      <c r="AC168" s="34">
        <v>423.75700000000001</v>
      </c>
      <c r="AD168" s="34">
        <v>7.266</v>
      </c>
      <c r="AE168" s="34">
        <v>6.5910000000000002</v>
      </c>
      <c r="AF168" s="34">
        <f t="shared" si="8"/>
        <v>0.67499999999999982</v>
      </c>
    </row>
    <row r="169" spans="1:32" s="34" customFormat="1" x14ac:dyDescent="0.2">
      <c r="A169" s="34" t="s">
        <v>200</v>
      </c>
      <c r="B169" s="42">
        <v>473426095052526</v>
      </c>
      <c r="C169" s="36" t="s">
        <v>22</v>
      </c>
      <c r="D169" s="37">
        <v>34817</v>
      </c>
      <c r="E169" s="37"/>
      <c r="F169" s="37"/>
      <c r="G169" s="37"/>
      <c r="H169" s="37"/>
      <c r="I169" s="37"/>
      <c r="J169" s="38" t="s">
        <v>206</v>
      </c>
      <c r="K169" s="38"/>
      <c r="L169" s="38"/>
      <c r="M169" s="38"/>
      <c r="N169" s="38"/>
      <c r="O169" s="38"/>
      <c r="P169" s="38"/>
      <c r="U169" s="39">
        <f t="shared" si="14"/>
        <v>26.330025000000003</v>
      </c>
      <c r="V169" s="34">
        <v>8.0250000000000004</v>
      </c>
      <c r="X169" s="39">
        <f t="shared" si="15"/>
        <v>22.727487</v>
      </c>
      <c r="Y169" s="34">
        <v>6.9269999999999996</v>
      </c>
      <c r="AA169" s="34">
        <v>430.71300000000002</v>
      </c>
      <c r="AB169" s="34">
        <f t="shared" si="9"/>
        <v>422.68800000000005</v>
      </c>
      <c r="AC169" s="34">
        <v>422.68700000000001</v>
      </c>
      <c r="AD169" s="34">
        <v>6.5620000000000003</v>
      </c>
      <c r="AE169" s="34">
        <v>7.6609999999999996</v>
      </c>
    </row>
    <row r="170" spans="1:32" s="34" customFormat="1" x14ac:dyDescent="0.2">
      <c r="A170" s="34" t="s">
        <v>200</v>
      </c>
      <c r="B170" s="42">
        <v>473426095052526</v>
      </c>
      <c r="C170" s="36" t="s">
        <v>22</v>
      </c>
      <c r="D170" s="37">
        <v>34859</v>
      </c>
      <c r="E170" s="37"/>
      <c r="F170" s="37"/>
      <c r="G170" s="37"/>
      <c r="H170" s="37"/>
      <c r="I170" s="37"/>
      <c r="J170" s="38" t="s">
        <v>206</v>
      </c>
      <c r="K170" s="38"/>
      <c r="L170" s="38"/>
      <c r="M170" s="38"/>
      <c r="N170" s="38"/>
      <c r="O170" s="38"/>
      <c r="P170" s="38"/>
      <c r="U170" s="39">
        <f t="shared" si="14"/>
        <v>23.803654999999999</v>
      </c>
      <c r="V170" s="34">
        <v>7.2549999999999999</v>
      </c>
      <c r="X170" s="39">
        <f t="shared" si="15"/>
        <v>22.566718000000002</v>
      </c>
      <c r="Y170" s="34">
        <v>6.8780000000000001</v>
      </c>
      <c r="AA170" s="34">
        <v>430.71300000000002</v>
      </c>
      <c r="AB170" s="34">
        <f t="shared" si="9"/>
        <v>423.45800000000003</v>
      </c>
      <c r="AC170" s="34">
        <f t="shared" ref="AC170:AC193" si="16">AA170-Y170</f>
        <v>423.83500000000004</v>
      </c>
      <c r="AD170" s="34">
        <f t="shared" ref="AD170:AE185" si="17">430.348-AB170</f>
        <v>6.8899999999999864</v>
      </c>
      <c r="AE170" s="34">
        <f t="shared" si="17"/>
        <v>6.5129999999999768</v>
      </c>
      <c r="AF170" s="34">
        <f t="shared" si="8"/>
        <v>0.37700000000000955</v>
      </c>
    </row>
    <row r="171" spans="1:32" s="34" customFormat="1" x14ac:dyDescent="0.2">
      <c r="A171" s="34" t="s">
        <v>200</v>
      </c>
      <c r="B171" s="42">
        <v>473426095052526</v>
      </c>
      <c r="C171" s="36" t="s">
        <v>22</v>
      </c>
      <c r="D171" s="37">
        <v>35025</v>
      </c>
      <c r="E171" s="37"/>
      <c r="F171" s="37"/>
      <c r="G171" s="37"/>
      <c r="H171" s="37"/>
      <c r="I171" s="37"/>
      <c r="J171" s="38" t="s">
        <v>206</v>
      </c>
      <c r="K171" s="38"/>
      <c r="L171" s="38"/>
      <c r="M171" s="38"/>
      <c r="N171" s="38"/>
      <c r="O171" s="38"/>
      <c r="P171" s="38"/>
      <c r="U171" s="39">
        <f t="shared" si="14"/>
        <v>25.079964</v>
      </c>
      <c r="V171" s="34">
        <v>7.6440000000000001</v>
      </c>
      <c r="X171" s="39">
        <f t="shared" si="15"/>
        <v>22.674990999999999</v>
      </c>
      <c r="Y171" s="34">
        <v>6.9109999999999996</v>
      </c>
      <c r="AA171" s="34">
        <v>430.71300000000002</v>
      </c>
      <c r="AB171" s="34">
        <f t="shared" si="9"/>
        <v>423.06900000000002</v>
      </c>
      <c r="AC171" s="34">
        <f t="shared" si="16"/>
        <v>423.80200000000002</v>
      </c>
      <c r="AD171" s="34">
        <f t="shared" si="17"/>
        <v>7.2789999999999964</v>
      </c>
      <c r="AE171" s="34">
        <f t="shared" si="17"/>
        <v>6.5459999999999923</v>
      </c>
      <c r="AF171" s="34">
        <f t="shared" si="8"/>
        <v>0.73300000000000409</v>
      </c>
    </row>
    <row r="172" spans="1:32" s="34" customFormat="1" x14ac:dyDescent="0.2">
      <c r="A172" s="34" t="s">
        <v>200</v>
      </c>
      <c r="B172" s="42">
        <v>473426095052526</v>
      </c>
      <c r="C172" s="36" t="s">
        <v>22</v>
      </c>
      <c r="D172" s="37">
        <v>35213</v>
      </c>
      <c r="E172" s="37"/>
      <c r="F172" s="37"/>
      <c r="G172" s="37"/>
      <c r="H172" s="37"/>
      <c r="I172" s="37"/>
      <c r="J172" s="38" t="s">
        <v>206</v>
      </c>
      <c r="K172" s="38"/>
      <c r="L172" s="38"/>
      <c r="M172" s="38"/>
      <c r="N172" s="38"/>
      <c r="O172" s="38"/>
      <c r="P172" s="38"/>
      <c r="U172" s="39">
        <f t="shared" si="14"/>
        <v>22.930909</v>
      </c>
      <c r="V172" s="34">
        <v>6.9889999999999999</v>
      </c>
      <c r="X172" s="39">
        <f t="shared" si="15"/>
        <v>22.235337000000001</v>
      </c>
      <c r="Y172" s="34">
        <v>6.7770000000000001</v>
      </c>
      <c r="AA172" s="34">
        <v>430.71300000000002</v>
      </c>
      <c r="AB172" s="34">
        <f t="shared" si="9"/>
        <v>423.72400000000005</v>
      </c>
      <c r="AC172" s="34">
        <f t="shared" si="16"/>
        <v>423.93600000000004</v>
      </c>
      <c r="AD172" s="34">
        <f t="shared" si="17"/>
        <v>6.6239999999999668</v>
      </c>
      <c r="AE172" s="34">
        <f t="shared" si="17"/>
        <v>6.4119999999999777</v>
      </c>
      <c r="AF172" s="34">
        <f t="shared" si="8"/>
        <v>0.21199999999998909</v>
      </c>
    </row>
    <row r="173" spans="1:32" s="34" customFormat="1" x14ac:dyDescent="0.2">
      <c r="A173" s="34" t="s">
        <v>200</v>
      </c>
      <c r="B173" s="42">
        <v>473426095052526</v>
      </c>
      <c r="C173" s="36" t="s">
        <v>22</v>
      </c>
      <c r="D173" s="37">
        <v>35240</v>
      </c>
      <c r="E173" s="37"/>
      <c r="F173" s="37"/>
      <c r="G173" s="37"/>
      <c r="H173" s="37"/>
      <c r="I173" s="37"/>
      <c r="J173" s="38" t="s">
        <v>206</v>
      </c>
      <c r="K173" s="38"/>
      <c r="L173" s="38"/>
      <c r="M173" s="38"/>
      <c r="N173" s="38"/>
      <c r="O173" s="38"/>
      <c r="P173" s="38"/>
      <c r="U173" s="39">
        <f t="shared" si="14"/>
        <v>23.354158000000002</v>
      </c>
      <c r="V173" s="34">
        <v>7.1180000000000003</v>
      </c>
      <c r="X173" s="39">
        <f t="shared" si="15"/>
        <v>22.264865999999998</v>
      </c>
      <c r="Y173" s="34">
        <v>6.7859999999999996</v>
      </c>
      <c r="AA173" s="34">
        <v>430.71300000000002</v>
      </c>
      <c r="AB173" s="34">
        <f t="shared" si="9"/>
        <v>423.59500000000003</v>
      </c>
      <c r="AC173" s="34">
        <f t="shared" si="16"/>
        <v>423.92700000000002</v>
      </c>
      <c r="AD173" s="34">
        <f t="shared" si="17"/>
        <v>6.7529999999999859</v>
      </c>
      <c r="AE173" s="34">
        <f t="shared" si="17"/>
        <v>6.4209999999999923</v>
      </c>
      <c r="AF173" s="34">
        <f t="shared" si="8"/>
        <v>0.33199999999999363</v>
      </c>
    </row>
    <row r="174" spans="1:32" s="34" customFormat="1" x14ac:dyDescent="0.2">
      <c r="A174" s="34" t="s">
        <v>200</v>
      </c>
      <c r="B174" s="42">
        <v>473426095052526</v>
      </c>
      <c r="C174" s="36" t="s">
        <v>22</v>
      </c>
      <c r="D174" s="37">
        <v>35286</v>
      </c>
      <c r="E174" s="37"/>
      <c r="F174" s="37"/>
      <c r="G174" s="37"/>
      <c r="H174" s="37"/>
      <c r="I174" s="37"/>
      <c r="J174" s="38" t="s">
        <v>206</v>
      </c>
      <c r="K174" s="38"/>
      <c r="L174" s="38"/>
      <c r="M174" s="38"/>
      <c r="N174" s="38"/>
      <c r="O174" s="38"/>
      <c r="P174" s="38"/>
      <c r="U174" s="39">
        <f t="shared" si="14"/>
        <v>24.010358</v>
      </c>
      <c r="V174" s="34">
        <v>7.3179999999999996</v>
      </c>
      <c r="X174" s="39">
        <f t="shared" si="15"/>
        <v>22.468288000000001</v>
      </c>
      <c r="Y174" s="34">
        <v>6.8479999999999999</v>
      </c>
      <c r="AA174" s="34">
        <v>430.71300000000002</v>
      </c>
      <c r="AB174" s="34">
        <f t="shared" si="9"/>
        <v>423.39500000000004</v>
      </c>
      <c r="AC174" s="34">
        <f t="shared" si="16"/>
        <v>423.86500000000001</v>
      </c>
      <c r="AD174" s="34">
        <f t="shared" si="17"/>
        <v>6.9529999999999745</v>
      </c>
      <c r="AE174" s="34">
        <f t="shared" si="17"/>
        <v>6.4830000000000041</v>
      </c>
      <c r="AF174" s="34">
        <f t="shared" si="8"/>
        <v>0.46999999999997044</v>
      </c>
    </row>
    <row r="175" spans="1:32" s="34" customFormat="1" x14ac:dyDescent="0.2">
      <c r="A175" s="34" t="s">
        <v>200</v>
      </c>
      <c r="B175" s="42">
        <v>473426095052526</v>
      </c>
      <c r="C175" s="36" t="s">
        <v>22</v>
      </c>
      <c r="D175" s="37">
        <v>35311</v>
      </c>
      <c r="E175" s="37"/>
      <c r="F175" s="37"/>
      <c r="G175" s="37"/>
      <c r="H175" s="37"/>
      <c r="I175" s="37"/>
      <c r="J175" s="38" t="s">
        <v>206</v>
      </c>
      <c r="K175" s="38"/>
      <c r="L175" s="38"/>
      <c r="M175" s="38"/>
      <c r="N175" s="38"/>
      <c r="O175" s="38"/>
      <c r="P175" s="38"/>
      <c r="U175" s="39">
        <f t="shared" si="14"/>
        <v>24.610781000000003</v>
      </c>
      <c r="V175" s="34">
        <v>7.5010000000000003</v>
      </c>
      <c r="X175" s="39">
        <f t="shared" si="15"/>
        <v>22.576561000000002</v>
      </c>
      <c r="Y175" s="34">
        <v>6.8810000000000002</v>
      </c>
      <c r="AA175" s="34">
        <v>430.71300000000002</v>
      </c>
      <c r="AB175" s="34">
        <f t="shared" si="9"/>
        <v>423.21200000000005</v>
      </c>
      <c r="AC175" s="34">
        <f t="shared" si="16"/>
        <v>423.83199999999999</v>
      </c>
      <c r="AD175" s="34">
        <f t="shared" si="17"/>
        <v>7.1359999999999673</v>
      </c>
      <c r="AE175" s="34">
        <f t="shared" si="17"/>
        <v>6.5160000000000196</v>
      </c>
      <c r="AF175" s="34">
        <f t="shared" si="8"/>
        <v>0.6199999999999477</v>
      </c>
    </row>
    <row r="176" spans="1:32" s="34" customFormat="1" x14ac:dyDescent="0.2">
      <c r="A176" s="34" t="s">
        <v>200</v>
      </c>
      <c r="B176" s="42">
        <v>473426095052526</v>
      </c>
      <c r="C176" s="36" t="s">
        <v>22</v>
      </c>
      <c r="D176" s="37">
        <v>35359</v>
      </c>
      <c r="E176" s="37"/>
      <c r="F176" s="37"/>
      <c r="G176" s="37"/>
      <c r="H176" s="37"/>
      <c r="I176" s="37"/>
      <c r="J176" s="38" t="s">
        <v>206</v>
      </c>
      <c r="K176" s="38"/>
      <c r="L176" s="38"/>
      <c r="M176" s="38"/>
      <c r="N176" s="38"/>
      <c r="O176" s="38"/>
      <c r="P176" s="38"/>
      <c r="U176" s="39">
        <f t="shared" si="14"/>
        <v>25.217766000000001</v>
      </c>
      <c r="V176" s="34">
        <v>7.6859999999999999</v>
      </c>
      <c r="X176" s="39">
        <f t="shared" si="15"/>
        <v>22.760297000000001</v>
      </c>
      <c r="Y176" s="34">
        <v>6.9370000000000003</v>
      </c>
      <c r="AA176" s="34">
        <v>430.71300000000002</v>
      </c>
      <c r="AB176" s="34">
        <f t="shared" si="9"/>
        <v>423.02700000000004</v>
      </c>
      <c r="AC176" s="34">
        <f t="shared" si="16"/>
        <v>423.77600000000001</v>
      </c>
      <c r="AD176" s="34">
        <f t="shared" si="17"/>
        <v>7.3209999999999695</v>
      </c>
      <c r="AE176" s="34">
        <f t="shared" si="17"/>
        <v>6.5720000000000027</v>
      </c>
      <c r="AF176" s="34">
        <f t="shared" si="8"/>
        <v>0.7489999999999668</v>
      </c>
    </row>
    <row r="177" spans="1:32" s="34" customFormat="1" x14ac:dyDescent="0.2">
      <c r="A177" s="34" t="s">
        <v>200</v>
      </c>
      <c r="B177" s="42">
        <v>473426095052526</v>
      </c>
      <c r="C177" s="36" t="s">
        <v>22</v>
      </c>
      <c r="D177" s="37">
        <v>35419</v>
      </c>
      <c r="E177" s="37"/>
      <c r="F177" s="37"/>
      <c r="G177" s="37"/>
      <c r="H177" s="37"/>
      <c r="I177" s="37"/>
      <c r="J177" s="38" t="s">
        <v>206</v>
      </c>
      <c r="K177" s="38"/>
      <c r="L177" s="38"/>
      <c r="M177" s="38"/>
      <c r="N177" s="38"/>
      <c r="O177" s="38"/>
      <c r="P177" s="38"/>
      <c r="U177" s="39">
        <f t="shared" si="14"/>
        <v>25.119336000000001</v>
      </c>
      <c r="V177" s="34">
        <v>7.6559999999999997</v>
      </c>
      <c r="X177" s="39">
        <f t="shared" si="15"/>
        <v>22.766859</v>
      </c>
      <c r="Y177" s="34">
        <v>6.9390000000000001</v>
      </c>
      <c r="AA177" s="34">
        <v>430.71300000000002</v>
      </c>
      <c r="AB177" s="34">
        <f t="shared" si="9"/>
        <v>423.05700000000002</v>
      </c>
      <c r="AC177" s="34">
        <f t="shared" si="16"/>
        <v>423.774</v>
      </c>
      <c r="AD177" s="34">
        <f t="shared" si="17"/>
        <v>7.2909999999999968</v>
      </c>
      <c r="AE177" s="34">
        <f t="shared" si="17"/>
        <v>6.5740000000000123</v>
      </c>
      <c r="AF177" s="34">
        <f t="shared" si="8"/>
        <v>0.71699999999998454</v>
      </c>
    </row>
    <row r="178" spans="1:32" s="34" customFormat="1" x14ac:dyDescent="0.2">
      <c r="A178" s="34" t="s">
        <v>200</v>
      </c>
      <c r="B178" s="42">
        <v>473426095052526</v>
      </c>
      <c r="C178" s="36" t="s">
        <v>22</v>
      </c>
      <c r="D178" s="37">
        <v>35487</v>
      </c>
      <c r="E178" s="37"/>
      <c r="F178" s="37"/>
      <c r="G178" s="37"/>
      <c r="H178" s="37"/>
      <c r="I178" s="37"/>
      <c r="J178" s="38" t="s">
        <v>206</v>
      </c>
      <c r="K178" s="38"/>
      <c r="L178" s="38"/>
      <c r="M178" s="38"/>
      <c r="N178" s="38"/>
      <c r="O178" s="38"/>
      <c r="P178" s="38"/>
      <c r="U178" s="39">
        <f t="shared" si="14"/>
        <v>25.266981000000001</v>
      </c>
      <c r="V178" s="34">
        <v>7.7009999999999996</v>
      </c>
      <c r="X178" s="39">
        <f t="shared" si="15"/>
        <v>23.291819</v>
      </c>
      <c r="Y178" s="34">
        <v>7.0990000000000002</v>
      </c>
      <c r="AA178" s="34">
        <v>430.71300000000002</v>
      </c>
      <c r="AB178" s="34">
        <f t="shared" si="9"/>
        <v>423.012</v>
      </c>
      <c r="AC178" s="34">
        <f t="shared" si="16"/>
        <v>423.61400000000003</v>
      </c>
      <c r="AD178" s="34">
        <f t="shared" si="17"/>
        <v>7.3360000000000127</v>
      </c>
      <c r="AE178" s="34">
        <f t="shared" si="17"/>
        <v>6.7339999999999804</v>
      </c>
      <c r="AF178" s="34">
        <f t="shared" si="8"/>
        <v>0.60200000000003229</v>
      </c>
    </row>
    <row r="179" spans="1:32" s="34" customFormat="1" x14ac:dyDescent="0.2">
      <c r="A179" s="34" t="s">
        <v>200</v>
      </c>
      <c r="B179" s="42">
        <v>473426095052526</v>
      </c>
      <c r="C179" s="36" t="s">
        <v>22</v>
      </c>
      <c r="D179" s="37">
        <v>35551</v>
      </c>
      <c r="E179" s="37"/>
      <c r="F179" s="37"/>
      <c r="G179" s="37"/>
      <c r="H179" s="37"/>
      <c r="I179" s="37"/>
      <c r="J179" s="38" t="s">
        <v>206</v>
      </c>
      <c r="K179" s="38"/>
      <c r="L179" s="38"/>
      <c r="M179" s="38"/>
      <c r="N179" s="38"/>
      <c r="O179" s="38"/>
      <c r="P179" s="38"/>
      <c r="U179" s="39">
        <f t="shared" si="14"/>
        <v>23.531331999999999</v>
      </c>
      <c r="V179" s="34">
        <v>7.1719999999999997</v>
      </c>
      <c r="X179" s="39">
        <f t="shared" si="15"/>
        <v>22.451883000000002</v>
      </c>
      <c r="Y179" s="34">
        <v>6.843</v>
      </c>
      <c r="AA179" s="34">
        <v>430.71300000000002</v>
      </c>
      <c r="AB179" s="34">
        <f t="shared" si="9"/>
        <v>423.541</v>
      </c>
      <c r="AC179" s="34">
        <f t="shared" si="16"/>
        <v>423.87</v>
      </c>
      <c r="AD179" s="34">
        <f t="shared" si="17"/>
        <v>6.8070000000000164</v>
      </c>
      <c r="AE179" s="34">
        <f t="shared" si="17"/>
        <v>6.4780000000000086</v>
      </c>
      <c r="AF179" s="34">
        <f t="shared" si="8"/>
        <v>0.32900000000000773</v>
      </c>
    </row>
    <row r="180" spans="1:32" s="34" customFormat="1" x14ac:dyDescent="0.2">
      <c r="A180" s="34" t="s">
        <v>200</v>
      </c>
      <c r="B180" s="42">
        <v>473426095052526</v>
      </c>
      <c r="C180" s="36" t="s">
        <v>22</v>
      </c>
      <c r="D180" s="37">
        <v>35586</v>
      </c>
      <c r="E180" s="37"/>
      <c r="F180" s="37"/>
      <c r="G180" s="37"/>
      <c r="H180" s="37"/>
      <c r="I180" s="37"/>
      <c r="J180" s="38" t="s">
        <v>206</v>
      </c>
      <c r="K180" s="38"/>
      <c r="L180" s="38"/>
      <c r="M180" s="38"/>
      <c r="N180" s="38"/>
      <c r="O180" s="38"/>
      <c r="P180" s="38"/>
      <c r="U180" s="39">
        <f t="shared" si="14"/>
        <v>23.409935000000001</v>
      </c>
      <c r="V180" s="34">
        <v>7.1349999999999998</v>
      </c>
      <c r="X180" s="39">
        <f t="shared" si="15"/>
        <v>22.360015000000001</v>
      </c>
      <c r="Y180" s="34">
        <v>6.8150000000000004</v>
      </c>
      <c r="AA180" s="34">
        <v>430.71300000000002</v>
      </c>
      <c r="AB180" s="34">
        <f t="shared" si="9"/>
        <v>423.57800000000003</v>
      </c>
      <c r="AC180" s="34">
        <f t="shared" si="16"/>
        <v>423.89800000000002</v>
      </c>
      <c r="AD180" s="34">
        <f t="shared" si="17"/>
        <v>6.7699999999999818</v>
      </c>
      <c r="AE180" s="34">
        <f t="shared" si="17"/>
        <v>6.4499999999999886</v>
      </c>
      <c r="AF180" s="34">
        <f t="shared" si="8"/>
        <v>0.31999999999999318</v>
      </c>
    </row>
    <row r="181" spans="1:32" s="34" customFormat="1" x14ac:dyDescent="0.2">
      <c r="A181" s="34" t="s">
        <v>200</v>
      </c>
      <c r="B181" s="42">
        <v>473426095052526</v>
      </c>
      <c r="C181" s="36" t="s">
        <v>22</v>
      </c>
      <c r="D181" s="37">
        <v>35625</v>
      </c>
      <c r="E181" s="37"/>
      <c r="F181" s="37"/>
      <c r="G181" s="37"/>
      <c r="H181" s="37"/>
      <c r="I181" s="37"/>
      <c r="J181" s="38" t="s">
        <v>206</v>
      </c>
      <c r="K181" s="38"/>
      <c r="L181" s="38"/>
      <c r="M181" s="38"/>
      <c r="N181" s="38"/>
      <c r="O181" s="38"/>
      <c r="P181" s="38"/>
      <c r="U181" s="39">
        <f t="shared" si="14"/>
        <v>22.924347000000001</v>
      </c>
      <c r="V181" s="34">
        <v>6.9870000000000001</v>
      </c>
      <c r="X181" s="39">
        <f t="shared" si="15"/>
        <v>22.205808000000001</v>
      </c>
      <c r="Y181" s="34">
        <v>6.7679999999999998</v>
      </c>
      <c r="AA181" s="34">
        <v>430.71300000000002</v>
      </c>
      <c r="AB181" s="34">
        <f t="shared" si="9"/>
        <v>423.726</v>
      </c>
      <c r="AC181" s="34">
        <f t="shared" si="16"/>
        <v>423.94500000000005</v>
      </c>
      <c r="AD181" s="34">
        <f t="shared" si="17"/>
        <v>6.6220000000000141</v>
      </c>
      <c r="AE181" s="34">
        <f t="shared" si="17"/>
        <v>6.4029999999999632</v>
      </c>
      <c r="AF181" s="34">
        <f t="shared" si="8"/>
        <v>0.21900000000005093</v>
      </c>
    </row>
    <row r="182" spans="1:32" s="34" customFormat="1" x14ac:dyDescent="0.2">
      <c r="A182" s="34" t="s">
        <v>200</v>
      </c>
      <c r="B182" s="42">
        <v>473426095052526</v>
      </c>
      <c r="C182" s="36" t="s">
        <v>22</v>
      </c>
      <c r="D182" s="37">
        <v>35651</v>
      </c>
      <c r="E182" s="37"/>
      <c r="F182" s="37"/>
      <c r="G182" s="37"/>
      <c r="H182" s="37"/>
      <c r="I182" s="37"/>
      <c r="J182" s="38" t="s">
        <v>206</v>
      </c>
      <c r="K182" s="38"/>
      <c r="L182" s="38"/>
      <c r="M182" s="38"/>
      <c r="N182" s="38"/>
      <c r="O182" s="38"/>
      <c r="P182" s="38"/>
      <c r="U182" s="39">
        <f>V182*3.281</f>
        <v>21.946609000000002</v>
      </c>
      <c r="V182" s="34">
        <v>6.6890000000000001</v>
      </c>
      <c r="X182" s="39">
        <f t="shared" si="15"/>
        <v>22.989967</v>
      </c>
      <c r="Y182" s="34">
        <v>7.0069999999999997</v>
      </c>
      <c r="AA182" s="34">
        <v>430.71300000000002</v>
      </c>
      <c r="AB182" s="34">
        <f t="shared" si="9"/>
        <v>424.024</v>
      </c>
      <c r="AC182" s="34">
        <f t="shared" si="16"/>
        <v>423.70600000000002</v>
      </c>
      <c r="AD182" s="34">
        <f t="shared" si="17"/>
        <v>6.3240000000000123</v>
      </c>
      <c r="AE182" s="34">
        <f t="shared" si="17"/>
        <v>6.6419999999999959</v>
      </c>
    </row>
    <row r="183" spans="1:32" s="34" customFormat="1" x14ac:dyDescent="0.2">
      <c r="A183" s="34" t="s">
        <v>200</v>
      </c>
      <c r="B183" s="42">
        <v>473426095052526</v>
      </c>
      <c r="C183" s="36" t="s">
        <v>22</v>
      </c>
      <c r="D183" s="37">
        <v>35693</v>
      </c>
      <c r="E183" s="37"/>
      <c r="F183" s="37"/>
      <c r="G183" s="37"/>
      <c r="H183" s="37"/>
      <c r="I183" s="37"/>
      <c r="J183" s="38" t="s">
        <v>206</v>
      </c>
      <c r="K183" s="38"/>
      <c r="L183" s="38"/>
      <c r="M183" s="38"/>
      <c r="N183" s="38"/>
      <c r="O183" s="38"/>
      <c r="P183" s="38"/>
      <c r="U183" s="39">
        <f t="shared" ref="U183:U234" si="18">V183*3.281</f>
        <v>23.810217000000002</v>
      </c>
      <c r="V183" s="34">
        <v>7.2569999999999997</v>
      </c>
      <c r="X183" s="39">
        <f t="shared" si="15"/>
        <v>22.241899</v>
      </c>
      <c r="Y183" s="34">
        <v>6.7789999999999999</v>
      </c>
      <c r="AA183" s="34">
        <v>430.71300000000002</v>
      </c>
      <c r="AB183" s="34">
        <f t="shared" si="9"/>
        <v>423.45600000000002</v>
      </c>
      <c r="AC183" s="34">
        <f t="shared" si="16"/>
        <v>423.93400000000003</v>
      </c>
      <c r="AD183" s="34">
        <f t="shared" si="17"/>
        <v>6.8919999999999959</v>
      </c>
      <c r="AE183" s="34">
        <f t="shared" si="17"/>
        <v>6.4139999999999873</v>
      </c>
      <c r="AF183" s="34">
        <f t="shared" si="8"/>
        <v>0.47800000000000864</v>
      </c>
    </row>
    <row r="184" spans="1:32" s="34" customFormat="1" x14ac:dyDescent="0.2">
      <c r="A184" s="34" t="s">
        <v>200</v>
      </c>
      <c r="B184" s="42">
        <v>473426095052526</v>
      </c>
      <c r="C184" s="36" t="s">
        <v>22</v>
      </c>
      <c r="D184" s="37">
        <v>35731</v>
      </c>
      <c r="E184" s="37"/>
      <c r="F184" s="37"/>
      <c r="G184" s="37"/>
      <c r="H184" s="37"/>
      <c r="I184" s="37"/>
      <c r="J184" s="38" t="s">
        <v>206</v>
      </c>
      <c r="K184" s="38"/>
      <c r="L184" s="38"/>
      <c r="M184" s="38"/>
      <c r="N184" s="38"/>
      <c r="O184" s="38"/>
      <c r="P184" s="38"/>
      <c r="U184" s="39">
        <f t="shared" si="18"/>
        <v>23.856151000000001</v>
      </c>
      <c r="V184" s="34">
        <v>7.2709999999999999</v>
      </c>
      <c r="X184" s="39">
        <f t="shared" si="15"/>
        <v>22.291114</v>
      </c>
      <c r="Y184" s="34">
        <v>6.7939999999999996</v>
      </c>
      <c r="AA184" s="34">
        <v>430.71300000000002</v>
      </c>
      <c r="AB184" s="34">
        <f t="shared" si="9"/>
        <v>423.44200000000001</v>
      </c>
      <c r="AC184" s="34">
        <f t="shared" si="16"/>
        <v>423.91900000000004</v>
      </c>
      <c r="AD184" s="34">
        <f t="shared" si="17"/>
        <v>6.9060000000000059</v>
      </c>
      <c r="AE184" s="34">
        <f t="shared" si="17"/>
        <v>6.4289999999999736</v>
      </c>
      <c r="AF184" s="34">
        <f t="shared" si="8"/>
        <v>0.47700000000003229</v>
      </c>
    </row>
    <row r="185" spans="1:32" s="34" customFormat="1" x14ac:dyDescent="0.2">
      <c r="A185" s="34" t="s">
        <v>200</v>
      </c>
      <c r="B185" s="42">
        <v>473426095052526</v>
      </c>
      <c r="C185" s="36" t="s">
        <v>22</v>
      </c>
      <c r="D185" s="37">
        <v>35754</v>
      </c>
      <c r="E185" s="37"/>
      <c r="F185" s="37"/>
      <c r="G185" s="37"/>
      <c r="H185" s="37"/>
      <c r="I185" s="37"/>
      <c r="J185" s="38" t="s">
        <v>206</v>
      </c>
      <c r="K185" s="38"/>
      <c r="L185" s="38"/>
      <c r="M185" s="38"/>
      <c r="N185" s="38"/>
      <c r="O185" s="38"/>
      <c r="P185" s="38"/>
      <c r="U185" s="39">
        <f t="shared" si="18"/>
        <v>24.075978000000003</v>
      </c>
      <c r="V185" s="34">
        <v>7.3380000000000001</v>
      </c>
      <c r="X185" s="39">
        <f t="shared" si="15"/>
        <v>22.379701000000001</v>
      </c>
      <c r="Y185" s="34">
        <v>6.8209999999999997</v>
      </c>
      <c r="AA185" s="34">
        <v>430.71300000000002</v>
      </c>
      <c r="AB185" s="34">
        <f t="shared" si="9"/>
        <v>423.375</v>
      </c>
      <c r="AC185" s="34">
        <f t="shared" si="16"/>
        <v>423.892</v>
      </c>
      <c r="AD185" s="34">
        <f t="shared" si="17"/>
        <v>6.9730000000000132</v>
      </c>
      <c r="AE185" s="34">
        <f t="shared" si="17"/>
        <v>6.4560000000000173</v>
      </c>
      <c r="AF185" s="34">
        <f t="shared" si="8"/>
        <v>0.51699999999999591</v>
      </c>
    </row>
    <row r="186" spans="1:32" s="34" customFormat="1" x14ac:dyDescent="0.2">
      <c r="A186" s="34" t="s">
        <v>200</v>
      </c>
      <c r="B186" s="42">
        <v>473426095052526</v>
      </c>
      <c r="C186" s="36" t="s">
        <v>22</v>
      </c>
      <c r="D186" s="37">
        <v>35776</v>
      </c>
      <c r="E186" s="37"/>
      <c r="F186" s="37"/>
      <c r="G186" s="37"/>
      <c r="H186" s="37"/>
      <c r="I186" s="37"/>
      <c r="J186" s="38" t="s">
        <v>206</v>
      </c>
      <c r="K186" s="38"/>
      <c r="L186" s="38"/>
      <c r="M186" s="38"/>
      <c r="N186" s="38"/>
      <c r="O186" s="38"/>
      <c r="P186" s="38"/>
      <c r="U186" s="39">
        <f t="shared" si="18"/>
        <v>24.318771999999999</v>
      </c>
      <c r="V186" s="34">
        <v>7.4119999999999999</v>
      </c>
      <c r="X186" s="39">
        <f t="shared" si="15"/>
        <v>22.425635</v>
      </c>
      <c r="Y186" s="34">
        <v>6.835</v>
      </c>
      <c r="AA186" s="34">
        <v>430.71300000000002</v>
      </c>
      <c r="AB186" s="34">
        <f t="shared" si="9"/>
        <v>423.30100000000004</v>
      </c>
      <c r="AC186" s="34">
        <f t="shared" si="16"/>
        <v>423.87800000000004</v>
      </c>
      <c r="AD186" s="34">
        <f t="shared" ref="AD186:AD194" si="19">430.348-AB186</f>
        <v>7.0469999999999686</v>
      </c>
      <c r="AE186" s="34">
        <f t="shared" ref="AE186:AE194" si="20">430.348-AC186</f>
        <v>6.4699999999999704</v>
      </c>
      <c r="AF186" s="34">
        <f t="shared" si="8"/>
        <v>0.57699999999999818</v>
      </c>
    </row>
    <row r="187" spans="1:32" s="34" customFormat="1" x14ac:dyDescent="0.2">
      <c r="A187" s="34" t="s">
        <v>200</v>
      </c>
      <c r="B187" s="42">
        <v>473426095052526</v>
      </c>
      <c r="C187" s="36" t="s">
        <v>22</v>
      </c>
      <c r="D187" s="37">
        <v>35817</v>
      </c>
      <c r="E187" s="37"/>
      <c r="F187" s="37"/>
      <c r="G187" s="37"/>
      <c r="H187" s="37"/>
      <c r="I187" s="37"/>
      <c r="J187" s="38" t="s">
        <v>206</v>
      </c>
      <c r="K187" s="38"/>
      <c r="L187" s="38"/>
      <c r="M187" s="38"/>
      <c r="N187" s="38"/>
      <c r="O187" s="38"/>
      <c r="P187" s="38"/>
      <c r="U187" s="39">
        <f t="shared" si="18"/>
        <v>24.689525000000003</v>
      </c>
      <c r="V187" s="34">
        <v>7.5250000000000004</v>
      </c>
      <c r="X187" s="39">
        <f t="shared" si="15"/>
        <v>22.550313000000003</v>
      </c>
      <c r="Y187" s="34">
        <v>6.8730000000000002</v>
      </c>
      <c r="AA187" s="34">
        <v>430.71300000000002</v>
      </c>
      <c r="AB187" s="34">
        <f t="shared" si="9"/>
        <v>423.18800000000005</v>
      </c>
      <c r="AC187" s="34">
        <f t="shared" si="16"/>
        <v>423.84000000000003</v>
      </c>
      <c r="AD187" s="34">
        <f t="shared" si="19"/>
        <v>7.1599999999999682</v>
      </c>
      <c r="AE187" s="34">
        <f t="shared" si="20"/>
        <v>6.5079999999999814</v>
      </c>
      <c r="AF187" s="34">
        <f t="shared" si="8"/>
        <v>0.65199999999998681</v>
      </c>
    </row>
    <row r="188" spans="1:32" s="34" customFormat="1" x14ac:dyDescent="0.2">
      <c r="A188" s="34" t="s">
        <v>200</v>
      </c>
      <c r="B188" s="42">
        <v>473426095052526</v>
      </c>
      <c r="C188" s="36" t="s">
        <v>22</v>
      </c>
      <c r="D188" s="37">
        <v>35845</v>
      </c>
      <c r="E188" s="37"/>
      <c r="F188" s="37"/>
      <c r="G188" s="37"/>
      <c r="H188" s="37"/>
      <c r="I188" s="37"/>
      <c r="J188" s="38" t="s">
        <v>206</v>
      </c>
      <c r="K188" s="38"/>
      <c r="L188" s="38"/>
      <c r="M188" s="38"/>
      <c r="N188" s="38"/>
      <c r="O188" s="38"/>
      <c r="P188" s="38"/>
      <c r="U188" s="39">
        <f t="shared" si="18"/>
        <v>25.693511000000001</v>
      </c>
      <c r="V188" s="34">
        <v>7.8310000000000004</v>
      </c>
      <c r="X188" s="39">
        <f t="shared" si="15"/>
        <v>22.645462000000002</v>
      </c>
      <c r="Y188" s="34">
        <v>6.9020000000000001</v>
      </c>
      <c r="AA188" s="34">
        <v>430.71300000000002</v>
      </c>
      <c r="AB188" s="34">
        <f t="shared" si="9"/>
        <v>422.88200000000001</v>
      </c>
      <c r="AC188" s="34">
        <f t="shared" si="16"/>
        <v>423.81100000000004</v>
      </c>
      <c r="AD188" s="34">
        <f t="shared" si="19"/>
        <v>7.4660000000000082</v>
      </c>
      <c r="AE188" s="34">
        <f t="shared" si="20"/>
        <v>6.5369999999999777</v>
      </c>
      <c r="AF188" s="34">
        <f t="shared" si="8"/>
        <v>0.92900000000003047</v>
      </c>
    </row>
    <row r="189" spans="1:32" s="34" customFormat="1" x14ac:dyDescent="0.2">
      <c r="A189" s="34" t="s">
        <v>200</v>
      </c>
      <c r="B189" s="42">
        <v>473426095052526</v>
      </c>
      <c r="C189" s="36" t="s">
        <v>22</v>
      </c>
      <c r="D189" s="37">
        <v>35871</v>
      </c>
      <c r="E189" s="37"/>
      <c r="F189" s="37"/>
      <c r="G189" s="37"/>
      <c r="H189" s="37"/>
      <c r="I189" s="37"/>
      <c r="J189" s="38" t="s">
        <v>206</v>
      </c>
      <c r="K189" s="38"/>
      <c r="L189" s="38"/>
      <c r="M189" s="38"/>
      <c r="N189" s="38"/>
      <c r="O189" s="38"/>
      <c r="P189" s="38"/>
      <c r="U189" s="39">
        <f t="shared" si="18"/>
        <v>24.745301999999999</v>
      </c>
      <c r="V189" s="34">
        <v>7.5419999999999998</v>
      </c>
      <c r="X189" s="39">
        <f t="shared" si="15"/>
        <v>22.629057000000003</v>
      </c>
      <c r="Y189" s="34">
        <v>6.8970000000000002</v>
      </c>
      <c r="AA189" s="34">
        <v>430.71300000000002</v>
      </c>
      <c r="AB189" s="34">
        <f t="shared" si="9"/>
        <v>423.17100000000005</v>
      </c>
      <c r="AC189" s="34">
        <f t="shared" si="16"/>
        <v>423.81600000000003</v>
      </c>
      <c r="AD189" s="34">
        <f t="shared" si="19"/>
        <v>7.1769999999999641</v>
      </c>
      <c r="AE189" s="34">
        <f t="shared" si="20"/>
        <v>6.5319999999999823</v>
      </c>
      <c r="AF189" s="34">
        <f t="shared" si="8"/>
        <v>0.64499999999998181</v>
      </c>
    </row>
    <row r="190" spans="1:32" s="34" customFormat="1" x14ac:dyDescent="0.2">
      <c r="A190" s="34" t="s">
        <v>200</v>
      </c>
      <c r="B190" s="42">
        <v>473426095052526</v>
      </c>
      <c r="C190" s="36" t="s">
        <v>22</v>
      </c>
      <c r="D190" s="37">
        <v>35900</v>
      </c>
      <c r="E190" s="37"/>
      <c r="F190" s="37"/>
      <c r="G190" s="37"/>
      <c r="H190" s="37"/>
      <c r="I190" s="37"/>
      <c r="J190" s="38" t="s">
        <v>206</v>
      </c>
      <c r="K190" s="38"/>
      <c r="L190" s="38"/>
      <c r="M190" s="38"/>
      <c r="N190" s="38"/>
      <c r="O190" s="38"/>
      <c r="P190" s="38"/>
      <c r="U190" s="39">
        <f t="shared" si="18"/>
        <v>24.774831000000002</v>
      </c>
      <c r="V190" s="34">
        <v>7.5510000000000002</v>
      </c>
      <c r="X190" s="39">
        <f t="shared" si="15"/>
        <v>22.619214000000003</v>
      </c>
      <c r="Y190" s="34">
        <v>6.8940000000000001</v>
      </c>
      <c r="AA190" s="34">
        <v>430.71300000000002</v>
      </c>
      <c r="AB190" s="34">
        <f t="shared" si="9"/>
        <v>423.16200000000003</v>
      </c>
      <c r="AC190" s="34">
        <f t="shared" si="16"/>
        <v>423.81900000000002</v>
      </c>
      <c r="AD190" s="34">
        <f t="shared" si="19"/>
        <v>7.1859999999999786</v>
      </c>
      <c r="AE190" s="34">
        <f t="shared" si="20"/>
        <v>6.5289999999999964</v>
      </c>
      <c r="AF190" s="34">
        <f t="shared" si="8"/>
        <v>0.65699999999998226</v>
      </c>
    </row>
    <row r="191" spans="1:32" s="34" customFormat="1" x14ac:dyDescent="0.2">
      <c r="A191" s="34" t="s">
        <v>200</v>
      </c>
      <c r="B191" s="42">
        <v>473426095052526</v>
      </c>
      <c r="C191" s="36" t="s">
        <v>22</v>
      </c>
      <c r="D191" s="37">
        <v>35956</v>
      </c>
      <c r="E191" s="37"/>
      <c r="F191" s="37"/>
      <c r="G191" s="37"/>
      <c r="H191" s="37"/>
      <c r="I191" s="37"/>
      <c r="J191" s="38" t="s">
        <v>206</v>
      </c>
      <c r="K191" s="38"/>
      <c r="L191" s="38"/>
      <c r="M191" s="38"/>
      <c r="N191" s="38"/>
      <c r="O191" s="38"/>
      <c r="P191" s="38"/>
      <c r="U191" s="39">
        <f t="shared" si="18"/>
        <v>23.921771000000003</v>
      </c>
      <c r="V191" s="34">
        <v>7.2910000000000004</v>
      </c>
      <c r="X191" s="39">
        <f t="shared" si="15"/>
        <v>22.422353999999999</v>
      </c>
      <c r="Y191" s="34">
        <v>6.8339999999999996</v>
      </c>
      <c r="AA191" s="34">
        <v>430.71300000000002</v>
      </c>
      <c r="AB191" s="34">
        <f t="shared" si="9"/>
        <v>423.42200000000003</v>
      </c>
      <c r="AC191" s="34">
        <f t="shared" si="16"/>
        <v>423.87900000000002</v>
      </c>
      <c r="AD191" s="34">
        <f t="shared" si="19"/>
        <v>6.9259999999999877</v>
      </c>
      <c r="AE191" s="34">
        <f t="shared" si="20"/>
        <v>6.4689999999999941</v>
      </c>
      <c r="AF191" s="34">
        <f t="shared" si="8"/>
        <v>0.45699999999999363</v>
      </c>
    </row>
    <row r="192" spans="1:32" s="34" customFormat="1" x14ac:dyDescent="0.2">
      <c r="A192" s="34" t="s">
        <v>200</v>
      </c>
      <c r="B192" s="42">
        <v>473426095052526</v>
      </c>
      <c r="C192" s="36" t="s">
        <v>22</v>
      </c>
      <c r="D192" s="37">
        <v>36060</v>
      </c>
      <c r="E192" s="37"/>
      <c r="F192" s="37"/>
      <c r="G192" s="37"/>
      <c r="H192" s="37"/>
      <c r="I192" s="37"/>
      <c r="J192" s="38" t="s">
        <v>206</v>
      </c>
      <c r="K192" s="38"/>
      <c r="L192" s="38"/>
      <c r="M192" s="38"/>
      <c r="N192" s="38"/>
      <c r="O192" s="38"/>
      <c r="P192" s="38"/>
      <c r="U192" s="39">
        <f t="shared" si="18"/>
        <v>25.486808</v>
      </c>
      <c r="V192" s="34">
        <v>7.7679999999999998</v>
      </c>
      <c r="X192" s="39">
        <f t="shared" si="15"/>
        <v>22.953876000000001</v>
      </c>
      <c r="Y192" s="34">
        <v>6.9960000000000004</v>
      </c>
      <c r="AA192" s="34">
        <v>430.71300000000002</v>
      </c>
      <c r="AB192" s="34">
        <f t="shared" si="9"/>
        <v>422.94500000000005</v>
      </c>
      <c r="AC192" s="34">
        <f t="shared" si="16"/>
        <v>423.71700000000004</v>
      </c>
      <c r="AD192" s="34">
        <f t="shared" si="19"/>
        <v>7.4029999999999632</v>
      </c>
      <c r="AE192" s="34">
        <f t="shared" si="20"/>
        <v>6.6309999999999718</v>
      </c>
      <c r="AF192" s="34">
        <f t="shared" si="8"/>
        <v>0.77199999999999136</v>
      </c>
    </row>
    <row r="193" spans="1:32" s="34" customFormat="1" x14ac:dyDescent="0.2">
      <c r="A193" s="34" t="s">
        <v>200</v>
      </c>
      <c r="B193" s="42">
        <v>473426095052526</v>
      </c>
      <c r="C193" s="36" t="s">
        <v>22</v>
      </c>
      <c r="D193" s="37">
        <v>36082</v>
      </c>
      <c r="E193" s="37"/>
      <c r="F193" s="37"/>
      <c r="G193" s="37"/>
      <c r="H193" s="37"/>
      <c r="I193" s="37"/>
      <c r="J193" s="38" t="s">
        <v>206</v>
      </c>
      <c r="K193" s="38"/>
      <c r="L193" s="38"/>
      <c r="M193" s="38"/>
      <c r="N193" s="38"/>
      <c r="O193" s="38"/>
      <c r="P193" s="38"/>
      <c r="U193" s="39">
        <f t="shared" si="18"/>
        <v>25.670544</v>
      </c>
      <c r="V193" s="34">
        <v>7.8239999999999998</v>
      </c>
      <c r="X193" s="39">
        <f t="shared" si="15"/>
        <v>22.904661000000001</v>
      </c>
      <c r="Y193" s="34">
        <v>6.9809999999999999</v>
      </c>
      <c r="AA193" s="34">
        <v>430.71300000000002</v>
      </c>
      <c r="AB193" s="34">
        <f t="shared" si="9"/>
        <v>422.88900000000001</v>
      </c>
      <c r="AC193" s="34">
        <f t="shared" si="16"/>
        <v>423.73200000000003</v>
      </c>
      <c r="AD193" s="34">
        <f t="shared" si="19"/>
        <v>7.4590000000000032</v>
      </c>
      <c r="AE193" s="34">
        <f t="shared" si="20"/>
        <v>6.6159999999999854</v>
      </c>
      <c r="AF193" s="34">
        <f t="shared" si="8"/>
        <v>0.84300000000001774</v>
      </c>
    </row>
    <row r="194" spans="1:32" s="34" customFormat="1" x14ac:dyDescent="0.2">
      <c r="A194" s="34" t="s">
        <v>200</v>
      </c>
      <c r="B194" s="42">
        <v>473426095052526</v>
      </c>
      <c r="C194" s="36" t="s">
        <v>22</v>
      </c>
      <c r="D194" s="37">
        <v>36160</v>
      </c>
      <c r="E194" s="37"/>
      <c r="F194" s="37"/>
      <c r="G194" s="37"/>
      <c r="H194" s="37"/>
      <c r="I194" s="37"/>
      <c r="J194" s="38" t="s">
        <v>206</v>
      </c>
      <c r="K194" s="38"/>
      <c r="L194" s="38"/>
      <c r="M194" s="38"/>
      <c r="N194" s="38"/>
      <c r="O194" s="38"/>
      <c r="P194" s="38"/>
      <c r="U194" s="39">
        <f t="shared" si="18"/>
        <v>25.437593</v>
      </c>
      <c r="V194" s="34">
        <v>7.7530000000000001</v>
      </c>
      <c r="X194" s="39">
        <f t="shared" si="15"/>
        <v>22.917785000000002</v>
      </c>
      <c r="Y194" s="34">
        <v>6.9850000000000003</v>
      </c>
      <c r="AA194" s="34">
        <v>430.71300000000002</v>
      </c>
      <c r="AB194" s="34">
        <f t="shared" si="9"/>
        <v>422.96000000000004</v>
      </c>
      <c r="AC194" s="34">
        <f>AA194-Y194</f>
        <v>423.72800000000001</v>
      </c>
      <c r="AD194" s="34">
        <f t="shared" si="19"/>
        <v>7.3879999999999768</v>
      </c>
      <c r="AE194" s="34">
        <f t="shared" si="20"/>
        <v>6.6200000000000045</v>
      </c>
      <c r="AF194" s="34">
        <f t="shared" si="8"/>
        <v>0.76799999999997226</v>
      </c>
    </row>
    <row r="195" spans="1:32" s="34" customFormat="1" x14ac:dyDescent="0.2">
      <c r="A195" s="34" t="s">
        <v>200</v>
      </c>
      <c r="B195" s="42">
        <v>473426095052526</v>
      </c>
      <c r="C195" s="36" t="s">
        <v>22</v>
      </c>
      <c r="D195" s="37">
        <v>36216</v>
      </c>
      <c r="E195" s="37"/>
      <c r="F195" s="37"/>
      <c r="G195" s="37"/>
      <c r="H195" s="37"/>
      <c r="I195" s="37"/>
      <c r="J195" s="38" t="s">
        <v>206</v>
      </c>
      <c r="K195" s="38"/>
      <c r="L195" s="38"/>
      <c r="M195" s="38"/>
      <c r="N195" s="38"/>
      <c r="O195" s="38"/>
      <c r="P195" s="38"/>
      <c r="U195" s="39">
        <f t="shared" si="18"/>
        <v>26.244719</v>
      </c>
      <c r="V195" s="34">
        <v>7.9989999999999997</v>
      </c>
      <c r="X195" s="39">
        <f t="shared" si="15"/>
        <v>23.180265000000002</v>
      </c>
      <c r="Y195" s="34">
        <v>7.0650000000000004</v>
      </c>
      <c r="AA195" s="34">
        <v>431.71300000000002</v>
      </c>
      <c r="AB195" s="34">
        <f t="shared" si="9"/>
        <v>423.714</v>
      </c>
      <c r="AC195" s="34">
        <f>AA195-Y195</f>
        <v>424.64800000000002</v>
      </c>
      <c r="AD195" s="34">
        <f t="shared" ref="AD195:AE210" si="21">430.348-AB195</f>
        <v>6.6340000000000146</v>
      </c>
      <c r="AE195" s="34">
        <f t="shared" si="21"/>
        <v>5.6999999999999886</v>
      </c>
      <c r="AF195" s="34">
        <f t="shared" si="8"/>
        <v>0.93400000000002592</v>
      </c>
    </row>
    <row r="196" spans="1:32" s="34" customFormat="1" x14ac:dyDescent="0.2">
      <c r="A196" s="34" t="s">
        <v>200</v>
      </c>
      <c r="B196" s="42">
        <v>473426095052526</v>
      </c>
      <c r="C196" s="36" t="s">
        <v>22</v>
      </c>
      <c r="D196" s="37">
        <v>36235</v>
      </c>
      <c r="E196" s="37"/>
      <c r="F196" s="37"/>
      <c r="G196" s="37"/>
      <c r="H196" s="37"/>
      <c r="I196" s="37"/>
      <c r="J196" s="38" t="s">
        <v>206</v>
      </c>
      <c r="K196" s="38"/>
      <c r="L196" s="38"/>
      <c r="M196" s="38"/>
      <c r="N196" s="38"/>
      <c r="O196" s="38"/>
      <c r="P196" s="38"/>
      <c r="U196" s="39">
        <f t="shared" si="18"/>
        <v>27.543994999999999</v>
      </c>
      <c r="V196" s="34">
        <v>8.3949999999999996</v>
      </c>
      <c r="X196" s="39">
        <f t="shared" si="15"/>
        <v>23.134331000000003</v>
      </c>
      <c r="Y196" s="34">
        <v>7.0510000000000002</v>
      </c>
      <c r="AA196" s="34">
        <v>432.71300000000002</v>
      </c>
      <c r="AB196" s="34">
        <f t="shared" si="9"/>
        <v>424.31800000000004</v>
      </c>
      <c r="AC196" s="34">
        <f>AA196-Y196</f>
        <v>425.66200000000003</v>
      </c>
      <c r="AD196" s="34">
        <f t="shared" si="21"/>
        <v>6.0299999999999727</v>
      </c>
      <c r="AE196" s="34">
        <f t="shared" si="21"/>
        <v>4.6859999999999786</v>
      </c>
      <c r="AF196" s="34">
        <f t="shared" si="8"/>
        <v>1.3439999999999941</v>
      </c>
    </row>
    <row r="197" spans="1:32" s="34" customFormat="1" x14ac:dyDescent="0.2">
      <c r="A197" s="34" t="s">
        <v>200</v>
      </c>
      <c r="B197" s="42">
        <v>473426095052526</v>
      </c>
      <c r="C197" s="36" t="s">
        <v>22</v>
      </c>
      <c r="D197" s="37">
        <v>36277</v>
      </c>
      <c r="E197" s="37"/>
      <c r="F197" s="37"/>
      <c r="G197" s="37"/>
      <c r="H197" s="37"/>
      <c r="I197" s="37"/>
      <c r="J197" s="38" t="s">
        <v>206</v>
      </c>
      <c r="K197" s="38"/>
      <c r="L197" s="38"/>
      <c r="M197" s="38"/>
      <c r="N197" s="38"/>
      <c r="O197" s="38"/>
      <c r="P197" s="38"/>
      <c r="U197" s="39">
        <f t="shared" si="18"/>
        <v>25.739445</v>
      </c>
      <c r="V197" s="34">
        <v>7.8449999999999998</v>
      </c>
      <c r="X197" s="39">
        <f t="shared" si="15"/>
        <v>23.003091000000001</v>
      </c>
      <c r="Y197" s="34">
        <v>7.0110000000000001</v>
      </c>
      <c r="AA197" s="34">
        <v>433.71300000000002</v>
      </c>
      <c r="AB197" s="34">
        <f t="shared" si="9"/>
        <v>425.86799999999999</v>
      </c>
      <c r="AC197" s="34">
        <f>AA197-Y197</f>
        <v>426.702</v>
      </c>
      <c r="AD197" s="34">
        <f t="shared" si="21"/>
        <v>4.4800000000000182</v>
      </c>
      <c r="AE197" s="34">
        <f t="shared" si="21"/>
        <v>3.646000000000015</v>
      </c>
      <c r="AF197" s="34">
        <f t="shared" ref="AF197:AF260" si="22">AD197-AE197</f>
        <v>0.83400000000000318</v>
      </c>
    </row>
    <row r="198" spans="1:32" s="34" customFormat="1" x14ac:dyDescent="0.2">
      <c r="A198" s="34" t="s">
        <v>200</v>
      </c>
      <c r="B198" s="42">
        <v>473426095052526</v>
      </c>
      <c r="C198" s="36" t="s">
        <v>22</v>
      </c>
      <c r="D198" s="37">
        <v>36299</v>
      </c>
      <c r="E198" s="37"/>
      <c r="F198" s="37"/>
      <c r="G198" s="37"/>
      <c r="H198" s="37"/>
      <c r="I198" s="37"/>
      <c r="J198" s="38" t="s">
        <v>206</v>
      </c>
      <c r="K198" s="38"/>
      <c r="L198" s="38"/>
      <c r="M198" s="38"/>
      <c r="N198" s="38"/>
      <c r="O198" s="38"/>
      <c r="P198" s="38"/>
      <c r="U198" s="39">
        <f t="shared" si="18"/>
        <v>25.040592</v>
      </c>
      <c r="V198" s="34">
        <v>7.6319999999999997</v>
      </c>
      <c r="X198" s="39">
        <f t="shared" si="15"/>
        <v>22.835760000000001</v>
      </c>
      <c r="Y198" s="34">
        <v>6.96</v>
      </c>
      <c r="AA198" s="34">
        <v>430.71300000000002</v>
      </c>
      <c r="AB198" s="34">
        <f t="shared" ref="AB198:AB261" si="23">AA198-V198</f>
        <v>423.08100000000002</v>
      </c>
      <c r="AC198" s="34">
        <f t="shared" ref="AC198:AC261" si="24">AA198-Y198</f>
        <v>423.75300000000004</v>
      </c>
      <c r="AD198" s="34">
        <f t="shared" si="21"/>
        <v>7.2669999999999959</v>
      </c>
      <c r="AE198" s="34">
        <f t="shared" si="21"/>
        <v>6.5949999999999704</v>
      </c>
      <c r="AF198" s="34">
        <f t="shared" si="22"/>
        <v>0.67200000000002547</v>
      </c>
    </row>
    <row r="199" spans="1:32" s="34" customFormat="1" x14ac:dyDescent="0.2">
      <c r="A199" s="34" t="s">
        <v>200</v>
      </c>
      <c r="B199" s="42">
        <v>473426095052526</v>
      </c>
      <c r="C199" s="36" t="s">
        <v>22</v>
      </c>
      <c r="D199" s="37">
        <v>36328</v>
      </c>
      <c r="E199" s="37"/>
      <c r="F199" s="37"/>
      <c r="G199" s="37"/>
      <c r="H199" s="37"/>
      <c r="I199" s="37"/>
      <c r="J199" s="38" t="s">
        <v>206</v>
      </c>
      <c r="K199" s="38"/>
      <c r="L199" s="38"/>
      <c r="M199" s="38"/>
      <c r="N199" s="38"/>
      <c r="O199" s="38"/>
      <c r="P199" s="38"/>
      <c r="U199" s="39">
        <f t="shared" si="18"/>
        <v>23.774126000000003</v>
      </c>
      <c r="V199" s="34">
        <v>7.2460000000000004</v>
      </c>
      <c r="X199" s="39">
        <f t="shared" si="15"/>
        <v>22.248460999999999</v>
      </c>
      <c r="Y199" s="34">
        <v>6.7809999999999997</v>
      </c>
      <c r="AA199" s="34">
        <v>430.71300000000002</v>
      </c>
      <c r="AB199" s="34">
        <f t="shared" si="23"/>
        <v>423.46700000000004</v>
      </c>
      <c r="AC199" s="34">
        <f t="shared" si="24"/>
        <v>423.93200000000002</v>
      </c>
      <c r="AD199" s="34">
        <f t="shared" si="21"/>
        <v>6.8809999999999718</v>
      </c>
      <c r="AE199" s="34">
        <f t="shared" si="21"/>
        <v>6.4159999999999968</v>
      </c>
      <c r="AF199" s="34">
        <f t="shared" si="22"/>
        <v>0.46499999999997499</v>
      </c>
    </row>
    <row r="200" spans="1:32" s="34" customFormat="1" x14ac:dyDescent="0.2">
      <c r="A200" s="34" t="s">
        <v>200</v>
      </c>
      <c r="B200" s="42">
        <v>473426095052526</v>
      </c>
      <c r="C200" s="36" t="s">
        <v>22</v>
      </c>
      <c r="D200" s="37">
        <v>36371</v>
      </c>
      <c r="E200" s="37"/>
      <c r="F200" s="37"/>
      <c r="G200" s="37"/>
      <c r="H200" s="37"/>
      <c r="I200" s="37"/>
      <c r="J200" s="38" t="s">
        <v>206</v>
      </c>
      <c r="K200" s="38"/>
      <c r="L200" s="38"/>
      <c r="M200" s="38"/>
      <c r="N200" s="38"/>
      <c r="O200" s="38"/>
      <c r="P200" s="38"/>
      <c r="U200" s="39">
        <f t="shared" si="18"/>
        <v>23.409935000000001</v>
      </c>
      <c r="V200" s="34">
        <v>7.1349999999999998</v>
      </c>
      <c r="X200" s="39">
        <f t="shared" si="15"/>
        <v>22.015510000000003</v>
      </c>
      <c r="Y200" s="34">
        <v>6.71</v>
      </c>
      <c r="AA200" s="34">
        <v>430.71300000000002</v>
      </c>
      <c r="AB200" s="34">
        <f t="shared" si="23"/>
        <v>423.57800000000003</v>
      </c>
      <c r="AC200" s="34">
        <f t="shared" si="24"/>
        <v>424.00300000000004</v>
      </c>
      <c r="AD200" s="34">
        <f t="shared" si="21"/>
        <v>6.7699999999999818</v>
      </c>
      <c r="AE200" s="34">
        <f t="shared" si="21"/>
        <v>6.3449999999999704</v>
      </c>
      <c r="AF200" s="34">
        <f t="shared" si="22"/>
        <v>0.42500000000001137</v>
      </c>
    </row>
    <row r="201" spans="1:32" s="34" customFormat="1" x14ac:dyDescent="0.2">
      <c r="A201" s="34" t="s">
        <v>200</v>
      </c>
      <c r="B201" s="42">
        <v>473426095052526</v>
      </c>
      <c r="C201" s="36" t="s">
        <v>22</v>
      </c>
      <c r="D201" s="37">
        <v>36399</v>
      </c>
      <c r="E201" s="37"/>
      <c r="F201" s="37"/>
      <c r="G201" s="37"/>
      <c r="H201" s="37"/>
      <c r="I201" s="37"/>
      <c r="J201" s="38" t="s">
        <v>206</v>
      </c>
      <c r="K201" s="38"/>
      <c r="L201" s="38"/>
      <c r="M201" s="38"/>
      <c r="N201" s="38"/>
      <c r="O201" s="38"/>
      <c r="P201" s="38"/>
      <c r="U201" s="39">
        <f t="shared" si="18"/>
        <v>23.432902000000002</v>
      </c>
      <c r="V201" s="34">
        <v>7.1420000000000003</v>
      </c>
      <c r="X201" s="39">
        <f t="shared" si="15"/>
        <v>21.999105</v>
      </c>
      <c r="Y201" s="34">
        <v>6.7050000000000001</v>
      </c>
      <c r="AA201" s="34">
        <v>430.71300000000002</v>
      </c>
      <c r="AB201" s="34">
        <f t="shared" si="23"/>
        <v>423.57100000000003</v>
      </c>
      <c r="AC201" s="34">
        <f t="shared" si="24"/>
        <v>424.00800000000004</v>
      </c>
      <c r="AD201" s="34">
        <f t="shared" si="21"/>
        <v>6.7769999999999868</v>
      </c>
      <c r="AE201" s="34">
        <f t="shared" si="21"/>
        <v>6.339999999999975</v>
      </c>
      <c r="AF201" s="34">
        <f t="shared" si="22"/>
        <v>0.43700000000001182</v>
      </c>
    </row>
    <row r="202" spans="1:32" s="34" customFormat="1" x14ac:dyDescent="0.2">
      <c r="A202" s="34" t="s">
        <v>200</v>
      </c>
      <c r="B202" s="42">
        <v>473426095052526</v>
      </c>
      <c r="C202" s="36" t="s">
        <v>22</v>
      </c>
      <c r="D202" s="37">
        <v>36427</v>
      </c>
      <c r="E202" s="37"/>
      <c r="F202" s="37"/>
      <c r="G202" s="37"/>
      <c r="H202" s="37"/>
      <c r="I202" s="37"/>
      <c r="J202" s="38" t="s">
        <v>206</v>
      </c>
      <c r="K202" s="38"/>
      <c r="L202" s="38"/>
      <c r="M202" s="38"/>
      <c r="N202" s="38"/>
      <c r="O202" s="38"/>
      <c r="P202" s="38"/>
      <c r="U202" s="39">
        <f t="shared" si="18"/>
        <v>23.062149000000002</v>
      </c>
      <c r="V202" s="34">
        <v>7.0289999999999999</v>
      </c>
      <c r="X202" s="39">
        <f t="shared" si="15"/>
        <v>21.861303000000003</v>
      </c>
      <c r="Y202" s="34">
        <v>6.6630000000000003</v>
      </c>
      <c r="AA202" s="34">
        <v>430.71300000000002</v>
      </c>
      <c r="AB202" s="34">
        <f t="shared" si="23"/>
        <v>423.68400000000003</v>
      </c>
      <c r="AC202" s="34">
        <f t="shared" si="24"/>
        <v>424.05</v>
      </c>
      <c r="AD202" s="34">
        <f t="shared" si="21"/>
        <v>6.6639999999999873</v>
      </c>
      <c r="AE202" s="34">
        <f t="shared" si="21"/>
        <v>6.2980000000000018</v>
      </c>
      <c r="AF202" s="34">
        <f t="shared" si="22"/>
        <v>0.36599999999998545</v>
      </c>
    </row>
    <row r="203" spans="1:32" s="34" customFormat="1" x14ac:dyDescent="0.2">
      <c r="A203" s="34" t="s">
        <v>200</v>
      </c>
      <c r="B203" s="42">
        <v>473426095052526</v>
      </c>
      <c r="C203" s="36" t="s">
        <v>22</v>
      </c>
      <c r="D203" s="37">
        <v>36458</v>
      </c>
      <c r="E203" s="37"/>
      <c r="F203" s="37"/>
      <c r="G203" s="37"/>
      <c r="H203" s="37"/>
      <c r="I203" s="37"/>
      <c r="J203" s="38" t="s">
        <v>206</v>
      </c>
      <c r="K203" s="38"/>
      <c r="L203" s="38"/>
      <c r="M203" s="38"/>
      <c r="N203" s="38"/>
      <c r="O203" s="38"/>
      <c r="P203" s="38"/>
      <c r="U203" s="39">
        <f t="shared" si="18"/>
        <v>23.134331000000003</v>
      </c>
      <c r="V203" s="34">
        <v>7.0510000000000002</v>
      </c>
      <c r="X203" s="39">
        <f t="shared" si="15"/>
        <v>21.861303000000003</v>
      </c>
      <c r="Y203" s="34">
        <v>6.6630000000000003</v>
      </c>
      <c r="AA203" s="34">
        <v>430.71300000000002</v>
      </c>
      <c r="AB203" s="34">
        <f t="shared" si="23"/>
        <v>423.66200000000003</v>
      </c>
      <c r="AC203" s="34">
        <f t="shared" si="24"/>
        <v>424.05</v>
      </c>
      <c r="AD203" s="34">
        <f t="shared" si="21"/>
        <v>6.6859999999999786</v>
      </c>
      <c r="AE203" s="34">
        <f t="shared" si="21"/>
        <v>6.2980000000000018</v>
      </c>
      <c r="AF203" s="34">
        <f t="shared" si="22"/>
        <v>0.38799999999997681</v>
      </c>
    </row>
    <row r="204" spans="1:32" s="34" customFormat="1" x14ac:dyDescent="0.2">
      <c r="A204" s="34" t="s">
        <v>200</v>
      </c>
      <c r="B204" s="42">
        <v>473426095052526</v>
      </c>
      <c r="C204" s="36" t="s">
        <v>22</v>
      </c>
      <c r="D204" s="37">
        <v>36486</v>
      </c>
      <c r="E204" s="37"/>
      <c r="F204" s="37"/>
      <c r="G204" s="37"/>
      <c r="H204" s="37"/>
      <c r="I204" s="37"/>
      <c r="J204" s="38" t="s">
        <v>206</v>
      </c>
      <c r="K204" s="38"/>
      <c r="L204" s="38"/>
      <c r="M204" s="38"/>
      <c r="N204" s="38"/>
      <c r="O204" s="38"/>
      <c r="P204" s="38"/>
      <c r="U204" s="39">
        <f t="shared" si="18"/>
        <v>23.491960000000002</v>
      </c>
      <c r="V204" s="34">
        <v>7.16</v>
      </c>
      <c r="X204" s="39">
        <f t="shared" si="15"/>
        <v>22.074567999999999</v>
      </c>
      <c r="Y204" s="34">
        <v>6.7279999999999998</v>
      </c>
      <c r="AA204" s="34">
        <v>430.71300000000002</v>
      </c>
      <c r="AB204" s="34">
        <f t="shared" si="23"/>
        <v>423.553</v>
      </c>
      <c r="AC204" s="34">
        <f t="shared" si="24"/>
        <v>423.98500000000001</v>
      </c>
      <c r="AD204" s="34">
        <f t="shared" si="21"/>
        <v>6.7950000000000159</v>
      </c>
      <c r="AE204" s="34">
        <f t="shared" si="21"/>
        <v>6.3629999999999995</v>
      </c>
      <c r="AF204" s="34">
        <f t="shared" si="22"/>
        <v>0.43200000000001637</v>
      </c>
    </row>
    <row r="205" spans="1:32" s="34" customFormat="1" x14ac:dyDescent="0.2">
      <c r="A205" s="34" t="s">
        <v>200</v>
      </c>
      <c r="B205" s="42">
        <v>473426095052526</v>
      </c>
      <c r="C205" s="36" t="s">
        <v>22</v>
      </c>
      <c r="D205" s="37">
        <v>36553</v>
      </c>
      <c r="E205" s="37"/>
      <c r="F205" s="37"/>
      <c r="G205" s="37"/>
      <c r="H205" s="37"/>
      <c r="I205" s="37"/>
      <c r="J205" s="38" t="s">
        <v>206</v>
      </c>
      <c r="K205" s="38"/>
      <c r="L205" s="38"/>
      <c r="M205" s="38"/>
      <c r="N205" s="38"/>
      <c r="O205" s="38"/>
      <c r="P205" s="38"/>
      <c r="U205" s="39">
        <f t="shared" si="18"/>
        <v>24.31221</v>
      </c>
      <c r="V205" s="34">
        <v>7.41</v>
      </c>
      <c r="X205" s="39">
        <f t="shared" si="15"/>
        <v>22.382982000000002</v>
      </c>
      <c r="Y205" s="34">
        <v>6.8220000000000001</v>
      </c>
      <c r="AA205" s="34">
        <v>430.71300000000002</v>
      </c>
      <c r="AB205" s="34">
        <f t="shared" si="23"/>
        <v>423.303</v>
      </c>
      <c r="AC205" s="34">
        <f t="shared" si="24"/>
        <v>423.89100000000002</v>
      </c>
      <c r="AD205" s="34">
        <f t="shared" si="21"/>
        <v>7.0450000000000159</v>
      </c>
      <c r="AE205" s="34">
        <f t="shared" si="21"/>
        <v>6.4569999999999936</v>
      </c>
      <c r="AF205" s="34">
        <f t="shared" si="22"/>
        <v>0.58800000000002228</v>
      </c>
    </row>
    <row r="206" spans="1:32" s="34" customFormat="1" x14ac:dyDescent="0.2">
      <c r="A206" s="34" t="s">
        <v>200</v>
      </c>
      <c r="B206" s="42">
        <v>473426095052526</v>
      </c>
      <c r="C206" s="36" t="s">
        <v>22</v>
      </c>
      <c r="D206" s="37">
        <v>36587</v>
      </c>
      <c r="E206" s="37"/>
      <c r="F206" s="37"/>
      <c r="G206" s="37"/>
      <c r="H206" s="37"/>
      <c r="I206" s="37"/>
      <c r="J206" s="38" t="s">
        <v>206</v>
      </c>
      <c r="K206" s="38"/>
      <c r="L206" s="38"/>
      <c r="M206" s="38"/>
      <c r="N206" s="38"/>
      <c r="O206" s="38"/>
      <c r="P206" s="38"/>
      <c r="U206" s="39">
        <f t="shared" si="18"/>
        <v>24.699368</v>
      </c>
      <c r="V206" s="34">
        <v>7.5279999999999996</v>
      </c>
      <c r="X206" s="39">
        <f t="shared" si="15"/>
        <v>22.524065</v>
      </c>
      <c r="Y206" s="34">
        <v>6.8650000000000002</v>
      </c>
      <c r="AA206" s="34">
        <v>430.71300000000002</v>
      </c>
      <c r="AB206" s="34">
        <f t="shared" si="23"/>
        <v>423.185</v>
      </c>
      <c r="AC206" s="34">
        <f t="shared" si="24"/>
        <v>423.84800000000001</v>
      </c>
      <c r="AD206" s="34">
        <f t="shared" si="21"/>
        <v>7.1630000000000109</v>
      </c>
      <c r="AE206" s="34">
        <f t="shared" si="21"/>
        <v>6.5</v>
      </c>
      <c r="AF206" s="34">
        <f t="shared" si="22"/>
        <v>0.66300000000001091</v>
      </c>
    </row>
    <row r="207" spans="1:32" s="34" customFormat="1" x14ac:dyDescent="0.2">
      <c r="A207" s="34" t="s">
        <v>200</v>
      </c>
      <c r="B207" s="42">
        <v>473426095052526</v>
      </c>
      <c r="C207" s="36" t="s">
        <v>22</v>
      </c>
      <c r="D207" s="37">
        <v>36612</v>
      </c>
      <c r="E207" s="37"/>
      <c r="F207" s="37"/>
      <c r="G207" s="37"/>
      <c r="H207" s="37"/>
      <c r="I207" s="37"/>
      <c r="J207" s="38" t="s">
        <v>206</v>
      </c>
      <c r="K207" s="38"/>
      <c r="L207" s="38"/>
      <c r="M207" s="38"/>
      <c r="N207" s="38"/>
      <c r="O207" s="38"/>
      <c r="P207" s="38"/>
      <c r="U207" s="39">
        <f t="shared" si="18"/>
        <v>24.863418000000003</v>
      </c>
      <c r="V207" s="34">
        <v>7.5780000000000003</v>
      </c>
      <c r="X207" s="39">
        <f t="shared" si="15"/>
        <v>22.596246999999998</v>
      </c>
      <c r="Y207" s="34">
        <v>6.8869999999999996</v>
      </c>
      <c r="AA207" s="34">
        <v>430.71300000000002</v>
      </c>
      <c r="AB207" s="34">
        <f t="shared" si="23"/>
        <v>423.13500000000005</v>
      </c>
      <c r="AC207" s="34">
        <f t="shared" si="24"/>
        <v>423.82600000000002</v>
      </c>
      <c r="AD207" s="34">
        <f t="shared" si="21"/>
        <v>7.2129999999999654</v>
      </c>
      <c r="AE207" s="34">
        <f t="shared" si="21"/>
        <v>6.5219999999999914</v>
      </c>
      <c r="AF207" s="34">
        <f t="shared" si="22"/>
        <v>0.69099999999997408</v>
      </c>
    </row>
    <row r="208" spans="1:32" s="34" customFormat="1" x14ac:dyDescent="0.2">
      <c r="A208" s="34" t="s">
        <v>200</v>
      </c>
      <c r="B208" s="42">
        <v>473426095052526</v>
      </c>
      <c r="C208" s="36" t="s">
        <v>22</v>
      </c>
      <c r="D208" s="37">
        <v>36640</v>
      </c>
      <c r="E208" s="37"/>
      <c r="F208" s="37"/>
      <c r="G208" s="37"/>
      <c r="H208" s="37"/>
      <c r="I208" s="37"/>
      <c r="J208" s="38" t="s">
        <v>206</v>
      </c>
      <c r="K208" s="38"/>
      <c r="L208" s="38"/>
      <c r="M208" s="38"/>
      <c r="N208" s="38"/>
      <c r="O208" s="38"/>
      <c r="P208" s="38"/>
      <c r="U208" s="39">
        <f t="shared" si="18"/>
        <v>24.709211</v>
      </c>
      <c r="V208" s="34">
        <v>7.5309999999999997</v>
      </c>
      <c r="X208" s="39">
        <f t="shared" si="15"/>
        <v>22.602809000000001</v>
      </c>
      <c r="Y208" s="34">
        <v>6.8890000000000002</v>
      </c>
      <c r="AA208" s="34">
        <v>430.71300000000002</v>
      </c>
      <c r="AB208" s="34">
        <f t="shared" si="23"/>
        <v>423.18200000000002</v>
      </c>
      <c r="AC208" s="34">
        <f t="shared" si="24"/>
        <v>423.82400000000001</v>
      </c>
      <c r="AD208" s="34">
        <f t="shared" si="21"/>
        <v>7.1659999999999968</v>
      </c>
      <c r="AE208" s="34">
        <f t="shared" si="21"/>
        <v>6.5240000000000009</v>
      </c>
      <c r="AF208" s="34">
        <f t="shared" si="22"/>
        <v>0.64199999999999591</v>
      </c>
    </row>
    <row r="209" spans="1:32" s="34" customFormat="1" x14ac:dyDescent="0.2">
      <c r="A209" s="34" t="s">
        <v>200</v>
      </c>
      <c r="B209" s="42">
        <v>473426095052526</v>
      </c>
      <c r="C209" s="36" t="s">
        <v>22</v>
      </c>
      <c r="D209" s="37">
        <v>36669</v>
      </c>
      <c r="E209" s="37"/>
      <c r="F209" s="37"/>
      <c r="G209" s="37"/>
      <c r="H209" s="37"/>
      <c r="I209" s="37"/>
      <c r="J209" s="38" t="s">
        <v>206</v>
      </c>
      <c r="K209" s="38"/>
      <c r="L209" s="38"/>
      <c r="M209" s="38"/>
      <c r="N209" s="38"/>
      <c r="O209" s="38"/>
      <c r="P209" s="38"/>
      <c r="U209" s="39">
        <f t="shared" si="18"/>
        <v>24.879823000000002</v>
      </c>
      <c r="V209" s="34">
        <v>7.5830000000000002</v>
      </c>
      <c r="X209" s="39">
        <f t="shared" si="15"/>
        <v>22.609370999999999</v>
      </c>
      <c r="Y209" s="34">
        <v>6.891</v>
      </c>
      <c r="AA209" s="34">
        <v>430.71300000000002</v>
      </c>
      <c r="AB209" s="34">
        <f t="shared" si="23"/>
        <v>423.13</v>
      </c>
      <c r="AC209" s="34">
        <f t="shared" si="24"/>
        <v>423.822</v>
      </c>
      <c r="AD209" s="34">
        <f t="shared" si="21"/>
        <v>7.2180000000000177</v>
      </c>
      <c r="AE209" s="34">
        <f t="shared" si="21"/>
        <v>6.5260000000000105</v>
      </c>
      <c r="AF209" s="34">
        <f t="shared" si="22"/>
        <v>0.69200000000000728</v>
      </c>
    </row>
    <row r="210" spans="1:32" s="34" customFormat="1" x14ac:dyDescent="0.2">
      <c r="A210" s="34" t="s">
        <v>200</v>
      </c>
      <c r="B210" s="42">
        <v>473426095052526</v>
      </c>
      <c r="C210" s="36" t="s">
        <v>22</v>
      </c>
      <c r="D210" s="37">
        <v>36706</v>
      </c>
      <c r="E210" s="37"/>
      <c r="F210" s="37"/>
      <c r="G210" s="37"/>
      <c r="H210" s="37"/>
      <c r="I210" s="37"/>
      <c r="J210" s="38" t="s">
        <v>206</v>
      </c>
      <c r="K210" s="38"/>
      <c r="L210" s="38"/>
      <c r="M210" s="38"/>
      <c r="N210" s="38"/>
      <c r="O210" s="38"/>
      <c r="P210" s="38"/>
      <c r="U210" s="39">
        <f t="shared" si="18"/>
        <v>24.194094</v>
      </c>
      <c r="V210" s="34">
        <v>7.3739999999999997</v>
      </c>
      <c r="X210" s="39">
        <f t="shared" si="15"/>
        <v>22.648743</v>
      </c>
      <c r="Y210" s="34">
        <v>6.9029999999999996</v>
      </c>
      <c r="AA210" s="34">
        <v>430.71300000000002</v>
      </c>
      <c r="AB210" s="34">
        <f t="shared" si="23"/>
        <v>423.339</v>
      </c>
      <c r="AC210" s="34">
        <f t="shared" si="24"/>
        <v>423.81</v>
      </c>
      <c r="AD210" s="34">
        <f t="shared" si="21"/>
        <v>7.0090000000000146</v>
      </c>
      <c r="AE210" s="34">
        <f t="shared" si="21"/>
        <v>6.5380000000000109</v>
      </c>
      <c r="AF210" s="34">
        <f t="shared" si="22"/>
        <v>0.47100000000000364</v>
      </c>
    </row>
    <row r="211" spans="1:32" s="34" customFormat="1" x14ac:dyDescent="0.2">
      <c r="A211" s="34" t="s">
        <v>200</v>
      </c>
      <c r="B211" s="42">
        <v>473426095052526</v>
      </c>
      <c r="C211" s="36" t="s">
        <v>22</v>
      </c>
      <c r="D211" s="37">
        <v>36732</v>
      </c>
      <c r="E211" s="37"/>
      <c r="F211" s="37"/>
      <c r="G211" s="37"/>
      <c r="H211" s="37"/>
      <c r="I211" s="37"/>
      <c r="J211" s="38" t="s">
        <v>206</v>
      </c>
      <c r="K211" s="38"/>
      <c r="L211" s="38"/>
      <c r="M211" s="38"/>
      <c r="N211" s="38"/>
      <c r="O211" s="38"/>
      <c r="P211" s="38"/>
      <c r="U211" s="39">
        <f t="shared" si="18"/>
        <v>25.732883000000001</v>
      </c>
      <c r="V211" s="34">
        <v>7.843</v>
      </c>
      <c r="X211" s="39">
        <f t="shared" si="15"/>
        <v>22.904661000000001</v>
      </c>
      <c r="Y211" s="34">
        <v>6.9809999999999999</v>
      </c>
      <c r="AA211" s="34">
        <v>430.71300000000002</v>
      </c>
      <c r="AB211" s="34">
        <f t="shared" si="23"/>
        <v>422.87</v>
      </c>
      <c r="AC211" s="34">
        <f t="shared" si="24"/>
        <v>423.73200000000003</v>
      </c>
      <c r="AD211" s="34">
        <f t="shared" ref="AD211:AE235" si="25">430.348-AB211</f>
        <v>7.4780000000000086</v>
      </c>
      <c r="AE211" s="34">
        <f t="shared" si="25"/>
        <v>6.6159999999999854</v>
      </c>
      <c r="AF211" s="34">
        <f t="shared" si="22"/>
        <v>0.86200000000002319</v>
      </c>
    </row>
    <row r="212" spans="1:32" s="34" customFormat="1" x14ac:dyDescent="0.2">
      <c r="A212" s="34" t="s">
        <v>200</v>
      </c>
      <c r="B212" s="42">
        <v>473426095052526</v>
      </c>
      <c r="C212" s="36" t="s">
        <v>22</v>
      </c>
      <c r="D212" s="37">
        <v>36747</v>
      </c>
      <c r="E212" s="37"/>
      <c r="F212" s="37"/>
      <c r="G212" s="37"/>
      <c r="H212" s="37"/>
      <c r="I212" s="37"/>
      <c r="J212" s="38" t="s">
        <v>206</v>
      </c>
      <c r="K212" s="38"/>
      <c r="L212" s="38"/>
      <c r="M212" s="38"/>
      <c r="N212" s="38"/>
      <c r="O212" s="38"/>
      <c r="P212" s="38"/>
      <c r="U212" s="39">
        <f t="shared" si="18"/>
        <v>26.093793000000002</v>
      </c>
      <c r="V212" s="34">
        <v>7.9530000000000003</v>
      </c>
      <c r="X212" s="39">
        <f t="shared" si="15"/>
        <v>23.022777000000001</v>
      </c>
      <c r="Y212" s="39">
        <v>7.0170000000000003</v>
      </c>
      <c r="AA212" s="34">
        <v>431.71300000000002</v>
      </c>
      <c r="AB212" s="34">
        <f t="shared" si="23"/>
        <v>423.76000000000005</v>
      </c>
      <c r="AC212" s="34">
        <f>AA212-Y212</f>
        <v>424.69600000000003</v>
      </c>
      <c r="AD212" s="34">
        <f>430.348-AB212</f>
        <v>6.5879999999999654</v>
      </c>
      <c r="AE212" s="34">
        <f>430.348-AC212</f>
        <v>5.6519999999999868</v>
      </c>
      <c r="AF212" s="34">
        <v>0.93600000000000005</v>
      </c>
    </row>
    <row r="213" spans="1:32" s="34" customFormat="1" x14ac:dyDescent="0.2">
      <c r="A213" s="34" t="s">
        <v>200</v>
      </c>
      <c r="B213" s="42">
        <v>473426095052526</v>
      </c>
      <c r="C213" s="36" t="s">
        <v>22</v>
      </c>
      <c r="D213" s="37">
        <v>36760</v>
      </c>
      <c r="E213" s="37"/>
      <c r="F213" s="37"/>
      <c r="G213" s="37"/>
      <c r="H213" s="37"/>
      <c r="I213" s="37"/>
      <c r="J213" s="38" t="s">
        <v>206</v>
      </c>
      <c r="K213" s="38"/>
      <c r="L213" s="38"/>
      <c r="M213" s="38"/>
      <c r="N213" s="38"/>
      <c r="O213" s="38"/>
      <c r="P213" s="38"/>
      <c r="U213" s="39">
        <f t="shared" si="18"/>
        <v>25.857561</v>
      </c>
      <c r="V213" s="34">
        <v>7.8810000000000002</v>
      </c>
      <c r="X213" s="39">
        <f t="shared" si="15"/>
        <v>23.019496</v>
      </c>
      <c r="Y213" s="34">
        <v>7.016</v>
      </c>
      <c r="AA213" s="34">
        <v>430.71300000000002</v>
      </c>
      <c r="AB213" s="34">
        <f t="shared" si="23"/>
        <v>422.83199999999999</v>
      </c>
      <c r="AC213" s="34">
        <f t="shared" si="24"/>
        <v>423.697</v>
      </c>
      <c r="AD213" s="34">
        <f t="shared" si="25"/>
        <v>7.5160000000000196</v>
      </c>
      <c r="AE213" s="34">
        <f t="shared" si="25"/>
        <v>6.6510000000000105</v>
      </c>
      <c r="AF213" s="34">
        <f t="shared" si="22"/>
        <v>0.86500000000000909</v>
      </c>
    </row>
    <row r="214" spans="1:32" s="34" customFormat="1" x14ac:dyDescent="0.2">
      <c r="A214" s="34" t="s">
        <v>200</v>
      </c>
      <c r="B214" s="42">
        <v>473426095052526</v>
      </c>
      <c r="C214" s="36" t="s">
        <v>22</v>
      </c>
      <c r="D214" s="37">
        <v>36787</v>
      </c>
      <c r="E214" s="37"/>
      <c r="F214" s="37"/>
      <c r="G214" s="37"/>
      <c r="H214" s="37"/>
      <c r="I214" s="37"/>
      <c r="J214" s="38" t="s">
        <v>206</v>
      </c>
      <c r="K214" s="38"/>
      <c r="L214" s="38"/>
      <c r="M214" s="38"/>
      <c r="N214" s="38"/>
      <c r="O214" s="38"/>
      <c r="P214" s="38"/>
      <c r="U214" s="39">
        <f t="shared" si="18"/>
        <v>25.496651</v>
      </c>
      <c r="V214" s="34">
        <v>7.7709999999999999</v>
      </c>
      <c r="X214" s="39">
        <f t="shared" si="15"/>
        <v>22.930909</v>
      </c>
      <c r="Y214" s="34">
        <v>6.9889999999999999</v>
      </c>
      <c r="AA214" s="34">
        <v>430.71300000000002</v>
      </c>
      <c r="AB214" s="34">
        <f t="shared" si="23"/>
        <v>422.94200000000001</v>
      </c>
      <c r="AC214" s="34">
        <f t="shared" si="24"/>
        <v>423.72400000000005</v>
      </c>
      <c r="AD214" s="34">
        <f t="shared" si="25"/>
        <v>7.4060000000000059</v>
      </c>
      <c r="AE214" s="34">
        <f t="shared" si="25"/>
        <v>6.6239999999999668</v>
      </c>
      <c r="AF214" s="34">
        <f t="shared" si="22"/>
        <v>0.78200000000003911</v>
      </c>
    </row>
    <row r="215" spans="1:32" s="34" customFormat="1" x14ac:dyDescent="0.2">
      <c r="A215" s="34" t="s">
        <v>200</v>
      </c>
      <c r="B215" s="42">
        <v>473426095052526</v>
      </c>
      <c r="C215" s="36" t="s">
        <v>22</v>
      </c>
      <c r="D215" s="37">
        <v>36822</v>
      </c>
      <c r="E215" s="37"/>
      <c r="F215" s="37"/>
      <c r="G215" s="37"/>
      <c r="H215" s="37"/>
      <c r="I215" s="37"/>
      <c r="J215" s="38" t="s">
        <v>206</v>
      </c>
      <c r="K215" s="38"/>
      <c r="L215" s="38"/>
      <c r="M215" s="38"/>
      <c r="N215" s="38"/>
      <c r="O215" s="38"/>
      <c r="P215" s="38"/>
      <c r="U215" s="39">
        <f t="shared" si="18"/>
        <v>25.706635000000002</v>
      </c>
      <c r="V215" s="34">
        <v>7.835</v>
      </c>
      <c r="X215" s="39">
        <f t="shared" si="15"/>
        <v>23.058868</v>
      </c>
      <c r="Y215" s="34">
        <v>7.0279999999999996</v>
      </c>
      <c r="AA215" s="34">
        <v>430.71300000000002</v>
      </c>
      <c r="AB215" s="34">
        <f t="shared" si="23"/>
        <v>422.87800000000004</v>
      </c>
      <c r="AC215" s="34">
        <f t="shared" si="24"/>
        <v>423.685</v>
      </c>
      <c r="AD215" s="34">
        <f t="shared" si="25"/>
        <v>7.4699999999999704</v>
      </c>
      <c r="AE215" s="34">
        <f t="shared" si="25"/>
        <v>6.6630000000000109</v>
      </c>
      <c r="AF215" s="34">
        <f t="shared" si="22"/>
        <v>0.80699999999995953</v>
      </c>
    </row>
    <row r="216" spans="1:32" s="34" customFormat="1" x14ac:dyDescent="0.2">
      <c r="A216" s="34" t="s">
        <v>200</v>
      </c>
      <c r="B216" s="42">
        <v>473426095052526</v>
      </c>
      <c r="C216" s="36" t="s">
        <v>22</v>
      </c>
      <c r="D216" s="37">
        <v>36859</v>
      </c>
      <c r="E216" s="37"/>
      <c r="F216" s="37"/>
      <c r="G216" s="37"/>
      <c r="H216" s="37"/>
      <c r="I216" s="37"/>
      <c r="J216" s="38" t="s">
        <v>206</v>
      </c>
      <c r="K216" s="38"/>
      <c r="L216" s="38"/>
      <c r="M216" s="38"/>
      <c r="N216" s="38"/>
      <c r="O216" s="38"/>
      <c r="P216" s="38"/>
      <c r="U216" s="39">
        <f t="shared" si="18"/>
        <v>23.980829</v>
      </c>
      <c r="V216" s="34">
        <v>7.3090000000000002</v>
      </c>
      <c r="X216" s="39">
        <f t="shared" si="15"/>
        <v>22.652024000000001</v>
      </c>
      <c r="Y216" s="34">
        <v>6.9039999999999999</v>
      </c>
      <c r="AA216" s="34">
        <v>430.71300000000002</v>
      </c>
      <c r="AB216" s="34">
        <f t="shared" si="23"/>
        <v>423.404</v>
      </c>
      <c r="AC216" s="34">
        <f t="shared" si="24"/>
        <v>423.80900000000003</v>
      </c>
      <c r="AD216" s="34">
        <f t="shared" si="25"/>
        <v>6.9440000000000168</v>
      </c>
      <c r="AE216" s="34">
        <f t="shared" si="25"/>
        <v>6.5389999999999873</v>
      </c>
      <c r="AF216" s="34">
        <f t="shared" si="22"/>
        <v>0.40500000000002956</v>
      </c>
    </row>
    <row r="217" spans="1:32" s="34" customFormat="1" x14ac:dyDescent="0.2">
      <c r="A217" s="34" t="s">
        <v>200</v>
      </c>
      <c r="B217" s="42">
        <v>473426095052526</v>
      </c>
      <c r="C217" s="36" t="s">
        <v>22</v>
      </c>
      <c r="D217" s="37">
        <v>36888</v>
      </c>
      <c r="E217" s="37"/>
      <c r="F217" s="37"/>
      <c r="G217" s="37"/>
      <c r="H217" s="37"/>
      <c r="I217" s="37"/>
      <c r="J217" s="38" t="s">
        <v>206</v>
      </c>
      <c r="K217" s="38"/>
      <c r="L217" s="38"/>
      <c r="M217" s="38"/>
      <c r="N217" s="38"/>
      <c r="O217" s="38"/>
      <c r="P217" s="38"/>
      <c r="U217" s="39">
        <f t="shared" si="18"/>
        <v>23.354158000000002</v>
      </c>
      <c r="V217" s="34">
        <v>7.1180000000000003</v>
      </c>
      <c r="X217" s="39">
        <f t="shared" si="15"/>
        <v>22.445321</v>
      </c>
      <c r="Y217" s="34">
        <v>6.8410000000000002</v>
      </c>
      <c r="AA217" s="34">
        <v>430.71300000000002</v>
      </c>
      <c r="AB217" s="34">
        <f t="shared" si="23"/>
        <v>423.59500000000003</v>
      </c>
      <c r="AC217" s="34">
        <f t="shared" si="24"/>
        <v>423.87200000000001</v>
      </c>
      <c r="AD217" s="34">
        <f t="shared" si="25"/>
        <v>6.7529999999999859</v>
      </c>
      <c r="AE217" s="34">
        <f t="shared" si="25"/>
        <v>6.4759999999999991</v>
      </c>
      <c r="AF217" s="34">
        <f t="shared" si="22"/>
        <v>0.27699999999998681</v>
      </c>
    </row>
    <row r="218" spans="1:32" s="34" customFormat="1" x14ac:dyDescent="0.2">
      <c r="A218" s="34" t="s">
        <v>200</v>
      </c>
      <c r="B218" s="42">
        <v>473426095052526</v>
      </c>
      <c r="C218" s="36" t="s">
        <v>22</v>
      </c>
      <c r="D218" s="37">
        <v>36914</v>
      </c>
      <c r="E218" s="37"/>
      <c r="F218" s="37"/>
      <c r="G218" s="37"/>
      <c r="H218" s="37"/>
      <c r="I218" s="37"/>
      <c r="J218" s="38" t="s">
        <v>206</v>
      </c>
      <c r="K218" s="38"/>
      <c r="L218" s="38"/>
      <c r="M218" s="38"/>
      <c r="N218" s="38"/>
      <c r="O218" s="38"/>
      <c r="P218" s="38"/>
      <c r="U218" s="39">
        <f t="shared" si="18"/>
        <v>23.616638000000002</v>
      </c>
      <c r="V218" s="34">
        <v>7.1980000000000004</v>
      </c>
      <c r="X218" s="39">
        <f t="shared" si="15"/>
        <v>22.556875000000002</v>
      </c>
      <c r="Y218" s="34">
        <v>6.875</v>
      </c>
      <c r="AA218" s="34">
        <v>430.71300000000002</v>
      </c>
      <c r="AB218" s="34">
        <f t="shared" si="23"/>
        <v>423.51500000000004</v>
      </c>
      <c r="AC218" s="34">
        <f t="shared" si="24"/>
        <v>423.83800000000002</v>
      </c>
      <c r="AD218" s="34">
        <f t="shared" si="25"/>
        <v>6.83299999999997</v>
      </c>
      <c r="AE218" s="34">
        <f t="shared" si="25"/>
        <v>6.5099999999999909</v>
      </c>
      <c r="AF218" s="34">
        <f t="shared" si="22"/>
        <v>0.32299999999997908</v>
      </c>
    </row>
    <row r="219" spans="1:32" s="34" customFormat="1" x14ac:dyDescent="0.2">
      <c r="A219" s="34" t="s">
        <v>200</v>
      </c>
      <c r="B219" s="42">
        <v>473426095052526</v>
      </c>
      <c r="C219" s="36" t="s">
        <v>22</v>
      </c>
      <c r="D219" s="37">
        <v>36941</v>
      </c>
      <c r="E219" s="37"/>
      <c r="F219" s="37"/>
      <c r="G219" s="37"/>
      <c r="H219" s="37"/>
      <c r="I219" s="37"/>
      <c r="J219" s="38" t="s">
        <v>206</v>
      </c>
      <c r="K219" s="38"/>
      <c r="L219" s="38"/>
      <c r="M219" s="38"/>
      <c r="N219" s="38"/>
      <c r="O219" s="38"/>
      <c r="P219" s="38"/>
      <c r="U219" s="39">
        <f t="shared" si="18"/>
        <v>24.036605999999999</v>
      </c>
      <c r="V219" s="34">
        <v>7.3259999999999996</v>
      </c>
      <c r="X219" s="39">
        <f t="shared" si="15"/>
        <v>22.668429</v>
      </c>
      <c r="Y219" s="34">
        <v>6.9089999999999998</v>
      </c>
      <c r="AA219" s="34">
        <v>430.71300000000002</v>
      </c>
      <c r="AB219" s="34">
        <f t="shared" si="23"/>
        <v>423.387</v>
      </c>
      <c r="AC219" s="34">
        <f t="shared" si="24"/>
        <v>423.80400000000003</v>
      </c>
      <c r="AD219" s="34">
        <f t="shared" si="25"/>
        <v>6.9610000000000127</v>
      </c>
      <c r="AE219" s="34">
        <f t="shared" si="25"/>
        <v>6.5439999999999827</v>
      </c>
      <c r="AF219" s="34">
        <f t="shared" si="22"/>
        <v>0.41700000000003001</v>
      </c>
    </row>
    <row r="220" spans="1:32" s="34" customFormat="1" x14ac:dyDescent="0.2">
      <c r="A220" s="34" t="s">
        <v>200</v>
      </c>
      <c r="B220" s="42">
        <v>473426095052526</v>
      </c>
      <c r="C220" s="36" t="s">
        <v>22</v>
      </c>
      <c r="D220" s="37">
        <v>36965</v>
      </c>
      <c r="E220" s="37"/>
      <c r="F220" s="37"/>
      <c r="G220" s="37"/>
      <c r="H220" s="37"/>
      <c r="I220" s="37"/>
      <c r="J220" s="38" t="s">
        <v>206</v>
      </c>
      <c r="K220" s="38"/>
      <c r="L220" s="38"/>
      <c r="M220" s="38"/>
      <c r="N220" s="38"/>
      <c r="O220" s="38"/>
      <c r="P220" s="38"/>
      <c r="U220" s="39">
        <f t="shared" si="18"/>
        <v>24.289242999999999</v>
      </c>
      <c r="V220" s="34">
        <v>7.4029999999999996</v>
      </c>
      <c r="X220" s="39">
        <f t="shared" si="15"/>
        <v>22.750454000000001</v>
      </c>
      <c r="Y220" s="34">
        <v>6.9340000000000002</v>
      </c>
      <c r="AA220" s="34">
        <v>430.71300000000002</v>
      </c>
      <c r="AB220" s="34">
        <f t="shared" si="23"/>
        <v>423.31</v>
      </c>
      <c r="AC220" s="34">
        <f t="shared" si="24"/>
        <v>423.779</v>
      </c>
      <c r="AD220" s="34">
        <f t="shared" si="25"/>
        <v>7.0380000000000109</v>
      </c>
      <c r="AE220" s="34">
        <f t="shared" si="25"/>
        <v>6.5690000000000168</v>
      </c>
      <c r="AF220" s="34">
        <f t="shared" si="22"/>
        <v>0.46899999999999409</v>
      </c>
    </row>
    <row r="221" spans="1:32" s="34" customFormat="1" x14ac:dyDescent="0.2">
      <c r="A221" s="34" t="s">
        <v>200</v>
      </c>
      <c r="B221" s="42">
        <v>473426095052526</v>
      </c>
      <c r="C221" s="36" t="s">
        <v>22</v>
      </c>
      <c r="D221" s="37">
        <v>37011</v>
      </c>
      <c r="E221" s="37"/>
      <c r="F221" s="37"/>
      <c r="G221" s="37"/>
      <c r="H221" s="37"/>
      <c r="I221" s="37"/>
      <c r="J221" s="38" t="s">
        <v>206</v>
      </c>
      <c r="K221" s="38"/>
      <c r="L221" s="38"/>
      <c r="M221" s="38"/>
      <c r="N221" s="38"/>
      <c r="O221" s="38"/>
      <c r="P221" s="38"/>
      <c r="U221" s="39">
        <f t="shared" si="18"/>
        <v>24.381111000000001</v>
      </c>
      <c r="V221" s="34">
        <v>7.431</v>
      </c>
      <c r="X221" s="39">
        <f t="shared" si="15"/>
        <v>22.671710000000001</v>
      </c>
      <c r="Y221" s="34">
        <v>6.91</v>
      </c>
      <c r="AA221" s="34">
        <v>430.71300000000002</v>
      </c>
      <c r="AB221" s="34">
        <f t="shared" si="23"/>
        <v>423.28200000000004</v>
      </c>
      <c r="AC221" s="34">
        <f t="shared" si="24"/>
        <v>423.803</v>
      </c>
      <c r="AD221" s="34">
        <f t="shared" si="25"/>
        <v>7.0659999999999741</v>
      </c>
      <c r="AE221" s="34">
        <f t="shared" si="25"/>
        <v>6.5450000000000159</v>
      </c>
      <c r="AF221" s="34">
        <f t="shared" si="22"/>
        <v>0.52099999999995816</v>
      </c>
    </row>
    <row r="222" spans="1:32" s="34" customFormat="1" x14ac:dyDescent="0.2">
      <c r="A222" s="34" t="s">
        <v>200</v>
      </c>
      <c r="B222" s="42">
        <v>473426095052526</v>
      </c>
      <c r="C222" s="36" t="s">
        <v>22</v>
      </c>
      <c r="D222" s="37">
        <v>37041</v>
      </c>
      <c r="E222" s="37"/>
      <c r="F222" s="37"/>
      <c r="G222" s="37"/>
      <c r="H222" s="37"/>
      <c r="I222" s="37"/>
      <c r="J222" s="38" t="s">
        <v>206</v>
      </c>
      <c r="K222" s="38"/>
      <c r="L222" s="38"/>
      <c r="M222" s="38"/>
      <c r="N222" s="38"/>
      <c r="O222" s="38"/>
      <c r="P222" s="38"/>
      <c r="U222" s="39">
        <f t="shared" si="18"/>
        <v>22.487974000000001</v>
      </c>
      <c r="V222" s="34">
        <v>6.8540000000000001</v>
      </c>
      <c r="X222" s="39">
        <f t="shared" si="15"/>
        <v>22.153312</v>
      </c>
      <c r="Y222" s="34">
        <v>6.7519999999999998</v>
      </c>
      <c r="AA222" s="34">
        <v>430.71300000000002</v>
      </c>
      <c r="AB222" s="34">
        <f t="shared" si="23"/>
        <v>423.85900000000004</v>
      </c>
      <c r="AC222" s="34">
        <f t="shared" si="24"/>
        <v>423.96100000000001</v>
      </c>
      <c r="AD222" s="34">
        <f t="shared" si="25"/>
        <v>6.4889999999999759</v>
      </c>
      <c r="AE222" s="34">
        <f t="shared" si="25"/>
        <v>6.3870000000000005</v>
      </c>
      <c r="AF222" s="34">
        <f t="shared" si="22"/>
        <v>0.10199999999997544</v>
      </c>
    </row>
    <row r="223" spans="1:32" s="34" customFormat="1" x14ac:dyDescent="0.2">
      <c r="A223" s="34" t="s">
        <v>200</v>
      </c>
      <c r="B223" s="42">
        <v>473426095052526</v>
      </c>
      <c r="C223" s="36" t="s">
        <v>22</v>
      </c>
      <c r="D223" s="37">
        <v>37063</v>
      </c>
      <c r="E223" s="37"/>
      <c r="F223" s="37"/>
      <c r="G223" s="37"/>
      <c r="H223" s="37"/>
      <c r="I223" s="37"/>
      <c r="J223" s="38" t="s">
        <v>206</v>
      </c>
      <c r="K223" s="38"/>
      <c r="L223" s="38"/>
      <c r="M223" s="38"/>
      <c r="N223" s="38"/>
      <c r="O223" s="38"/>
      <c r="P223" s="38"/>
      <c r="U223" s="39">
        <f t="shared" si="18"/>
        <v>22.579841999999999</v>
      </c>
      <c r="V223" s="34">
        <v>6.8819999999999997</v>
      </c>
      <c r="X223" s="39">
        <f t="shared" si="15"/>
        <v>21.628352</v>
      </c>
      <c r="Y223" s="34">
        <v>6.5919999999999996</v>
      </c>
      <c r="AA223" s="34">
        <v>430.71300000000002</v>
      </c>
      <c r="AB223" s="34">
        <f t="shared" si="23"/>
        <v>423.83100000000002</v>
      </c>
      <c r="AC223" s="34">
        <f t="shared" si="24"/>
        <v>424.12100000000004</v>
      </c>
      <c r="AD223" s="34">
        <f t="shared" si="25"/>
        <v>6.5169999999999959</v>
      </c>
      <c r="AE223" s="34">
        <f t="shared" si="25"/>
        <v>6.2269999999999754</v>
      </c>
      <c r="AF223" s="34">
        <f t="shared" si="22"/>
        <v>0.29000000000002046</v>
      </c>
    </row>
    <row r="224" spans="1:32" s="34" customFormat="1" x14ac:dyDescent="0.2">
      <c r="A224" s="34" t="s">
        <v>200</v>
      </c>
      <c r="B224" s="42">
        <v>473426095052526</v>
      </c>
      <c r="C224" s="36" t="s">
        <v>22</v>
      </c>
      <c r="D224" s="37">
        <v>37102</v>
      </c>
      <c r="E224" s="37"/>
      <c r="F224" s="37"/>
      <c r="G224" s="37"/>
      <c r="H224" s="37"/>
      <c r="I224" s="37"/>
      <c r="J224" s="38" t="s">
        <v>206</v>
      </c>
      <c r="K224" s="38"/>
      <c r="L224" s="38"/>
      <c r="M224" s="38"/>
      <c r="N224" s="38"/>
      <c r="O224" s="38"/>
      <c r="P224" s="38"/>
      <c r="U224" s="39">
        <f t="shared" si="18"/>
        <v>23.472274000000002</v>
      </c>
      <c r="V224" s="34">
        <v>7.1539999999999999</v>
      </c>
      <c r="X224" s="39">
        <f t="shared" si="15"/>
        <v>22.008948</v>
      </c>
      <c r="Y224" s="34">
        <v>6.7080000000000002</v>
      </c>
      <c r="AA224" s="34">
        <v>430.71300000000002</v>
      </c>
      <c r="AB224" s="34">
        <f t="shared" si="23"/>
        <v>423.55900000000003</v>
      </c>
      <c r="AC224" s="34">
        <f t="shared" si="24"/>
        <v>424.005</v>
      </c>
      <c r="AD224" s="34">
        <f t="shared" si="25"/>
        <v>6.7889999999999873</v>
      </c>
      <c r="AE224" s="34">
        <f t="shared" si="25"/>
        <v>6.3430000000000177</v>
      </c>
      <c r="AF224" s="34">
        <f t="shared" si="22"/>
        <v>0.44599999999996953</v>
      </c>
    </row>
    <row r="225" spans="1:32" s="34" customFormat="1" x14ac:dyDescent="0.2">
      <c r="A225" s="34" t="s">
        <v>200</v>
      </c>
      <c r="B225" s="42">
        <v>473426095052526</v>
      </c>
      <c r="C225" s="36" t="s">
        <v>22</v>
      </c>
      <c r="D225" s="37">
        <v>37130</v>
      </c>
      <c r="E225" s="37"/>
      <c r="F225" s="37"/>
      <c r="G225" s="37"/>
      <c r="H225" s="37"/>
      <c r="I225" s="37"/>
      <c r="J225" s="38" t="s">
        <v>206</v>
      </c>
      <c r="K225" s="38"/>
      <c r="L225" s="38"/>
      <c r="M225" s="38"/>
      <c r="N225" s="38"/>
      <c r="O225" s="38"/>
      <c r="P225" s="38"/>
      <c r="U225" s="39">
        <f t="shared" si="18"/>
        <v>23.629761999999999</v>
      </c>
      <c r="V225" s="34">
        <v>7.202</v>
      </c>
      <c r="X225" s="39">
        <f t="shared" si="15"/>
        <v>22.146750000000001</v>
      </c>
      <c r="Y225" s="34">
        <v>6.75</v>
      </c>
      <c r="AA225" s="34">
        <v>430.71300000000002</v>
      </c>
      <c r="AB225" s="34">
        <f t="shared" si="23"/>
        <v>423.51100000000002</v>
      </c>
      <c r="AC225" s="34">
        <f t="shared" si="24"/>
        <v>423.96300000000002</v>
      </c>
      <c r="AD225" s="34">
        <f t="shared" si="25"/>
        <v>6.8369999999999891</v>
      </c>
      <c r="AE225" s="34">
        <f t="shared" si="25"/>
        <v>6.3849999999999909</v>
      </c>
      <c r="AF225" s="34">
        <f t="shared" si="22"/>
        <v>0.45199999999999818</v>
      </c>
    </row>
    <row r="226" spans="1:32" s="34" customFormat="1" x14ac:dyDescent="0.2">
      <c r="A226" s="34" t="s">
        <v>200</v>
      </c>
      <c r="B226" s="42">
        <v>473426095052526</v>
      </c>
      <c r="C226" s="36" t="s">
        <v>22</v>
      </c>
      <c r="D226" s="37">
        <v>37158</v>
      </c>
      <c r="E226" s="37"/>
      <c r="F226" s="37"/>
      <c r="G226" s="37"/>
      <c r="H226" s="37"/>
      <c r="I226" s="37"/>
      <c r="J226" s="38" t="s">
        <v>206</v>
      </c>
      <c r="K226" s="38"/>
      <c r="L226" s="38"/>
      <c r="M226" s="38"/>
      <c r="N226" s="38"/>
      <c r="O226" s="38"/>
      <c r="P226" s="38"/>
      <c r="U226" s="39">
        <f t="shared" si="18"/>
        <v>24.190813000000002</v>
      </c>
      <c r="V226" s="34">
        <v>7.3730000000000002</v>
      </c>
      <c r="X226" s="39">
        <f t="shared" si="15"/>
        <v>22.382982000000002</v>
      </c>
      <c r="Y226" s="34">
        <v>6.8220000000000001</v>
      </c>
      <c r="AA226" s="34">
        <v>430.71300000000002</v>
      </c>
      <c r="AB226" s="34">
        <f t="shared" si="23"/>
        <v>423.34000000000003</v>
      </c>
      <c r="AC226" s="34">
        <f t="shared" si="24"/>
        <v>423.89100000000002</v>
      </c>
      <c r="AD226" s="34">
        <f t="shared" si="25"/>
        <v>7.0079999999999814</v>
      </c>
      <c r="AE226" s="34">
        <f t="shared" si="25"/>
        <v>6.4569999999999936</v>
      </c>
      <c r="AF226" s="34">
        <f t="shared" si="22"/>
        <v>0.55099999999998772</v>
      </c>
    </row>
    <row r="227" spans="1:32" s="34" customFormat="1" x14ac:dyDescent="0.2">
      <c r="A227" s="34" t="s">
        <v>200</v>
      </c>
      <c r="B227" s="42">
        <v>473426095052526</v>
      </c>
      <c r="C227" s="36" t="s">
        <v>22</v>
      </c>
      <c r="D227" s="37">
        <v>37193</v>
      </c>
      <c r="E227" s="37"/>
      <c r="F227" s="37"/>
      <c r="G227" s="37"/>
      <c r="H227" s="37"/>
      <c r="I227" s="37"/>
      <c r="J227" s="38" t="s">
        <v>206</v>
      </c>
      <c r="K227" s="38"/>
      <c r="L227" s="38"/>
      <c r="M227" s="38"/>
      <c r="N227" s="38"/>
      <c r="O227" s="38"/>
      <c r="P227" s="38"/>
      <c r="U227" s="39">
        <f t="shared" si="18"/>
        <v>24.207218000000001</v>
      </c>
      <c r="V227" s="34">
        <v>7.3780000000000001</v>
      </c>
      <c r="X227" s="39">
        <f t="shared" si="15"/>
        <v>22.517503000000001</v>
      </c>
      <c r="Y227" s="34">
        <v>6.8630000000000004</v>
      </c>
      <c r="AA227" s="34">
        <v>430.71300000000002</v>
      </c>
      <c r="AB227" s="34">
        <f t="shared" si="23"/>
        <v>423.33500000000004</v>
      </c>
      <c r="AC227" s="34">
        <f t="shared" si="24"/>
        <v>423.85</v>
      </c>
      <c r="AD227" s="34">
        <f t="shared" si="25"/>
        <v>7.0129999999999768</v>
      </c>
      <c r="AE227" s="34">
        <f t="shared" si="25"/>
        <v>6.4979999999999905</v>
      </c>
      <c r="AF227" s="34">
        <f t="shared" si="22"/>
        <v>0.51499999999998636</v>
      </c>
    </row>
    <row r="228" spans="1:32" s="34" customFormat="1" x14ac:dyDescent="0.2">
      <c r="A228" s="34" t="s">
        <v>200</v>
      </c>
      <c r="B228" s="42">
        <v>473426095052526</v>
      </c>
      <c r="C228" s="36" t="s">
        <v>22</v>
      </c>
      <c r="D228" s="37">
        <v>37223</v>
      </c>
      <c r="E228" s="37"/>
      <c r="F228" s="37"/>
      <c r="G228" s="37"/>
      <c r="H228" s="37"/>
      <c r="I228" s="37"/>
      <c r="J228" s="38" t="s">
        <v>206</v>
      </c>
      <c r="K228" s="38"/>
      <c r="L228" s="38"/>
      <c r="M228" s="38"/>
      <c r="N228" s="38"/>
      <c r="O228" s="38"/>
      <c r="P228" s="38"/>
      <c r="U228" s="39">
        <f t="shared" si="18"/>
        <v>24.797798</v>
      </c>
      <c r="V228" s="34">
        <v>7.5579999999999998</v>
      </c>
      <c r="X228" s="39">
        <f t="shared" si="15"/>
        <v>22.606089999999998</v>
      </c>
      <c r="Y228" s="34">
        <v>6.89</v>
      </c>
      <c r="AA228" s="34">
        <v>430.71300000000002</v>
      </c>
      <c r="AB228" s="34">
        <f t="shared" si="23"/>
        <v>423.15500000000003</v>
      </c>
      <c r="AC228" s="34">
        <f t="shared" si="24"/>
        <v>423.82300000000004</v>
      </c>
      <c r="AD228" s="34">
        <f t="shared" si="25"/>
        <v>7.1929999999999836</v>
      </c>
      <c r="AE228" s="34">
        <f t="shared" si="25"/>
        <v>6.5249999999999773</v>
      </c>
      <c r="AF228" s="34">
        <f t="shared" si="22"/>
        <v>0.66800000000000637</v>
      </c>
    </row>
    <row r="229" spans="1:32" s="34" customFormat="1" x14ac:dyDescent="0.2">
      <c r="A229" s="34" t="s">
        <v>200</v>
      </c>
      <c r="B229" s="42">
        <v>473426095052526</v>
      </c>
      <c r="C229" s="36" t="s">
        <v>22</v>
      </c>
      <c r="D229" s="37">
        <v>37244</v>
      </c>
      <c r="E229" s="37"/>
      <c r="F229" s="37"/>
      <c r="G229" s="37"/>
      <c r="H229" s="37"/>
      <c r="I229" s="37"/>
      <c r="J229" s="38" t="s">
        <v>206</v>
      </c>
      <c r="K229" s="38"/>
      <c r="L229" s="38"/>
      <c r="M229" s="38"/>
      <c r="N229" s="38"/>
      <c r="O229" s="38"/>
      <c r="P229" s="38"/>
      <c r="U229" s="39">
        <f t="shared" si="18"/>
        <v>24.876542000000001</v>
      </c>
      <c r="V229" s="34">
        <v>7.5819999999999999</v>
      </c>
      <c r="X229" s="39">
        <f t="shared" si="15"/>
        <v>22.671710000000001</v>
      </c>
      <c r="Y229" s="34">
        <v>6.91</v>
      </c>
      <c r="AA229" s="34">
        <v>430.71300000000002</v>
      </c>
      <c r="AB229" s="34">
        <f t="shared" si="23"/>
        <v>423.13100000000003</v>
      </c>
      <c r="AC229" s="34">
        <f t="shared" si="24"/>
        <v>423.803</v>
      </c>
      <c r="AD229" s="34">
        <f t="shared" si="25"/>
        <v>7.2169999999999845</v>
      </c>
      <c r="AE229" s="34">
        <f t="shared" si="25"/>
        <v>6.5450000000000159</v>
      </c>
      <c r="AF229" s="34">
        <f t="shared" si="22"/>
        <v>0.67199999999996862</v>
      </c>
    </row>
    <row r="230" spans="1:32" s="34" customFormat="1" x14ac:dyDescent="0.2">
      <c r="A230" s="34" t="s">
        <v>200</v>
      </c>
      <c r="B230" s="42">
        <v>473426095052526</v>
      </c>
      <c r="C230" s="36" t="s">
        <v>22</v>
      </c>
      <c r="D230" s="37">
        <v>37281</v>
      </c>
      <c r="E230" s="37"/>
      <c r="F230" s="37"/>
      <c r="G230" s="37"/>
      <c r="H230" s="37"/>
      <c r="I230" s="37"/>
      <c r="J230" s="38" t="s">
        <v>206</v>
      </c>
      <c r="K230" s="38"/>
      <c r="L230" s="38"/>
      <c r="M230" s="38"/>
      <c r="N230" s="38"/>
      <c r="O230" s="38"/>
      <c r="P230" s="38"/>
      <c r="U230" s="39">
        <f t="shared" si="18"/>
        <v>24.217061000000001</v>
      </c>
      <c r="V230" s="34">
        <v>7.3810000000000002</v>
      </c>
      <c r="X230" s="39">
        <f t="shared" si="15"/>
        <v>22.579841999999999</v>
      </c>
      <c r="Y230" s="34">
        <v>6.8819999999999997</v>
      </c>
      <c r="AA230" s="34">
        <v>430.71300000000002</v>
      </c>
      <c r="AB230" s="34">
        <f t="shared" si="23"/>
        <v>423.33199999999999</v>
      </c>
      <c r="AC230" s="34">
        <f t="shared" si="24"/>
        <v>423.83100000000002</v>
      </c>
      <c r="AD230" s="34">
        <f t="shared" si="25"/>
        <v>7.0160000000000196</v>
      </c>
      <c r="AE230" s="34">
        <f t="shared" si="25"/>
        <v>6.5169999999999959</v>
      </c>
      <c r="AF230" s="34">
        <f t="shared" si="22"/>
        <v>0.49900000000002365</v>
      </c>
    </row>
    <row r="231" spans="1:32" s="34" customFormat="1" x14ac:dyDescent="0.2">
      <c r="A231" s="34" t="s">
        <v>200</v>
      </c>
      <c r="B231" s="42">
        <v>473426095052526</v>
      </c>
      <c r="C231" s="36" t="s">
        <v>22</v>
      </c>
      <c r="D231" s="37">
        <v>37314</v>
      </c>
      <c r="E231" s="37"/>
      <c r="F231" s="37"/>
      <c r="G231" s="37"/>
      <c r="H231" s="37"/>
      <c r="I231" s="37"/>
      <c r="J231" s="38" t="s">
        <v>206</v>
      </c>
      <c r="K231" s="38"/>
      <c r="L231" s="38"/>
      <c r="M231" s="38"/>
      <c r="N231" s="38"/>
      <c r="O231" s="38"/>
      <c r="P231" s="38"/>
      <c r="U231" s="39">
        <f t="shared" si="18"/>
        <v>24.518913000000001</v>
      </c>
      <c r="V231" s="34">
        <v>7.4729999999999999</v>
      </c>
      <c r="X231" s="39">
        <f>Y231*3.281</f>
        <v>22.724206000000002</v>
      </c>
      <c r="Y231" s="34">
        <v>6.9260000000000002</v>
      </c>
      <c r="AA231" s="34">
        <v>430.71300000000002</v>
      </c>
      <c r="AB231" s="34">
        <f t="shared" si="23"/>
        <v>423.24</v>
      </c>
      <c r="AC231" s="34">
        <f t="shared" si="24"/>
        <v>423.78700000000003</v>
      </c>
      <c r="AD231" s="34">
        <f t="shared" si="25"/>
        <v>7.1080000000000041</v>
      </c>
      <c r="AE231" s="34">
        <f t="shared" si="25"/>
        <v>6.5609999999999786</v>
      </c>
      <c r="AF231" s="34">
        <f t="shared" si="22"/>
        <v>0.54700000000002547</v>
      </c>
    </row>
    <row r="232" spans="1:32" s="34" customFormat="1" x14ac:dyDescent="0.2">
      <c r="A232" s="34" t="s">
        <v>200</v>
      </c>
      <c r="B232" s="42">
        <v>473426095052526</v>
      </c>
      <c r="C232" s="36" t="s">
        <v>22</v>
      </c>
      <c r="D232" s="37">
        <v>37337</v>
      </c>
      <c r="E232" s="37"/>
      <c r="F232" s="37"/>
      <c r="G232" s="37"/>
      <c r="H232" s="37"/>
      <c r="I232" s="37"/>
      <c r="J232" s="38" t="s">
        <v>206</v>
      </c>
      <c r="K232" s="38"/>
      <c r="L232" s="38"/>
      <c r="M232" s="38"/>
      <c r="N232" s="38"/>
      <c r="O232" s="38"/>
      <c r="P232" s="38"/>
      <c r="U232" s="39">
        <f t="shared" si="18"/>
        <v>24.764988000000002</v>
      </c>
      <c r="V232" s="34">
        <v>7.548</v>
      </c>
      <c r="X232" s="39">
        <f>Y232*3.281</f>
        <v>22.786545</v>
      </c>
      <c r="Y232" s="34">
        <v>6.9450000000000003</v>
      </c>
      <c r="AA232" s="34">
        <v>430.71300000000002</v>
      </c>
      <c r="AB232" s="34">
        <f t="shared" si="23"/>
        <v>423.16500000000002</v>
      </c>
      <c r="AC232" s="34">
        <f t="shared" si="24"/>
        <v>423.76800000000003</v>
      </c>
      <c r="AD232" s="34">
        <f t="shared" si="25"/>
        <v>7.1829999999999927</v>
      </c>
      <c r="AE232" s="34">
        <f t="shared" si="25"/>
        <v>6.5799999999999841</v>
      </c>
      <c r="AF232" s="34">
        <f t="shared" si="22"/>
        <v>0.60300000000000864</v>
      </c>
    </row>
    <row r="233" spans="1:32" s="34" customFormat="1" x14ac:dyDescent="0.2">
      <c r="A233" s="34" t="s">
        <v>200</v>
      </c>
      <c r="B233" s="42">
        <v>473426095052526</v>
      </c>
      <c r="C233" s="36" t="s">
        <v>22</v>
      </c>
      <c r="D233" s="37">
        <v>37375</v>
      </c>
      <c r="E233" s="37"/>
      <c r="F233" s="37"/>
      <c r="G233" s="37"/>
      <c r="H233" s="37"/>
      <c r="I233" s="37"/>
      <c r="J233" s="38" t="s">
        <v>206</v>
      </c>
      <c r="K233" s="38"/>
      <c r="L233" s="38"/>
      <c r="M233" s="38"/>
      <c r="N233" s="38"/>
      <c r="O233" s="38"/>
      <c r="P233" s="38"/>
      <c r="U233" s="39">
        <f t="shared" si="18"/>
        <v>25.391659000000001</v>
      </c>
      <c r="V233" s="34">
        <v>7.7389999999999999</v>
      </c>
      <c r="X233" s="39">
        <f>Y233*3.281</f>
        <v>22.950595</v>
      </c>
      <c r="Y233" s="34">
        <v>6.9950000000000001</v>
      </c>
      <c r="AA233" s="34">
        <v>430.71300000000002</v>
      </c>
      <c r="AB233" s="34">
        <f t="shared" si="23"/>
        <v>422.97400000000005</v>
      </c>
      <c r="AC233" s="34">
        <f t="shared" si="24"/>
        <v>423.71800000000002</v>
      </c>
      <c r="AD233" s="34">
        <f t="shared" si="25"/>
        <v>7.3739999999999668</v>
      </c>
      <c r="AE233" s="34">
        <f t="shared" si="25"/>
        <v>6.6299999999999955</v>
      </c>
      <c r="AF233" s="34">
        <f t="shared" si="22"/>
        <v>0.74399999999997135</v>
      </c>
    </row>
    <row r="234" spans="1:32" s="34" customFormat="1" x14ac:dyDescent="0.2">
      <c r="A234" s="34" t="s">
        <v>200</v>
      </c>
      <c r="B234" s="42">
        <v>473426095052526</v>
      </c>
      <c r="C234" s="36" t="s">
        <v>22</v>
      </c>
      <c r="D234" s="37">
        <v>37399</v>
      </c>
      <c r="E234" s="37"/>
      <c r="F234" s="37"/>
      <c r="G234" s="37"/>
      <c r="H234" s="37"/>
      <c r="I234" s="37"/>
      <c r="J234" s="38" t="s">
        <v>206</v>
      </c>
      <c r="K234" s="38"/>
      <c r="L234" s="38"/>
      <c r="M234" s="38"/>
      <c r="N234" s="38"/>
      <c r="O234" s="38"/>
      <c r="P234" s="38"/>
      <c r="U234" s="39">
        <f t="shared" si="18"/>
        <v>25.063559000000001</v>
      </c>
      <c r="V234" s="34">
        <v>7.6390000000000002</v>
      </c>
      <c r="X234" s="39">
        <f>Y234*3.281</f>
        <v>22.904661000000001</v>
      </c>
      <c r="Y234" s="34">
        <v>6.9809999999999999</v>
      </c>
      <c r="AA234" s="34">
        <v>430.71300000000002</v>
      </c>
      <c r="AB234" s="34">
        <f t="shared" si="23"/>
        <v>423.07400000000001</v>
      </c>
      <c r="AC234" s="34">
        <f t="shared" si="24"/>
        <v>423.73200000000003</v>
      </c>
      <c r="AD234" s="34">
        <f t="shared" si="25"/>
        <v>7.2740000000000009</v>
      </c>
      <c r="AE234" s="34">
        <f t="shared" si="25"/>
        <v>6.6159999999999854</v>
      </c>
      <c r="AF234" s="34">
        <f t="shared" si="22"/>
        <v>0.65800000000001546</v>
      </c>
    </row>
    <row r="235" spans="1:32" s="34" customFormat="1" x14ac:dyDescent="0.2">
      <c r="A235" s="34" t="s">
        <v>200</v>
      </c>
      <c r="B235" s="42">
        <v>473426095052526</v>
      </c>
      <c r="C235" s="36" t="s">
        <v>22</v>
      </c>
      <c r="D235" s="37">
        <v>37433</v>
      </c>
      <c r="E235" s="37"/>
      <c r="F235" s="37"/>
      <c r="G235" s="37"/>
      <c r="H235" s="37"/>
      <c r="I235" s="37"/>
      <c r="J235" s="38" t="s">
        <v>206</v>
      </c>
      <c r="K235" s="38"/>
      <c r="L235" s="38"/>
      <c r="M235" s="38"/>
      <c r="N235" s="38"/>
      <c r="O235" s="38"/>
      <c r="P235" s="38"/>
      <c r="U235" s="39">
        <v>24.62</v>
      </c>
      <c r="V235" s="34">
        <v>7.5039999999999996</v>
      </c>
      <c r="X235" s="39">
        <v>22.73</v>
      </c>
      <c r="Y235" s="34">
        <v>6.9279999999999999</v>
      </c>
      <c r="AA235" s="34">
        <v>430.71300000000002</v>
      </c>
      <c r="AB235" s="34">
        <f t="shared" si="23"/>
        <v>423.209</v>
      </c>
      <c r="AC235" s="34">
        <f t="shared" si="24"/>
        <v>423.78500000000003</v>
      </c>
      <c r="AD235" s="34">
        <f t="shared" si="25"/>
        <v>7.13900000000001</v>
      </c>
      <c r="AE235" s="34">
        <f t="shared" si="25"/>
        <v>6.5629999999999882</v>
      </c>
      <c r="AF235" s="34">
        <f t="shared" si="22"/>
        <v>0.57600000000002183</v>
      </c>
    </row>
    <row r="236" spans="1:32" s="34" customFormat="1" x14ac:dyDescent="0.2">
      <c r="A236" s="34" t="s">
        <v>200</v>
      </c>
      <c r="B236" s="42">
        <v>473426095052526</v>
      </c>
      <c r="C236" s="36" t="s">
        <v>22</v>
      </c>
      <c r="D236" s="37">
        <v>37460</v>
      </c>
      <c r="E236" s="37"/>
      <c r="F236" s="37"/>
      <c r="G236" s="37"/>
      <c r="H236" s="37"/>
      <c r="I236" s="37"/>
      <c r="J236" s="38" t="s">
        <v>206</v>
      </c>
      <c r="K236" s="38"/>
      <c r="L236" s="38"/>
      <c r="M236" s="38"/>
      <c r="N236" s="38"/>
      <c r="O236" s="38"/>
      <c r="P236" s="38"/>
      <c r="U236" s="39">
        <v>24.27</v>
      </c>
      <c r="V236" s="34">
        <v>7.3970000000000002</v>
      </c>
      <c r="X236" s="39">
        <v>22.72</v>
      </c>
      <c r="Y236" s="34">
        <v>6.9249999999999998</v>
      </c>
      <c r="AA236" s="34">
        <v>430.71300000000002</v>
      </c>
      <c r="AB236" s="34">
        <f t="shared" si="23"/>
        <v>423.31600000000003</v>
      </c>
      <c r="AC236" s="34">
        <f t="shared" si="24"/>
        <v>423.78800000000001</v>
      </c>
      <c r="AD236" s="34">
        <f t="shared" ref="AD236:AE252" si="26">430.348-AB236</f>
        <v>7.0319999999999823</v>
      </c>
      <c r="AE236" s="34">
        <f t="shared" si="26"/>
        <v>6.5600000000000023</v>
      </c>
      <c r="AF236" s="34">
        <f t="shared" si="22"/>
        <v>0.47199999999997999</v>
      </c>
    </row>
    <row r="237" spans="1:32" s="34" customFormat="1" x14ac:dyDescent="0.2">
      <c r="A237" s="34" t="s">
        <v>200</v>
      </c>
      <c r="B237" s="42">
        <v>473426095052526</v>
      </c>
      <c r="C237" s="36" t="s">
        <v>22</v>
      </c>
      <c r="D237" s="37">
        <v>37494</v>
      </c>
      <c r="E237" s="37"/>
      <c r="F237" s="37"/>
      <c r="G237" s="37"/>
      <c r="H237" s="37"/>
      <c r="I237" s="37"/>
      <c r="J237" s="38" t="s">
        <v>206</v>
      </c>
      <c r="K237" s="38"/>
      <c r="L237" s="38"/>
      <c r="M237" s="38"/>
      <c r="N237" s="38"/>
      <c r="O237" s="38"/>
      <c r="P237" s="38"/>
      <c r="U237" s="39">
        <f t="shared" ref="U237:U260" si="27">V237/0.3048</f>
        <v>23.618766404199473</v>
      </c>
      <c r="V237" s="34">
        <v>7.1989999999999998</v>
      </c>
      <c r="X237" s="39">
        <f t="shared" ref="X237:X260" si="28">Y237/0.3048</f>
        <v>22.545931758530184</v>
      </c>
      <c r="Y237" s="34">
        <v>6.8719999999999999</v>
      </c>
      <c r="AA237" s="34">
        <v>430.71300000000002</v>
      </c>
      <c r="AB237" s="34">
        <f t="shared" si="23"/>
        <v>423.51400000000001</v>
      </c>
      <c r="AC237" s="34">
        <f t="shared" si="24"/>
        <v>423.84100000000001</v>
      </c>
      <c r="AD237" s="34">
        <f t="shared" si="26"/>
        <v>6.8340000000000032</v>
      </c>
      <c r="AE237" s="34">
        <f t="shared" si="26"/>
        <v>6.507000000000005</v>
      </c>
      <c r="AF237" s="34">
        <f t="shared" si="22"/>
        <v>0.32699999999999818</v>
      </c>
    </row>
    <row r="238" spans="1:32" s="34" customFormat="1" x14ac:dyDescent="0.2">
      <c r="A238" s="34" t="s">
        <v>200</v>
      </c>
      <c r="B238" s="42">
        <v>473426095052526</v>
      </c>
      <c r="C238" s="36" t="s">
        <v>22</v>
      </c>
      <c r="D238" s="37">
        <v>37524</v>
      </c>
      <c r="E238" s="37"/>
      <c r="F238" s="37"/>
      <c r="G238" s="37"/>
      <c r="H238" s="37"/>
      <c r="I238" s="37"/>
      <c r="J238" s="38" t="s">
        <v>206</v>
      </c>
      <c r="K238" s="38"/>
      <c r="L238" s="38"/>
      <c r="M238" s="38"/>
      <c r="N238" s="38"/>
      <c r="O238" s="38"/>
      <c r="P238" s="38"/>
      <c r="U238" s="39">
        <f t="shared" si="27"/>
        <v>24.045275590551178</v>
      </c>
      <c r="V238" s="34">
        <v>7.3289999999999997</v>
      </c>
      <c r="X238" s="39">
        <f t="shared" si="28"/>
        <v>22.700131233595798</v>
      </c>
      <c r="Y238" s="34">
        <v>6.9189999999999996</v>
      </c>
      <c r="AA238" s="34">
        <v>430.71300000000002</v>
      </c>
      <c r="AB238" s="34">
        <f t="shared" si="23"/>
        <v>423.38400000000001</v>
      </c>
      <c r="AC238" s="34">
        <f t="shared" si="24"/>
        <v>423.79400000000004</v>
      </c>
      <c r="AD238" s="34">
        <f t="shared" si="26"/>
        <v>6.9639999999999986</v>
      </c>
      <c r="AE238" s="34">
        <f t="shared" si="26"/>
        <v>6.5539999999999736</v>
      </c>
      <c r="AF238" s="34">
        <f t="shared" si="22"/>
        <v>0.41000000000002501</v>
      </c>
    </row>
    <row r="239" spans="1:32" s="34" customFormat="1" x14ac:dyDescent="0.2">
      <c r="A239" s="34" t="s">
        <v>200</v>
      </c>
      <c r="B239" s="42">
        <v>473426095052526</v>
      </c>
      <c r="C239" s="36" t="s">
        <v>22</v>
      </c>
      <c r="D239" s="37">
        <v>37546</v>
      </c>
      <c r="E239" s="37"/>
      <c r="F239" s="37"/>
      <c r="G239" s="37"/>
      <c r="H239" s="37"/>
      <c r="I239" s="37"/>
      <c r="J239" s="38" t="s">
        <v>206</v>
      </c>
      <c r="K239" s="38"/>
      <c r="L239" s="38"/>
      <c r="M239" s="38"/>
      <c r="N239" s="38"/>
      <c r="O239" s="38"/>
      <c r="P239" s="38"/>
      <c r="U239" s="39">
        <f t="shared" si="27"/>
        <v>25.029527559055115</v>
      </c>
      <c r="V239" s="34">
        <v>7.6289999999999996</v>
      </c>
      <c r="X239" s="39">
        <f t="shared" si="28"/>
        <v>22.933070866141733</v>
      </c>
      <c r="Y239" s="34">
        <v>6.99</v>
      </c>
      <c r="AA239" s="34">
        <v>430.71300000000002</v>
      </c>
      <c r="AB239" s="34">
        <f t="shared" si="23"/>
        <v>423.084</v>
      </c>
      <c r="AC239" s="34">
        <f t="shared" si="24"/>
        <v>423.72300000000001</v>
      </c>
      <c r="AD239" s="34">
        <f t="shared" si="26"/>
        <v>7.26400000000001</v>
      </c>
      <c r="AE239" s="34">
        <f t="shared" si="26"/>
        <v>6.625</v>
      </c>
      <c r="AF239" s="34">
        <f t="shared" si="22"/>
        <v>0.63900000000001</v>
      </c>
    </row>
    <row r="240" spans="1:32" s="34" customFormat="1" x14ac:dyDescent="0.2">
      <c r="A240" s="34" t="s">
        <v>200</v>
      </c>
      <c r="B240" s="42">
        <v>473426095052526</v>
      </c>
      <c r="C240" s="36" t="s">
        <v>22</v>
      </c>
      <c r="D240" s="37">
        <v>37581</v>
      </c>
      <c r="E240" s="37"/>
      <c r="F240" s="37"/>
      <c r="G240" s="37"/>
      <c r="H240" s="37"/>
      <c r="I240" s="37"/>
      <c r="J240" s="38" t="s">
        <v>206</v>
      </c>
      <c r="K240" s="38"/>
      <c r="L240" s="38"/>
      <c r="M240" s="38"/>
      <c r="N240" s="38"/>
      <c r="O240" s="38"/>
      <c r="P240" s="38"/>
      <c r="U240" s="39">
        <f t="shared" si="27"/>
        <v>25.206692913385826</v>
      </c>
      <c r="V240" s="34">
        <v>7.6829999999999998</v>
      </c>
      <c r="X240" s="39">
        <f t="shared" si="28"/>
        <v>22.998687664041991</v>
      </c>
      <c r="Y240" s="34">
        <v>7.01</v>
      </c>
      <c r="AA240" s="34">
        <v>430.71300000000002</v>
      </c>
      <c r="AB240" s="34">
        <f t="shared" si="23"/>
        <v>423.03000000000003</v>
      </c>
      <c r="AC240" s="34">
        <f t="shared" si="24"/>
        <v>423.70300000000003</v>
      </c>
      <c r="AD240" s="34">
        <f t="shared" si="26"/>
        <v>7.3179999999999836</v>
      </c>
      <c r="AE240" s="34">
        <f t="shared" si="26"/>
        <v>6.6449999999999818</v>
      </c>
      <c r="AF240" s="34">
        <f t="shared" si="22"/>
        <v>0.67300000000000182</v>
      </c>
    </row>
    <row r="241" spans="1:32" s="34" customFormat="1" x14ac:dyDescent="0.2">
      <c r="A241" s="34" t="s">
        <v>200</v>
      </c>
      <c r="B241" s="42">
        <v>473426095052526</v>
      </c>
      <c r="C241" s="36" t="s">
        <v>22</v>
      </c>
      <c r="D241" s="37">
        <v>37610</v>
      </c>
      <c r="E241" s="37"/>
      <c r="F241" s="37"/>
      <c r="G241" s="37"/>
      <c r="H241" s="37"/>
      <c r="I241" s="37"/>
      <c r="J241" s="38" t="s">
        <v>206</v>
      </c>
      <c r="K241" s="38"/>
      <c r="L241" s="38"/>
      <c r="M241" s="38"/>
      <c r="N241" s="38"/>
      <c r="O241" s="38"/>
      <c r="P241" s="38"/>
      <c r="U241" s="39">
        <f t="shared" si="27"/>
        <v>25.436351706036746</v>
      </c>
      <c r="V241" s="34">
        <v>7.7530000000000001</v>
      </c>
      <c r="X241" s="39">
        <f t="shared" si="28"/>
        <v>23.047900262467191</v>
      </c>
      <c r="Y241" s="34">
        <v>7.0250000000000004</v>
      </c>
      <c r="AA241" s="34">
        <v>430.71300000000002</v>
      </c>
      <c r="AB241" s="34">
        <f t="shared" si="23"/>
        <v>422.96000000000004</v>
      </c>
      <c r="AC241" s="34">
        <f t="shared" si="24"/>
        <v>423.68800000000005</v>
      </c>
      <c r="AD241" s="34">
        <f t="shared" si="26"/>
        <v>7.3879999999999768</v>
      </c>
      <c r="AE241" s="34">
        <f t="shared" si="26"/>
        <v>6.6599999999999682</v>
      </c>
      <c r="AF241" s="34">
        <f t="shared" si="22"/>
        <v>0.72800000000000864</v>
      </c>
    </row>
    <row r="242" spans="1:32" s="34" customFormat="1" x14ac:dyDescent="0.2">
      <c r="A242" s="34" t="s">
        <v>200</v>
      </c>
      <c r="B242" s="42">
        <v>473426095052526</v>
      </c>
      <c r="C242" s="36" t="s">
        <v>22</v>
      </c>
      <c r="D242" s="37">
        <v>37651</v>
      </c>
      <c r="E242" s="37"/>
      <c r="F242" s="37"/>
      <c r="G242" s="37"/>
      <c r="H242" s="37"/>
      <c r="I242" s="37"/>
      <c r="J242" s="38" t="s">
        <v>206</v>
      </c>
      <c r="K242" s="38"/>
      <c r="L242" s="38"/>
      <c r="M242" s="38"/>
      <c r="N242" s="38"/>
      <c r="O242" s="38"/>
      <c r="P242" s="38"/>
      <c r="U242" s="39">
        <f t="shared" si="27"/>
        <v>25.531496062992126</v>
      </c>
      <c r="V242" s="34">
        <v>7.782</v>
      </c>
      <c r="X242" s="39">
        <f t="shared" si="28"/>
        <v>23.103674540682412</v>
      </c>
      <c r="Y242" s="34">
        <v>7.0419999999999998</v>
      </c>
      <c r="AA242" s="34">
        <v>430.71300000000002</v>
      </c>
      <c r="AB242" s="34">
        <f t="shared" si="23"/>
        <v>422.93100000000004</v>
      </c>
      <c r="AC242" s="34">
        <f t="shared" si="24"/>
        <v>423.67100000000005</v>
      </c>
      <c r="AD242" s="34">
        <f t="shared" si="26"/>
        <v>7.4169999999999732</v>
      </c>
      <c r="AE242" s="34">
        <f t="shared" si="26"/>
        <v>6.6769999999999641</v>
      </c>
      <c r="AF242" s="34">
        <f t="shared" si="22"/>
        <v>0.74000000000000909</v>
      </c>
    </row>
    <row r="243" spans="1:32" s="34" customFormat="1" x14ac:dyDescent="0.2">
      <c r="A243" s="34" t="s">
        <v>200</v>
      </c>
      <c r="B243" s="42">
        <v>473426095052526</v>
      </c>
      <c r="C243" s="36" t="s">
        <v>22</v>
      </c>
      <c r="D243" s="37">
        <v>37679</v>
      </c>
      <c r="E243" s="37"/>
      <c r="F243" s="37"/>
      <c r="G243" s="37"/>
      <c r="H243" s="37"/>
      <c r="I243" s="37"/>
      <c r="J243" s="38" t="s">
        <v>206</v>
      </c>
      <c r="K243" s="38"/>
      <c r="L243" s="38"/>
      <c r="M243" s="38"/>
      <c r="N243" s="38"/>
      <c r="O243" s="38"/>
      <c r="P243" s="38"/>
      <c r="U243" s="39">
        <f t="shared" si="27"/>
        <v>25.725065616797899</v>
      </c>
      <c r="V243" s="34">
        <v>7.8410000000000002</v>
      </c>
      <c r="X243" s="39">
        <f t="shared" si="28"/>
        <v>23.208661417322833</v>
      </c>
      <c r="Y243" s="34">
        <v>7.0739999999999998</v>
      </c>
      <c r="AA243" s="34">
        <v>430.71300000000002</v>
      </c>
      <c r="AB243" s="34">
        <f t="shared" si="23"/>
        <v>422.87200000000001</v>
      </c>
      <c r="AC243" s="34">
        <f t="shared" si="24"/>
        <v>423.63900000000001</v>
      </c>
      <c r="AD243" s="34">
        <f t="shared" si="26"/>
        <v>7.4759999999999991</v>
      </c>
      <c r="AE243" s="34">
        <f t="shared" si="26"/>
        <v>6.7090000000000032</v>
      </c>
      <c r="AF243" s="34">
        <f t="shared" si="22"/>
        <v>0.76699999999999591</v>
      </c>
    </row>
    <row r="244" spans="1:32" s="34" customFormat="1" x14ac:dyDescent="0.2">
      <c r="A244" s="34" t="s">
        <v>200</v>
      </c>
      <c r="B244" s="42">
        <v>473426095052526</v>
      </c>
      <c r="C244" s="36" t="s">
        <v>22</v>
      </c>
      <c r="D244" s="37">
        <v>37705</v>
      </c>
      <c r="E244" s="37"/>
      <c r="F244" s="37"/>
      <c r="G244" s="37"/>
      <c r="H244" s="37"/>
      <c r="I244" s="37"/>
      <c r="J244" s="38" t="s">
        <v>206</v>
      </c>
      <c r="K244" s="38"/>
      <c r="L244" s="38"/>
      <c r="M244" s="38"/>
      <c r="N244" s="38"/>
      <c r="O244" s="38"/>
      <c r="P244" s="38"/>
      <c r="U244" s="39">
        <f t="shared" si="27"/>
        <v>25.879265091863516</v>
      </c>
      <c r="V244" s="34">
        <v>7.8879999999999999</v>
      </c>
      <c r="X244" s="39">
        <f t="shared" si="28"/>
        <v>23.287401574803148</v>
      </c>
      <c r="Y244" s="34">
        <v>7.0979999999999999</v>
      </c>
      <c r="AA244" s="34">
        <v>430.71300000000002</v>
      </c>
      <c r="AB244" s="34">
        <f t="shared" si="23"/>
        <v>422.82500000000005</v>
      </c>
      <c r="AC244" s="34">
        <f t="shared" si="24"/>
        <v>423.61500000000001</v>
      </c>
      <c r="AD244" s="34">
        <f t="shared" si="26"/>
        <v>7.5229999999999677</v>
      </c>
      <c r="AE244" s="34">
        <f t="shared" si="26"/>
        <v>6.7330000000000041</v>
      </c>
      <c r="AF244" s="34">
        <f t="shared" si="22"/>
        <v>0.78999999999996362</v>
      </c>
    </row>
    <row r="245" spans="1:32" s="34" customFormat="1" x14ac:dyDescent="0.2">
      <c r="A245" s="34" t="s">
        <v>200</v>
      </c>
      <c r="B245" s="42">
        <v>473426095052526</v>
      </c>
      <c r="C245" s="36" t="s">
        <v>22</v>
      </c>
      <c r="D245" s="37">
        <v>37739</v>
      </c>
      <c r="E245" s="37"/>
      <c r="F245" s="37"/>
      <c r="G245" s="37"/>
      <c r="H245" s="37"/>
      <c r="I245" s="37"/>
      <c r="J245" s="38" t="s">
        <v>206</v>
      </c>
      <c r="K245" s="38"/>
      <c r="L245" s="38"/>
      <c r="M245" s="38"/>
      <c r="N245" s="38"/>
      <c r="O245" s="38"/>
      <c r="P245" s="38"/>
      <c r="U245" s="39">
        <f t="shared" si="27"/>
        <v>25.859580052493435</v>
      </c>
      <c r="V245" s="34">
        <v>7.8819999999999997</v>
      </c>
      <c r="X245" s="39">
        <f t="shared" si="28"/>
        <v>23.58267716535433</v>
      </c>
      <c r="Y245" s="34">
        <v>7.1879999999999997</v>
      </c>
      <c r="AA245" s="34">
        <v>430.71300000000002</v>
      </c>
      <c r="AB245" s="34">
        <f t="shared" si="23"/>
        <v>422.83100000000002</v>
      </c>
      <c r="AC245" s="34">
        <f t="shared" si="24"/>
        <v>423.52500000000003</v>
      </c>
      <c r="AD245" s="34">
        <f t="shared" si="26"/>
        <v>7.5169999999999959</v>
      </c>
      <c r="AE245" s="34">
        <f t="shared" si="26"/>
        <v>6.8229999999999791</v>
      </c>
      <c r="AF245" s="34">
        <f t="shared" si="22"/>
        <v>0.69400000000001683</v>
      </c>
    </row>
    <row r="246" spans="1:32" s="34" customFormat="1" x14ac:dyDescent="0.2">
      <c r="A246" s="34" t="s">
        <v>200</v>
      </c>
      <c r="B246" s="42">
        <v>473426095052526</v>
      </c>
      <c r="C246" s="36" t="s">
        <v>22</v>
      </c>
      <c r="D246" s="37">
        <v>37761</v>
      </c>
      <c r="E246" s="37"/>
      <c r="F246" s="37"/>
      <c r="G246" s="37"/>
      <c r="H246" s="37"/>
      <c r="I246" s="37"/>
      <c r="J246" s="38" t="s">
        <v>206</v>
      </c>
      <c r="K246" s="38"/>
      <c r="L246" s="38"/>
      <c r="M246" s="38"/>
      <c r="N246" s="38"/>
      <c r="O246" s="38"/>
      <c r="P246" s="38"/>
      <c r="U246" s="39">
        <f t="shared" si="27"/>
        <v>25.761154855643046</v>
      </c>
      <c r="V246" s="34">
        <v>7.8520000000000003</v>
      </c>
      <c r="X246" s="39">
        <f t="shared" si="28"/>
        <v>23.320209973753279</v>
      </c>
      <c r="Y246" s="34">
        <v>7.1079999999999997</v>
      </c>
      <c r="AA246" s="34">
        <v>430.71300000000002</v>
      </c>
      <c r="AB246" s="34">
        <f t="shared" si="23"/>
        <v>422.86100000000005</v>
      </c>
      <c r="AC246" s="34">
        <f t="shared" si="24"/>
        <v>423.60500000000002</v>
      </c>
      <c r="AD246" s="34">
        <f t="shared" si="26"/>
        <v>7.4869999999999663</v>
      </c>
      <c r="AE246" s="34">
        <f t="shared" si="26"/>
        <v>6.742999999999995</v>
      </c>
      <c r="AF246" s="34">
        <f t="shared" si="22"/>
        <v>0.74399999999997135</v>
      </c>
    </row>
    <row r="247" spans="1:32" s="34" customFormat="1" x14ac:dyDescent="0.2">
      <c r="A247" s="34" t="s">
        <v>200</v>
      </c>
      <c r="B247" s="42">
        <v>473426095052526</v>
      </c>
      <c r="C247" s="36" t="s">
        <v>22</v>
      </c>
      <c r="D247" s="37">
        <v>37802</v>
      </c>
      <c r="E247" s="37"/>
      <c r="F247" s="37"/>
      <c r="G247" s="37"/>
      <c r="H247" s="37"/>
      <c r="I247" s="37"/>
      <c r="J247" s="38" t="s">
        <v>206</v>
      </c>
      <c r="K247" s="38"/>
      <c r="L247" s="38"/>
      <c r="M247" s="38"/>
      <c r="N247" s="38"/>
      <c r="O247" s="38"/>
      <c r="P247" s="38"/>
      <c r="U247" s="39">
        <f t="shared" si="27"/>
        <v>25.793963254593177</v>
      </c>
      <c r="V247" s="34">
        <v>7.8620000000000001</v>
      </c>
      <c r="X247" s="39">
        <f t="shared" si="28"/>
        <v>23.251312335958005</v>
      </c>
      <c r="Y247" s="34">
        <v>7.0869999999999997</v>
      </c>
      <c r="AA247" s="34">
        <v>430.71300000000002</v>
      </c>
      <c r="AB247" s="34">
        <f t="shared" si="23"/>
        <v>422.851</v>
      </c>
      <c r="AC247" s="34">
        <f t="shared" si="24"/>
        <v>423.62600000000003</v>
      </c>
      <c r="AD247" s="34">
        <f t="shared" si="26"/>
        <v>7.4970000000000141</v>
      </c>
      <c r="AE247" s="34">
        <f t="shared" si="26"/>
        <v>6.72199999999998</v>
      </c>
      <c r="AF247" s="34">
        <f t="shared" si="22"/>
        <v>0.77500000000003411</v>
      </c>
    </row>
    <row r="248" spans="1:32" s="34" customFormat="1" x14ac:dyDescent="0.2">
      <c r="A248" s="34" t="s">
        <v>200</v>
      </c>
      <c r="B248" s="42">
        <v>473426095052526</v>
      </c>
      <c r="C248" s="36" t="s">
        <v>22</v>
      </c>
      <c r="D248" s="37">
        <v>37830</v>
      </c>
      <c r="E248" s="37"/>
      <c r="F248" s="37"/>
      <c r="G248" s="37"/>
      <c r="H248" s="37"/>
      <c r="I248" s="37"/>
      <c r="J248" s="38" t="s">
        <v>206</v>
      </c>
      <c r="K248" s="38"/>
      <c r="L248" s="38"/>
      <c r="M248" s="38"/>
      <c r="N248" s="38"/>
      <c r="O248" s="38"/>
      <c r="P248" s="38"/>
      <c r="U248" s="39">
        <f t="shared" si="27"/>
        <v>25.721784776902886</v>
      </c>
      <c r="V248" s="34">
        <v>7.84</v>
      </c>
      <c r="X248" s="39">
        <f t="shared" si="28"/>
        <v>23.228346456692911</v>
      </c>
      <c r="Y248" s="34">
        <v>7.08</v>
      </c>
      <c r="AA248" s="34">
        <v>430.71300000000002</v>
      </c>
      <c r="AB248" s="34">
        <f t="shared" si="23"/>
        <v>422.87300000000005</v>
      </c>
      <c r="AC248" s="34">
        <f t="shared" si="24"/>
        <v>423.63300000000004</v>
      </c>
      <c r="AD248" s="34">
        <f t="shared" si="26"/>
        <v>7.4749999999999659</v>
      </c>
      <c r="AE248" s="34">
        <f t="shared" si="26"/>
        <v>6.714999999999975</v>
      </c>
      <c r="AF248" s="34">
        <f t="shared" si="22"/>
        <v>0.75999999999999091</v>
      </c>
    </row>
    <row r="249" spans="1:32" s="34" customFormat="1" x14ac:dyDescent="0.2">
      <c r="A249" s="34" t="s">
        <v>200</v>
      </c>
      <c r="B249" s="42">
        <v>473426095052526</v>
      </c>
      <c r="C249" s="36" t="s">
        <v>22</v>
      </c>
      <c r="D249" s="37">
        <v>37859</v>
      </c>
      <c r="E249" s="37"/>
      <c r="F249" s="37"/>
      <c r="G249" s="37"/>
      <c r="H249" s="37"/>
      <c r="I249" s="37"/>
      <c r="J249" s="38" t="s">
        <v>206</v>
      </c>
      <c r="K249" s="38"/>
      <c r="L249" s="38"/>
      <c r="M249" s="38"/>
      <c r="N249" s="38"/>
      <c r="O249" s="38"/>
      <c r="P249" s="38"/>
      <c r="U249" s="39">
        <f t="shared" si="27"/>
        <v>26.023622047244093</v>
      </c>
      <c r="V249" s="34">
        <v>7.9320000000000004</v>
      </c>
      <c r="X249" s="39">
        <f t="shared" si="28"/>
        <v>23.346456692913385</v>
      </c>
      <c r="Y249" s="34">
        <v>7.1159999999999997</v>
      </c>
      <c r="AA249" s="34">
        <v>430.71300000000002</v>
      </c>
      <c r="AB249" s="34">
        <f t="shared" si="23"/>
        <v>422.78100000000001</v>
      </c>
      <c r="AC249" s="34">
        <f t="shared" si="24"/>
        <v>423.59700000000004</v>
      </c>
      <c r="AD249" s="34">
        <f t="shared" si="26"/>
        <v>7.5670000000000073</v>
      </c>
      <c r="AE249" s="34">
        <f t="shared" si="26"/>
        <v>6.7509999999999764</v>
      </c>
      <c r="AF249" s="34">
        <f t="shared" si="22"/>
        <v>0.81600000000003092</v>
      </c>
    </row>
    <row r="250" spans="1:32" s="34" customFormat="1" x14ac:dyDescent="0.2">
      <c r="A250" s="34" t="s">
        <v>200</v>
      </c>
      <c r="B250" s="42">
        <v>473426095052526</v>
      </c>
      <c r="C250" s="36" t="s">
        <v>22</v>
      </c>
      <c r="D250" s="37">
        <v>37888</v>
      </c>
      <c r="E250" s="37"/>
      <c r="F250" s="37"/>
      <c r="G250" s="37"/>
      <c r="H250" s="37"/>
      <c r="I250" s="37"/>
      <c r="J250" s="38" t="s">
        <v>206</v>
      </c>
      <c r="K250" s="38"/>
      <c r="L250" s="38"/>
      <c r="M250" s="38"/>
      <c r="N250" s="38"/>
      <c r="O250" s="38"/>
      <c r="P250" s="38"/>
      <c r="U250" s="39">
        <f t="shared" si="27"/>
        <v>26.377952755905508</v>
      </c>
      <c r="V250" s="34">
        <v>8.0399999999999991</v>
      </c>
      <c r="X250" s="39">
        <f t="shared" si="28"/>
        <v>23.507217847769027</v>
      </c>
      <c r="Y250" s="34">
        <v>7.165</v>
      </c>
      <c r="AA250" s="34">
        <v>430.71300000000002</v>
      </c>
      <c r="AB250" s="34">
        <f t="shared" si="23"/>
        <v>422.673</v>
      </c>
      <c r="AC250" s="34">
        <f t="shared" si="24"/>
        <v>423.548</v>
      </c>
      <c r="AD250" s="34">
        <f t="shared" si="26"/>
        <v>7.6750000000000114</v>
      </c>
      <c r="AE250" s="34">
        <f t="shared" si="26"/>
        <v>6.8000000000000114</v>
      </c>
      <c r="AF250" s="34">
        <f t="shared" si="22"/>
        <v>0.875</v>
      </c>
    </row>
    <row r="251" spans="1:32" s="34" customFormat="1" x14ac:dyDescent="0.2">
      <c r="A251" s="34" t="s">
        <v>200</v>
      </c>
      <c r="B251" s="42">
        <v>473426095052526</v>
      </c>
      <c r="C251" s="36" t="s">
        <v>22</v>
      </c>
      <c r="D251" s="37">
        <v>37924</v>
      </c>
      <c r="E251" s="37"/>
      <c r="F251" s="37"/>
      <c r="G251" s="37"/>
      <c r="H251" s="37"/>
      <c r="I251" s="37"/>
      <c r="J251" s="38" t="s">
        <v>206</v>
      </c>
      <c r="K251" s="38"/>
      <c r="L251" s="38"/>
      <c r="M251" s="38"/>
      <c r="N251" s="38"/>
      <c r="O251" s="38"/>
      <c r="P251" s="38"/>
      <c r="U251" s="39">
        <f t="shared" si="27"/>
        <v>26.145013123359579</v>
      </c>
      <c r="V251" s="34">
        <v>7.9690000000000003</v>
      </c>
      <c r="X251" s="39">
        <f t="shared" si="28"/>
        <v>23.530183727034117</v>
      </c>
      <c r="Y251" s="34">
        <v>7.1719999999999997</v>
      </c>
      <c r="AA251" s="34">
        <v>430.71300000000002</v>
      </c>
      <c r="AB251" s="34">
        <f t="shared" si="23"/>
        <v>422.74400000000003</v>
      </c>
      <c r="AC251" s="34">
        <f t="shared" si="24"/>
        <v>423.541</v>
      </c>
      <c r="AD251" s="34">
        <f t="shared" si="26"/>
        <v>7.603999999999985</v>
      </c>
      <c r="AE251" s="34">
        <f t="shared" si="26"/>
        <v>6.8070000000000164</v>
      </c>
      <c r="AF251" s="34">
        <f t="shared" si="22"/>
        <v>0.79699999999996862</v>
      </c>
    </row>
    <row r="252" spans="1:32" s="34" customFormat="1" x14ac:dyDescent="0.2">
      <c r="A252" s="34" t="s">
        <v>200</v>
      </c>
      <c r="B252" s="42">
        <v>473426095052526</v>
      </c>
      <c r="C252" s="36" t="s">
        <v>22</v>
      </c>
      <c r="D252" s="37">
        <v>37951</v>
      </c>
      <c r="E252" s="37"/>
      <c r="F252" s="37"/>
      <c r="G252" s="37"/>
      <c r="H252" s="37"/>
      <c r="I252" s="37"/>
      <c r="J252" s="38" t="s">
        <v>206</v>
      </c>
      <c r="K252" s="38"/>
      <c r="L252" s="38"/>
      <c r="M252" s="38"/>
      <c r="N252" s="38"/>
      <c r="O252" s="38"/>
      <c r="P252" s="38"/>
      <c r="U252" s="39">
        <f t="shared" si="27"/>
        <v>26.197506561679791</v>
      </c>
      <c r="V252" s="34">
        <v>7.9850000000000003</v>
      </c>
      <c r="X252" s="39">
        <f t="shared" si="28"/>
        <v>23.559711286089239</v>
      </c>
      <c r="Y252" s="34">
        <v>7.181</v>
      </c>
      <c r="AA252" s="34">
        <v>430.71300000000002</v>
      </c>
      <c r="AB252" s="34">
        <f t="shared" si="23"/>
        <v>422.72800000000001</v>
      </c>
      <c r="AC252" s="34">
        <f t="shared" si="24"/>
        <v>423.53200000000004</v>
      </c>
      <c r="AD252" s="34">
        <f t="shared" si="26"/>
        <v>7.6200000000000045</v>
      </c>
      <c r="AE252" s="34">
        <f t="shared" si="26"/>
        <v>6.8159999999999741</v>
      </c>
      <c r="AF252" s="34">
        <f t="shared" si="22"/>
        <v>0.80400000000003047</v>
      </c>
    </row>
    <row r="253" spans="1:32" s="34" customFormat="1" x14ac:dyDescent="0.2">
      <c r="A253" s="34" t="s">
        <v>200</v>
      </c>
      <c r="B253" s="42">
        <v>473426095052526</v>
      </c>
      <c r="C253" s="36" t="s">
        <v>22</v>
      </c>
      <c r="D253" s="37">
        <v>37978</v>
      </c>
      <c r="E253" s="37"/>
      <c r="F253" s="37"/>
      <c r="G253" s="37"/>
      <c r="H253" s="37"/>
      <c r="I253" s="37"/>
      <c r="J253" s="38" t="s">
        <v>206</v>
      </c>
      <c r="K253" s="38"/>
      <c r="L253" s="38"/>
      <c r="M253" s="38"/>
      <c r="N253" s="38"/>
      <c r="O253" s="38"/>
      <c r="P253" s="38"/>
      <c r="U253" s="39">
        <f t="shared" si="27"/>
        <v>25.400262467191599</v>
      </c>
      <c r="V253" s="34">
        <v>7.742</v>
      </c>
      <c r="X253" s="39">
        <f t="shared" si="28"/>
        <v>23.287401574803148</v>
      </c>
      <c r="Y253" s="34">
        <v>7.0979999999999999</v>
      </c>
      <c r="AA253" s="34">
        <v>430.71300000000002</v>
      </c>
      <c r="AB253" s="34">
        <f t="shared" si="23"/>
        <v>422.971</v>
      </c>
      <c r="AC253" s="34">
        <f t="shared" si="24"/>
        <v>423.61500000000001</v>
      </c>
      <c r="AD253" s="34">
        <f t="shared" ref="AD253:AE269" si="29">430.348-AB253</f>
        <v>7.3770000000000095</v>
      </c>
      <c r="AE253" s="34">
        <f t="shared" si="29"/>
        <v>6.7330000000000041</v>
      </c>
      <c r="AF253" s="34">
        <f t="shared" si="22"/>
        <v>0.64400000000000546</v>
      </c>
    </row>
    <row r="254" spans="1:32" s="34" customFormat="1" x14ac:dyDescent="0.2">
      <c r="A254" s="34" t="s">
        <v>200</v>
      </c>
      <c r="B254" s="42">
        <v>473426095052526</v>
      </c>
      <c r="C254" s="36" t="s">
        <v>22</v>
      </c>
      <c r="D254" s="37">
        <v>38008</v>
      </c>
      <c r="E254" s="37"/>
      <c r="F254" s="37"/>
      <c r="G254" s="37"/>
      <c r="H254" s="37"/>
      <c r="I254" s="37"/>
      <c r="J254" s="38" t="s">
        <v>206</v>
      </c>
      <c r="K254" s="38"/>
      <c r="L254" s="38"/>
      <c r="M254" s="38"/>
      <c r="N254" s="38"/>
      <c r="O254" s="38"/>
      <c r="P254" s="38"/>
      <c r="U254" s="39">
        <f t="shared" si="27"/>
        <v>25.524934383202098</v>
      </c>
      <c r="V254" s="34">
        <v>7.78</v>
      </c>
      <c r="X254" s="39">
        <f t="shared" si="28"/>
        <v>23.336614173228348</v>
      </c>
      <c r="Y254" s="34">
        <v>7.1130000000000004</v>
      </c>
      <c r="AA254" s="34">
        <v>430.71300000000002</v>
      </c>
      <c r="AB254" s="34">
        <f t="shared" si="23"/>
        <v>422.93300000000005</v>
      </c>
      <c r="AC254" s="34">
        <f t="shared" si="24"/>
        <v>423.6</v>
      </c>
      <c r="AD254" s="34">
        <f t="shared" si="29"/>
        <v>7.4149999999999636</v>
      </c>
      <c r="AE254" s="34">
        <f t="shared" si="29"/>
        <v>6.7479999999999905</v>
      </c>
      <c r="AF254" s="34">
        <f t="shared" si="22"/>
        <v>0.66699999999997317</v>
      </c>
    </row>
    <row r="255" spans="1:32" s="34" customFormat="1" x14ac:dyDescent="0.2">
      <c r="A255" s="34" t="s">
        <v>200</v>
      </c>
      <c r="B255" s="42">
        <v>473426095052526</v>
      </c>
      <c r="C255" s="36" t="s">
        <v>22</v>
      </c>
      <c r="D255" s="37">
        <v>38047</v>
      </c>
      <c r="E255" s="37"/>
      <c r="F255" s="37"/>
      <c r="G255" s="37"/>
      <c r="H255" s="37"/>
      <c r="I255" s="37"/>
      <c r="J255" s="38" t="s">
        <v>206</v>
      </c>
      <c r="K255" s="38"/>
      <c r="L255" s="38"/>
      <c r="M255" s="38"/>
      <c r="N255" s="38"/>
      <c r="O255" s="38"/>
      <c r="P255" s="38"/>
      <c r="U255" s="39">
        <f t="shared" si="27"/>
        <v>25.715223097112858</v>
      </c>
      <c r="V255" s="34">
        <v>7.8380000000000001</v>
      </c>
      <c r="X255" s="39">
        <f t="shared" si="28"/>
        <v>23.379265091863516</v>
      </c>
      <c r="Y255" s="34">
        <v>7.1260000000000003</v>
      </c>
      <c r="AA255" s="34">
        <v>430.71300000000002</v>
      </c>
      <c r="AB255" s="34">
        <f t="shared" si="23"/>
        <v>422.875</v>
      </c>
      <c r="AC255" s="34">
        <f t="shared" si="24"/>
        <v>423.58700000000005</v>
      </c>
      <c r="AD255" s="34">
        <f t="shared" si="29"/>
        <v>7.4730000000000132</v>
      </c>
      <c r="AE255" s="34">
        <f t="shared" si="29"/>
        <v>6.7609999999999673</v>
      </c>
      <c r="AF255" s="34">
        <f t="shared" si="22"/>
        <v>0.71200000000004593</v>
      </c>
    </row>
    <row r="256" spans="1:32" s="34" customFormat="1" x14ac:dyDescent="0.2">
      <c r="A256" s="34" t="s">
        <v>200</v>
      </c>
      <c r="B256" s="42">
        <v>473426095052526</v>
      </c>
      <c r="C256" s="36" t="s">
        <v>22</v>
      </c>
      <c r="D256" s="37">
        <v>38078</v>
      </c>
      <c r="E256" s="37"/>
      <c r="F256" s="37"/>
      <c r="G256" s="37"/>
      <c r="H256" s="37"/>
      <c r="I256" s="37"/>
      <c r="J256" s="38" t="s">
        <v>206</v>
      </c>
      <c r="K256" s="38"/>
      <c r="L256" s="38"/>
      <c r="M256" s="38"/>
      <c r="N256" s="38"/>
      <c r="O256" s="38"/>
      <c r="P256" s="38"/>
      <c r="U256" s="39">
        <f t="shared" si="27"/>
        <v>25.374015748031496</v>
      </c>
      <c r="V256" s="34">
        <v>7.734</v>
      </c>
      <c r="X256" s="39">
        <f t="shared" si="28"/>
        <v>23.280839895013123</v>
      </c>
      <c r="Y256" s="34">
        <v>7.0960000000000001</v>
      </c>
      <c r="AA256" s="34">
        <v>430.71300000000002</v>
      </c>
      <c r="AB256" s="34">
        <f t="shared" si="23"/>
        <v>422.97900000000004</v>
      </c>
      <c r="AC256" s="34">
        <f t="shared" si="24"/>
        <v>423.61700000000002</v>
      </c>
      <c r="AD256" s="34">
        <f t="shared" si="29"/>
        <v>7.3689999999999714</v>
      </c>
      <c r="AE256" s="34">
        <f t="shared" si="29"/>
        <v>6.7309999999999945</v>
      </c>
      <c r="AF256" s="34">
        <f t="shared" si="22"/>
        <v>0.63799999999997681</v>
      </c>
    </row>
    <row r="257" spans="1:32" s="34" customFormat="1" x14ac:dyDescent="0.2">
      <c r="A257" s="34" t="s">
        <v>200</v>
      </c>
      <c r="B257" s="42">
        <v>473426095052526</v>
      </c>
      <c r="C257" s="36" t="s">
        <v>22</v>
      </c>
      <c r="D257" s="37">
        <v>38105</v>
      </c>
      <c r="E257" s="37"/>
      <c r="F257" s="37"/>
      <c r="G257" s="37"/>
      <c r="H257" s="37"/>
      <c r="I257" s="37"/>
      <c r="J257" s="38" t="s">
        <v>206</v>
      </c>
      <c r="K257" s="38"/>
      <c r="L257" s="38"/>
      <c r="M257" s="38"/>
      <c r="N257" s="38"/>
      <c r="O257" s="38"/>
      <c r="P257" s="38"/>
      <c r="U257" s="39">
        <f t="shared" si="27"/>
        <v>25.688976377952756</v>
      </c>
      <c r="V257" s="34">
        <v>7.83</v>
      </c>
      <c r="X257" s="39">
        <f t="shared" si="28"/>
        <v>23.316929133858267</v>
      </c>
      <c r="Y257" s="34">
        <v>7.1070000000000002</v>
      </c>
      <c r="AA257" s="34">
        <v>430.71300000000002</v>
      </c>
      <c r="AB257" s="34">
        <f t="shared" si="23"/>
        <v>422.88300000000004</v>
      </c>
      <c r="AC257" s="34">
        <f t="shared" si="24"/>
        <v>423.60599999999999</v>
      </c>
      <c r="AD257" s="34">
        <f t="shared" si="29"/>
        <v>7.464999999999975</v>
      </c>
      <c r="AE257" s="34">
        <f t="shared" si="29"/>
        <v>6.7420000000000186</v>
      </c>
      <c r="AF257" s="34">
        <f t="shared" si="22"/>
        <v>0.72299999999995634</v>
      </c>
    </row>
    <row r="258" spans="1:32" s="34" customFormat="1" x14ac:dyDescent="0.2">
      <c r="A258" s="34" t="s">
        <v>200</v>
      </c>
      <c r="B258" s="42">
        <v>473426095052526</v>
      </c>
      <c r="C258" s="36" t="s">
        <v>22</v>
      </c>
      <c r="D258" s="37">
        <v>38131</v>
      </c>
      <c r="E258" s="37"/>
      <c r="F258" s="37"/>
      <c r="G258" s="37"/>
      <c r="H258" s="37"/>
      <c r="I258" s="37"/>
      <c r="J258" s="38" t="s">
        <v>206</v>
      </c>
      <c r="K258" s="38"/>
      <c r="L258" s="38"/>
      <c r="M258" s="38"/>
      <c r="N258" s="38"/>
      <c r="O258" s="38"/>
      <c r="P258" s="38"/>
      <c r="U258" s="39">
        <f t="shared" si="27"/>
        <v>25.774278215223095</v>
      </c>
      <c r="V258" s="34">
        <v>7.8559999999999999</v>
      </c>
      <c r="X258" s="39">
        <f t="shared" si="28"/>
        <v>23.359580052493438</v>
      </c>
      <c r="Y258" s="34">
        <v>7.12</v>
      </c>
      <c r="AA258" s="34">
        <v>430.71300000000002</v>
      </c>
      <c r="AB258" s="34">
        <f t="shared" si="23"/>
        <v>422.85700000000003</v>
      </c>
      <c r="AC258" s="34">
        <f t="shared" si="24"/>
        <v>423.59300000000002</v>
      </c>
      <c r="AD258" s="34">
        <f t="shared" si="29"/>
        <v>7.4909999999999854</v>
      </c>
      <c r="AE258" s="34">
        <f t="shared" si="29"/>
        <v>6.7549999999999955</v>
      </c>
      <c r="AF258" s="34">
        <f t="shared" si="22"/>
        <v>0.73599999999999</v>
      </c>
    </row>
    <row r="259" spans="1:32" s="34" customFormat="1" x14ac:dyDescent="0.2">
      <c r="A259" s="34" t="s">
        <v>200</v>
      </c>
      <c r="B259" s="42">
        <v>473426095052526</v>
      </c>
      <c r="C259" s="36" t="s">
        <v>22</v>
      </c>
      <c r="D259" s="37">
        <v>38162</v>
      </c>
      <c r="E259" s="37"/>
      <c r="F259" s="37"/>
      <c r="G259" s="37"/>
      <c r="H259" s="37"/>
      <c r="I259" s="37"/>
      <c r="J259" s="38" t="s">
        <v>206</v>
      </c>
      <c r="K259" s="38"/>
      <c r="L259" s="38"/>
      <c r="M259" s="38"/>
      <c r="N259" s="38"/>
      <c r="O259" s="38"/>
      <c r="P259" s="38"/>
      <c r="U259" s="39">
        <f t="shared" si="27"/>
        <v>26.279527559055115</v>
      </c>
      <c r="V259" s="34">
        <v>8.01</v>
      </c>
      <c r="X259" s="39">
        <f t="shared" si="28"/>
        <v>23.562992125984252</v>
      </c>
      <c r="Y259" s="34">
        <v>7.1820000000000004</v>
      </c>
      <c r="AA259" s="34">
        <v>430.71300000000002</v>
      </c>
      <c r="AB259" s="34">
        <f t="shared" si="23"/>
        <v>422.70300000000003</v>
      </c>
      <c r="AC259" s="34">
        <f t="shared" si="24"/>
        <v>423.53100000000001</v>
      </c>
      <c r="AD259" s="34">
        <f t="shared" si="29"/>
        <v>7.6449999999999818</v>
      </c>
      <c r="AE259" s="34">
        <f t="shared" si="29"/>
        <v>6.8170000000000073</v>
      </c>
      <c r="AF259" s="34">
        <f t="shared" si="22"/>
        <v>0.82799999999997453</v>
      </c>
    </row>
    <row r="260" spans="1:32" s="34" customFormat="1" x14ac:dyDescent="0.2">
      <c r="A260" s="34" t="s">
        <v>200</v>
      </c>
      <c r="B260" s="42">
        <v>473426095052526</v>
      </c>
      <c r="C260" s="36" t="s">
        <v>22</v>
      </c>
      <c r="D260" s="37">
        <v>38191</v>
      </c>
      <c r="E260" s="37"/>
      <c r="F260" s="37"/>
      <c r="G260" s="37"/>
      <c r="H260" s="37"/>
      <c r="I260" s="37"/>
      <c r="J260" s="38" t="s">
        <v>206</v>
      </c>
      <c r="K260" s="38"/>
      <c r="L260" s="38"/>
      <c r="M260" s="38"/>
      <c r="N260" s="38"/>
      <c r="O260" s="38"/>
      <c r="P260" s="38"/>
      <c r="U260" s="39">
        <f t="shared" si="27"/>
        <v>26.118766404199476</v>
      </c>
      <c r="V260" s="34">
        <v>7.9610000000000003</v>
      </c>
      <c r="X260" s="39">
        <f t="shared" si="28"/>
        <v>23.444881889763778</v>
      </c>
      <c r="Y260" s="34">
        <v>7.1459999999999999</v>
      </c>
      <c r="AA260" s="34">
        <v>430.71300000000002</v>
      </c>
      <c r="AB260" s="34">
        <f t="shared" si="23"/>
        <v>422.75200000000001</v>
      </c>
      <c r="AC260" s="34">
        <f t="shared" si="24"/>
        <v>423.56700000000001</v>
      </c>
      <c r="AD260" s="34">
        <f t="shared" si="29"/>
        <v>7.5960000000000036</v>
      </c>
      <c r="AE260" s="34">
        <f t="shared" si="29"/>
        <v>6.7810000000000059</v>
      </c>
      <c r="AF260" s="34">
        <f t="shared" si="22"/>
        <v>0.81499999999999773</v>
      </c>
    </row>
    <row r="261" spans="1:32" s="34" customFormat="1" x14ac:dyDescent="0.2">
      <c r="A261" s="34" t="s">
        <v>200</v>
      </c>
      <c r="B261" s="42">
        <v>473426095052526</v>
      </c>
      <c r="C261" s="36" t="s">
        <v>22</v>
      </c>
      <c r="D261" s="37">
        <v>38220</v>
      </c>
      <c r="E261" s="37"/>
      <c r="F261" s="37"/>
      <c r="G261" s="37"/>
      <c r="H261" s="37"/>
      <c r="I261" s="37"/>
      <c r="J261" s="38" t="s">
        <v>206</v>
      </c>
      <c r="K261" s="38"/>
      <c r="L261" s="38"/>
      <c r="M261" s="38"/>
      <c r="N261" s="38"/>
      <c r="O261" s="38"/>
      <c r="P261" s="38"/>
      <c r="U261" s="39">
        <v>26.35</v>
      </c>
      <c r="V261" s="34">
        <v>8.0310000000000006</v>
      </c>
      <c r="X261" s="39">
        <v>23.52</v>
      </c>
      <c r="Y261" s="34">
        <v>7.1689999999999996</v>
      </c>
      <c r="AA261" s="34">
        <v>430.71300000000002</v>
      </c>
      <c r="AB261" s="34">
        <f t="shared" si="23"/>
        <v>422.68200000000002</v>
      </c>
      <c r="AC261" s="34">
        <f t="shared" si="24"/>
        <v>423.54400000000004</v>
      </c>
      <c r="AD261" s="34">
        <f t="shared" si="29"/>
        <v>7.6659999999999968</v>
      </c>
      <c r="AE261" s="34">
        <f t="shared" si="29"/>
        <v>6.8039999999999736</v>
      </c>
      <c r="AF261" s="34">
        <f t="shared" ref="AF261:AF305" si="30">AD261-AE261</f>
        <v>0.86200000000002319</v>
      </c>
    </row>
    <row r="262" spans="1:32" s="34" customFormat="1" x14ac:dyDescent="0.2">
      <c r="A262" s="34" t="s">
        <v>200</v>
      </c>
      <c r="B262" s="42">
        <v>473426095052526</v>
      </c>
      <c r="C262" s="36" t="s">
        <v>22</v>
      </c>
      <c r="D262" s="37">
        <v>38225</v>
      </c>
      <c r="E262" s="37"/>
      <c r="F262" s="37"/>
      <c r="G262" s="37"/>
      <c r="H262" s="37"/>
      <c r="I262" s="37"/>
      <c r="J262" s="38" t="s">
        <v>206</v>
      </c>
      <c r="K262" s="38"/>
      <c r="L262" s="38"/>
      <c r="M262" s="38"/>
      <c r="N262" s="38"/>
      <c r="O262" s="38"/>
      <c r="P262" s="38"/>
      <c r="U262" s="39">
        <v>25.49</v>
      </c>
      <c r="V262" s="34">
        <v>7.77</v>
      </c>
      <c r="X262" s="39">
        <v>23.58</v>
      </c>
      <c r="Y262" s="34">
        <v>7.1870000000000003</v>
      </c>
      <c r="Z262" s="34" t="s">
        <v>80</v>
      </c>
      <c r="AA262" s="34">
        <v>430.71300000000002</v>
      </c>
      <c r="AB262" s="34">
        <f t="shared" ref="AB262:AB303" si="31">AA262-V262</f>
        <v>422.94300000000004</v>
      </c>
      <c r="AC262" s="34">
        <f t="shared" ref="AC262:AC325" si="32">AA262-Y262</f>
        <v>423.52600000000001</v>
      </c>
      <c r="AD262" s="34">
        <f t="shared" si="29"/>
        <v>7.4049999999999727</v>
      </c>
      <c r="AE262" s="34">
        <f t="shared" si="29"/>
        <v>6.8220000000000027</v>
      </c>
      <c r="AF262" s="34">
        <f t="shared" si="30"/>
        <v>0.58299999999996999</v>
      </c>
    </row>
    <row r="263" spans="1:32" s="34" customFormat="1" x14ac:dyDescent="0.2">
      <c r="A263" s="34" t="s">
        <v>200</v>
      </c>
      <c r="B263" s="42">
        <v>473426095052526</v>
      </c>
      <c r="C263" s="36" t="s">
        <v>22</v>
      </c>
      <c r="D263" s="37">
        <v>38250</v>
      </c>
      <c r="E263" s="37"/>
      <c r="F263" s="37"/>
      <c r="G263" s="37"/>
      <c r="H263" s="37"/>
      <c r="I263" s="37"/>
      <c r="J263" s="38" t="s">
        <v>206</v>
      </c>
      <c r="K263" s="38"/>
      <c r="L263" s="38"/>
      <c r="M263" s="38"/>
      <c r="N263" s="38"/>
      <c r="O263" s="38"/>
      <c r="P263" s="38"/>
      <c r="U263" s="39">
        <v>26.187999999999999</v>
      </c>
      <c r="V263" s="34">
        <v>7.9820000000000002</v>
      </c>
      <c r="X263" s="39">
        <v>23.6</v>
      </c>
      <c r="Y263" s="34">
        <v>7.194</v>
      </c>
      <c r="AA263" s="34">
        <v>430.71300000000002</v>
      </c>
      <c r="AB263" s="34">
        <f t="shared" si="31"/>
        <v>422.73099999999999</v>
      </c>
      <c r="AC263" s="34">
        <f t="shared" si="32"/>
        <v>423.51900000000001</v>
      </c>
      <c r="AD263" s="34">
        <f t="shared" si="29"/>
        <v>7.6170000000000186</v>
      </c>
      <c r="AE263" s="34">
        <f t="shared" si="29"/>
        <v>6.8290000000000077</v>
      </c>
      <c r="AF263" s="34">
        <f t="shared" si="30"/>
        <v>0.78800000000001091</v>
      </c>
    </row>
    <row r="264" spans="1:32" s="34" customFormat="1" x14ac:dyDescent="0.2">
      <c r="A264" s="34" t="s">
        <v>200</v>
      </c>
      <c r="B264" s="42">
        <v>473426095052526</v>
      </c>
      <c r="C264" s="36" t="s">
        <v>22</v>
      </c>
      <c r="D264" s="37">
        <v>38292</v>
      </c>
      <c r="E264" s="37"/>
      <c r="F264" s="37"/>
      <c r="G264" s="37"/>
      <c r="H264" s="37"/>
      <c r="I264" s="37"/>
      <c r="J264" s="38" t="s">
        <v>206</v>
      </c>
      <c r="K264" s="38"/>
      <c r="L264" s="38"/>
      <c r="M264" s="38"/>
      <c r="N264" s="38"/>
      <c r="O264" s="38"/>
      <c r="P264" s="38"/>
      <c r="U264" s="39">
        <v>25.757999999999999</v>
      </c>
      <c r="V264" s="34">
        <v>7.851</v>
      </c>
      <c r="X264" s="39">
        <v>23.414999999999999</v>
      </c>
      <c r="Y264" s="34">
        <v>7.1369999999999996</v>
      </c>
      <c r="AA264" s="34">
        <v>430.71300000000002</v>
      </c>
      <c r="AB264" s="34">
        <f t="shared" si="31"/>
        <v>422.86200000000002</v>
      </c>
      <c r="AC264" s="34">
        <f t="shared" si="32"/>
        <v>423.57600000000002</v>
      </c>
      <c r="AD264" s="34">
        <f t="shared" si="29"/>
        <v>7.48599999999999</v>
      </c>
      <c r="AE264" s="34">
        <f t="shared" si="29"/>
        <v>6.7719999999999914</v>
      </c>
      <c r="AF264" s="34">
        <f t="shared" si="30"/>
        <v>0.71399999999999864</v>
      </c>
    </row>
    <row r="265" spans="1:32" s="34" customFormat="1" x14ac:dyDescent="0.2">
      <c r="A265" s="34" t="s">
        <v>200</v>
      </c>
      <c r="B265" s="42">
        <v>473426095052526</v>
      </c>
      <c r="C265" s="36" t="s">
        <v>22</v>
      </c>
      <c r="D265" s="37">
        <v>38320</v>
      </c>
      <c r="E265" s="37"/>
      <c r="F265" s="37"/>
      <c r="G265" s="37"/>
      <c r="H265" s="37"/>
      <c r="I265" s="37"/>
      <c r="J265" s="38" t="s">
        <v>206</v>
      </c>
      <c r="K265" s="38"/>
      <c r="L265" s="38"/>
      <c r="M265" s="38"/>
      <c r="N265" s="38"/>
      <c r="O265" s="38"/>
      <c r="P265" s="38"/>
      <c r="U265" s="39">
        <v>24.202999999999999</v>
      </c>
      <c r="V265" s="34">
        <v>7.3769999999999998</v>
      </c>
      <c r="X265" s="39">
        <v>23.1</v>
      </c>
      <c r="Y265" s="34">
        <v>7.0410000000000004</v>
      </c>
      <c r="AA265" s="34">
        <v>430.71300000000002</v>
      </c>
      <c r="AB265" s="34">
        <f t="shared" si="31"/>
        <v>423.33600000000001</v>
      </c>
      <c r="AC265" s="34">
        <f t="shared" si="32"/>
        <v>423.67200000000003</v>
      </c>
      <c r="AD265" s="34">
        <f t="shared" si="29"/>
        <v>7.0120000000000005</v>
      </c>
      <c r="AE265" s="34">
        <f t="shared" si="29"/>
        <v>6.6759999999999877</v>
      </c>
      <c r="AF265" s="34">
        <f t="shared" si="30"/>
        <v>0.33600000000001273</v>
      </c>
    </row>
    <row r="266" spans="1:32" s="34" customFormat="1" x14ac:dyDescent="0.2">
      <c r="A266" s="34" t="s">
        <v>200</v>
      </c>
      <c r="B266" s="42">
        <v>473426095052526</v>
      </c>
      <c r="C266" s="36" t="s">
        <v>22</v>
      </c>
      <c r="D266" s="37">
        <v>38341</v>
      </c>
      <c r="E266" s="37"/>
      <c r="F266" s="37"/>
      <c r="G266" s="37"/>
      <c r="H266" s="37"/>
      <c r="I266" s="37"/>
      <c r="J266" s="38" t="s">
        <v>206</v>
      </c>
      <c r="K266" s="38"/>
      <c r="L266" s="38"/>
      <c r="M266" s="38"/>
      <c r="N266" s="38"/>
      <c r="O266" s="38"/>
      <c r="P266" s="38"/>
      <c r="U266" s="39">
        <v>24.327000000000002</v>
      </c>
      <c r="V266" s="34">
        <v>7.415</v>
      </c>
      <c r="X266" s="39">
        <v>23.103999999999999</v>
      </c>
      <c r="Y266" s="34">
        <v>7.0419999999999998</v>
      </c>
      <c r="AA266" s="34">
        <v>430.71300000000002</v>
      </c>
      <c r="AB266" s="34">
        <f t="shared" si="31"/>
        <v>423.298</v>
      </c>
      <c r="AC266" s="34">
        <f t="shared" si="32"/>
        <v>423.67100000000005</v>
      </c>
      <c r="AD266" s="34">
        <f t="shared" si="29"/>
        <v>7.0500000000000114</v>
      </c>
      <c r="AE266" s="34">
        <f t="shared" si="29"/>
        <v>6.6769999999999641</v>
      </c>
      <c r="AF266" s="34">
        <f t="shared" si="30"/>
        <v>0.37300000000004729</v>
      </c>
    </row>
    <row r="267" spans="1:32" s="34" customFormat="1" x14ac:dyDescent="0.2">
      <c r="A267" s="34" t="s">
        <v>200</v>
      </c>
      <c r="B267" s="42">
        <v>473426095052526</v>
      </c>
      <c r="C267" s="36" t="s">
        <v>22</v>
      </c>
      <c r="D267" s="37">
        <v>38377</v>
      </c>
      <c r="E267" s="37"/>
      <c r="F267" s="37"/>
      <c r="G267" s="37"/>
      <c r="H267" s="37"/>
      <c r="I267" s="37"/>
      <c r="J267" s="38" t="s">
        <v>206</v>
      </c>
      <c r="K267" s="38"/>
      <c r="L267" s="38"/>
      <c r="M267" s="38"/>
      <c r="N267" s="38"/>
      <c r="O267" s="38"/>
      <c r="P267" s="38"/>
      <c r="U267" s="39">
        <f>V267/0.3048</f>
        <v>24.796587926509183</v>
      </c>
      <c r="V267" s="34">
        <v>7.5579999999999998</v>
      </c>
      <c r="X267" s="39">
        <f>Y267/0.3048</f>
        <v>23.231627296587927</v>
      </c>
      <c r="Y267" s="34">
        <v>7.0810000000000004</v>
      </c>
      <c r="AA267" s="34">
        <v>430.71300000000002</v>
      </c>
      <c r="AB267" s="34">
        <f t="shared" si="31"/>
        <v>423.15500000000003</v>
      </c>
      <c r="AC267" s="34">
        <f t="shared" si="32"/>
        <v>423.63200000000001</v>
      </c>
      <c r="AD267" s="34">
        <f t="shared" si="29"/>
        <v>7.1929999999999836</v>
      </c>
      <c r="AE267" s="34">
        <f t="shared" si="29"/>
        <v>6.7160000000000082</v>
      </c>
      <c r="AF267" s="34">
        <f t="shared" si="30"/>
        <v>0.47699999999997544</v>
      </c>
    </row>
    <row r="268" spans="1:32" s="34" customFormat="1" x14ac:dyDescent="0.2">
      <c r="A268" s="34" t="s">
        <v>200</v>
      </c>
      <c r="B268" s="42">
        <v>473426095052526</v>
      </c>
      <c r="C268" s="36" t="s">
        <v>22</v>
      </c>
      <c r="D268" s="37">
        <v>38413</v>
      </c>
      <c r="E268" s="37"/>
      <c r="F268" s="37"/>
      <c r="G268" s="37"/>
      <c r="H268" s="37"/>
      <c r="I268" s="37"/>
      <c r="J268" s="38" t="s">
        <v>206</v>
      </c>
      <c r="K268" s="38"/>
      <c r="L268" s="38"/>
      <c r="M268" s="38"/>
      <c r="N268" s="38"/>
      <c r="O268" s="38"/>
      <c r="P268" s="38"/>
      <c r="U268" s="39">
        <f>V268/0.3048</f>
        <v>25.255905511811022</v>
      </c>
      <c r="V268" s="34">
        <v>7.6980000000000004</v>
      </c>
      <c r="X268" s="39">
        <f>Y268/0.3048</f>
        <v>23.346456692913385</v>
      </c>
      <c r="Y268" s="34">
        <v>7.1159999999999997</v>
      </c>
      <c r="AA268" s="34">
        <v>430.71300000000002</v>
      </c>
      <c r="AB268" s="34">
        <f t="shared" si="31"/>
        <v>423.01500000000004</v>
      </c>
      <c r="AC268" s="34">
        <f t="shared" si="32"/>
        <v>423.59700000000004</v>
      </c>
      <c r="AD268" s="34">
        <f t="shared" si="29"/>
        <v>7.33299999999997</v>
      </c>
      <c r="AE268" s="34">
        <f t="shared" si="29"/>
        <v>6.7509999999999764</v>
      </c>
      <c r="AF268" s="34">
        <f t="shared" si="30"/>
        <v>0.58199999999999363</v>
      </c>
    </row>
    <row r="269" spans="1:32" s="34" customFormat="1" x14ac:dyDescent="0.2">
      <c r="A269" s="34" t="s">
        <v>200</v>
      </c>
      <c r="B269" s="42">
        <v>473426095052526</v>
      </c>
      <c r="C269" s="36" t="s">
        <v>22</v>
      </c>
      <c r="D269" s="37">
        <v>38440</v>
      </c>
      <c r="E269" s="37"/>
      <c r="F269" s="37"/>
      <c r="G269" s="37"/>
      <c r="H269" s="37"/>
      <c r="I269" s="37"/>
      <c r="J269" s="38" t="s">
        <v>206</v>
      </c>
      <c r="K269" s="38"/>
      <c r="L269" s="38"/>
      <c r="M269" s="38"/>
      <c r="N269" s="38"/>
      <c r="O269" s="38"/>
      <c r="P269" s="38"/>
      <c r="U269" s="39">
        <v>25.550999999999998</v>
      </c>
      <c r="V269" s="34">
        <v>7.7880000000000003</v>
      </c>
      <c r="X269" s="39">
        <v>23.376000000000001</v>
      </c>
      <c r="Y269" s="34">
        <v>7.125</v>
      </c>
      <c r="AA269" s="34">
        <v>430.71300000000002</v>
      </c>
      <c r="AB269" s="34">
        <f t="shared" si="31"/>
        <v>422.92500000000001</v>
      </c>
      <c r="AC269" s="34">
        <f t="shared" si="32"/>
        <v>423.58800000000002</v>
      </c>
      <c r="AD269" s="34">
        <f t="shared" si="29"/>
        <v>7.4230000000000018</v>
      </c>
      <c r="AE269" s="34">
        <f t="shared" si="29"/>
        <v>6.7599999999999909</v>
      </c>
      <c r="AF269" s="34">
        <f t="shared" si="30"/>
        <v>0.66300000000001091</v>
      </c>
    </row>
    <row r="270" spans="1:32" s="34" customFormat="1" x14ac:dyDescent="0.2">
      <c r="A270" s="34" t="s">
        <v>200</v>
      </c>
      <c r="B270" s="42">
        <v>473426095052526</v>
      </c>
      <c r="C270" s="36" t="s">
        <v>22</v>
      </c>
      <c r="D270" s="37">
        <v>38467</v>
      </c>
      <c r="E270" s="37"/>
      <c r="F270" s="37"/>
      <c r="G270" s="37"/>
      <c r="H270" s="37"/>
      <c r="I270" s="37"/>
      <c r="J270" s="38" t="s">
        <v>206</v>
      </c>
      <c r="K270" s="38"/>
      <c r="L270" s="38"/>
      <c r="M270" s="38"/>
      <c r="N270" s="38"/>
      <c r="O270" s="38"/>
      <c r="P270" s="38"/>
      <c r="U270" s="39">
        <v>24.777000000000001</v>
      </c>
      <c r="V270" s="34">
        <v>7.5519999999999996</v>
      </c>
      <c r="X270" s="39">
        <v>23.245000000000001</v>
      </c>
      <c r="Y270" s="34">
        <v>7.085</v>
      </c>
      <c r="AA270" s="34">
        <v>430.71300000000002</v>
      </c>
      <c r="AB270" s="34">
        <f t="shared" si="31"/>
        <v>423.161</v>
      </c>
      <c r="AC270" s="34">
        <f t="shared" si="32"/>
        <v>423.62800000000004</v>
      </c>
      <c r="AD270" s="34">
        <f t="shared" ref="AD270:AE285" si="33">430.348-AB270</f>
        <v>7.1870000000000118</v>
      </c>
      <c r="AE270" s="34">
        <f t="shared" si="33"/>
        <v>6.7199999999999704</v>
      </c>
      <c r="AF270" s="34">
        <f t="shared" si="30"/>
        <v>0.46700000000004138</v>
      </c>
    </row>
    <row r="271" spans="1:32" s="34" customFormat="1" x14ac:dyDescent="0.2">
      <c r="A271" s="34" t="s">
        <v>200</v>
      </c>
      <c r="B271" s="42">
        <v>473426095052526</v>
      </c>
      <c r="C271" s="36" t="s">
        <v>22</v>
      </c>
      <c r="D271" s="37">
        <v>38496</v>
      </c>
      <c r="E271" s="37"/>
      <c r="F271" s="37"/>
      <c r="G271" s="37"/>
      <c r="H271" s="37"/>
      <c r="I271" s="37"/>
      <c r="J271" s="38" t="s">
        <v>206</v>
      </c>
      <c r="K271" s="38"/>
      <c r="L271" s="38"/>
      <c r="M271" s="38"/>
      <c r="N271" s="38"/>
      <c r="O271" s="38"/>
      <c r="P271" s="38"/>
      <c r="U271" s="39">
        <v>24.472000000000001</v>
      </c>
      <c r="V271" s="34">
        <v>7.4589999999999996</v>
      </c>
      <c r="X271" s="39">
        <v>23.202000000000002</v>
      </c>
      <c r="Y271" s="34">
        <v>7.0720000000000001</v>
      </c>
      <c r="AA271" s="34">
        <v>430.71300000000002</v>
      </c>
      <c r="AB271" s="34">
        <f t="shared" si="31"/>
        <v>423.25400000000002</v>
      </c>
      <c r="AC271" s="34">
        <f t="shared" si="32"/>
        <v>423.64100000000002</v>
      </c>
      <c r="AD271" s="34">
        <f t="shared" si="33"/>
        <v>7.0939999999999941</v>
      </c>
      <c r="AE271" s="34">
        <f t="shared" si="33"/>
        <v>6.7069999999999936</v>
      </c>
      <c r="AF271" s="34">
        <f t="shared" si="30"/>
        <v>0.38700000000000045</v>
      </c>
    </row>
    <row r="272" spans="1:32" s="34" customFormat="1" x14ac:dyDescent="0.2">
      <c r="A272" s="34" t="s">
        <v>200</v>
      </c>
      <c r="B272" s="42">
        <v>473426095052526</v>
      </c>
      <c r="C272" s="36" t="s">
        <v>22</v>
      </c>
      <c r="D272" s="37">
        <v>38526</v>
      </c>
      <c r="E272" s="37"/>
      <c r="F272" s="37"/>
      <c r="G272" s="37"/>
      <c r="H272" s="37"/>
      <c r="I272" s="37"/>
      <c r="J272" s="38" t="s">
        <v>206</v>
      </c>
      <c r="K272" s="38"/>
      <c r="L272" s="38"/>
      <c r="M272" s="38"/>
      <c r="N272" s="38"/>
      <c r="O272" s="38"/>
      <c r="P272" s="38"/>
      <c r="U272" s="39">
        <v>22.687000000000001</v>
      </c>
      <c r="V272" s="34">
        <v>6.915</v>
      </c>
      <c r="X272" s="39">
        <v>22.565999999999999</v>
      </c>
      <c r="Y272" s="34">
        <v>6.8780000000000001</v>
      </c>
      <c r="AA272" s="34">
        <v>430.71300000000002</v>
      </c>
      <c r="AB272" s="34">
        <f t="shared" si="31"/>
        <v>423.798</v>
      </c>
      <c r="AC272" s="34">
        <f t="shared" si="32"/>
        <v>423.83500000000004</v>
      </c>
      <c r="AD272" s="34">
        <f t="shared" si="33"/>
        <v>6.5500000000000114</v>
      </c>
      <c r="AE272" s="34">
        <f t="shared" si="33"/>
        <v>6.5129999999999768</v>
      </c>
      <c r="AF272" s="34">
        <f t="shared" si="30"/>
        <v>3.7000000000034561E-2</v>
      </c>
    </row>
    <row r="273" spans="1:32" s="34" customFormat="1" x14ac:dyDescent="0.2">
      <c r="A273" s="34" t="s">
        <v>200</v>
      </c>
      <c r="B273" s="42">
        <v>473426095052526</v>
      </c>
      <c r="C273" s="36" t="s">
        <v>22</v>
      </c>
      <c r="D273" s="37">
        <v>38558</v>
      </c>
      <c r="E273" s="37"/>
      <c r="F273" s="37"/>
      <c r="G273" s="37"/>
      <c r="H273" s="37"/>
      <c r="I273" s="37"/>
      <c r="J273" s="38" t="s">
        <v>206</v>
      </c>
      <c r="K273" s="38"/>
      <c r="L273" s="38"/>
      <c r="M273" s="38"/>
      <c r="N273" s="38"/>
      <c r="O273" s="38"/>
      <c r="P273" s="38"/>
      <c r="U273" s="39">
        <v>22.89</v>
      </c>
      <c r="V273" s="34">
        <v>6.9770000000000003</v>
      </c>
      <c r="X273" s="39">
        <v>22.59</v>
      </c>
      <c r="Y273" s="34">
        <v>6.8849999999999998</v>
      </c>
      <c r="AA273" s="34">
        <v>430.71300000000002</v>
      </c>
      <c r="AB273" s="34">
        <f t="shared" si="31"/>
        <v>423.73600000000005</v>
      </c>
      <c r="AC273" s="34">
        <f t="shared" si="32"/>
        <v>423.82800000000003</v>
      </c>
      <c r="AD273" s="34">
        <f t="shared" si="33"/>
        <v>6.6119999999999663</v>
      </c>
      <c r="AE273" s="34">
        <f t="shared" si="33"/>
        <v>6.5199999999999818</v>
      </c>
      <c r="AF273" s="34">
        <f t="shared" si="30"/>
        <v>9.1999999999984539E-2</v>
      </c>
    </row>
    <row r="274" spans="1:32" s="34" customFormat="1" x14ac:dyDescent="0.2">
      <c r="A274" s="34" t="s">
        <v>200</v>
      </c>
      <c r="B274" s="42">
        <v>473426095052526</v>
      </c>
      <c r="C274" s="36" t="s">
        <v>22</v>
      </c>
      <c r="D274" s="37">
        <v>38586</v>
      </c>
      <c r="E274" s="37"/>
      <c r="F274" s="37"/>
      <c r="G274" s="37"/>
      <c r="H274" s="37"/>
      <c r="I274" s="37"/>
      <c r="J274" s="38" t="s">
        <v>206</v>
      </c>
      <c r="K274" s="38"/>
      <c r="L274" s="38"/>
      <c r="M274" s="38"/>
      <c r="N274" s="38"/>
      <c r="O274" s="38"/>
      <c r="P274" s="38"/>
      <c r="U274" s="39">
        <v>23.809000000000001</v>
      </c>
      <c r="V274" s="34">
        <v>7.2569999999999997</v>
      </c>
      <c r="X274" s="39">
        <v>22.779</v>
      </c>
      <c r="Y274" s="34">
        <v>6.9429999999999996</v>
      </c>
      <c r="AA274" s="34">
        <v>430.71300000000002</v>
      </c>
      <c r="AB274" s="34">
        <f t="shared" si="31"/>
        <v>423.45600000000002</v>
      </c>
      <c r="AC274" s="34">
        <f t="shared" si="32"/>
        <v>423.77000000000004</v>
      </c>
      <c r="AD274" s="34">
        <f t="shared" si="33"/>
        <v>6.8919999999999959</v>
      </c>
      <c r="AE274" s="34">
        <f t="shared" si="33"/>
        <v>6.5779999999999745</v>
      </c>
      <c r="AF274" s="34">
        <f t="shared" si="30"/>
        <v>0.31400000000002137</v>
      </c>
    </row>
    <row r="275" spans="1:32" s="34" customFormat="1" x14ac:dyDescent="0.2">
      <c r="A275" s="34" t="s">
        <v>200</v>
      </c>
      <c r="B275" s="42">
        <v>473426095052526</v>
      </c>
      <c r="C275" s="36" t="s">
        <v>22</v>
      </c>
      <c r="D275" s="37">
        <v>38618</v>
      </c>
      <c r="E275" s="37"/>
      <c r="F275" s="37"/>
      <c r="G275" s="37"/>
      <c r="H275" s="37"/>
      <c r="I275" s="37"/>
      <c r="J275" s="38" t="s">
        <v>206</v>
      </c>
      <c r="K275" s="38"/>
      <c r="L275" s="38"/>
      <c r="M275" s="38"/>
      <c r="N275" s="38"/>
      <c r="O275" s="38"/>
      <c r="P275" s="38"/>
      <c r="U275" s="39">
        <v>24.547000000000001</v>
      </c>
      <c r="V275" s="34">
        <v>7.4820000000000002</v>
      </c>
      <c r="X275" s="39">
        <v>22.922999999999998</v>
      </c>
      <c r="Y275" s="34">
        <v>6.9870000000000001</v>
      </c>
      <c r="AA275" s="34">
        <v>430.71300000000002</v>
      </c>
      <c r="AB275" s="34">
        <f t="shared" si="31"/>
        <v>423.23099999999999</v>
      </c>
      <c r="AC275" s="34">
        <f t="shared" si="32"/>
        <v>423.726</v>
      </c>
      <c r="AD275" s="34">
        <f t="shared" si="33"/>
        <v>7.1170000000000186</v>
      </c>
      <c r="AE275" s="34">
        <f t="shared" si="33"/>
        <v>6.6220000000000141</v>
      </c>
      <c r="AF275" s="34">
        <f t="shared" si="30"/>
        <v>0.49500000000000455</v>
      </c>
    </row>
    <row r="276" spans="1:32" s="34" customFormat="1" x14ac:dyDescent="0.2">
      <c r="A276" s="34" t="s">
        <v>200</v>
      </c>
      <c r="B276" s="42">
        <v>473426095052526</v>
      </c>
      <c r="C276" s="36" t="s">
        <v>22</v>
      </c>
      <c r="D276" s="37">
        <v>38649</v>
      </c>
      <c r="E276" s="37"/>
      <c r="F276" s="37"/>
      <c r="G276" s="37"/>
      <c r="H276" s="37"/>
      <c r="I276" s="37"/>
      <c r="J276" s="38" t="s">
        <v>206</v>
      </c>
      <c r="K276" s="38"/>
      <c r="L276" s="38"/>
      <c r="M276" s="38"/>
      <c r="N276" s="38"/>
      <c r="O276" s="38"/>
      <c r="P276" s="38"/>
      <c r="U276" s="39">
        <f t="shared" ref="U276:U305" si="34">V276/0.3048</f>
        <v>24.878608923884514</v>
      </c>
      <c r="V276" s="34">
        <v>7.5830000000000002</v>
      </c>
      <c r="X276" s="39">
        <f t="shared" ref="X276:X326" si="35">Y276/0.3048</f>
        <v>23.008530183727032</v>
      </c>
      <c r="Y276" s="34">
        <v>7.0129999999999999</v>
      </c>
      <c r="AA276" s="34">
        <v>430.71300000000002</v>
      </c>
      <c r="AB276" s="34">
        <f t="shared" si="31"/>
        <v>423.13</v>
      </c>
      <c r="AC276" s="34">
        <f t="shared" si="32"/>
        <v>423.70000000000005</v>
      </c>
      <c r="AD276" s="34">
        <f t="shared" si="33"/>
        <v>7.2180000000000177</v>
      </c>
      <c r="AE276" s="34">
        <f t="shared" si="33"/>
        <v>6.6479999999999677</v>
      </c>
      <c r="AF276" s="34">
        <f t="shared" si="30"/>
        <v>0.57000000000005002</v>
      </c>
    </row>
    <row r="277" spans="1:32" s="34" customFormat="1" x14ac:dyDescent="0.2">
      <c r="A277" s="34" t="s">
        <v>200</v>
      </c>
      <c r="B277" s="42">
        <v>473426095052526</v>
      </c>
      <c r="C277" s="36" t="s">
        <v>22</v>
      </c>
      <c r="D277" s="37">
        <v>38677</v>
      </c>
      <c r="E277" s="37"/>
      <c r="F277" s="37"/>
      <c r="G277" s="37"/>
      <c r="H277" s="37"/>
      <c r="I277" s="37"/>
      <c r="J277" s="38" t="s">
        <v>206</v>
      </c>
      <c r="K277" s="38"/>
      <c r="L277" s="38"/>
      <c r="M277" s="38"/>
      <c r="N277" s="38"/>
      <c r="O277" s="38"/>
      <c r="P277" s="38"/>
      <c r="U277" s="39">
        <f t="shared" si="34"/>
        <v>25.042650918635168</v>
      </c>
      <c r="V277" s="34">
        <v>7.633</v>
      </c>
      <c r="X277" s="39">
        <f t="shared" si="35"/>
        <v>23.067585301837269</v>
      </c>
      <c r="Y277" s="34">
        <v>7.0309999999999997</v>
      </c>
      <c r="AA277" s="34">
        <v>430.71300000000002</v>
      </c>
      <c r="AB277" s="34">
        <f t="shared" si="31"/>
        <v>423.08000000000004</v>
      </c>
      <c r="AC277" s="34">
        <f t="shared" si="32"/>
        <v>423.68200000000002</v>
      </c>
      <c r="AD277" s="34">
        <f t="shared" si="33"/>
        <v>7.2679999999999723</v>
      </c>
      <c r="AE277" s="34">
        <f t="shared" si="33"/>
        <v>6.6659999999999968</v>
      </c>
      <c r="AF277" s="34">
        <f t="shared" si="30"/>
        <v>0.60199999999997544</v>
      </c>
    </row>
    <row r="278" spans="1:32" s="34" customFormat="1" x14ac:dyDescent="0.2">
      <c r="A278" s="34" t="s">
        <v>200</v>
      </c>
      <c r="B278" s="42">
        <v>473426095052526</v>
      </c>
      <c r="C278" s="36" t="s">
        <v>22</v>
      </c>
      <c r="D278" s="37">
        <v>38707</v>
      </c>
      <c r="E278" s="37"/>
      <c r="F278" s="37"/>
      <c r="G278" s="37"/>
      <c r="H278" s="37"/>
      <c r="I278" s="37"/>
      <c r="J278" s="38" t="s">
        <v>206</v>
      </c>
      <c r="K278" s="38"/>
      <c r="L278" s="38"/>
      <c r="M278" s="38"/>
      <c r="N278" s="38"/>
      <c r="O278" s="38"/>
      <c r="P278" s="38"/>
      <c r="U278" s="39">
        <f t="shared" si="34"/>
        <v>25.15748031496063</v>
      </c>
      <c r="V278" s="34">
        <v>7.6680000000000001</v>
      </c>
      <c r="X278" s="39">
        <f t="shared" si="35"/>
        <v>23.110236220472437</v>
      </c>
      <c r="Y278" s="34">
        <v>7.0439999999999996</v>
      </c>
      <c r="AA278" s="34">
        <v>430.71300000000002</v>
      </c>
      <c r="AB278" s="34">
        <f t="shared" si="31"/>
        <v>423.04500000000002</v>
      </c>
      <c r="AC278" s="34">
        <f t="shared" si="32"/>
        <v>423.66900000000004</v>
      </c>
      <c r="AD278" s="34">
        <f t="shared" si="33"/>
        <v>7.3029999999999973</v>
      </c>
      <c r="AE278" s="34">
        <f t="shared" si="33"/>
        <v>6.6789999999999736</v>
      </c>
      <c r="AF278" s="34">
        <f t="shared" si="30"/>
        <v>0.62400000000002365</v>
      </c>
    </row>
    <row r="279" spans="1:32" s="34" customFormat="1" x14ac:dyDescent="0.2">
      <c r="A279" s="34" t="s">
        <v>200</v>
      </c>
      <c r="B279" s="42">
        <v>473426095052526</v>
      </c>
      <c r="C279" s="36" t="s">
        <v>22</v>
      </c>
      <c r="D279" s="37">
        <v>38743</v>
      </c>
      <c r="E279" s="37"/>
      <c r="F279" s="37"/>
      <c r="G279" s="37"/>
      <c r="H279" s="37"/>
      <c r="I279" s="37"/>
      <c r="J279" s="38" t="s">
        <v>206</v>
      </c>
      <c r="K279" s="38"/>
      <c r="L279" s="38"/>
      <c r="M279" s="38"/>
      <c r="N279" s="38"/>
      <c r="O279" s="38"/>
      <c r="P279" s="38"/>
      <c r="U279" s="39">
        <f t="shared" si="34"/>
        <v>25.436351706036746</v>
      </c>
      <c r="V279" s="34">
        <v>7.7530000000000001</v>
      </c>
      <c r="X279" s="39">
        <f t="shared" si="35"/>
        <v>23.179133858267715</v>
      </c>
      <c r="Y279" s="34">
        <v>7.0650000000000004</v>
      </c>
      <c r="AA279" s="34">
        <v>430.71300000000002</v>
      </c>
      <c r="AB279" s="34">
        <f t="shared" si="31"/>
        <v>422.96000000000004</v>
      </c>
      <c r="AC279" s="34">
        <f t="shared" si="32"/>
        <v>423.64800000000002</v>
      </c>
      <c r="AD279" s="34">
        <f t="shared" si="33"/>
        <v>7.3879999999999768</v>
      </c>
      <c r="AE279" s="34">
        <f t="shared" si="33"/>
        <v>6.6999999999999886</v>
      </c>
      <c r="AF279" s="34">
        <f t="shared" si="30"/>
        <v>0.68799999999998818</v>
      </c>
    </row>
    <row r="280" spans="1:32" s="34" customFormat="1" x14ac:dyDescent="0.2">
      <c r="A280" s="34" t="s">
        <v>200</v>
      </c>
      <c r="B280" s="42">
        <v>473426095052526</v>
      </c>
      <c r="C280" s="36" t="s">
        <v>22</v>
      </c>
      <c r="D280" s="37">
        <v>38776</v>
      </c>
      <c r="E280" s="37"/>
      <c r="F280" s="37"/>
      <c r="G280" s="37"/>
      <c r="H280" s="37"/>
      <c r="I280" s="37"/>
      <c r="J280" s="38" t="s">
        <v>206</v>
      </c>
      <c r="K280" s="38"/>
      <c r="L280" s="38"/>
      <c r="M280" s="38"/>
      <c r="N280" s="38"/>
      <c r="O280" s="38"/>
      <c r="P280" s="38"/>
      <c r="U280" s="39">
        <f t="shared" si="34"/>
        <v>25.682414698162731</v>
      </c>
      <c r="V280" s="34">
        <v>7.8280000000000003</v>
      </c>
      <c r="X280" s="39">
        <f t="shared" si="35"/>
        <v>23.274278215223099</v>
      </c>
      <c r="Y280" s="34">
        <v>7.0940000000000003</v>
      </c>
      <c r="AA280" s="34">
        <v>430.71300000000002</v>
      </c>
      <c r="AB280" s="34">
        <f t="shared" si="31"/>
        <v>422.88500000000005</v>
      </c>
      <c r="AC280" s="34">
        <f t="shared" si="32"/>
        <v>423.61900000000003</v>
      </c>
      <c r="AD280" s="34">
        <f t="shared" si="33"/>
        <v>7.4629999999999654</v>
      </c>
      <c r="AE280" s="34">
        <f t="shared" si="33"/>
        <v>6.728999999999985</v>
      </c>
      <c r="AF280" s="34">
        <f t="shared" si="30"/>
        <v>0.73399999999998045</v>
      </c>
    </row>
    <row r="281" spans="1:32" s="34" customFormat="1" x14ac:dyDescent="0.2">
      <c r="A281" s="34" t="s">
        <v>200</v>
      </c>
      <c r="B281" s="42">
        <v>473426095052526</v>
      </c>
      <c r="C281" s="36" t="s">
        <v>22</v>
      </c>
      <c r="D281" s="37">
        <v>38803</v>
      </c>
      <c r="E281" s="37"/>
      <c r="F281" s="37"/>
      <c r="G281" s="37"/>
      <c r="H281" s="37"/>
      <c r="I281" s="37"/>
      <c r="J281" s="38" t="s">
        <v>206</v>
      </c>
      <c r="K281" s="38"/>
      <c r="L281" s="38"/>
      <c r="M281" s="38"/>
      <c r="N281" s="38"/>
      <c r="O281" s="38"/>
      <c r="P281" s="38"/>
      <c r="U281" s="39">
        <f t="shared" si="34"/>
        <v>25.748031496062989</v>
      </c>
      <c r="V281" s="34">
        <v>7.8479999999999999</v>
      </c>
      <c r="X281" s="39">
        <f t="shared" si="35"/>
        <v>23.320209973753279</v>
      </c>
      <c r="Y281" s="34">
        <v>7.1079999999999997</v>
      </c>
      <c r="AA281" s="34">
        <v>430.71300000000002</v>
      </c>
      <c r="AB281" s="34">
        <f t="shared" si="31"/>
        <v>422.86500000000001</v>
      </c>
      <c r="AC281" s="34">
        <f t="shared" si="32"/>
        <v>423.60500000000002</v>
      </c>
      <c r="AD281" s="34">
        <f t="shared" si="33"/>
        <v>7.4830000000000041</v>
      </c>
      <c r="AE281" s="34">
        <f t="shared" si="33"/>
        <v>6.742999999999995</v>
      </c>
      <c r="AF281" s="34">
        <f t="shared" si="30"/>
        <v>0.74000000000000909</v>
      </c>
    </row>
    <row r="282" spans="1:32" s="34" customFormat="1" x14ac:dyDescent="0.2">
      <c r="A282" s="34" t="s">
        <v>200</v>
      </c>
      <c r="B282" s="42">
        <v>473426095052526</v>
      </c>
      <c r="C282" s="36" t="s">
        <v>22</v>
      </c>
      <c r="D282" s="37">
        <v>38835</v>
      </c>
      <c r="E282" s="37"/>
      <c r="F282" s="37"/>
      <c r="G282" s="37"/>
      <c r="H282" s="37"/>
      <c r="I282" s="37"/>
      <c r="J282" s="38" t="s">
        <v>206</v>
      </c>
      <c r="K282" s="38"/>
      <c r="L282" s="38"/>
      <c r="M282" s="38"/>
      <c r="N282" s="38"/>
      <c r="O282" s="38"/>
      <c r="P282" s="38"/>
      <c r="U282" s="39">
        <f t="shared" si="34"/>
        <v>23.877952755905508</v>
      </c>
      <c r="V282" s="34">
        <v>7.2779999999999996</v>
      </c>
      <c r="X282" s="39">
        <f t="shared" si="35"/>
        <v>22.992125984251967</v>
      </c>
      <c r="Y282" s="34">
        <v>7.008</v>
      </c>
      <c r="AA282" s="34">
        <v>430.71300000000002</v>
      </c>
      <c r="AB282" s="34">
        <f t="shared" si="31"/>
        <v>423.435</v>
      </c>
      <c r="AC282" s="34">
        <f t="shared" si="32"/>
        <v>423.70500000000004</v>
      </c>
      <c r="AD282" s="34">
        <f t="shared" si="33"/>
        <v>6.9130000000000109</v>
      </c>
      <c r="AE282" s="34">
        <f t="shared" si="33"/>
        <v>6.6429999999999723</v>
      </c>
      <c r="AF282" s="34">
        <f t="shared" si="30"/>
        <v>0.27000000000003865</v>
      </c>
    </row>
    <row r="283" spans="1:32" s="34" customFormat="1" x14ac:dyDescent="0.2">
      <c r="A283" s="34" t="s">
        <v>200</v>
      </c>
      <c r="B283" s="42">
        <v>473426095052526</v>
      </c>
      <c r="C283" s="36" t="s">
        <v>22</v>
      </c>
      <c r="D283" s="37">
        <v>38856</v>
      </c>
      <c r="E283" s="37"/>
      <c r="F283" s="37"/>
      <c r="G283" s="37"/>
      <c r="H283" s="37"/>
      <c r="I283" s="37"/>
      <c r="J283" s="38" t="s">
        <v>206</v>
      </c>
      <c r="K283" s="38"/>
      <c r="L283" s="38"/>
      <c r="M283" s="38"/>
      <c r="N283" s="38"/>
      <c r="O283" s="38"/>
      <c r="P283" s="38"/>
      <c r="U283" s="39">
        <f t="shared" si="34"/>
        <v>23.572834645669289</v>
      </c>
      <c r="V283" s="34">
        <v>7.1849999999999996</v>
      </c>
      <c r="X283" s="39">
        <f t="shared" si="35"/>
        <v>22.916666666666668</v>
      </c>
      <c r="Y283" s="34">
        <v>6.9850000000000003</v>
      </c>
      <c r="AA283" s="34">
        <v>430.71300000000002</v>
      </c>
      <c r="AB283" s="34">
        <f t="shared" si="31"/>
        <v>423.52800000000002</v>
      </c>
      <c r="AC283" s="34">
        <f t="shared" si="32"/>
        <v>423.72800000000001</v>
      </c>
      <c r="AD283" s="34">
        <f t="shared" si="33"/>
        <v>6.8199999999999932</v>
      </c>
      <c r="AE283" s="34">
        <f t="shared" si="33"/>
        <v>6.6200000000000045</v>
      </c>
      <c r="AF283" s="34">
        <f t="shared" si="30"/>
        <v>0.19999999999998863</v>
      </c>
    </row>
    <row r="284" spans="1:32" s="34" customFormat="1" x14ac:dyDescent="0.2">
      <c r="A284" s="34" t="s">
        <v>200</v>
      </c>
      <c r="B284" s="42">
        <v>473426095052526</v>
      </c>
      <c r="C284" s="36" t="s">
        <v>22</v>
      </c>
      <c r="D284" s="37">
        <v>38894</v>
      </c>
      <c r="E284" s="37"/>
      <c r="F284" s="37"/>
      <c r="G284" s="37"/>
      <c r="H284" s="37"/>
      <c r="I284" s="37"/>
      <c r="J284" s="38" t="s">
        <v>206</v>
      </c>
      <c r="K284" s="38"/>
      <c r="L284" s="38"/>
      <c r="M284" s="38"/>
      <c r="N284" s="38"/>
      <c r="O284" s="38"/>
      <c r="P284" s="38"/>
      <c r="U284" s="39">
        <f t="shared" si="34"/>
        <v>23.910761154855642</v>
      </c>
      <c r="V284" s="34">
        <v>7.2880000000000003</v>
      </c>
      <c r="X284" s="39">
        <f t="shared" si="35"/>
        <v>22.919947506561677</v>
      </c>
      <c r="Y284" s="34">
        <v>6.9859999999999998</v>
      </c>
      <c r="AA284" s="34">
        <v>430.71300000000002</v>
      </c>
      <c r="AB284" s="34">
        <f t="shared" si="31"/>
        <v>423.42500000000001</v>
      </c>
      <c r="AC284" s="34">
        <f t="shared" si="32"/>
        <v>423.72700000000003</v>
      </c>
      <c r="AD284" s="34">
        <f t="shared" si="33"/>
        <v>6.9230000000000018</v>
      </c>
      <c r="AE284" s="34">
        <f t="shared" si="33"/>
        <v>6.6209999999999809</v>
      </c>
      <c r="AF284" s="34">
        <f t="shared" si="30"/>
        <v>0.30200000000002092</v>
      </c>
    </row>
    <row r="285" spans="1:32" s="34" customFormat="1" x14ac:dyDescent="0.2">
      <c r="A285" s="34" t="s">
        <v>200</v>
      </c>
      <c r="B285" s="42">
        <v>473426095052526</v>
      </c>
      <c r="C285" s="36" t="s">
        <v>22</v>
      </c>
      <c r="D285" s="37">
        <v>38925</v>
      </c>
      <c r="E285" s="37"/>
      <c r="F285" s="37"/>
      <c r="G285" s="37"/>
      <c r="H285" s="37"/>
      <c r="I285" s="37"/>
      <c r="J285" s="38" t="s">
        <v>206</v>
      </c>
      <c r="K285" s="38"/>
      <c r="L285" s="38"/>
      <c r="M285" s="38"/>
      <c r="N285" s="38"/>
      <c r="O285" s="38"/>
      <c r="P285" s="38"/>
      <c r="U285" s="39">
        <f t="shared" si="34"/>
        <v>24.563648293963254</v>
      </c>
      <c r="V285" s="34">
        <v>7.4870000000000001</v>
      </c>
      <c r="X285" s="39">
        <f t="shared" si="35"/>
        <v>23.156167979002625</v>
      </c>
      <c r="Y285" s="34">
        <v>7.0579999999999998</v>
      </c>
      <c r="AA285" s="34">
        <v>430.71300000000002</v>
      </c>
      <c r="AB285" s="34">
        <f t="shared" si="31"/>
        <v>423.226</v>
      </c>
      <c r="AC285" s="34">
        <f t="shared" si="32"/>
        <v>423.65500000000003</v>
      </c>
      <c r="AD285" s="34">
        <f t="shared" si="33"/>
        <v>7.1220000000000141</v>
      </c>
      <c r="AE285" s="34">
        <f t="shared" si="33"/>
        <v>6.6929999999999836</v>
      </c>
      <c r="AF285" s="34">
        <f t="shared" si="30"/>
        <v>0.42900000000003047</v>
      </c>
    </row>
    <row r="286" spans="1:32" s="34" customFormat="1" x14ac:dyDescent="0.2">
      <c r="A286" s="34" t="s">
        <v>200</v>
      </c>
      <c r="B286" s="42">
        <v>473426095052526</v>
      </c>
      <c r="C286" s="36" t="s">
        <v>22</v>
      </c>
      <c r="D286" s="37">
        <v>38958</v>
      </c>
      <c r="E286" s="37"/>
      <c r="F286" s="37"/>
      <c r="G286" s="37"/>
      <c r="H286" s="37"/>
      <c r="I286" s="37"/>
      <c r="J286" s="38" t="s">
        <v>206</v>
      </c>
      <c r="K286" s="38"/>
      <c r="L286" s="38"/>
      <c r="M286" s="38"/>
      <c r="N286" s="38"/>
      <c r="O286" s="38"/>
      <c r="P286" s="38"/>
      <c r="U286" s="39">
        <f t="shared" si="34"/>
        <v>25.403543307086615</v>
      </c>
      <c r="V286" s="34">
        <v>7.7430000000000003</v>
      </c>
      <c r="X286" s="39">
        <f t="shared" si="35"/>
        <v>23.349737532808398</v>
      </c>
      <c r="Y286" s="34">
        <v>7.117</v>
      </c>
      <c r="AA286" s="34">
        <v>430.71300000000002</v>
      </c>
      <c r="AB286" s="34">
        <f t="shared" si="31"/>
        <v>422.97</v>
      </c>
      <c r="AC286" s="34">
        <f t="shared" si="32"/>
        <v>423.596</v>
      </c>
      <c r="AD286" s="34">
        <f t="shared" ref="AD286:AE301" si="36">430.348-AB286</f>
        <v>7.3779999999999859</v>
      </c>
      <c r="AE286" s="34">
        <f t="shared" si="36"/>
        <v>6.7520000000000095</v>
      </c>
      <c r="AF286" s="34">
        <f t="shared" si="30"/>
        <v>0.62599999999997635</v>
      </c>
    </row>
    <row r="287" spans="1:32" s="34" customFormat="1" x14ac:dyDescent="0.2">
      <c r="A287" s="34" t="s">
        <v>200</v>
      </c>
      <c r="B287" s="42">
        <v>473426095052526</v>
      </c>
      <c r="C287" s="36" t="s">
        <v>22</v>
      </c>
      <c r="D287" s="37">
        <v>38986</v>
      </c>
      <c r="E287" s="37"/>
      <c r="F287" s="37"/>
      <c r="G287" s="37"/>
      <c r="H287" s="37"/>
      <c r="I287" s="37"/>
      <c r="J287" s="38" t="s">
        <v>206</v>
      </c>
      <c r="K287" s="38"/>
      <c r="L287" s="38"/>
      <c r="M287" s="38"/>
      <c r="N287" s="38"/>
      <c r="O287" s="38"/>
      <c r="P287" s="38"/>
      <c r="U287" s="39">
        <f t="shared" si="34"/>
        <v>25.826771653543304</v>
      </c>
      <c r="V287" s="34">
        <v>7.8719999999999999</v>
      </c>
      <c r="X287" s="39">
        <f t="shared" si="35"/>
        <v>23.415354330708659</v>
      </c>
      <c r="Y287" s="34">
        <v>7.1369999999999996</v>
      </c>
      <c r="AA287" s="34">
        <v>430.71300000000002</v>
      </c>
      <c r="AB287" s="34">
        <f t="shared" si="31"/>
        <v>422.84100000000001</v>
      </c>
      <c r="AC287" s="34">
        <f t="shared" si="32"/>
        <v>423.57600000000002</v>
      </c>
      <c r="AD287" s="34">
        <f t="shared" si="36"/>
        <v>7.507000000000005</v>
      </c>
      <c r="AE287" s="34">
        <f t="shared" si="36"/>
        <v>6.7719999999999914</v>
      </c>
      <c r="AF287" s="34">
        <f t="shared" si="30"/>
        <v>0.73500000000001364</v>
      </c>
    </row>
    <row r="288" spans="1:32" s="34" customFormat="1" x14ac:dyDescent="0.2">
      <c r="A288" s="34" t="s">
        <v>200</v>
      </c>
      <c r="B288" s="42">
        <v>473426095052526</v>
      </c>
      <c r="C288" s="36" t="s">
        <v>22</v>
      </c>
      <c r="D288" s="37">
        <v>39014</v>
      </c>
      <c r="E288" s="37"/>
      <c r="F288" s="37"/>
      <c r="G288" s="37"/>
      <c r="H288" s="37"/>
      <c r="I288" s="37"/>
      <c r="J288" s="38" t="s">
        <v>206</v>
      </c>
      <c r="K288" s="38"/>
      <c r="L288" s="38"/>
      <c r="M288" s="38"/>
      <c r="N288" s="38"/>
      <c r="O288" s="38"/>
      <c r="P288" s="38"/>
      <c r="U288" s="39">
        <f t="shared" si="34"/>
        <v>25.93832020997375</v>
      </c>
      <c r="V288" s="34">
        <v>7.9059999999999997</v>
      </c>
      <c r="X288" s="39">
        <f t="shared" si="35"/>
        <v>23.454724409448819</v>
      </c>
      <c r="Y288" s="34">
        <v>7.149</v>
      </c>
      <c r="AA288" s="34">
        <v>430.71300000000002</v>
      </c>
      <c r="AB288" s="34">
        <f t="shared" si="31"/>
        <v>422.80700000000002</v>
      </c>
      <c r="AC288" s="34">
        <f t="shared" si="32"/>
        <v>423.56400000000002</v>
      </c>
      <c r="AD288" s="34">
        <f t="shared" si="36"/>
        <v>7.5409999999999968</v>
      </c>
      <c r="AE288" s="34">
        <f t="shared" si="36"/>
        <v>6.7839999999999918</v>
      </c>
      <c r="AF288" s="34">
        <f t="shared" si="30"/>
        <v>0.757000000000005</v>
      </c>
    </row>
    <row r="289" spans="1:32" s="34" customFormat="1" x14ac:dyDescent="0.2">
      <c r="A289" s="34" t="s">
        <v>200</v>
      </c>
      <c r="B289" s="42">
        <v>473426095052526</v>
      </c>
      <c r="C289" s="36" t="s">
        <v>22</v>
      </c>
      <c r="D289" s="37">
        <v>39050</v>
      </c>
      <c r="E289" s="37"/>
      <c r="F289" s="37"/>
      <c r="G289" s="37"/>
      <c r="H289" s="37"/>
      <c r="I289" s="37"/>
      <c r="J289" s="38" t="s">
        <v>206</v>
      </c>
      <c r="K289" s="38"/>
      <c r="L289" s="38"/>
      <c r="M289" s="38"/>
      <c r="N289" s="38"/>
      <c r="O289" s="38"/>
      <c r="P289" s="38"/>
      <c r="U289" s="39">
        <f t="shared" si="34"/>
        <v>26.076115485564305</v>
      </c>
      <c r="V289" s="34">
        <v>7.9480000000000004</v>
      </c>
      <c r="X289" s="39">
        <f t="shared" si="35"/>
        <v>23.513779527559052</v>
      </c>
      <c r="Y289" s="34">
        <v>7.1669999999999998</v>
      </c>
      <c r="AA289" s="34">
        <v>430.71300000000002</v>
      </c>
      <c r="AB289" s="34">
        <f t="shared" si="31"/>
        <v>422.76500000000004</v>
      </c>
      <c r="AC289" s="34">
        <f t="shared" si="32"/>
        <v>423.54600000000005</v>
      </c>
      <c r="AD289" s="34">
        <f t="shared" si="36"/>
        <v>7.58299999999997</v>
      </c>
      <c r="AE289" s="34">
        <f t="shared" si="36"/>
        <v>6.8019999999999641</v>
      </c>
      <c r="AF289" s="34">
        <f t="shared" si="30"/>
        <v>0.78100000000000591</v>
      </c>
    </row>
    <row r="290" spans="1:32" s="34" customFormat="1" x14ac:dyDescent="0.2">
      <c r="A290" s="34" t="s">
        <v>200</v>
      </c>
      <c r="B290" s="42">
        <v>473426095052526</v>
      </c>
      <c r="C290" s="36" t="s">
        <v>22</v>
      </c>
      <c r="D290" s="37">
        <v>39077</v>
      </c>
      <c r="E290" s="37"/>
      <c r="F290" s="37"/>
      <c r="G290" s="37"/>
      <c r="H290" s="37"/>
      <c r="I290" s="37"/>
      <c r="J290" s="38" t="s">
        <v>206</v>
      </c>
      <c r="K290" s="38"/>
      <c r="L290" s="38"/>
      <c r="M290" s="38"/>
      <c r="N290" s="38"/>
      <c r="O290" s="38"/>
      <c r="P290" s="38"/>
      <c r="U290" s="39">
        <f t="shared" si="34"/>
        <v>26.207349081364828</v>
      </c>
      <c r="V290" s="34">
        <v>7.9880000000000004</v>
      </c>
      <c r="X290" s="39">
        <f t="shared" si="35"/>
        <v>23.540026246719158</v>
      </c>
      <c r="Y290" s="34">
        <v>7.1749999999999998</v>
      </c>
      <c r="AA290" s="34">
        <v>430.71300000000002</v>
      </c>
      <c r="AB290" s="34">
        <f t="shared" si="31"/>
        <v>422.72500000000002</v>
      </c>
      <c r="AC290" s="34">
        <f t="shared" si="32"/>
        <v>423.53800000000001</v>
      </c>
      <c r="AD290" s="34">
        <f t="shared" si="36"/>
        <v>7.6229999999999905</v>
      </c>
      <c r="AE290" s="34">
        <f t="shared" si="36"/>
        <v>6.8100000000000023</v>
      </c>
      <c r="AF290" s="34">
        <f t="shared" si="30"/>
        <v>0.81299999999998818</v>
      </c>
    </row>
    <row r="291" spans="1:32" s="34" customFormat="1" x14ac:dyDescent="0.2">
      <c r="A291" s="34" t="s">
        <v>200</v>
      </c>
      <c r="B291" s="42">
        <v>473426095052526</v>
      </c>
      <c r="C291" s="36" t="s">
        <v>22</v>
      </c>
      <c r="D291" s="37">
        <v>39114</v>
      </c>
      <c r="E291" s="37"/>
      <c r="F291" s="37"/>
      <c r="G291" s="37"/>
      <c r="H291" s="37"/>
      <c r="I291" s="37"/>
      <c r="J291" s="38" t="s">
        <v>206</v>
      </c>
      <c r="K291" s="38"/>
      <c r="L291" s="38"/>
      <c r="M291" s="38"/>
      <c r="N291" s="38"/>
      <c r="O291" s="38"/>
      <c r="P291" s="38"/>
      <c r="U291" s="39">
        <f t="shared" si="34"/>
        <v>26.377952755905508</v>
      </c>
      <c r="V291" s="34">
        <v>8.0399999999999991</v>
      </c>
      <c r="X291" s="39">
        <f t="shared" si="35"/>
        <v>23.628608923884514</v>
      </c>
      <c r="Y291" s="34">
        <v>7.202</v>
      </c>
      <c r="AA291" s="34">
        <v>430.71300000000002</v>
      </c>
      <c r="AB291" s="34">
        <f t="shared" si="31"/>
        <v>422.673</v>
      </c>
      <c r="AC291" s="34">
        <f t="shared" si="32"/>
        <v>423.51100000000002</v>
      </c>
      <c r="AD291" s="34">
        <f t="shared" si="36"/>
        <v>7.6750000000000114</v>
      </c>
      <c r="AE291" s="34">
        <f t="shared" si="36"/>
        <v>6.8369999999999891</v>
      </c>
      <c r="AF291" s="34">
        <f t="shared" si="30"/>
        <v>0.83800000000002228</v>
      </c>
    </row>
    <row r="292" spans="1:32" s="34" customFormat="1" x14ac:dyDescent="0.2">
      <c r="A292" s="34" t="s">
        <v>200</v>
      </c>
      <c r="B292" s="42">
        <v>473426095052526</v>
      </c>
      <c r="C292" s="36" t="s">
        <v>22</v>
      </c>
      <c r="D292" s="37">
        <v>39136</v>
      </c>
      <c r="E292" s="37"/>
      <c r="F292" s="37"/>
      <c r="G292" s="37"/>
      <c r="H292" s="37"/>
      <c r="I292" s="37"/>
      <c r="J292" s="38" t="s">
        <v>206</v>
      </c>
      <c r="K292" s="38"/>
      <c r="L292" s="38"/>
      <c r="M292" s="38"/>
      <c r="N292" s="38"/>
      <c r="O292" s="38"/>
      <c r="P292" s="38"/>
      <c r="U292" s="39">
        <f t="shared" si="34"/>
        <v>26.400918635170605</v>
      </c>
      <c r="V292" s="34">
        <v>8.0470000000000006</v>
      </c>
      <c r="X292" s="39">
        <f t="shared" si="35"/>
        <v>23.684383202099738</v>
      </c>
      <c r="Y292" s="34">
        <v>7.2190000000000003</v>
      </c>
      <c r="AA292" s="34">
        <v>430.71300000000002</v>
      </c>
      <c r="AB292" s="34">
        <f t="shared" si="31"/>
        <v>422.666</v>
      </c>
      <c r="AC292" s="34">
        <f t="shared" si="32"/>
        <v>423.49400000000003</v>
      </c>
      <c r="AD292" s="34">
        <f t="shared" si="36"/>
        <v>7.6820000000000164</v>
      </c>
      <c r="AE292" s="34">
        <f t="shared" si="36"/>
        <v>6.853999999999985</v>
      </c>
      <c r="AF292" s="34">
        <f t="shared" si="30"/>
        <v>0.82800000000003138</v>
      </c>
    </row>
    <row r="293" spans="1:32" s="34" customFormat="1" x14ac:dyDescent="0.2">
      <c r="A293" s="34" t="s">
        <v>200</v>
      </c>
      <c r="B293" s="42">
        <v>473426095052526</v>
      </c>
      <c r="C293" s="36" t="s">
        <v>22</v>
      </c>
      <c r="D293" s="37">
        <v>39167</v>
      </c>
      <c r="E293" s="37"/>
      <c r="F293" s="37"/>
      <c r="G293" s="37"/>
      <c r="H293" s="37"/>
      <c r="I293" s="37"/>
      <c r="J293" s="38" t="s">
        <v>206</v>
      </c>
      <c r="K293" s="38"/>
      <c r="L293" s="38"/>
      <c r="M293" s="38"/>
      <c r="N293" s="38"/>
      <c r="O293" s="38"/>
      <c r="P293" s="38"/>
      <c r="U293" s="39">
        <f t="shared" si="34"/>
        <v>26.404199475065617</v>
      </c>
      <c r="V293" s="34">
        <v>8.048</v>
      </c>
      <c r="X293" s="39">
        <f t="shared" si="35"/>
        <v>23.658136482939632</v>
      </c>
      <c r="Y293" s="34">
        <v>7.2110000000000003</v>
      </c>
      <c r="AA293" s="34">
        <v>430.71300000000002</v>
      </c>
      <c r="AB293" s="34">
        <f t="shared" si="31"/>
        <v>422.66500000000002</v>
      </c>
      <c r="AC293" s="34">
        <f t="shared" si="32"/>
        <v>423.50200000000001</v>
      </c>
      <c r="AD293" s="34">
        <f t="shared" si="36"/>
        <v>7.6829999999999927</v>
      </c>
      <c r="AE293" s="34">
        <f t="shared" si="36"/>
        <v>6.8460000000000036</v>
      </c>
      <c r="AF293" s="34">
        <f t="shared" si="30"/>
        <v>0.83699999999998909</v>
      </c>
    </row>
    <row r="294" spans="1:32" s="34" customFormat="1" x14ac:dyDescent="0.2">
      <c r="A294" s="34" t="s">
        <v>200</v>
      </c>
      <c r="B294" s="42">
        <v>473426095052526</v>
      </c>
      <c r="C294" s="36" t="s">
        <v>22</v>
      </c>
      <c r="D294" s="37">
        <v>39198</v>
      </c>
      <c r="E294" s="37"/>
      <c r="F294" s="37"/>
      <c r="G294" s="37"/>
      <c r="H294" s="37"/>
      <c r="I294" s="37"/>
      <c r="J294" s="38" t="s">
        <v>206</v>
      </c>
      <c r="K294" s="38"/>
      <c r="L294" s="38"/>
      <c r="M294" s="38"/>
      <c r="N294" s="38"/>
      <c r="O294" s="38"/>
      <c r="P294" s="38"/>
      <c r="U294" s="39">
        <f t="shared" si="34"/>
        <v>26.04330708661417</v>
      </c>
      <c r="V294" s="34">
        <v>7.9379999999999997</v>
      </c>
      <c r="X294" s="39">
        <f t="shared" si="35"/>
        <v>23.536745406824146</v>
      </c>
      <c r="Y294" s="34">
        <v>7.1740000000000004</v>
      </c>
      <c r="AA294" s="34">
        <v>430.71300000000002</v>
      </c>
      <c r="AB294" s="34">
        <f t="shared" si="31"/>
        <v>422.77500000000003</v>
      </c>
      <c r="AC294" s="34">
        <f t="shared" si="32"/>
        <v>423.53900000000004</v>
      </c>
      <c r="AD294" s="34">
        <f t="shared" si="36"/>
        <v>7.5729999999999791</v>
      </c>
      <c r="AE294" s="34">
        <f t="shared" si="36"/>
        <v>6.8089999999999691</v>
      </c>
      <c r="AF294" s="34">
        <f t="shared" si="30"/>
        <v>0.76400000000001</v>
      </c>
    </row>
    <row r="295" spans="1:32" s="34" customFormat="1" x14ac:dyDescent="0.2">
      <c r="A295" s="34" t="s">
        <v>200</v>
      </c>
      <c r="B295" s="42">
        <v>473426095052526</v>
      </c>
      <c r="C295" s="36" t="s">
        <v>22</v>
      </c>
      <c r="D295" s="37">
        <v>39220</v>
      </c>
      <c r="E295" s="37"/>
      <c r="F295" s="37"/>
      <c r="G295" s="37"/>
      <c r="H295" s="37"/>
      <c r="I295" s="37"/>
      <c r="J295" s="38" t="s">
        <v>206</v>
      </c>
      <c r="K295" s="38"/>
      <c r="L295" s="38"/>
      <c r="M295" s="38"/>
      <c r="N295" s="38"/>
      <c r="O295" s="38"/>
      <c r="P295" s="38"/>
      <c r="U295" s="39">
        <f t="shared" si="34"/>
        <v>25.124671916010499</v>
      </c>
      <c r="V295" s="34">
        <v>7.6580000000000004</v>
      </c>
      <c r="X295" s="39">
        <f t="shared" si="35"/>
        <v>23.421916010498688</v>
      </c>
      <c r="Y295" s="34">
        <v>7.1390000000000002</v>
      </c>
      <c r="AA295" s="34">
        <v>430.71300000000002</v>
      </c>
      <c r="AB295" s="34">
        <f t="shared" si="31"/>
        <v>423.05500000000001</v>
      </c>
      <c r="AC295" s="34">
        <f t="shared" si="32"/>
        <v>423.57400000000001</v>
      </c>
      <c r="AD295" s="34">
        <f t="shared" si="36"/>
        <v>7.2930000000000064</v>
      </c>
      <c r="AE295" s="34">
        <f t="shared" si="36"/>
        <v>6.7740000000000009</v>
      </c>
      <c r="AF295" s="34">
        <f t="shared" si="30"/>
        <v>0.51900000000000546</v>
      </c>
    </row>
    <row r="296" spans="1:32" s="34" customFormat="1" x14ac:dyDescent="0.2">
      <c r="A296" s="34" t="s">
        <v>200</v>
      </c>
      <c r="B296" s="42">
        <v>473426095052526</v>
      </c>
      <c r="C296" s="36" t="s">
        <v>22</v>
      </c>
      <c r="D296" s="37">
        <v>39258</v>
      </c>
      <c r="E296" s="37"/>
      <c r="F296" s="37"/>
      <c r="G296" s="37"/>
      <c r="H296" s="37"/>
      <c r="I296" s="37"/>
      <c r="J296" s="38" t="s">
        <v>206</v>
      </c>
      <c r="K296" s="38"/>
      <c r="L296" s="38"/>
      <c r="M296" s="38"/>
      <c r="N296" s="38"/>
      <c r="O296" s="38"/>
      <c r="P296" s="38"/>
      <c r="U296" s="39">
        <f t="shared" si="34"/>
        <v>24.58005249343832</v>
      </c>
      <c r="V296" s="34">
        <v>7.492</v>
      </c>
      <c r="X296" s="39">
        <f t="shared" si="35"/>
        <v>23.333333333333332</v>
      </c>
      <c r="Y296" s="34">
        <v>7.1120000000000001</v>
      </c>
      <c r="AA296" s="34">
        <v>430.71300000000002</v>
      </c>
      <c r="AB296" s="34">
        <f t="shared" si="31"/>
        <v>423.221</v>
      </c>
      <c r="AC296" s="34">
        <f t="shared" si="32"/>
        <v>423.601</v>
      </c>
      <c r="AD296" s="34">
        <f t="shared" si="36"/>
        <v>7.1270000000000095</v>
      </c>
      <c r="AE296" s="34">
        <f t="shared" si="36"/>
        <v>6.7470000000000141</v>
      </c>
      <c r="AF296" s="34">
        <f t="shared" si="30"/>
        <v>0.37999999999999545</v>
      </c>
    </row>
    <row r="297" spans="1:32" s="34" customFormat="1" x14ac:dyDescent="0.2">
      <c r="A297" s="34" t="s">
        <v>200</v>
      </c>
      <c r="B297" s="42">
        <v>473426095052526</v>
      </c>
      <c r="C297" s="36" t="s">
        <v>22</v>
      </c>
      <c r="D297" s="37">
        <v>39272</v>
      </c>
      <c r="E297" s="37"/>
      <c r="F297" s="37"/>
      <c r="G297" s="37"/>
      <c r="H297" s="37"/>
      <c r="I297" s="37"/>
      <c r="J297" s="38" t="s">
        <v>206</v>
      </c>
      <c r="K297" s="38"/>
      <c r="L297" s="38"/>
      <c r="M297" s="38"/>
      <c r="N297" s="38"/>
      <c r="O297" s="38"/>
      <c r="P297" s="38"/>
      <c r="U297" s="39">
        <f t="shared" si="34"/>
        <v>24.481627296587924</v>
      </c>
      <c r="V297" s="34">
        <v>7.4619999999999997</v>
      </c>
      <c r="X297" s="39">
        <f t="shared" si="35"/>
        <v>23.333333333333332</v>
      </c>
      <c r="Y297" s="34">
        <v>7.1120000000000001</v>
      </c>
      <c r="AA297" s="34">
        <v>430.71300000000002</v>
      </c>
      <c r="AB297" s="34">
        <f t="shared" si="31"/>
        <v>423.25100000000003</v>
      </c>
      <c r="AC297" s="34">
        <f t="shared" si="32"/>
        <v>423.601</v>
      </c>
      <c r="AD297" s="34">
        <f t="shared" si="36"/>
        <v>7.09699999999998</v>
      </c>
      <c r="AE297" s="34">
        <f t="shared" si="36"/>
        <v>6.7470000000000141</v>
      </c>
      <c r="AF297" s="34">
        <f t="shared" si="30"/>
        <v>0.34999999999996589</v>
      </c>
    </row>
    <row r="298" spans="1:32" s="34" customFormat="1" x14ac:dyDescent="0.2">
      <c r="A298" s="34" t="s">
        <v>200</v>
      </c>
      <c r="B298" s="42">
        <v>473426095052526</v>
      </c>
      <c r="C298" s="36" t="s">
        <v>22</v>
      </c>
      <c r="D298" s="37">
        <v>39317</v>
      </c>
      <c r="E298" s="37"/>
      <c r="F298" s="37"/>
      <c r="G298" s="37"/>
      <c r="H298" s="37"/>
      <c r="I298" s="37"/>
      <c r="J298" s="38" t="s">
        <v>206</v>
      </c>
      <c r="K298" s="38"/>
      <c r="L298" s="38"/>
      <c r="M298" s="38"/>
      <c r="N298" s="38"/>
      <c r="O298" s="38"/>
      <c r="P298" s="38"/>
      <c r="U298" s="39">
        <f t="shared" si="34"/>
        <v>25.374015748031496</v>
      </c>
      <c r="V298" s="34">
        <v>7.734</v>
      </c>
      <c r="X298" s="39">
        <f t="shared" si="35"/>
        <v>23.52034120734908</v>
      </c>
      <c r="Y298" s="34">
        <v>7.1689999999999996</v>
      </c>
      <c r="AA298" s="34">
        <v>430.71300000000002</v>
      </c>
      <c r="AB298" s="34">
        <f t="shared" si="31"/>
        <v>422.97900000000004</v>
      </c>
      <c r="AC298" s="34">
        <f t="shared" si="32"/>
        <v>423.54400000000004</v>
      </c>
      <c r="AD298" s="34">
        <f t="shared" si="36"/>
        <v>7.3689999999999714</v>
      </c>
      <c r="AE298" s="34">
        <f t="shared" si="36"/>
        <v>6.8039999999999736</v>
      </c>
      <c r="AF298" s="34">
        <f t="shared" si="30"/>
        <v>0.56499999999999773</v>
      </c>
    </row>
    <row r="299" spans="1:32" s="34" customFormat="1" x14ac:dyDescent="0.2">
      <c r="A299" s="34" t="s">
        <v>200</v>
      </c>
      <c r="B299" s="42">
        <v>473426095052526</v>
      </c>
      <c r="C299" s="36" t="s">
        <v>22</v>
      </c>
      <c r="D299" s="37">
        <v>39356</v>
      </c>
      <c r="E299" s="37"/>
      <c r="F299" s="37"/>
      <c r="G299" s="37"/>
      <c r="H299" s="37"/>
      <c r="I299" s="37"/>
      <c r="J299" s="38" t="s">
        <v>206</v>
      </c>
      <c r="K299" s="38"/>
      <c r="L299" s="38"/>
      <c r="M299" s="38"/>
      <c r="N299" s="38"/>
      <c r="O299" s="38"/>
      <c r="P299" s="38"/>
      <c r="U299" s="39">
        <f t="shared" si="34"/>
        <v>25.889107611548557</v>
      </c>
      <c r="V299" s="34">
        <v>7.891</v>
      </c>
      <c r="X299" s="39">
        <f t="shared" si="35"/>
        <v>23.579396325459317</v>
      </c>
      <c r="Y299" s="34">
        <v>7.1870000000000003</v>
      </c>
      <c r="AA299" s="34">
        <v>430.71300000000002</v>
      </c>
      <c r="AB299" s="34">
        <f t="shared" si="31"/>
        <v>422.822</v>
      </c>
      <c r="AC299" s="34">
        <f t="shared" si="32"/>
        <v>423.52600000000001</v>
      </c>
      <c r="AD299" s="34">
        <f t="shared" si="36"/>
        <v>7.5260000000000105</v>
      </c>
      <c r="AE299" s="34">
        <f t="shared" si="36"/>
        <v>6.8220000000000027</v>
      </c>
      <c r="AF299" s="34">
        <f t="shared" si="30"/>
        <v>0.70400000000000773</v>
      </c>
    </row>
    <row r="300" spans="1:32" s="34" customFormat="1" x14ac:dyDescent="0.2">
      <c r="A300" s="34" t="s">
        <v>200</v>
      </c>
      <c r="B300" s="42">
        <v>473426095052526</v>
      </c>
      <c r="C300" s="36" t="s">
        <v>22</v>
      </c>
      <c r="D300" s="37">
        <v>39373</v>
      </c>
      <c r="E300" s="37"/>
      <c r="F300" s="37"/>
      <c r="G300" s="37"/>
      <c r="H300" s="37"/>
      <c r="I300" s="37"/>
      <c r="J300" s="38" t="s">
        <v>206</v>
      </c>
      <c r="K300" s="38"/>
      <c r="L300" s="38"/>
      <c r="M300" s="38"/>
      <c r="N300" s="38"/>
      <c r="O300" s="38"/>
      <c r="P300" s="38"/>
      <c r="U300" s="39">
        <f t="shared" si="34"/>
        <v>25.862860892388451</v>
      </c>
      <c r="V300" s="34">
        <v>7.883</v>
      </c>
      <c r="X300" s="39">
        <f t="shared" si="35"/>
        <v>23.513779527559052</v>
      </c>
      <c r="Y300" s="34">
        <v>7.1669999999999998</v>
      </c>
      <c r="AA300" s="34">
        <v>430.71300000000002</v>
      </c>
      <c r="AB300" s="34">
        <f t="shared" si="31"/>
        <v>422.83000000000004</v>
      </c>
      <c r="AC300" s="34">
        <f t="shared" si="32"/>
        <v>423.54600000000005</v>
      </c>
      <c r="AD300" s="34">
        <f t="shared" si="36"/>
        <v>7.5179999999999723</v>
      </c>
      <c r="AE300" s="34">
        <f t="shared" si="36"/>
        <v>6.8019999999999641</v>
      </c>
      <c r="AF300" s="34">
        <f t="shared" si="30"/>
        <v>0.71600000000000819</v>
      </c>
    </row>
    <row r="301" spans="1:32" s="34" customFormat="1" x14ac:dyDescent="0.2">
      <c r="A301" s="34" t="s">
        <v>200</v>
      </c>
      <c r="B301" s="42">
        <v>473426095052526</v>
      </c>
      <c r="C301" s="36" t="s">
        <v>22</v>
      </c>
      <c r="D301" s="37">
        <v>39413</v>
      </c>
      <c r="E301" s="37"/>
      <c r="F301" s="37"/>
      <c r="G301" s="37"/>
      <c r="H301" s="37"/>
      <c r="I301" s="37"/>
      <c r="J301" s="38" t="s">
        <v>206</v>
      </c>
      <c r="K301" s="38"/>
      <c r="L301" s="38"/>
      <c r="M301" s="38"/>
      <c r="N301" s="38"/>
      <c r="O301" s="38"/>
      <c r="P301" s="38"/>
      <c r="U301" s="39">
        <f t="shared" si="34"/>
        <v>25.009842519685037</v>
      </c>
      <c r="V301" s="34">
        <v>7.6230000000000002</v>
      </c>
      <c r="X301" s="39">
        <f t="shared" si="35"/>
        <v>23.405511811023622</v>
      </c>
      <c r="Y301" s="34">
        <v>7.1340000000000003</v>
      </c>
      <c r="AA301" s="34">
        <v>430.71300000000002</v>
      </c>
      <c r="AB301" s="34">
        <f t="shared" si="31"/>
        <v>423.09000000000003</v>
      </c>
      <c r="AC301" s="34">
        <f t="shared" si="32"/>
        <v>423.57900000000001</v>
      </c>
      <c r="AD301" s="34">
        <f t="shared" si="36"/>
        <v>7.2579999999999814</v>
      </c>
      <c r="AE301" s="34">
        <f t="shared" si="36"/>
        <v>6.7690000000000055</v>
      </c>
      <c r="AF301" s="34">
        <f t="shared" si="30"/>
        <v>0.4889999999999759</v>
      </c>
    </row>
    <row r="302" spans="1:32" s="34" customFormat="1" x14ac:dyDescent="0.2">
      <c r="A302" s="34" t="s">
        <v>200</v>
      </c>
      <c r="B302" s="42">
        <v>473426095052526</v>
      </c>
      <c r="C302" s="36" t="s">
        <v>22</v>
      </c>
      <c r="D302" s="37">
        <v>39443</v>
      </c>
      <c r="E302" s="37"/>
      <c r="F302" s="37"/>
      <c r="G302" s="37"/>
      <c r="H302" s="37"/>
      <c r="I302" s="37"/>
      <c r="J302" s="38" t="s">
        <v>206</v>
      </c>
      <c r="K302" s="38"/>
      <c r="L302" s="38"/>
      <c r="M302" s="38"/>
      <c r="N302" s="38"/>
      <c r="O302" s="38"/>
      <c r="P302" s="38"/>
      <c r="U302" s="39">
        <f t="shared" si="34"/>
        <v>25.039370078740156</v>
      </c>
      <c r="V302" s="34">
        <v>7.6319999999999997</v>
      </c>
      <c r="X302" s="39">
        <f t="shared" si="35"/>
        <v>23.431758530183728</v>
      </c>
      <c r="Y302" s="34">
        <v>7.1420000000000003</v>
      </c>
      <c r="AA302" s="34">
        <v>430.71300000000002</v>
      </c>
      <c r="AB302" s="34">
        <f t="shared" si="31"/>
        <v>423.08100000000002</v>
      </c>
      <c r="AC302" s="34">
        <f t="shared" si="32"/>
        <v>423.57100000000003</v>
      </c>
      <c r="AD302" s="34">
        <f t="shared" ref="AD302:AE315" si="37">430.348-AB302</f>
        <v>7.2669999999999959</v>
      </c>
      <c r="AE302" s="34">
        <f t="shared" si="37"/>
        <v>6.7769999999999868</v>
      </c>
      <c r="AF302" s="34">
        <f t="shared" si="30"/>
        <v>0.49000000000000909</v>
      </c>
    </row>
    <row r="303" spans="1:32" s="34" customFormat="1" x14ac:dyDescent="0.2">
      <c r="A303" s="34" t="s">
        <v>200</v>
      </c>
      <c r="B303" s="42">
        <v>473426095052526</v>
      </c>
      <c r="C303" s="36" t="s">
        <v>22</v>
      </c>
      <c r="D303" s="37">
        <v>39472</v>
      </c>
      <c r="E303" s="37"/>
      <c r="F303" s="37"/>
      <c r="G303" s="37"/>
      <c r="H303" s="37"/>
      <c r="I303" s="37"/>
      <c r="J303" s="38" t="s">
        <v>206</v>
      </c>
      <c r="K303" s="38"/>
      <c r="L303" s="38"/>
      <c r="M303" s="38"/>
      <c r="N303" s="38"/>
      <c r="O303" s="38"/>
      <c r="P303" s="38"/>
      <c r="U303" s="39">
        <f t="shared" si="34"/>
        <v>25.305118110236219</v>
      </c>
      <c r="V303" s="34">
        <v>7.7130000000000001</v>
      </c>
      <c r="X303" s="39">
        <f t="shared" si="35"/>
        <v>23.500656167979002</v>
      </c>
      <c r="Y303" s="34">
        <v>7.1630000000000003</v>
      </c>
      <c r="AA303" s="34">
        <v>430.71300000000002</v>
      </c>
      <c r="AB303" s="34">
        <f t="shared" si="31"/>
        <v>423</v>
      </c>
      <c r="AC303" s="34">
        <f t="shared" si="32"/>
        <v>423.55</v>
      </c>
      <c r="AD303" s="34">
        <f t="shared" si="37"/>
        <v>7.3480000000000132</v>
      </c>
      <c r="AE303" s="34">
        <f t="shared" si="37"/>
        <v>6.7980000000000018</v>
      </c>
      <c r="AF303" s="34">
        <f t="shared" si="30"/>
        <v>0.55000000000001137</v>
      </c>
    </row>
    <row r="304" spans="1:32" s="34" customFormat="1" x14ac:dyDescent="0.2">
      <c r="A304" s="34" t="s">
        <v>200</v>
      </c>
      <c r="B304" s="42">
        <v>473426095052526</v>
      </c>
      <c r="C304" s="36" t="s">
        <v>22</v>
      </c>
      <c r="D304" s="37">
        <v>39507</v>
      </c>
      <c r="E304" s="37"/>
      <c r="F304" s="37"/>
      <c r="G304" s="37"/>
      <c r="H304" s="37"/>
      <c r="I304" s="37"/>
      <c r="J304" s="38" t="s">
        <v>206</v>
      </c>
      <c r="K304" s="38"/>
      <c r="L304" s="38"/>
      <c r="M304" s="38"/>
      <c r="N304" s="38"/>
      <c r="O304" s="38"/>
      <c r="P304" s="38"/>
      <c r="U304" s="39">
        <f t="shared" si="34"/>
        <v>25.705380577427821</v>
      </c>
      <c r="V304" s="34">
        <v>7.835</v>
      </c>
      <c r="X304" s="39">
        <f t="shared" si="35"/>
        <v>23.608923884514432</v>
      </c>
      <c r="Y304" s="34">
        <v>7.1959999999999997</v>
      </c>
      <c r="AA304" s="34">
        <v>430.71300000000002</v>
      </c>
      <c r="AB304" s="34">
        <f>AA304-V304</f>
        <v>422.87800000000004</v>
      </c>
      <c r="AC304" s="34">
        <f t="shared" si="32"/>
        <v>423.517</v>
      </c>
      <c r="AD304" s="34">
        <f t="shared" si="37"/>
        <v>7.4699999999999704</v>
      </c>
      <c r="AE304" s="34">
        <f t="shared" si="37"/>
        <v>6.8310000000000173</v>
      </c>
      <c r="AF304" s="34">
        <f t="shared" si="30"/>
        <v>0.63899999999995316</v>
      </c>
    </row>
    <row r="305" spans="1:32" s="34" customFormat="1" x14ac:dyDescent="0.2">
      <c r="A305" s="34" t="s">
        <v>200</v>
      </c>
      <c r="B305" s="42">
        <v>473426095052526</v>
      </c>
      <c r="C305" s="36" t="s">
        <v>22</v>
      </c>
      <c r="D305" s="37">
        <v>39536</v>
      </c>
      <c r="E305" s="37"/>
      <c r="F305" s="37"/>
      <c r="G305" s="37"/>
      <c r="H305" s="37"/>
      <c r="I305" s="37"/>
      <c r="J305" s="38" t="s">
        <v>206</v>
      </c>
      <c r="K305" s="38"/>
      <c r="L305" s="38"/>
      <c r="M305" s="38"/>
      <c r="N305" s="38"/>
      <c r="O305" s="38"/>
      <c r="P305" s="38"/>
      <c r="U305" s="39">
        <f t="shared" si="34"/>
        <v>26.003937007874015</v>
      </c>
      <c r="V305" s="34">
        <v>7.9260000000000002</v>
      </c>
      <c r="X305" s="39">
        <f t="shared" si="35"/>
        <v>23.661417322834644</v>
      </c>
      <c r="Y305" s="34">
        <v>7.2119999999999997</v>
      </c>
      <c r="AA305" s="34">
        <v>430.71300000000002</v>
      </c>
      <c r="AB305" s="34">
        <f>AA305-V305</f>
        <v>422.78700000000003</v>
      </c>
      <c r="AC305" s="34">
        <f t="shared" si="32"/>
        <v>423.50100000000003</v>
      </c>
      <c r="AD305" s="34">
        <f t="shared" si="37"/>
        <v>7.5609999999999786</v>
      </c>
      <c r="AE305" s="34">
        <f t="shared" si="37"/>
        <v>6.84699999999998</v>
      </c>
      <c r="AF305" s="34">
        <f t="shared" si="30"/>
        <v>0.71399999999999864</v>
      </c>
    </row>
    <row r="306" spans="1:32" s="34" customFormat="1" x14ac:dyDescent="0.2">
      <c r="A306" s="34" t="s">
        <v>200</v>
      </c>
      <c r="B306" s="42">
        <v>473426095052526</v>
      </c>
      <c r="C306" s="36" t="s">
        <v>22</v>
      </c>
      <c r="D306" s="37">
        <v>39563</v>
      </c>
      <c r="E306" s="37"/>
      <c r="F306" s="37"/>
      <c r="G306" s="37"/>
      <c r="H306" s="37"/>
      <c r="I306" s="37"/>
      <c r="J306" s="38" t="s">
        <v>206</v>
      </c>
      <c r="K306" s="38"/>
      <c r="L306" s="38"/>
      <c r="M306" s="38"/>
      <c r="N306" s="38"/>
      <c r="O306" s="38"/>
      <c r="P306" s="38"/>
      <c r="U306" s="39"/>
      <c r="X306" s="39">
        <f t="shared" si="35"/>
        <v>23.441601049868765</v>
      </c>
      <c r="Y306" s="34">
        <v>7.1449999999999996</v>
      </c>
      <c r="Z306" s="34" t="s">
        <v>172</v>
      </c>
      <c r="AA306" s="34">
        <v>430.71300000000002</v>
      </c>
      <c r="AC306" s="34">
        <f t="shared" si="32"/>
        <v>423.56800000000004</v>
      </c>
      <c r="AE306" s="34">
        <f t="shared" si="37"/>
        <v>6.7799999999999727</v>
      </c>
    </row>
    <row r="307" spans="1:32" s="34" customFormat="1" x14ac:dyDescent="0.2">
      <c r="A307" s="34" t="s">
        <v>200</v>
      </c>
      <c r="B307" s="42">
        <v>473426095052526</v>
      </c>
      <c r="C307" s="36" t="s">
        <v>22</v>
      </c>
      <c r="D307" s="37">
        <v>39580</v>
      </c>
      <c r="E307" s="37"/>
      <c r="F307" s="37"/>
      <c r="G307" s="37"/>
      <c r="H307" s="37"/>
      <c r="I307" s="37"/>
      <c r="J307" s="38" t="s">
        <v>206</v>
      </c>
      <c r="K307" s="38"/>
      <c r="L307" s="38"/>
      <c r="M307" s="38"/>
      <c r="N307" s="38"/>
      <c r="O307" s="38"/>
      <c r="P307" s="38"/>
      <c r="U307" s="39"/>
      <c r="X307" s="39">
        <f t="shared" si="35"/>
        <v>23.280839895013123</v>
      </c>
      <c r="Y307" s="34">
        <v>7.0960000000000001</v>
      </c>
      <c r="Z307" s="34" t="s">
        <v>172</v>
      </c>
      <c r="AA307" s="34">
        <v>430.71300000000002</v>
      </c>
      <c r="AC307" s="34">
        <f t="shared" si="32"/>
        <v>423.61700000000002</v>
      </c>
      <c r="AE307" s="34">
        <f t="shared" si="37"/>
        <v>6.7309999999999945</v>
      </c>
    </row>
    <row r="308" spans="1:32" s="34" customFormat="1" x14ac:dyDescent="0.2">
      <c r="A308" s="34" t="s">
        <v>200</v>
      </c>
      <c r="B308" s="42">
        <v>473426095052526</v>
      </c>
      <c r="C308" s="36" t="s">
        <v>22</v>
      </c>
      <c r="D308" s="37">
        <v>39674</v>
      </c>
      <c r="E308" s="37"/>
      <c r="F308" s="37"/>
      <c r="G308" s="37"/>
      <c r="H308" s="37"/>
      <c r="I308" s="37"/>
      <c r="J308" s="38" t="s">
        <v>206</v>
      </c>
      <c r="K308" s="38"/>
      <c r="L308" s="38"/>
      <c r="M308" s="38"/>
      <c r="N308" s="38"/>
      <c r="O308" s="38"/>
      <c r="P308" s="38"/>
      <c r="U308" s="39">
        <f t="shared" ref="U308:U316" si="38">V308/0.3048</f>
        <v>23.999343832020998</v>
      </c>
      <c r="V308" s="34">
        <v>7.3150000000000004</v>
      </c>
      <c r="X308" s="39">
        <f t="shared" si="35"/>
        <v>23.126640419947506</v>
      </c>
      <c r="Y308" s="34">
        <v>7.0490000000000004</v>
      </c>
      <c r="AA308" s="34">
        <v>430.71300000000002</v>
      </c>
      <c r="AB308" s="34">
        <f t="shared" ref="AB308:AB313" si="39">AA308-V308</f>
        <v>423.39800000000002</v>
      </c>
      <c r="AC308" s="34">
        <f t="shared" si="32"/>
        <v>423.66400000000004</v>
      </c>
      <c r="AD308" s="34">
        <f t="shared" si="37"/>
        <v>6.9499999999999886</v>
      </c>
      <c r="AE308" s="34">
        <f t="shared" si="37"/>
        <v>6.6839999999999691</v>
      </c>
      <c r="AF308" s="34">
        <f t="shared" ref="AF308:AF313" si="40">AD308-AE308</f>
        <v>0.26600000000001955</v>
      </c>
    </row>
    <row r="309" spans="1:32" s="34" customFormat="1" x14ac:dyDescent="0.2">
      <c r="A309" s="34" t="s">
        <v>200</v>
      </c>
      <c r="B309" s="42">
        <v>473426095052526</v>
      </c>
      <c r="C309" s="36" t="s">
        <v>22</v>
      </c>
      <c r="D309" s="37">
        <v>39725</v>
      </c>
      <c r="E309" s="37"/>
      <c r="F309" s="37"/>
      <c r="G309" s="37"/>
      <c r="H309" s="37"/>
      <c r="I309" s="37"/>
      <c r="J309" s="38" t="s">
        <v>206</v>
      </c>
      <c r="K309" s="38"/>
      <c r="L309" s="38"/>
      <c r="M309" s="38"/>
      <c r="N309" s="38"/>
      <c r="O309" s="38"/>
      <c r="P309" s="38"/>
      <c r="U309" s="39">
        <f t="shared" si="38"/>
        <v>24.087926509186349</v>
      </c>
      <c r="V309" s="34">
        <v>7.3419999999999996</v>
      </c>
      <c r="X309" s="39">
        <f t="shared" si="35"/>
        <v>23.136482939632543</v>
      </c>
      <c r="Y309" s="34">
        <v>7.0519999999999996</v>
      </c>
      <c r="AA309" s="34">
        <v>430.71300000000002</v>
      </c>
      <c r="AB309" s="34">
        <f t="shared" si="39"/>
        <v>423.37100000000004</v>
      </c>
      <c r="AC309" s="34">
        <f t="shared" si="32"/>
        <v>423.661</v>
      </c>
      <c r="AD309" s="34">
        <f t="shared" si="37"/>
        <v>6.9769999999999754</v>
      </c>
      <c r="AE309" s="34">
        <f t="shared" si="37"/>
        <v>6.6870000000000118</v>
      </c>
      <c r="AF309" s="34">
        <f t="shared" si="40"/>
        <v>0.28999999999996362</v>
      </c>
    </row>
    <row r="310" spans="1:32" s="34" customFormat="1" x14ac:dyDescent="0.2">
      <c r="A310" s="34" t="s">
        <v>200</v>
      </c>
      <c r="B310" s="42">
        <v>473426095052526</v>
      </c>
      <c r="C310" s="36" t="s">
        <v>22</v>
      </c>
      <c r="D310" s="37">
        <v>39767</v>
      </c>
      <c r="E310" s="37"/>
      <c r="F310" s="37"/>
      <c r="G310" s="37"/>
      <c r="H310" s="37"/>
      <c r="I310" s="37"/>
      <c r="J310" s="38" t="s">
        <v>206</v>
      </c>
      <c r="K310" s="38"/>
      <c r="L310" s="38"/>
      <c r="M310" s="38"/>
      <c r="N310" s="38"/>
      <c r="O310" s="38"/>
      <c r="P310" s="38"/>
      <c r="U310" s="39">
        <f t="shared" si="38"/>
        <v>23.126640419947506</v>
      </c>
      <c r="V310" s="34">
        <v>7.0490000000000004</v>
      </c>
      <c r="X310" s="39">
        <f t="shared" si="35"/>
        <v>22.933070866141733</v>
      </c>
      <c r="Y310" s="34">
        <v>6.99</v>
      </c>
      <c r="AA310" s="34">
        <v>430.71300000000002</v>
      </c>
      <c r="AB310" s="34">
        <f t="shared" si="39"/>
        <v>423.66400000000004</v>
      </c>
      <c r="AC310" s="34">
        <f t="shared" si="32"/>
        <v>423.72300000000001</v>
      </c>
      <c r="AD310" s="34">
        <f t="shared" si="37"/>
        <v>6.6839999999999691</v>
      </c>
      <c r="AE310" s="34">
        <f t="shared" si="37"/>
        <v>6.625</v>
      </c>
      <c r="AF310" s="34">
        <f t="shared" si="40"/>
        <v>5.8999999999969077E-2</v>
      </c>
    </row>
    <row r="311" spans="1:32" s="34" customFormat="1" x14ac:dyDescent="0.2">
      <c r="A311" s="34" t="s">
        <v>200</v>
      </c>
      <c r="B311" s="42">
        <v>473426095052526</v>
      </c>
      <c r="C311" s="36" t="s">
        <v>22</v>
      </c>
      <c r="D311" s="37">
        <v>39795</v>
      </c>
      <c r="E311" s="37"/>
      <c r="F311" s="37"/>
      <c r="G311" s="37"/>
      <c r="H311" s="37"/>
      <c r="I311" s="37"/>
      <c r="J311" s="38" t="s">
        <v>206</v>
      </c>
      <c r="K311" s="38"/>
      <c r="L311" s="38"/>
      <c r="M311" s="38"/>
      <c r="N311" s="38"/>
      <c r="O311" s="38"/>
      <c r="P311" s="38"/>
      <c r="U311" s="39">
        <f t="shared" si="38"/>
        <v>22.975721784776901</v>
      </c>
      <c r="V311" s="34">
        <v>7.0030000000000001</v>
      </c>
      <c r="X311" s="39">
        <f t="shared" si="35"/>
        <v>22.890419947506562</v>
      </c>
      <c r="Y311" s="34">
        <v>6.9770000000000003</v>
      </c>
      <c r="AA311" s="34">
        <v>430.71300000000002</v>
      </c>
      <c r="AB311" s="34">
        <f t="shared" si="39"/>
        <v>423.71000000000004</v>
      </c>
      <c r="AC311" s="34">
        <f t="shared" si="32"/>
        <v>423.73600000000005</v>
      </c>
      <c r="AD311" s="34">
        <f t="shared" si="37"/>
        <v>6.6379999999999768</v>
      </c>
      <c r="AE311" s="34">
        <f t="shared" si="37"/>
        <v>6.6119999999999663</v>
      </c>
      <c r="AF311" s="34">
        <f t="shared" si="40"/>
        <v>2.6000000000010459E-2</v>
      </c>
    </row>
    <row r="312" spans="1:32" s="34" customFormat="1" x14ac:dyDescent="0.2">
      <c r="A312" s="34" t="s">
        <v>200</v>
      </c>
      <c r="B312" s="42">
        <v>473426095052526</v>
      </c>
      <c r="C312" s="36" t="s">
        <v>22</v>
      </c>
      <c r="D312" s="37">
        <v>39832</v>
      </c>
      <c r="E312" s="37"/>
      <c r="F312" s="37"/>
      <c r="G312" s="37"/>
      <c r="H312" s="37"/>
      <c r="I312" s="37"/>
      <c r="J312" s="38" t="s">
        <v>206</v>
      </c>
      <c r="K312" s="38"/>
      <c r="L312" s="38"/>
      <c r="M312" s="38"/>
      <c r="N312" s="38"/>
      <c r="O312" s="38"/>
      <c r="P312" s="38"/>
      <c r="U312" s="39">
        <f t="shared" si="38"/>
        <v>23.435039370078737</v>
      </c>
      <c r="V312" s="34">
        <v>7.1429999999999998</v>
      </c>
      <c r="X312" s="39">
        <f t="shared" si="35"/>
        <v>22.919947506561677</v>
      </c>
      <c r="Y312" s="34">
        <v>6.9859999999999998</v>
      </c>
      <c r="AA312" s="34">
        <v>430.71300000000002</v>
      </c>
      <c r="AB312" s="34">
        <f t="shared" si="39"/>
        <v>423.57000000000005</v>
      </c>
      <c r="AC312" s="34">
        <f t="shared" si="32"/>
        <v>423.72700000000003</v>
      </c>
      <c r="AD312" s="34">
        <f t="shared" si="37"/>
        <v>6.7779999999999632</v>
      </c>
      <c r="AE312" s="34">
        <f t="shared" si="37"/>
        <v>6.6209999999999809</v>
      </c>
      <c r="AF312" s="34">
        <f t="shared" si="40"/>
        <v>0.15699999999998226</v>
      </c>
    </row>
    <row r="313" spans="1:32" s="34" customFormat="1" x14ac:dyDescent="0.2">
      <c r="A313" s="34" t="s">
        <v>200</v>
      </c>
      <c r="B313" s="42">
        <v>473426095052526</v>
      </c>
      <c r="C313" s="36" t="s">
        <v>22</v>
      </c>
      <c r="D313" s="37">
        <v>39866</v>
      </c>
      <c r="E313" s="37"/>
      <c r="F313" s="37"/>
      <c r="G313" s="37"/>
      <c r="H313" s="37"/>
      <c r="I313" s="37"/>
      <c r="J313" s="38" t="s">
        <v>206</v>
      </c>
      <c r="K313" s="38"/>
      <c r="L313" s="38"/>
      <c r="M313" s="38"/>
      <c r="N313" s="38"/>
      <c r="O313" s="38"/>
      <c r="P313" s="38"/>
      <c r="U313" s="39">
        <f t="shared" si="38"/>
        <v>23.996062992125982</v>
      </c>
      <c r="V313" s="34">
        <v>7.3140000000000001</v>
      </c>
      <c r="X313" s="39">
        <f t="shared" si="35"/>
        <v>22.995406824146983</v>
      </c>
      <c r="Y313" s="34">
        <v>7.0090000000000003</v>
      </c>
      <c r="AA313" s="34">
        <v>430.71300000000002</v>
      </c>
      <c r="AB313" s="34">
        <f t="shared" si="39"/>
        <v>423.399</v>
      </c>
      <c r="AC313" s="34">
        <f t="shared" si="32"/>
        <v>423.70400000000001</v>
      </c>
      <c r="AD313" s="34">
        <f t="shared" si="37"/>
        <v>6.9490000000000123</v>
      </c>
      <c r="AE313" s="34">
        <f t="shared" si="37"/>
        <v>6.6440000000000055</v>
      </c>
      <c r="AF313" s="34">
        <f t="shared" si="40"/>
        <v>0.30500000000000682</v>
      </c>
    </row>
    <row r="314" spans="1:32" s="34" customFormat="1" x14ac:dyDescent="0.2">
      <c r="A314" s="34" t="s">
        <v>200</v>
      </c>
      <c r="B314" s="42">
        <v>473426095052526</v>
      </c>
      <c r="C314" s="36" t="s">
        <v>22</v>
      </c>
      <c r="D314" s="37">
        <v>39898</v>
      </c>
      <c r="E314" s="37"/>
      <c r="F314" s="37"/>
      <c r="G314" s="37"/>
      <c r="H314" s="37"/>
      <c r="I314" s="37"/>
      <c r="J314" s="38" t="s">
        <v>206</v>
      </c>
      <c r="K314" s="38"/>
      <c r="L314" s="38"/>
      <c r="M314" s="38"/>
      <c r="N314" s="38"/>
      <c r="O314" s="38"/>
      <c r="P314" s="38"/>
      <c r="U314" s="39">
        <f t="shared" si="38"/>
        <v>23.221784776902886</v>
      </c>
      <c r="V314" s="34">
        <v>7.0780000000000003</v>
      </c>
      <c r="X314" s="39">
        <f t="shared" si="35"/>
        <v>22.896981627296586</v>
      </c>
      <c r="Y314" s="34">
        <v>6.9790000000000001</v>
      </c>
      <c r="AA314" s="34">
        <v>430.71300000000002</v>
      </c>
      <c r="AB314" s="34">
        <f>AA314-V314</f>
        <v>423.63500000000005</v>
      </c>
      <c r="AC314" s="34">
        <f t="shared" si="32"/>
        <v>423.73400000000004</v>
      </c>
      <c r="AD314" s="34">
        <f t="shared" si="37"/>
        <v>6.7129999999999654</v>
      </c>
      <c r="AE314" s="34">
        <f t="shared" si="37"/>
        <v>6.6139999999999759</v>
      </c>
      <c r="AF314" s="34">
        <f>AD314-AE314</f>
        <v>9.8999999999989541E-2</v>
      </c>
    </row>
    <row r="315" spans="1:32" s="34" customFormat="1" x14ac:dyDescent="0.2">
      <c r="A315" s="34" t="s">
        <v>200</v>
      </c>
      <c r="B315" s="42">
        <v>473426095052526</v>
      </c>
      <c r="C315" s="36" t="s">
        <v>22</v>
      </c>
      <c r="D315" s="37">
        <v>39966</v>
      </c>
      <c r="E315" s="37"/>
      <c r="F315" s="37"/>
      <c r="G315" s="37"/>
      <c r="H315" s="37"/>
      <c r="I315" s="37"/>
      <c r="J315" s="38" t="s">
        <v>206</v>
      </c>
      <c r="K315" s="38"/>
      <c r="L315" s="38"/>
      <c r="M315" s="38"/>
      <c r="N315" s="38"/>
      <c r="O315" s="38"/>
      <c r="P315" s="38"/>
      <c r="U315" s="39"/>
      <c r="X315" s="39">
        <f t="shared" si="35"/>
        <v>22.230971128608921</v>
      </c>
      <c r="Y315" s="34">
        <v>6.7759999999999998</v>
      </c>
      <c r="Z315" s="34" t="s">
        <v>172</v>
      </c>
      <c r="AA315" s="34">
        <v>430.71300000000002</v>
      </c>
      <c r="AC315" s="34">
        <f t="shared" si="32"/>
        <v>423.93700000000001</v>
      </c>
      <c r="AE315" s="34">
        <f t="shared" si="37"/>
        <v>6.4110000000000014</v>
      </c>
    </row>
    <row r="316" spans="1:32" s="34" customFormat="1" x14ac:dyDescent="0.2">
      <c r="A316" s="34" t="s">
        <v>200</v>
      </c>
      <c r="B316" s="42">
        <v>473426095052526</v>
      </c>
      <c r="C316" s="36" t="s">
        <v>22</v>
      </c>
      <c r="D316" s="37">
        <v>40044</v>
      </c>
      <c r="E316" s="37"/>
      <c r="F316" s="37"/>
      <c r="G316" s="37"/>
      <c r="H316" s="37"/>
      <c r="I316" s="37"/>
      <c r="J316" s="38" t="s">
        <v>206</v>
      </c>
      <c r="K316" s="38"/>
      <c r="L316" s="38"/>
      <c r="M316" s="38"/>
      <c r="N316" s="38"/>
      <c r="O316" s="38"/>
      <c r="P316" s="38"/>
      <c r="U316" s="39">
        <f t="shared" si="38"/>
        <v>23.861548556430446</v>
      </c>
      <c r="V316" s="34">
        <v>7.2729999999999997</v>
      </c>
      <c r="X316" s="39">
        <f t="shared" si="35"/>
        <v>22.549212598425196</v>
      </c>
      <c r="Y316" s="34">
        <v>6.8730000000000002</v>
      </c>
      <c r="AA316" s="34">
        <v>430.71300000000002</v>
      </c>
      <c r="AB316" s="34">
        <f>AA316-V316</f>
        <v>423.44</v>
      </c>
      <c r="AC316" s="34">
        <f t="shared" si="32"/>
        <v>423.84000000000003</v>
      </c>
      <c r="AD316" s="34">
        <f>430.348-AB316</f>
        <v>6.9080000000000155</v>
      </c>
      <c r="AE316" s="34">
        <f>430.348-AC316</f>
        <v>6.5079999999999814</v>
      </c>
      <c r="AF316" s="34">
        <f>AD316-AE316</f>
        <v>0.40000000000003411</v>
      </c>
    </row>
    <row r="317" spans="1:32" s="34" customFormat="1" x14ac:dyDescent="0.2">
      <c r="A317" s="34" t="s">
        <v>200</v>
      </c>
      <c r="B317" s="42">
        <v>473426095052526</v>
      </c>
      <c r="C317" s="36" t="s">
        <v>22</v>
      </c>
      <c r="D317" s="37">
        <v>40074</v>
      </c>
      <c r="E317" s="37"/>
      <c r="F317" s="37"/>
      <c r="G317" s="37"/>
      <c r="H317" s="37"/>
      <c r="I317" s="37"/>
      <c r="J317" s="38" t="s">
        <v>206</v>
      </c>
      <c r="K317" s="38"/>
      <c r="L317" s="38"/>
      <c r="M317" s="38"/>
      <c r="N317" s="38"/>
      <c r="O317" s="38"/>
      <c r="P317" s="38"/>
      <c r="U317" s="39"/>
      <c r="X317" s="39">
        <f t="shared" si="35"/>
        <v>22.762467191601047</v>
      </c>
      <c r="Y317" s="34">
        <v>6.9379999999999997</v>
      </c>
      <c r="Z317" s="34" t="s">
        <v>214</v>
      </c>
      <c r="AA317" s="34">
        <v>430.71300000000002</v>
      </c>
      <c r="AC317" s="34">
        <f t="shared" si="32"/>
        <v>423.77500000000003</v>
      </c>
      <c r="AE317" s="34">
        <f t="shared" ref="AE317:AE322" si="41">430.348-AC317</f>
        <v>6.5729999999999791</v>
      </c>
    </row>
    <row r="318" spans="1:32" s="34" customFormat="1" x14ac:dyDescent="0.2">
      <c r="A318" s="34" t="s">
        <v>200</v>
      </c>
      <c r="B318" s="42">
        <v>473426095052526</v>
      </c>
      <c r="C318" s="36" t="s">
        <v>22</v>
      </c>
      <c r="D318" s="37">
        <v>40102</v>
      </c>
      <c r="E318" s="37"/>
      <c r="F318" s="37"/>
      <c r="G318" s="37"/>
      <c r="H318" s="37"/>
      <c r="I318" s="37"/>
      <c r="J318" s="38" t="s">
        <v>206</v>
      </c>
      <c r="K318" s="38"/>
      <c r="L318" s="38"/>
      <c r="M318" s="38"/>
      <c r="N318" s="38"/>
      <c r="O318" s="38"/>
      <c r="P318" s="38"/>
      <c r="U318" s="39"/>
      <c r="X318" s="39">
        <f t="shared" si="35"/>
        <v>22.929790026246717</v>
      </c>
      <c r="Y318" s="34">
        <v>6.9889999999999999</v>
      </c>
      <c r="Z318" s="34" t="s">
        <v>215</v>
      </c>
      <c r="AA318" s="34">
        <v>430.71300000000002</v>
      </c>
      <c r="AC318" s="34">
        <f t="shared" si="32"/>
        <v>423.72400000000005</v>
      </c>
      <c r="AE318" s="34">
        <f t="shared" si="41"/>
        <v>6.6239999999999668</v>
      </c>
    </row>
    <row r="319" spans="1:32" s="34" customFormat="1" x14ac:dyDescent="0.2">
      <c r="A319" s="34" t="s">
        <v>200</v>
      </c>
      <c r="B319" s="42">
        <v>473426095052526</v>
      </c>
      <c r="C319" s="36" t="s">
        <v>22</v>
      </c>
      <c r="D319" s="37">
        <v>40128</v>
      </c>
      <c r="E319" s="37"/>
      <c r="F319" s="37"/>
      <c r="G319" s="37"/>
      <c r="H319" s="37"/>
      <c r="I319" s="37"/>
      <c r="J319" s="38" t="s">
        <v>206</v>
      </c>
      <c r="K319" s="38"/>
      <c r="L319" s="38"/>
      <c r="M319" s="38"/>
      <c r="N319" s="38"/>
      <c r="O319" s="38"/>
      <c r="P319" s="38"/>
      <c r="U319" s="39"/>
      <c r="X319" s="39">
        <f t="shared" si="35"/>
        <v>22.959317585301836</v>
      </c>
      <c r="Y319" s="34">
        <v>6.9980000000000002</v>
      </c>
      <c r="Z319" s="34" t="s">
        <v>216</v>
      </c>
      <c r="AA319" s="34">
        <v>430.71300000000002</v>
      </c>
      <c r="AC319" s="34">
        <f t="shared" si="32"/>
        <v>423.71500000000003</v>
      </c>
      <c r="AE319" s="34">
        <f t="shared" si="41"/>
        <v>6.6329999999999814</v>
      </c>
    </row>
    <row r="320" spans="1:32" s="34" customFormat="1" x14ac:dyDescent="0.2">
      <c r="A320" s="34" t="s">
        <v>200</v>
      </c>
      <c r="B320" s="42">
        <v>473426095052526</v>
      </c>
      <c r="C320" s="36" t="s">
        <v>22</v>
      </c>
      <c r="D320" s="37">
        <v>40161</v>
      </c>
      <c r="E320" s="37"/>
      <c r="F320" s="37"/>
      <c r="G320" s="37"/>
      <c r="H320" s="37"/>
      <c r="I320" s="37"/>
      <c r="J320" s="38" t="s">
        <v>206</v>
      </c>
      <c r="K320" s="38"/>
      <c r="L320" s="38"/>
      <c r="M320" s="38"/>
      <c r="N320" s="38"/>
      <c r="O320" s="38"/>
      <c r="P320" s="38"/>
      <c r="U320" s="39"/>
      <c r="X320" s="39">
        <f t="shared" si="35"/>
        <v>23.051181102362204</v>
      </c>
      <c r="Y320" s="34">
        <v>7.0259999999999998</v>
      </c>
      <c r="Z320" s="34" t="s">
        <v>217</v>
      </c>
      <c r="AA320" s="34">
        <v>430.71300000000002</v>
      </c>
      <c r="AC320" s="34">
        <f t="shared" si="32"/>
        <v>423.68700000000001</v>
      </c>
      <c r="AE320" s="34">
        <f t="shared" si="41"/>
        <v>6.6610000000000014</v>
      </c>
    </row>
    <row r="321" spans="1:32" s="34" customFormat="1" x14ac:dyDescent="0.2">
      <c r="A321" s="34" t="s">
        <v>200</v>
      </c>
      <c r="B321" s="42">
        <v>473426095052526</v>
      </c>
      <c r="C321" s="36" t="s">
        <v>22</v>
      </c>
      <c r="D321" s="37">
        <v>40191</v>
      </c>
      <c r="E321" s="37"/>
      <c r="F321" s="37"/>
      <c r="G321" s="37"/>
      <c r="H321" s="37"/>
      <c r="I321" s="37"/>
      <c r="J321" s="38" t="s">
        <v>206</v>
      </c>
      <c r="K321" s="38"/>
      <c r="L321" s="38"/>
      <c r="M321" s="38"/>
      <c r="N321" s="38"/>
      <c r="O321" s="38"/>
      <c r="P321" s="38"/>
      <c r="U321" s="39"/>
      <c r="X321" s="39">
        <f t="shared" si="35"/>
        <v>23.116797900262466</v>
      </c>
      <c r="Y321" s="34">
        <v>7.0460000000000003</v>
      </c>
      <c r="Z321" s="34" t="s">
        <v>217</v>
      </c>
      <c r="AA321" s="34">
        <v>430.71300000000002</v>
      </c>
      <c r="AC321" s="34">
        <f t="shared" si="32"/>
        <v>423.66700000000003</v>
      </c>
      <c r="AE321" s="34">
        <f t="shared" si="41"/>
        <v>6.6809999999999832</v>
      </c>
    </row>
    <row r="322" spans="1:32" s="34" customFormat="1" x14ac:dyDescent="0.2">
      <c r="A322" s="34" t="s">
        <v>200</v>
      </c>
      <c r="B322" s="42">
        <v>473426095052526</v>
      </c>
      <c r="C322" s="36" t="s">
        <v>22</v>
      </c>
      <c r="D322" s="37">
        <v>40221</v>
      </c>
      <c r="E322" s="37"/>
      <c r="F322" s="37"/>
      <c r="G322" s="37"/>
      <c r="H322" s="37"/>
      <c r="I322" s="37"/>
      <c r="J322" s="38" t="s">
        <v>206</v>
      </c>
      <c r="K322" s="38"/>
      <c r="L322" s="38"/>
      <c r="M322" s="38"/>
      <c r="N322" s="38"/>
      <c r="O322" s="38"/>
      <c r="P322" s="38"/>
      <c r="U322" s="39"/>
      <c r="X322" s="39">
        <f t="shared" si="35"/>
        <v>23.23490813648294</v>
      </c>
      <c r="Y322" s="34">
        <v>7.0819999999999999</v>
      </c>
      <c r="Z322" s="34" t="s">
        <v>217</v>
      </c>
      <c r="AA322" s="34">
        <v>430.71300000000002</v>
      </c>
      <c r="AC322" s="34">
        <f t="shared" si="32"/>
        <v>423.63100000000003</v>
      </c>
      <c r="AE322" s="34">
        <f t="shared" si="41"/>
        <v>6.7169999999999845</v>
      </c>
    </row>
    <row r="323" spans="1:32" s="34" customFormat="1" x14ac:dyDescent="0.2">
      <c r="A323" s="34" t="s">
        <v>200</v>
      </c>
      <c r="B323" s="42">
        <v>473426095052526</v>
      </c>
      <c r="C323" s="36" t="s">
        <v>22</v>
      </c>
      <c r="D323" s="37">
        <v>40246</v>
      </c>
      <c r="E323" s="37"/>
      <c r="F323" s="37"/>
      <c r="G323" s="37"/>
      <c r="H323" s="37"/>
      <c r="I323" s="37"/>
      <c r="J323" s="38" t="s">
        <v>206</v>
      </c>
      <c r="K323" s="38"/>
      <c r="L323" s="38"/>
      <c r="M323" s="38"/>
      <c r="N323" s="38"/>
      <c r="O323" s="38"/>
      <c r="P323" s="38"/>
      <c r="U323" s="39"/>
      <c r="X323" s="39">
        <f t="shared" si="35"/>
        <v>23.293963254593173</v>
      </c>
      <c r="Y323" s="34">
        <v>7.1</v>
      </c>
      <c r="Z323" s="34" t="s">
        <v>217</v>
      </c>
      <c r="AA323" s="34">
        <v>430.71300000000002</v>
      </c>
      <c r="AC323" s="34">
        <f t="shared" si="32"/>
        <v>423.613</v>
      </c>
      <c r="AE323" s="34">
        <f>430.348-AC323</f>
        <v>6.7350000000000136</v>
      </c>
    </row>
    <row r="324" spans="1:32" s="34" customFormat="1" x14ac:dyDescent="0.2">
      <c r="A324" s="34" t="s">
        <v>200</v>
      </c>
      <c r="B324" s="42">
        <v>473426095052526</v>
      </c>
      <c r="C324" s="36" t="s">
        <v>22</v>
      </c>
      <c r="D324" s="37">
        <v>40274</v>
      </c>
      <c r="E324" s="37"/>
      <c r="F324" s="37"/>
      <c r="G324" s="37"/>
      <c r="H324" s="37"/>
      <c r="I324" s="37"/>
      <c r="J324" s="38" t="s">
        <v>206</v>
      </c>
      <c r="K324" s="38"/>
      <c r="L324" s="38"/>
      <c r="M324" s="38"/>
      <c r="N324" s="38"/>
      <c r="O324" s="38"/>
      <c r="P324" s="38"/>
      <c r="U324" s="39"/>
      <c r="X324" s="39">
        <f t="shared" si="35"/>
        <v>23.274278215223099</v>
      </c>
      <c r="Y324" s="34">
        <v>7.0940000000000003</v>
      </c>
      <c r="Z324" s="34" t="s">
        <v>217</v>
      </c>
      <c r="AA324" s="34">
        <v>430.71300000000002</v>
      </c>
      <c r="AC324" s="34">
        <f t="shared" si="32"/>
        <v>423.61900000000003</v>
      </c>
      <c r="AE324" s="34">
        <f>430.348-AC324</f>
        <v>6.728999999999985</v>
      </c>
    </row>
    <row r="325" spans="1:32" s="34" customFormat="1" x14ac:dyDescent="0.2">
      <c r="A325" s="34" t="s">
        <v>200</v>
      </c>
      <c r="B325" s="42">
        <v>473426095052526</v>
      </c>
      <c r="C325" s="36" t="s">
        <v>22</v>
      </c>
      <c r="D325" s="37">
        <v>40331</v>
      </c>
      <c r="E325" s="37"/>
      <c r="F325" s="37"/>
      <c r="G325" s="37"/>
      <c r="H325" s="37"/>
      <c r="I325" s="37"/>
      <c r="J325" s="38" t="s">
        <v>206</v>
      </c>
      <c r="K325" s="38"/>
      <c r="L325" s="38"/>
      <c r="M325" s="38"/>
      <c r="N325" s="38"/>
      <c r="O325" s="38"/>
      <c r="P325" s="38"/>
      <c r="U325" s="39">
        <f t="shared" ref="U325:U330" si="42">V325/0.3048</f>
        <v>23.766404199475065</v>
      </c>
      <c r="V325" s="34">
        <v>7.2439999999999998</v>
      </c>
      <c r="X325" s="39">
        <f t="shared" si="35"/>
        <v>23.061023622047241</v>
      </c>
      <c r="Y325" s="34">
        <v>7.0289999999999999</v>
      </c>
      <c r="AA325" s="34">
        <v>430.71300000000002</v>
      </c>
      <c r="AB325" s="34">
        <f t="shared" ref="AB325:AB330" si="43">AA325-V325</f>
        <v>423.46900000000005</v>
      </c>
      <c r="AC325" s="34">
        <f t="shared" si="32"/>
        <v>423.68400000000003</v>
      </c>
      <c r="AD325" s="34">
        <f t="shared" ref="AD325:AD330" si="44">430.348-AB325</f>
        <v>6.8789999999999623</v>
      </c>
      <c r="AE325" s="34">
        <f>430.348-AC325</f>
        <v>6.6639999999999873</v>
      </c>
      <c r="AF325" s="34">
        <f>AD325-AE325</f>
        <v>0.21499999999997499</v>
      </c>
    </row>
    <row r="326" spans="1:32" s="34" customFormat="1" x14ac:dyDescent="0.2">
      <c r="A326" s="34" t="s">
        <v>200</v>
      </c>
      <c r="B326" s="42">
        <v>473426095052526</v>
      </c>
      <c r="C326" s="36" t="s">
        <v>22</v>
      </c>
      <c r="D326" s="37">
        <v>40378</v>
      </c>
      <c r="E326" s="37"/>
      <c r="F326" s="37"/>
      <c r="G326" s="37"/>
      <c r="H326" s="37"/>
      <c r="I326" s="37"/>
      <c r="J326" s="38" t="s">
        <v>206</v>
      </c>
      <c r="K326" s="38"/>
      <c r="L326" s="38"/>
      <c r="M326" s="38"/>
      <c r="N326" s="38"/>
      <c r="O326" s="38"/>
      <c r="P326" s="38"/>
      <c r="U326" s="39">
        <f t="shared" si="42"/>
        <v>23.405511811023622</v>
      </c>
      <c r="V326" s="34">
        <v>7.1340000000000003</v>
      </c>
      <c r="X326" s="39">
        <f t="shared" si="35"/>
        <v>22.877296587926509</v>
      </c>
      <c r="Y326" s="34">
        <v>6.9729999999999999</v>
      </c>
      <c r="AA326" s="34">
        <v>430.71300000000002</v>
      </c>
      <c r="AB326" s="34">
        <f t="shared" si="43"/>
        <v>423.57900000000001</v>
      </c>
      <c r="AC326" s="34">
        <f>AA326-Y326</f>
        <v>423.74</v>
      </c>
      <c r="AD326" s="34">
        <f t="shared" si="44"/>
        <v>6.7690000000000055</v>
      </c>
      <c r="AE326" s="34">
        <f>430.348-AC326</f>
        <v>6.6080000000000041</v>
      </c>
      <c r="AF326" s="34">
        <f>AD326-AE326</f>
        <v>0.16100000000000136</v>
      </c>
    </row>
    <row r="327" spans="1:32" s="34" customFormat="1" x14ac:dyDescent="0.2">
      <c r="A327" s="34" t="s">
        <v>200</v>
      </c>
      <c r="B327" s="42">
        <v>473426095052526</v>
      </c>
      <c r="C327" s="36" t="s">
        <v>22</v>
      </c>
      <c r="D327" s="37">
        <v>40417</v>
      </c>
      <c r="E327" s="37"/>
      <c r="F327" s="37"/>
      <c r="G327" s="37"/>
      <c r="H327" s="37"/>
      <c r="I327" s="37"/>
      <c r="J327" s="38" t="s">
        <v>206</v>
      </c>
      <c r="K327" s="38"/>
      <c r="L327" s="38"/>
      <c r="M327" s="38"/>
      <c r="N327" s="38"/>
      <c r="O327" s="38"/>
      <c r="P327" s="38"/>
      <c r="U327" s="39">
        <f t="shared" si="42"/>
        <v>22.493438320209972</v>
      </c>
      <c r="V327" s="34">
        <v>6.8559999999999999</v>
      </c>
      <c r="X327" s="39"/>
      <c r="Z327" s="34" t="s">
        <v>229</v>
      </c>
      <c r="AA327" s="34">
        <v>430.71300000000002</v>
      </c>
      <c r="AB327" s="34">
        <f t="shared" si="43"/>
        <v>423.85700000000003</v>
      </c>
      <c r="AD327" s="34">
        <f t="shared" si="44"/>
        <v>6.4909999999999854</v>
      </c>
    </row>
    <row r="328" spans="1:32" s="34" customFormat="1" x14ac:dyDescent="0.2">
      <c r="A328" s="34" t="s">
        <v>200</v>
      </c>
      <c r="B328" s="42">
        <v>473426095052526</v>
      </c>
      <c r="C328" s="36" t="s">
        <v>22</v>
      </c>
      <c r="D328" s="37">
        <v>40442</v>
      </c>
      <c r="E328" s="37"/>
      <c r="F328" s="37"/>
      <c r="G328" s="37"/>
      <c r="H328" s="37"/>
      <c r="I328" s="37"/>
      <c r="J328" s="38" t="s">
        <v>206</v>
      </c>
      <c r="K328" s="38"/>
      <c r="L328" s="38"/>
      <c r="M328" s="38"/>
      <c r="N328" s="38"/>
      <c r="O328" s="38"/>
      <c r="P328" s="38"/>
      <c r="U328" s="39">
        <f t="shared" si="42"/>
        <v>22.132545931758532</v>
      </c>
      <c r="V328" s="34">
        <v>6.7460000000000004</v>
      </c>
      <c r="X328" s="39"/>
      <c r="Z328" s="34" t="s">
        <v>229</v>
      </c>
      <c r="AA328" s="34">
        <v>430.71300000000002</v>
      </c>
      <c r="AB328" s="34">
        <f t="shared" si="43"/>
        <v>423.96700000000004</v>
      </c>
      <c r="AD328" s="34">
        <f t="shared" si="44"/>
        <v>6.3809999999999718</v>
      </c>
    </row>
    <row r="329" spans="1:32" s="34" customFormat="1" x14ac:dyDescent="0.2">
      <c r="A329" s="34" t="s">
        <v>200</v>
      </c>
      <c r="B329" s="42">
        <v>473426095052526</v>
      </c>
      <c r="C329" s="36" t="s">
        <v>22</v>
      </c>
      <c r="D329" s="37">
        <v>40485</v>
      </c>
      <c r="E329" s="37"/>
      <c r="F329" s="37"/>
      <c r="G329" s="37"/>
      <c r="H329" s="37"/>
      <c r="I329" s="37"/>
      <c r="J329" s="38" t="s">
        <v>206</v>
      </c>
      <c r="K329" s="38"/>
      <c r="L329" s="38"/>
      <c r="M329" s="38"/>
      <c r="N329" s="38"/>
      <c r="O329" s="38"/>
      <c r="P329" s="38"/>
      <c r="U329" s="39">
        <f t="shared" si="42"/>
        <v>21.768372703412073</v>
      </c>
      <c r="V329" s="34">
        <v>6.6349999999999998</v>
      </c>
      <c r="X329" s="39"/>
      <c r="Z329" s="34" t="s">
        <v>229</v>
      </c>
      <c r="AA329" s="34">
        <v>430.71300000000002</v>
      </c>
      <c r="AB329" s="34">
        <f t="shared" si="43"/>
        <v>424.07800000000003</v>
      </c>
      <c r="AD329" s="34">
        <f t="shared" si="44"/>
        <v>6.2699999999999818</v>
      </c>
    </row>
    <row r="330" spans="1:32" s="34" customFormat="1" x14ac:dyDescent="0.2">
      <c r="A330" s="34" t="s">
        <v>200</v>
      </c>
      <c r="B330" s="42">
        <v>473426095052526</v>
      </c>
      <c r="C330" s="36" t="s">
        <v>22</v>
      </c>
      <c r="D330" s="37">
        <v>40515</v>
      </c>
      <c r="E330" s="37"/>
      <c r="F330" s="37"/>
      <c r="G330" s="37"/>
      <c r="H330" s="37"/>
      <c r="I330" s="37"/>
      <c r="J330" s="38" t="s">
        <v>206</v>
      </c>
      <c r="K330" s="38"/>
      <c r="L330" s="38"/>
      <c r="M330" s="38"/>
      <c r="N330" s="38"/>
      <c r="O330" s="38"/>
      <c r="P330" s="38"/>
      <c r="U330" s="39">
        <f t="shared" si="42"/>
        <v>22.1751968503937</v>
      </c>
      <c r="V330" s="34">
        <v>6.7590000000000003</v>
      </c>
      <c r="X330" s="39">
        <f>Y330/0.3048</f>
        <v>21.94553805774278</v>
      </c>
      <c r="Y330" s="34">
        <v>6.6890000000000001</v>
      </c>
      <c r="AA330" s="34">
        <v>430.71300000000002</v>
      </c>
      <c r="AB330" s="34">
        <f t="shared" si="43"/>
        <v>423.95400000000001</v>
      </c>
      <c r="AC330" s="34">
        <f>AA330-Y330</f>
        <v>424.024</v>
      </c>
      <c r="AD330" s="34">
        <f t="shared" si="44"/>
        <v>6.3940000000000055</v>
      </c>
      <c r="AE330" s="34">
        <f>430.348-AC330</f>
        <v>6.3240000000000123</v>
      </c>
      <c r="AF330" s="40">
        <f>AD330-AE330</f>
        <v>6.9999999999993179E-2</v>
      </c>
    </row>
    <row r="331" spans="1:32" s="34" customFormat="1" x14ac:dyDescent="0.2">
      <c r="A331" s="34" t="s">
        <v>200</v>
      </c>
      <c r="B331" s="42">
        <v>473426095052526</v>
      </c>
      <c r="C331" s="36" t="s">
        <v>22</v>
      </c>
      <c r="D331" s="37">
        <v>40549</v>
      </c>
      <c r="E331" s="37"/>
      <c r="F331" s="37"/>
      <c r="G331" s="37"/>
      <c r="H331" s="37"/>
      <c r="I331" s="37"/>
      <c r="J331" s="38" t="s">
        <v>202</v>
      </c>
      <c r="K331" s="38"/>
      <c r="L331" s="38"/>
      <c r="M331" s="38"/>
      <c r="N331" s="38"/>
      <c r="O331" s="38"/>
      <c r="P331" s="38"/>
      <c r="U331" s="39"/>
      <c r="X331" s="39">
        <f>Y331/0.3048</f>
        <v>22.099737532808398</v>
      </c>
      <c r="Y331" s="34">
        <v>6.7359999999999998</v>
      </c>
      <c r="Z331" s="34" t="s">
        <v>172</v>
      </c>
      <c r="AA331" s="34">
        <v>430.71300000000002</v>
      </c>
      <c r="AC331" s="34">
        <f>AA331-Y331</f>
        <v>423.97700000000003</v>
      </c>
      <c r="AE331" s="34">
        <f>430.348-AC331</f>
        <v>6.3709999999999809</v>
      </c>
      <c r="AF331" s="40"/>
    </row>
    <row r="332" spans="1:32" s="34" customFormat="1" x14ac:dyDescent="0.2">
      <c r="A332" s="34" t="s">
        <v>200</v>
      </c>
      <c r="C332" s="36"/>
      <c r="D332" s="37"/>
      <c r="E332" s="37"/>
      <c r="F332" s="37"/>
      <c r="G332" s="37"/>
      <c r="H332" s="37"/>
      <c r="I332" s="37"/>
      <c r="J332" s="38"/>
      <c r="K332" s="38"/>
      <c r="L332" s="38"/>
      <c r="M332" s="38"/>
      <c r="N332" s="38"/>
      <c r="O332" s="38"/>
      <c r="P332" s="38"/>
      <c r="U332" s="39"/>
      <c r="X332" s="39"/>
      <c r="Y332" s="34" t="s">
        <v>133</v>
      </c>
    </row>
    <row r="333" spans="1:32" s="34" customFormat="1" x14ac:dyDescent="0.2">
      <c r="A333" s="34" t="s">
        <v>200</v>
      </c>
      <c r="C333" s="36">
        <v>302</v>
      </c>
      <c r="D333" s="37">
        <v>33679</v>
      </c>
      <c r="E333" s="37"/>
      <c r="F333" s="37"/>
      <c r="G333" s="37"/>
      <c r="H333" s="37"/>
      <c r="I333" s="37"/>
      <c r="J333" s="38" t="s">
        <v>206</v>
      </c>
      <c r="K333" s="38"/>
      <c r="L333" s="38"/>
      <c r="M333" s="38"/>
      <c r="N333" s="38"/>
      <c r="O333" s="38"/>
      <c r="P333" s="38"/>
      <c r="U333" s="39">
        <f>V333*3.281</f>
        <v>23.249166000000002</v>
      </c>
      <c r="V333" s="34">
        <v>7.0860000000000003</v>
      </c>
      <c r="X333" s="39">
        <f>Y333*3.281</f>
        <v>23.239323000000002</v>
      </c>
      <c r="Y333" s="34">
        <v>7.0830000000000002</v>
      </c>
      <c r="AA333" s="34">
        <v>430.47399999999999</v>
      </c>
      <c r="AB333" s="34">
        <v>423.39</v>
      </c>
      <c r="AC333" s="34">
        <v>423.39</v>
      </c>
      <c r="AD333" s="34">
        <v>6.88</v>
      </c>
      <c r="AE333" s="34">
        <v>6.88</v>
      </c>
    </row>
    <row r="334" spans="1:32" s="34" customFormat="1" x14ac:dyDescent="0.2">
      <c r="A334" s="34" t="s">
        <v>200</v>
      </c>
      <c r="C334" s="36">
        <v>302</v>
      </c>
      <c r="D334" s="37">
        <v>33686</v>
      </c>
      <c r="E334" s="37"/>
      <c r="F334" s="37"/>
      <c r="G334" s="37"/>
      <c r="H334" s="37"/>
      <c r="I334" s="37"/>
      <c r="J334" s="38" t="str">
        <f t="shared" ref="J334:J397" si="45">IF(ISBLANK(Q334),"V","S")</f>
        <v>V</v>
      </c>
      <c r="K334" s="38"/>
      <c r="L334" s="38"/>
      <c r="M334" s="38"/>
      <c r="N334" s="38"/>
      <c r="O334" s="38"/>
      <c r="P334" s="38"/>
      <c r="U334" s="39">
        <f>V334*3.281</f>
        <v>23.236042000000001</v>
      </c>
      <c r="V334" s="34">
        <v>7.0819999999999999</v>
      </c>
      <c r="X334" s="39"/>
      <c r="AA334" s="34">
        <v>430.47399999999999</v>
      </c>
      <c r="AB334" s="34">
        <v>423.39</v>
      </c>
      <c r="AD334" s="34">
        <v>6.88</v>
      </c>
    </row>
    <row r="335" spans="1:32" s="34" customFormat="1" x14ac:dyDescent="0.2">
      <c r="A335" s="34" t="s">
        <v>200</v>
      </c>
      <c r="C335" s="36">
        <v>302</v>
      </c>
      <c r="D335" s="37">
        <v>33688</v>
      </c>
      <c r="E335" s="37"/>
      <c r="F335" s="37"/>
      <c r="G335" s="37"/>
      <c r="H335" s="37"/>
      <c r="I335" s="37"/>
      <c r="J335" s="38" t="str">
        <f t="shared" si="45"/>
        <v>V</v>
      </c>
      <c r="K335" s="38"/>
      <c r="L335" s="38"/>
      <c r="M335" s="38"/>
      <c r="N335" s="38"/>
      <c r="O335" s="38"/>
      <c r="P335" s="38"/>
      <c r="U335" s="39">
        <f>V335*3.281</f>
        <v>23.255728000000001</v>
      </c>
      <c r="V335" s="34">
        <v>7.0880000000000001</v>
      </c>
      <c r="X335" s="39"/>
      <c r="AA335" s="34">
        <v>430.47399999999999</v>
      </c>
      <c r="AB335" s="34">
        <v>423.39</v>
      </c>
      <c r="AD335" s="34">
        <v>6.88</v>
      </c>
    </row>
    <row r="336" spans="1:32" s="34" customFormat="1" x14ac:dyDescent="0.2">
      <c r="A336" s="34" t="s">
        <v>200</v>
      </c>
      <c r="C336" s="36">
        <v>302</v>
      </c>
      <c r="D336" s="37">
        <v>33690</v>
      </c>
      <c r="E336" s="37"/>
      <c r="F336" s="37"/>
      <c r="G336" s="37"/>
      <c r="H336" s="37"/>
      <c r="I336" s="37"/>
      <c r="J336" s="38" t="str">
        <f t="shared" si="45"/>
        <v>V</v>
      </c>
      <c r="K336" s="38"/>
      <c r="L336" s="38"/>
      <c r="M336" s="38"/>
      <c r="N336" s="38"/>
      <c r="O336" s="38"/>
      <c r="P336" s="38"/>
      <c r="U336" s="39">
        <f>V336*3.281</f>
        <v>23.249166000000002</v>
      </c>
      <c r="V336" s="34">
        <v>7.0860000000000003</v>
      </c>
      <c r="X336" s="39"/>
      <c r="AA336" s="34">
        <v>430.47399999999999</v>
      </c>
      <c r="AB336" s="34">
        <v>423.39</v>
      </c>
      <c r="AD336" s="34">
        <v>6.88</v>
      </c>
      <c r="AE336" s="36"/>
    </row>
    <row r="337" spans="1:30" s="34" customFormat="1" x14ac:dyDescent="0.2">
      <c r="A337" s="34" t="s">
        <v>200</v>
      </c>
      <c r="C337" s="36">
        <v>302</v>
      </c>
      <c r="D337" s="37">
        <v>33693</v>
      </c>
      <c r="E337" s="37"/>
      <c r="F337" s="37"/>
      <c r="G337" s="37"/>
      <c r="H337" s="37"/>
      <c r="I337" s="37"/>
      <c r="J337" s="38" t="str">
        <f t="shared" si="45"/>
        <v>V</v>
      </c>
      <c r="K337" s="38"/>
      <c r="L337" s="38"/>
      <c r="M337" s="38"/>
      <c r="N337" s="38"/>
      <c r="O337" s="38"/>
      <c r="P337" s="38"/>
      <c r="U337" s="39">
        <f>V337*3.281</f>
        <v>23.259009000000002</v>
      </c>
      <c r="V337" s="34">
        <v>7.0890000000000004</v>
      </c>
      <c r="X337" s="39"/>
      <c r="AA337" s="34">
        <v>430.47399999999999</v>
      </c>
      <c r="AB337" s="34">
        <v>423.39</v>
      </c>
      <c r="AD337" s="34">
        <v>6.88</v>
      </c>
    </row>
    <row r="338" spans="1:30" s="34" customFormat="1" x14ac:dyDescent="0.2">
      <c r="A338" s="34" t="s">
        <v>200</v>
      </c>
      <c r="C338" s="36">
        <v>302</v>
      </c>
      <c r="D338" s="37">
        <v>33695</v>
      </c>
      <c r="E338" s="37"/>
      <c r="F338" s="37"/>
      <c r="G338" s="37"/>
      <c r="H338" s="37"/>
      <c r="I338" s="37"/>
      <c r="J338" s="38" t="str">
        <f t="shared" si="45"/>
        <v>V</v>
      </c>
      <c r="K338" s="38"/>
      <c r="L338" s="38"/>
      <c r="M338" s="38"/>
      <c r="N338" s="38"/>
      <c r="O338" s="38"/>
      <c r="P338" s="38"/>
      <c r="U338" s="39">
        <f t="shared" ref="U338:U349" si="46">V338*3.281</f>
        <v>23.239323000000002</v>
      </c>
      <c r="V338" s="34">
        <v>7.0830000000000002</v>
      </c>
      <c r="X338" s="39"/>
      <c r="AA338" s="34">
        <v>430.47399999999999</v>
      </c>
      <c r="AB338" s="34">
        <v>423.39</v>
      </c>
      <c r="AD338" s="34">
        <v>6.88</v>
      </c>
    </row>
    <row r="339" spans="1:30" s="34" customFormat="1" x14ac:dyDescent="0.2">
      <c r="A339" s="34" t="s">
        <v>200</v>
      </c>
      <c r="C339" s="36">
        <v>302</v>
      </c>
      <c r="D339" s="37">
        <v>33699</v>
      </c>
      <c r="E339" s="37"/>
      <c r="F339" s="37"/>
      <c r="G339" s="37"/>
      <c r="H339" s="37"/>
      <c r="I339" s="37"/>
      <c r="J339" s="38" t="str">
        <f t="shared" si="45"/>
        <v>V</v>
      </c>
      <c r="K339" s="38"/>
      <c r="L339" s="38"/>
      <c r="M339" s="38"/>
      <c r="N339" s="38"/>
      <c r="O339" s="38"/>
      <c r="P339" s="38"/>
      <c r="U339" s="39">
        <f t="shared" si="46"/>
        <v>23.226199000000001</v>
      </c>
      <c r="V339" s="34">
        <v>7.0789999999999997</v>
      </c>
      <c r="X339" s="39"/>
      <c r="AA339" s="34">
        <v>430.47399999999999</v>
      </c>
      <c r="AB339" s="34">
        <v>423.4</v>
      </c>
      <c r="AD339" s="34">
        <v>6.87</v>
      </c>
    </row>
    <row r="340" spans="1:30" s="34" customFormat="1" x14ac:dyDescent="0.2">
      <c r="A340" s="34" t="s">
        <v>200</v>
      </c>
      <c r="C340" s="36">
        <v>302</v>
      </c>
      <c r="D340" s="37">
        <v>33700</v>
      </c>
      <c r="E340" s="37"/>
      <c r="F340" s="37"/>
      <c r="G340" s="37"/>
      <c r="H340" s="37"/>
      <c r="I340" s="37"/>
      <c r="J340" s="38" t="str">
        <f t="shared" si="45"/>
        <v>V</v>
      </c>
      <c r="K340" s="38"/>
      <c r="L340" s="38"/>
      <c r="M340" s="38"/>
      <c r="N340" s="38"/>
      <c r="O340" s="38"/>
      <c r="P340" s="38"/>
      <c r="U340" s="39">
        <f t="shared" si="46"/>
        <v>25.408064</v>
      </c>
      <c r="V340" s="34">
        <v>7.7439999999999998</v>
      </c>
      <c r="X340" s="39"/>
      <c r="AA340" s="34">
        <v>430.47399999999999</v>
      </c>
      <c r="AB340" s="34">
        <v>422.73</v>
      </c>
      <c r="AD340" s="34">
        <v>7.54</v>
      </c>
    </row>
    <row r="341" spans="1:30" s="34" customFormat="1" x14ac:dyDescent="0.2">
      <c r="A341" s="34" t="s">
        <v>200</v>
      </c>
      <c r="C341" s="36">
        <v>302</v>
      </c>
      <c r="D341" s="37">
        <v>33702</v>
      </c>
      <c r="E341" s="37"/>
      <c r="F341" s="37"/>
      <c r="G341" s="37"/>
      <c r="H341" s="37"/>
      <c r="I341" s="37"/>
      <c r="J341" s="38" t="str">
        <f t="shared" si="45"/>
        <v>V</v>
      </c>
      <c r="K341" s="38"/>
      <c r="L341" s="38"/>
      <c r="M341" s="38"/>
      <c r="N341" s="38"/>
      <c r="O341" s="38"/>
      <c r="P341" s="38"/>
      <c r="U341" s="39">
        <f t="shared" si="46"/>
        <v>25.404783000000002</v>
      </c>
      <c r="V341" s="34">
        <v>7.7430000000000003</v>
      </c>
      <c r="X341" s="39"/>
      <c r="AA341" s="34">
        <v>430.47399999999999</v>
      </c>
      <c r="AB341" s="34">
        <v>422.73</v>
      </c>
      <c r="AD341" s="34">
        <v>7.54</v>
      </c>
    </row>
    <row r="342" spans="1:30" s="34" customFormat="1" x14ac:dyDescent="0.2">
      <c r="A342" s="34" t="s">
        <v>200</v>
      </c>
      <c r="C342" s="36">
        <v>302</v>
      </c>
      <c r="D342" s="37">
        <v>33707</v>
      </c>
      <c r="E342" s="37"/>
      <c r="F342" s="37"/>
      <c r="G342" s="37"/>
      <c r="H342" s="37"/>
      <c r="I342" s="37"/>
      <c r="J342" s="38" t="str">
        <f t="shared" si="45"/>
        <v>V</v>
      </c>
      <c r="K342" s="38"/>
      <c r="L342" s="38"/>
      <c r="M342" s="38"/>
      <c r="N342" s="38"/>
      <c r="O342" s="38"/>
      <c r="P342" s="38"/>
      <c r="U342" s="39">
        <f t="shared" si="46"/>
        <v>23.295100000000001</v>
      </c>
      <c r="V342" s="34">
        <v>7.1</v>
      </c>
      <c r="X342" s="39"/>
      <c r="AA342" s="34">
        <v>430.47399999999999</v>
      </c>
      <c r="AB342" s="34">
        <v>423.37</v>
      </c>
      <c r="AD342" s="34">
        <v>6.89</v>
      </c>
    </row>
    <row r="343" spans="1:30" s="34" customFormat="1" x14ac:dyDescent="0.2">
      <c r="A343" s="34" t="s">
        <v>200</v>
      </c>
      <c r="C343" s="36">
        <v>302</v>
      </c>
      <c r="D343" s="37">
        <v>33709</v>
      </c>
      <c r="E343" s="37"/>
      <c r="F343" s="37"/>
      <c r="G343" s="37"/>
      <c r="H343" s="37"/>
      <c r="I343" s="37"/>
      <c r="J343" s="38" t="str">
        <f t="shared" si="45"/>
        <v>V</v>
      </c>
      <c r="K343" s="38"/>
      <c r="L343" s="38"/>
      <c r="M343" s="38"/>
      <c r="N343" s="38"/>
      <c r="O343" s="38"/>
      <c r="P343" s="38"/>
      <c r="U343" s="39">
        <f t="shared" si="46"/>
        <v>23.213075</v>
      </c>
      <c r="V343" s="34">
        <v>7.0750000000000002</v>
      </c>
      <c r="X343" s="39"/>
      <c r="AA343" s="34">
        <v>430.47399999999999</v>
      </c>
      <c r="AB343" s="34">
        <v>423.4</v>
      </c>
      <c r="AD343" s="34">
        <v>6.87</v>
      </c>
    </row>
    <row r="344" spans="1:30" s="34" customFormat="1" x14ac:dyDescent="0.2">
      <c r="A344" s="34" t="s">
        <v>200</v>
      </c>
      <c r="C344" s="36">
        <v>302</v>
      </c>
      <c r="D344" s="37">
        <v>33711</v>
      </c>
      <c r="E344" s="37"/>
      <c r="F344" s="37"/>
      <c r="G344" s="37"/>
      <c r="H344" s="37"/>
      <c r="I344" s="37"/>
      <c r="J344" s="38" t="str">
        <f t="shared" si="45"/>
        <v>V</v>
      </c>
      <c r="K344" s="38"/>
      <c r="L344" s="38"/>
      <c r="M344" s="38"/>
      <c r="N344" s="38"/>
      <c r="O344" s="38"/>
      <c r="P344" s="38"/>
      <c r="U344" s="39">
        <f t="shared" si="46"/>
        <v>23.199950999999999</v>
      </c>
      <c r="V344" s="34">
        <v>7.0709999999999997</v>
      </c>
      <c r="X344" s="39"/>
      <c r="AA344" s="34">
        <v>430.47399999999999</v>
      </c>
      <c r="AB344" s="34">
        <v>423.4</v>
      </c>
      <c r="AD344" s="34">
        <v>6.87</v>
      </c>
    </row>
    <row r="345" spans="1:30" s="34" customFormat="1" x14ac:dyDescent="0.2">
      <c r="A345" s="34" t="s">
        <v>200</v>
      </c>
      <c r="C345" s="36">
        <v>302</v>
      </c>
      <c r="D345" s="37">
        <v>33714</v>
      </c>
      <c r="E345" s="37"/>
      <c r="F345" s="37"/>
      <c r="G345" s="37"/>
      <c r="H345" s="37"/>
      <c r="I345" s="37"/>
      <c r="J345" s="38" t="str">
        <f t="shared" si="45"/>
        <v>V</v>
      </c>
      <c r="K345" s="38"/>
      <c r="L345" s="38"/>
      <c r="M345" s="38"/>
      <c r="N345" s="38"/>
      <c r="O345" s="38"/>
      <c r="P345" s="38"/>
      <c r="U345" s="39">
        <f t="shared" si="46"/>
        <v>23.183546</v>
      </c>
      <c r="V345" s="34">
        <v>7.0659999999999998</v>
      </c>
      <c r="X345" s="39"/>
      <c r="AA345" s="34">
        <v>430.47399999999999</v>
      </c>
      <c r="AB345" s="34">
        <v>423.41</v>
      </c>
      <c r="AD345" s="34">
        <v>6.86</v>
      </c>
    </row>
    <row r="346" spans="1:30" s="34" customFormat="1" x14ac:dyDescent="0.2">
      <c r="A346" s="34" t="s">
        <v>200</v>
      </c>
      <c r="C346" s="36">
        <v>302</v>
      </c>
      <c r="D346" s="37">
        <v>33716</v>
      </c>
      <c r="E346" s="37"/>
      <c r="F346" s="37"/>
      <c r="G346" s="37"/>
      <c r="H346" s="37"/>
      <c r="I346" s="37"/>
      <c r="J346" s="38" t="str">
        <f t="shared" si="45"/>
        <v>V</v>
      </c>
      <c r="K346" s="38"/>
      <c r="L346" s="38"/>
      <c r="M346" s="38"/>
      <c r="N346" s="38"/>
      <c r="O346" s="38"/>
      <c r="P346" s="38"/>
      <c r="U346" s="39">
        <f t="shared" si="46"/>
        <v>23.176984000000001</v>
      </c>
      <c r="V346" s="34">
        <v>7.0640000000000001</v>
      </c>
      <c r="X346" s="39"/>
      <c r="AA346" s="34">
        <v>430.47399999999999</v>
      </c>
      <c r="AB346" s="34">
        <v>423.41</v>
      </c>
      <c r="AD346" s="34">
        <v>6.86</v>
      </c>
    </row>
    <row r="347" spans="1:30" s="34" customFormat="1" x14ac:dyDescent="0.2">
      <c r="A347" s="34" t="s">
        <v>200</v>
      </c>
      <c r="C347" s="36">
        <v>302</v>
      </c>
      <c r="D347" s="37">
        <v>33718</v>
      </c>
      <c r="E347" s="37"/>
      <c r="F347" s="37"/>
      <c r="G347" s="37"/>
      <c r="H347" s="37"/>
      <c r="I347" s="37"/>
      <c r="J347" s="38" t="str">
        <f t="shared" si="45"/>
        <v>V</v>
      </c>
      <c r="K347" s="38"/>
      <c r="L347" s="38"/>
      <c r="M347" s="38"/>
      <c r="N347" s="38"/>
      <c r="O347" s="38"/>
      <c r="P347" s="38"/>
      <c r="U347" s="39">
        <f t="shared" si="46"/>
        <v>23.167141000000001</v>
      </c>
      <c r="V347" s="34">
        <v>7.0609999999999999</v>
      </c>
      <c r="X347" s="39"/>
      <c r="AA347" s="34">
        <v>430.47399999999999</v>
      </c>
      <c r="AB347" s="34">
        <v>423.41</v>
      </c>
      <c r="AD347" s="34">
        <v>6.86</v>
      </c>
    </row>
    <row r="348" spans="1:30" s="34" customFormat="1" x14ac:dyDescent="0.2">
      <c r="A348" s="34" t="s">
        <v>200</v>
      </c>
      <c r="C348" s="36">
        <v>302</v>
      </c>
      <c r="D348" s="37">
        <v>33765</v>
      </c>
      <c r="E348" s="37"/>
      <c r="F348" s="37"/>
      <c r="G348" s="37"/>
      <c r="H348" s="37"/>
      <c r="I348" s="37"/>
      <c r="J348" s="38" t="str">
        <f t="shared" si="45"/>
        <v>V</v>
      </c>
      <c r="K348" s="38"/>
      <c r="L348" s="38"/>
      <c r="M348" s="38"/>
      <c r="N348" s="38"/>
      <c r="O348" s="38"/>
      <c r="P348" s="38"/>
      <c r="U348" s="39">
        <f t="shared" si="46"/>
        <v>22.947313999999999</v>
      </c>
      <c r="V348" s="34">
        <v>6.9939999999999998</v>
      </c>
      <c r="X348" s="39"/>
      <c r="AA348" s="34">
        <v>430.47399999999999</v>
      </c>
    </row>
    <row r="349" spans="1:30" s="34" customFormat="1" x14ac:dyDescent="0.2">
      <c r="A349" s="34" t="s">
        <v>200</v>
      </c>
      <c r="C349" s="36">
        <v>302</v>
      </c>
      <c r="D349" s="37">
        <v>33771</v>
      </c>
      <c r="E349" s="37"/>
      <c r="F349" s="37"/>
      <c r="G349" s="37"/>
      <c r="H349" s="37"/>
      <c r="I349" s="37"/>
      <c r="J349" s="38" t="str">
        <f t="shared" si="45"/>
        <v>V</v>
      </c>
      <c r="K349" s="38"/>
      <c r="L349" s="38"/>
      <c r="M349" s="38"/>
      <c r="N349" s="38"/>
      <c r="O349" s="38"/>
      <c r="P349" s="38"/>
      <c r="U349" s="39">
        <f t="shared" si="46"/>
        <v>22.980124</v>
      </c>
      <c r="V349" s="34">
        <v>7.0039999999999996</v>
      </c>
      <c r="X349" s="39"/>
      <c r="AA349" s="34">
        <v>430.47399999999999</v>
      </c>
      <c r="AB349" s="34">
        <v>423.47</v>
      </c>
      <c r="AD349" s="34">
        <v>6.8</v>
      </c>
    </row>
    <row r="350" spans="1:30" s="34" customFormat="1" x14ac:dyDescent="0.2">
      <c r="A350" s="34" t="s">
        <v>200</v>
      </c>
      <c r="C350" s="36"/>
      <c r="D350" s="37"/>
      <c r="E350" s="37"/>
      <c r="F350" s="37"/>
      <c r="G350" s="37"/>
      <c r="H350" s="37"/>
      <c r="I350" s="37"/>
      <c r="J350" s="38"/>
      <c r="K350" s="38"/>
      <c r="L350" s="38"/>
      <c r="M350" s="38"/>
      <c r="N350" s="38"/>
      <c r="O350" s="38"/>
      <c r="P350" s="38"/>
      <c r="U350" s="39"/>
      <c r="X350" s="39"/>
    </row>
    <row r="351" spans="1:30" s="34" customFormat="1" x14ac:dyDescent="0.2">
      <c r="A351" s="34" t="s">
        <v>200</v>
      </c>
      <c r="C351" s="36" t="s">
        <v>28</v>
      </c>
      <c r="D351" s="37">
        <v>30468</v>
      </c>
      <c r="E351" s="37"/>
      <c r="F351" s="37"/>
      <c r="G351" s="37"/>
      <c r="H351" s="37"/>
      <c r="I351" s="37"/>
      <c r="J351" s="38" t="str">
        <f t="shared" si="45"/>
        <v>S</v>
      </c>
      <c r="K351" s="38"/>
      <c r="L351" s="38"/>
      <c r="M351" s="38"/>
      <c r="N351" s="38"/>
      <c r="O351" s="38"/>
      <c r="P351" s="38"/>
      <c r="Q351" s="34">
        <v>24</v>
      </c>
      <c r="R351" s="34">
        <v>1.43</v>
      </c>
      <c r="U351" s="39">
        <v>22.57</v>
      </c>
      <c r="V351" s="34">
        <v>6.8789999999999996</v>
      </c>
      <c r="X351" s="39"/>
      <c r="AB351" s="34">
        <v>423.59399999999999</v>
      </c>
      <c r="AD351" s="34">
        <v>6.673</v>
      </c>
    </row>
    <row r="352" spans="1:30" s="34" customFormat="1" x14ac:dyDescent="0.2">
      <c r="A352" s="34" t="s">
        <v>200</v>
      </c>
      <c r="C352" s="36" t="s">
        <v>28</v>
      </c>
      <c r="D352" s="37">
        <v>30470</v>
      </c>
      <c r="E352" s="37"/>
      <c r="F352" s="37"/>
      <c r="G352" s="37"/>
      <c r="H352" s="37"/>
      <c r="I352" s="37"/>
      <c r="J352" s="38" t="str">
        <f t="shared" si="45"/>
        <v>S</v>
      </c>
      <c r="K352" s="38"/>
      <c r="L352" s="38"/>
      <c r="M352" s="38"/>
      <c r="N352" s="38"/>
      <c r="O352" s="38"/>
      <c r="P352" s="38"/>
      <c r="Q352" s="34">
        <v>50</v>
      </c>
      <c r="R352" s="34">
        <v>27.5</v>
      </c>
      <c r="U352" s="39">
        <v>22.5</v>
      </c>
      <c r="V352" s="34">
        <v>6.8579999999999997</v>
      </c>
      <c r="X352" s="39"/>
      <c r="AB352" s="34">
        <v>423.61599999999999</v>
      </c>
      <c r="AD352" s="34">
        <v>6.6520000000000001</v>
      </c>
    </row>
    <row r="353" spans="1:30" s="34" customFormat="1" x14ac:dyDescent="0.2">
      <c r="A353" s="34" t="s">
        <v>200</v>
      </c>
      <c r="C353" s="36" t="s">
        <v>28</v>
      </c>
      <c r="D353" s="37">
        <v>30483</v>
      </c>
      <c r="E353" s="37"/>
      <c r="F353" s="37"/>
      <c r="G353" s="37"/>
      <c r="H353" s="37"/>
      <c r="I353" s="37"/>
      <c r="J353" s="38" t="str">
        <f t="shared" si="45"/>
        <v>S</v>
      </c>
      <c r="K353" s="38"/>
      <c r="L353" s="38"/>
      <c r="M353" s="38"/>
      <c r="N353" s="38"/>
      <c r="O353" s="38"/>
      <c r="P353" s="38"/>
      <c r="Q353" s="34">
        <v>23</v>
      </c>
      <c r="R353" s="34">
        <v>0.47</v>
      </c>
      <c r="U353" s="39">
        <v>22.53</v>
      </c>
      <c r="V353" s="34">
        <v>6.867</v>
      </c>
      <c r="X353" s="39"/>
      <c r="AB353" s="34">
        <v>423.60599999999999</v>
      </c>
      <c r="AD353" s="34">
        <v>6.6609999999999996</v>
      </c>
    </row>
    <row r="354" spans="1:30" s="34" customFormat="1" x14ac:dyDescent="0.2">
      <c r="A354" s="34" t="s">
        <v>200</v>
      </c>
      <c r="C354" s="36" t="s">
        <v>28</v>
      </c>
      <c r="D354" s="37">
        <v>30488</v>
      </c>
      <c r="E354" s="37"/>
      <c r="F354" s="37"/>
      <c r="G354" s="37"/>
      <c r="H354" s="37"/>
      <c r="I354" s="37"/>
      <c r="J354" s="38" t="str">
        <f t="shared" si="45"/>
        <v>S</v>
      </c>
      <c r="K354" s="38"/>
      <c r="L354" s="38"/>
      <c r="M354" s="38"/>
      <c r="N354" s="38"/>
      <c r="O354" s="38"/>
      <c r="P354" s="38"/>
      <c r="Q354" s="34">
        <v>24</v>
      </c>
      <c r="R354" s="34">
        <v>1.5</v>
      </c>
      <c r="U354" s="39">
        <v>22.5</v>
      </c>
      <c r="V354" s="34">
        <v>6.8579999999999997</v>
      </c>
      <c r="X354" s="39"/>
      <c r="AB354" s="34">
        <v>423.61599999999999</v>
      </c>
      <c r="AD354" s="34">
        <v>6.6520000000000001</v>
      </c>
    </row>
    <row r="355" spans="1:30" s="34" customFormat="1" x14ac:dyDescent="0.2">
      <c r="A355" s="34" t="s">
        <v>200</v>
      </c>
      <c r="C355" s="36" t="s">
        <v>28</v>
      </c>
      <c r="D355" s="37">
        <v>30509</v>
      </c>
      <c r="E355" s="37"/>
      <c r="F355" s="37"/>
      <c r="G355" s="37"/>
      <c r="H355" s="37"/>
      <c r="I355" s="37"/>
      <c r="J355" s="38" t="str">
        <f t="shared" si="45"/>
        <v>S</v>
      </c>
      <c r="K355" s="38"/>
      <c r="L355" s="38"/>
      <c r="M355" s="38"/>
      <c r="N355" s="38"/>
      <c r="O355" s="38"/>
      <c r="P355" s="38"/>
      <c r="Q355" s="34">
        <v>24</v>
      </c>
      <c r="R355" s="34">
        <v>1.76</v>
      </c>
      <c r="U355" s="39">
        <v>22.24</v>
      </c>
      <c r="V355" s="34">
        <v>6.7789999999999999</v>
      </c>
      <c r="X355" s="39"/>
      <c r="AB355" s="34">
        <v>423.69499999999999</v>
      </c>
      <c r="AD355" s="34">
        <v>6.5730000000000004</v>
      </c>
    </row>
    <row r="356" spans="1:30" s="34" customFormat="1" x14ac:dyDescent="0.2">
      <c r="A356" s="34" t="s">
        <v>200</v>
      </c>
      <c r="C356" s="36" t="s">
        <v>28</v>
      </c>
      <c r="D356" s="37">
        <v>30519</v>
      </c>
      <c r="E356" s="37"/>
      <c r="F356" s="37"/>
      <c r="G356" s="37"/>
      <c r="H356" s="37"/>
      <c r="I356" s="37"/>
      <c r="J356" s="38" t="str">
        <f t="shared" si="45"/>
        <v>S</v>
      </c>
      <c r="K356" s="38"/>
      <c r="L356" s="38"/>
      <c r="M356" s="38"/>
      <c r="N356" s="38"/>
      <c r="O356" s="38"/>
      <c r="P356" s="38"/>
      <c r="Q356" s="34">
        <v>24</v>
      </c>
      <c r="R356" s="34">
        <v>1.78</v>
      </c>
      <c r="U356" s="39">
        <v>22.22</v>
      </c>
      <c r="V356" s="34">
        <v>6.7729999999999997</v>
      </c>
      <c r="X356" s="39"/>
      <c r="AB356" s="34">
        <v>423.70100000000002</v>
      </c>
      <c r="AD356" s="34">
        <v>6.5670000000000002</v>
      </c>
    </row>
    <row r="357" spans="1:30" s="34" customFormat="1" x14ac:dyDescent="0.2">
      <c r="A357" s="34" t="s">
        <v>200</v>
      </c>
      <c r="C357" s="36" t="s">
        <v>28</v>
      </c>
      <c r="D357" s="37">
        <v>30566</v>
      </c>
      <c r="E357" s="37"/>
      <c r="F357" s="37"/>
      <c r="G357" s="37"/>
      <c r="H357" s="37"/>
      <c r="I357" s="37"/>
      <c r="J357" s="38" t="str">
        <f t="shared" si="45"/>
        <v>S</v>
      </c>
      <c r="K357" s="38"/>
      <c r="L357" s="38"/>
      <c r="M357" s="38"/>
      <c r="N357" s="38"/>
      <c r="O357" s="38"/>
      <c r="P357" s="38"/>
      <c r="Q357" s="34">
        <v>24</v>
      </c>
      <c r="R357" s="34">
        <v>1.66</v>
      </c>
      <c r="U357" s="39">
        <v>22.34</v>
      </c>
      <c r="V357" s="34">
        <v>6.8090000000000002</v>
      </c>
      <c r="X357" s="39"/>
      <c r="AB357" s="34">
        <v>423.66399999999999</v>
      </c>
      <c r="AD357" s="34">
        <v>6.6029999999999998</v>
      </c>
    </row>
    <row r="358" spans="1:30" s="34" customFormat="1" x14ac:dyDescent="0.2">
      <c r="A358" s="34" t="s">
        <v>200</v>
      </c>
      <c r="C358" s="36" t="s">
        <v>28</v>
      </c>
      <c r="D358" s="37">
        <v>30610</v>
      </c>
      <c r="E358" s="37"/>
      <c r="F358" s="37"/>
      <c r="G358" s="37"/>
      <c r="H358" s="37"/>
      <c r="I358" s="37"/>
      <c r="J358" s="38" t="str">
        <f t="shared" si="45"/>
        <v>S</v>
      </c>
      <c r="K358" s="38"/>
      <c r="L358" s="38"/>
      <c r="M358" s="38"/>
      <c r="N358" s="38"/>
      <c r="O358" s="38"/>
      <c r="P358" s="38"/>
      <c r="Q358" s="34">
        <v>24</v>
      </c>
      <c r="R358" s="34">
        <v>1.6</v>
      </c>
      <c r="U358" s="39">
        <v>22.4</v>
      </c>
      <c r="V358" s="34">
        <v>6.8280000000000003</v>
      </c>
      <c r="X358" s="39"/>
      <c r="AB358" s="34">
        <v>423.64600000000002</v>
      </c>
      <c r="AD358" s="34">
        <v>6.6219999999999999</v>
      </c>
    </row>
    <row r="359" spans="1:30" s="34" customFormat="1" x14ac:dyDescent="0.2">
      <c r="A359" s="34" t="s">
        <v>200</v>
      </c>
      <c r="C359" s="36" t="s">
        <v>28</v>
      </c>
      <c r="D359" s="37">
        <v>30739</v>
      </c>
      <c r="E359" s="37"/>
      <c r="F359" s="37"/>
      <c r="G359" s="37"/>
      <c r="H359" s="37"/>
      <c r="I359" s="37"/>
      <c r="J359" s="38" t="str">
        <f t="shared" si="45"/>
        <v>S</v>
      </c>
      <c r="K359" s="38"/>
      <c r="L359" s="38"/>
      <c r="M359" s="38"/>
      <c r="N359" s="38"/>
      <c r="O359" s="38"/>
      <c r="P359" s="38"/>
      <c r="Q359" s="34">
        <v>23</v>
      </c>
      <c r="R359" s="34">
        <v>0.23</v>
      </c>
      <c r="U359" s="39">
        <v>22.77</v>
      </c>
      <c r="V359" s="34">
        <v>6.94</v>
      </c>
      <c r="X359" s="39"/>
      <c r="AB359" s="34">
        <v>423.53300000000002</v>
      </c>
      <c r="AD359" s="34">
        <v>6.734</v>
      </c>
    </row>
    <row r="360" spans="1:30" s="34" customFormat="1" x14ac:dyDescent="0.2">
      <c r="A360" s="34" t="s">
        <v>200</v>
      </c>
      <c r="C360" s="36" t="s">
        <v>28</v>
      </c>
      <c r="D360" s="37">
        <v>30778</v>
      </c>
      <c r="E360" s="37"/>
      <c r="F360" s="37"/>
      <c r="G360" s="37"/>
      <c r="H360" s="37"/>
      <c r="I360" s="37"/>
      <c r="J360" s="38" t="str">
        <f t="shared" si="45"/>
        <v>S</v>
      </c>
      <c r="K360" s="38"/>
      <c r="L360" s="38"/>
      <c r="M360" s="38"/>
      <c r="N360" s="38"/>
      <c r="O360" s="38"/>
      <c r="P360" s="38"/>
      <c r="Q360" s="34">
        <v>26</v>
      </c>
      <c r="R360" s="34">
        <v>3.26</v>
      </c>
      <c r="U360" s="39">
        <v>22.74</v>
      </c>
      <c r="V360" s="34">
        <v>6.931</v>
      </c>
      <c r="X360" s="39"/>
      <c r="AB360" s="34">
        <v>423.54199999999997</v>
      </c>
      <c r="AD360" s="34">
        <v>6.7249999999999996</v>
      </c>
    </row>
    <row r="361" spans="1:30" s="34" customFormat="1" x14ac:dyDescent="0.2">
      <c r="A361" s="34" t="s">
        <v>200</v>
      </c>
      <c r="C361" s="36" t="s">
        <v>28</v>
      </c>
      <c r="D361" s="37">
        <v>30785</v>
      </c>
      <c r="E361" s="37"/>
      <c r="F361" s="37"/>
      <c r="G361" s="37"/>
      <c r="H361" s="37"/>
      <c r="I361" s="37"/>
      <c r="J361" s="38" t="str">
        <f t="shared" si="45"/>
        <v>S</v>
      </c>
      <c r="K361" s="38"/>
      <c r="L361" s="38"/>
      <c r="M361" s="38"/>
      <c r="N361" s="38"/>
      <c r="O361" s="38"/>
      <c r="P361" s="38"/>
      <c r="Q361" s="34">
        <v>26</v>
      </c>
      <c r="R361" s="34">
        <v>3.26</v>
      </c>
      <c r="U361" s="39">
        <v>22.74</v>
      </c>
      <c r="V361" s="34">
        <v>6.931</v>
      </c>
      <c r="X361" s="39"/>
      <c r="AB361" s="34">
        <v>423.54199999999997</v>
      </c>
      <c r="AD361" s="34">
        <v>6.7249999999999996</v>
      </c>
    </row>
    <row r="362" spans="1:30" s="34" customFormat="1" x14ac:dyDescent="0.2">
      <c r="A362" s="34" t="s">
        <v>200</v>
      </c>
      <c r="C362" s="36" t="s">
        <v>28</v>
      </c>
      <c r="D362" s="37">
        <v>30799</v>
      </c>
      <c r="E362" s="37"/>
      <c r="F362" s="37"/>
      <c r="G362" s="37"/>
      <c r="H362" s="37"/>
      <c r="I362" s="37"/>
      <c r="J362" s="38" t="str">
        <f t="shared" si="45"/>
        <v>S</v>
      </c>
      <c r="K362" s="38"/>
      <c r="L362" s="38"/>
      <c r="M362" s="38"/>
      <c r="N362" s="38"/>
      <c r="O362" s="38"/>
      <c r="P362" s="38"/>
      <c r="Q362" s="34">
        <v>26</v>
      </c>
      <c r="R362" s="34">
        <v>3.33</v>
      </c>
      <c r="U362" s="39">
        <v>22.67</v>
      </c>
      <c r="V362" s="34">
        <v>6.91</v>
      </c>
      <c r="X362" s="39"/>
      <c r="AB362" s="34">
        <v>423.56400000000002</v>
      </c>
      <c r="AD362" s="34">
        <v>6.7039999999999997</v>
      </c>
    </row>
    <row r="363" spans="1:30" s="34" customFormat="1" x14ac:dyDescent="0.2">
      <c r="A363" s="34" t="s">
        <v>200</v>
      </c>
      <c r="C363" s="36" t="s">
        <v>28</v>
      </c>
      <c r="D363" s="37">
        <v>30806</v>
      </c>
      <c r="E363" s="37"/>
      <c r="F363" s="37"/>
      <c r="G363" s="37"/>
      <c r="H363" s="37"/>
      <c r="I363" s="37"/>
      <c r="J363" s="38" t="str">
        <f t="shared" si="45"/>
        <v>S</v>
      </c>
      <c r="K363" s="38"/>
      <c r="L363" s="38"/>
      <c r="M363" s="38"/>
      <c r="N363" s="38"/>
      <c r="O363" s="38"/>
      <c r="P363" s="38"/>
      <c r="Q363" s="34">
        <v>26</v>
      </c>
      <c r="R363" s="34">
        <v>3.49</v>
      </c>
      <c r="U363" s="39">
        <v>22.51</v>
      </c>
      <c r="V363" s="34">
        <v>6.8609999999999998</v>
      </c>
      <c r="X363" s="39"/>
      <c r="AB363" s="34">
        <v>423.613</v>
      </c>
      <c r="AD363" s="34">
        <v>6.6550000000000002</v>
      </c>
    </row>
    <row r="364" spans="1:30" s="34" customFormat="1" x14ac:dyDescent="0.2">
      <c r="A364" s="34" t="s">
        <v>200</v>
      </c>
      <c r="C364" s="36" t="s">
        <v>28</v>
      </c>
      <c r="D364" s="37">
        <v>30830</v>
      </c>
      <c r="E364" s="37"/>
      <c r="F364" s="37"/>
      <c r="G364" s="37"/>
      <c r="H364" s="37"/>
      <c r="I364" s="37"/>
      <c r="J364" s="38" t="str">
        <f t="shared" si="45"/>
        <v>S</v>
      </c>
      <c r="K364" s="38"/>
      <c r="L364" s="38"/>
      <c r="M364" s="38"/>
      <c r="N364" s="38"/>
      <c r="O364" s="38"/>
      <c r="P364" s="38"/>
      <c r="Q364" s="34">
        <v>27</v>
      </c>
      <c r="R364" s="34">
        <v>4.51</v>
      </c>
      <c r="U364" s="39">
        <v>22.49</v>
      </c>
      <c r="V364" s="34">
        <v>6.8550000000000004</v>
      </c>
      <c r="X364" s="39"/>
      <c r="AB364" s="34">
        <v>423.61900000000003</v>
      </c>
      <c r="AD364" s="34">
        <v>6.649</v>
      </c>
    </row>
    <row r="365" spans="1:30" s="34" customFormat="1" x14ac:dyDescent="0.2">
      <c r="A365" s="34" t="s">
        <v>200</v>
      </c>
      <c r="C365" s="36" t="s">
        <v>28</v>
      </c>
      <c r="D365" s="37">
        <v>30839</v>
      </c>
      <c r="E365" s="37"/>
      <c r="F365" s="37"/>
      <c r="G365" s="37"/>
      <c r="H365" s="37"/>
      <c r="I365" s="37"/>
      <c r="J365" s="38" t="str">
        <f t="shared" si="45"/>
        <v>S</v>
      </c>
      <c r="K365" s="38"/>
      <c r="L365" s="38"/>
      <c r="M365" s="38"/>
      <c r="N365" s="38"/>
      <c r="O365" s="38"/>
      <c r="P365" s="38"/>
      <c r="Q365" s="34">
        <v>28</v>
      </c>
      <c r="R365" s="34">
        <v>5.58</v>
      </c>
      <c r="U365" s="39">
        <v>22.42</v>
      </c>
      <c r="V365" s="34">
        <v>6.8339999999999996</v>
      </c>
      <c r="X365" s="39"/>
      <c r="AB365" s="34">
        <v>423.64</v>
      </c>
      <c r="AD365" s="34">
        <v>6.6280000000000001</v>
      </c>
    </row>
    <row r="366" spans="1:30" s="34" customFormat="1" x14ac:dyDescent="0.2">
      <c r="A366" s="34" t="s">
        <v>200</v>
      </c>
      <c r="C366" s="36" t="s">
        <v>28</v>
      </c>
      <c r="D366" s="37">
        <v>30848</v>
      </c>
      <c r="E366" s="37"/>
      <c r="F366" s="37"/>
      <c r="G366" s="37"/>
      <c r="H366" s="37"/>
      <c r="I366" s="37"/>
      <c r="J366" s="38" t="str">
        <f t="shared" si="45"/>
        <v>S</v>
      </c>
      <c r="K366" s="38"/>
      <c r="L366" s="38"/>
      <c r="M366" s="38"/>
      <c r="N366" s="38"/>
      <c r="O366" s="38"/>
      <c r="P366" s="38"/>
      <c r="Q366" s="34">
        <v>27</v>
      </c>
      <c r="R366" s="34">
        <v>4.78</v>
      </c>
      <c r="U366" s="39">
        <v>22.22</v>
      </c>
      <c r="V366" s="34">
        <v>6.7729999999999997</v>
      </c>
      <c r="X366" s="39"/>
      <c r="AB366" s="34">
        <v>423.70100000000002</v>
      </c>
      <c r="AD366" s="34">
        <v>6.5670000000000002</v>
      </c>
    </row>
    <row r="367" spans="1:30" s="34" customFormat="1" x14ac:dyDescent="0.2">
      <c r="A367" s="34" t="s">
        <v>200</v>
      </c>
      <c r="C367" s="36" t="s">
        <v>28</v>
      </c>
      <c r="D367" s="37">
        <v>30854</v>
      </c>
      <c r="E367" s="37"/>
      <c r="F367" s="37"/>
      <c r="G367" s="37"/>
      <c r="H367" s="37"/>
      <c r="I367" s="37"/>
      <c r="J367" s="38" t="str">
        <f t="shared" si="45"/>
        <v>S</v>
      </c>
      <c r="K367" s="38"/>
      <c r="L367" s="38"/>
      <c r="M367" s="38"/>
      <c r="N367" s="38"/>
      <c r="O367" s="38"/>
      <c r="P367" s="38"/>
      <c r="Q367" s="34">
        <v>23</v>
      </c>
      <c r="R367" s="34">
        <v>1.02</v>
      </c>
      <c r="U367" s="39">
        <v>21.98</v>
      </c>
      <c r="V367" s="34">
        <v>6.7</v>
      </c>
      <c r="X367" s="39"/>
      <c r="AB367" s="34">
        <v>423.774</v>
      </c>
      <c r="AD367" s="34">
        <v>6.4939999999999998</v>
      </c>
    </row>
    <row r="368" spans="1:30" s="34" customFormat="1" x14ac:dyDescent="0.2">
      <c r="A368" s="34" t="s">
        <v>200</v>
      </c>
      <c r="C368" s="36" t="s">
        <v>28</v>
      </c>
      <c r="D368" s="37">
        <v>30881</v>
      </c>
      <c r="E368" s="37"/>
      <c r="F368" s="37"/>
      <c r="G368" s="37"/>
      <c r="H368" s="37"/>
      <c r="I368" s="37"/>
      <c r="J368" s="38" t="str">
        <f t="shared" si="45"/>
        <v>S</v>
      </c>
      <c r="K368" s="38"/>
      <c r="L368" s="38"/>
      <c r="M368" s="38"/>
      <c r="N368" s="38"/>
      <c r="O368" s="38"/>
      <c r="P368" s="38"/>
      <c r="Q368" s="34">
        <v>23</v>
      </c>
      <c r="R368" s="34">
        <v>0.98</v>
      </c>
      <c r="U368" s="39">
        <v>22.02</v>
      </c>
      <c r="V368" s="34">
        <v>6.7119999999999997</v>
      </c>
      <c r="X368" s="39"/>
      <c r="AB368" s="34">
        <v>423.762</v>
      </c>
      <c r="AD368" s="34">
        <v>6.5060000000000002</v>
      </c>
    </row>
    <row r="369" spans="1:30" s="34" customFormat="1" x14ac:dyDescent="0.2">
      <c r="A369" s="34" t="s">
        <v>200</v>
      </c>
      <c r="C369" s="36" t="s">
        <v>28</v>
      </c>
      <c r="D369" s="37">
        <v>30888</v>
      </c>
      <c r="E369" s="37"/>
      <c r="F369" s="37"/>
      <c r="G369" s="37"/>
      <c r="H369" s="37"/>
      <c r="I369" s="37"/>
      <c r="J369" s="38" t="str">
        <f t="shared" si="45"/>
        <v>S</v>
      </c>
      <c r="K369" s="38"/>
      <c r="L369" s="38"/>
      <c r="M369" s="38"/>
      <c r="N369" s="38"/>
      <c r="O369" s="38"/>
      <c r="P369" s="38"/>
      <c r="Q369" s="34">
        <v>23</v>
      </c>
      <c r="R369" s="34">
        <v>0.88</v>
      </c>
      <c r="U369" s="39">
        <v>22.12</v>
      </c>
      <c r="V369" s="34">
        <v>6.742</v>
      </c>
      <c r="X369" s="39"/>
      <c r="AB369" s="34">
        <v>423.73099999999999</v>
      </c>
      <c r="AD369" s="34">
        <v>6.5359999999999996</v>
      </c>
    </row>
    <row r="370" spans="1:30" s="34" customFormat="1" x14ac:dyDescent="0.2">
      <c r="A370" s="34" t="s">
        <v>200</v>
      </c>
      <c r="C370" s="36" t="s">
        <v>28</v>
      </c>
      <c r="D370" s="37">
        <v>30897</v>
      </c>
      <c r="E370" s="37"/>
      <c r="F370" s="37"/>
      <c r="G370" s="37"/>
      <c r="H370" s="37"/>
      <c r="I370" s="37"/>
      <c r="J370" s="38" t="str">
        <f t="shared" si="45"/>
        <v>S</v>
      </c>
      <c r="K370" s="38"/>
      <c r="L370" s="38"/>
      <c r="M370" s="38"/>
      <c r="N370" s="38"/>
      <c r="O370" s="38"/>
      <c r="P370" s="38"/>
      <c r="Q370" s="34">
        <v>23</v>
      </c>
      <c r="R370" s="34">
        <v>0.8</v>
      </c>
      <c r="U370" s="39">
        <v>22.2</v>
      </c>
      <c r="V370" s="34">
        <v>6.7670000000000003</v>
      </c>
      <c r="X370" s="39"/>
      <c r="AB370" s="34">
        <v>423.70699999999999</v>
      </c>
      <c r="AD370" s="34">
        <v>6.5609999999999999</v>
      </c>
    </row>
    <row r="371" spans="1:30" s="34" customFormat="1" x14ac:dyDescent="0.2">
      <c r="A371" s="34" t="s">
        <v>200</v>
      </c>
      <c r="C371" s="36" t="s">
        <v>28</v>
      </c>
      <c r="D371" s="37">
        <v>30904</v>
      </c>
      <c r="E371" s="37"/>
      <c r="F371" s="37"/>
      <c r="G371" s="37"/>
      <c r="H371" s="37"/>
      <c r="I371" s="37"/>
      <c r="J371" s="38" t="str">
        <f t="shared" si="45"/>
        <v>S</v>
      </c>
      <c r="K371" s="38"/>
      <c r="L371" s="38"/>
      <c r="M371" s="38"/>
      <c r="N371" s="38"/>
      <c r="O371" s="38"/>
      <c r="P371" s="38"/>
      <c r="Q371" s="34">
        <v>25</v>
      </c>
      <c r="R371" s="34">
        <v>2.73</v>
      </c>
      <c r="U371" s="39">
        <v>22.27</v>
      </c>
      <c r="V371" s="34">
        <v>6.7880000000000003</v>
      </c>
      <c r="X371" s="39"/>
      <c r="AB371" s="34">
        <v>423.68599999999998</v>
      </c>
      <c r="AD371" s="34">
        <v>6.5819999999999999</v>
      </c>
    </row>
    <row r="372" spans="1:30" s="34" customFormat="1" x14ac:dyDescent="0.2">
      <c r="A372" s="34" t="s">
        <v>200</v>
      </c>
      <c r="C372" s="36" t="s">
        <v>28</v>
      </c>
      <c r="D372" s="37">
        <v>30911</v>
      </c>
      <c r="E372" s="37"/>
      <c r="F372" s="37"/>
      <c r="G372" s="37"/>
      <c r="H372" s="37"/>
      <c r="I372" s="37"/>
      <c r="J372" s="38" t="str">
        <f t="shared" si="45"/>
        <v>S</v>
      </c>
      <c r="K372" s="38"/>
      <c r="L372" s="38"/>
      <c r="M372" s="38"/>
      <c r="N372" s="38"/>
      <c r="O372" s="38"/>
      <c r="P372" s="38"/>
      <c r="Q372" s="34">
        <v>25</v>
      </c>
      <c r="R372" s="34">
        <v>2.69</v>
      </c>
      <c r="U372" s="39">
        <v>22.31</v>
      </c>
      <c r="V372" s="34">
        <v>6.8</v>
      </c>
      <c r="X372" s="39"/>
      <c r="AB372" s="34">
        <v>423.673</v>
      </c>
      <c r="AD372" s="34">
        <v>6.5940000000000003</v>
      </c>
    </row>
    <row r="373" spans="1:30" s="34" customFormat="1" x14ac:dyDescent="0.2">
      <c r="A373" s="34" t="s">
        <v>200</v>
      </c>
      <c r="C373" s="36" t="s">
        <v>28</v>
      </c>
      <c r="D373" s="37">
        <v>30917</v>
      </c>
      <c r="E373" s="37"/>
      <c r="F373" s="37"/>
      <c r="G373" s="37"/>
      <c r="H373" s="37"/>
      <c r="I373" s="37"/>
      <c r="J373" s="38" t="str">
        <f t="shared" si="45"/>
        <v>S</v>
      </c>
      <c r="K373" s="38"/>
      <c r="L373" s="38"/>
      <c r="M373" s="38"/>
      <c r="N373" s="38"/>
      <c r="O373" s="38"/>
      <c r="P373" s="38"/>
      <c r="Q373" s="34">
        <v>25</v>
      </c>
      <c r="R373" s="34">
        <v>2.61</v>
      </c>
      <c r="U373" s="39">
        <v>22.39</v>
      </c>
      <c r="V373" s="34">
        <v>6.8250000000000002</v>
      </c>
      <c r="X373" s="39"/>
      <c r="AB373" s="34">
        <v>423.649</v>
      </c>
      <c r="AD373" s="34">
        <v>6.6189999999999998</v>
      </c>
    </row>
    <row r="374" spans="1:30" s="34" customFormat="1" x14ac:dyDescent="0.2">
      <c r="A374" s="34" t="s">
        <v>200</v>
      </c>
      <c r="C374" s="36" t="s">
        <v>28</v>
      </c>
      <c r="D374" s="37">
        <v>30934</v>
      </c>
      <c r="E374" s="37"/>
      <c r="F374" s="37"/>
      <c r="G374" s="37"/>
      <c r="H374" s="37"/>
      <c r="I374" s="37"/>
      <c r="J374" s="38" t="str">
        <f t="shared" si="45"/>
        <v>S</v>
      </c>
      <c r="K374" s="38"/>
      <c r="L374" s="38"/>
      <c r="M374" s="38"/>
      <c r="N374" s="38"/>
      <c r="O374" s="38"/>
      <c r="P374" s="38"/>
      <c r="Q374" s="34">
        <v>25</v>
      </c>
      <c r="R374" s="34">
        <v>2.5299999999999998</v>
      </c>
      <c r="U374" s="39">
        <v>22.47</v>
      </c>
      <c r="V374" s="34">
        <v>6.8490000000000002</v>
      </c>
      <c r="X374" s="39"/>
      <c r="AB374" s="34">
        <v>423.625</v>
      </c>
      <c r="AD374" s="34">
        <v>6.6429999999999998</v>
      </c>
    </row>
    <row r="375" spans="1:30" s="34" customFormat="1" x14ac:dyDescent="0.2">
      <c r="A375" s="34" t="s">
        <v>200</v>
      </c>
      <c r="C375" s="36" t="s">
        <v>28</v>
      </c>
      <c r="D375" s="37">
        <v>30945</v>
      </c>
      <c r="E375" s="37"/>
      <c r="F375" s="37"/>
      <c r="G375" s="37"/>
      <c r="H375" s="37"/>
      <c r="I375" s="37"/>
      <c r="J375" s="38" t="str">
        <f t="shared" si="45"/>
        <v>S</v>
      </c>
      <c r="K375" s="38"/>
      <c r="L375" s="38"/>
      <c r="M375" s="38"/>
      <c r="N375" s="38"/>
      <c r="O375" s="38"/>
      <c r="P375" s="38"/>
      <c r="Q375" s="34">
        <v>24</v>
      </c>
      <c r="R375" s="34">
        <v>1.61</v>
      </c>
      <c r="U375" s="39">
        <v>22.39</v>
      </c>
      <c r="V375" s="34">
        <v>6.8250000000000002</v>
      </c>
      <c r="X375" s="39"/>
      <c r="AB375" s="34">
        <v>423.649</v>
      </c>
      <c r="AD375" s="34">
        <v>6.6189999999999998</v>
      </c>
    </row>
    <row r="376" spans="1:30" s="34" customFormat="1" x14ac:dyDescent="0.2">
      <c r="A376" s="34" t="s">
        <v>200</v>
      </c>
      <c r="C376" s="36" t="s">
        <v>28</v>
      </c>
      <c r="D376" s="37">
        <v>30986</v>
      </c>
      <c r="E376" s="37"/>
      <c r="F376" s="37"/>
      <c r="G376" s="37"/>
      <c r="H376" s="37"/>
      <c r="I376" s="37"/>
      <c r="J376" s="38" t="str">
        <f t="shared" si="45"/>
        <v>S</v>
      </c>
      <c r="K376" s="38"/>
      <c r="L376" s="38"/>
      <c r="M376" s="38"/>
      <c r="N376" s="38"/>
      <c r="O376" s="38"/>
      <c r="P376" s="38"/>
      <c r="Q376" s="34">
        <v>23</v>
      </c>
      <c r="R376" s="34">
        <v>0.74</v>
      </c>
      <c r="U376" s="39">
        <v>22.26</v>
      </c>
      <c r="V376" s="34">
        <v>6.7850000000000001</v>
      </c>
      <c r="X376" s="39"/>
      <c r="AB376" s="34">
        <v>423.68900000000002</v>
      </c>
      <c r="AD376" s="34">
        <v>6.5789999999999997</v>
      </c>
    </row>
    <row r="377" spans="1:30" s="34" customFormat="1" x14ac:dyDescent="0.2">
      <c r="A377" s="34" t="s">
        <v>200</v>
      </c>
      <c r="C377" s="36" t="s">
        <v>28</v>
      </c>
      <c r="D377" s="37">
        <v>30993</v>
      </c>
      <c r="E377" s="37"/>
      <c r="F377" s="37"/>
      <c r="G377" s="37"/>
      <c r="H377" s="37"/>
      <c r="I377" s="37"/>
      <c r="J377" s="38" t="str">
        <f t="shared" si="45"/>
        <v>S</v>
      </c>
      <c r="K377" s="38"/>
      <c r="L377" s="38"/>
      <c r="M377" s="38"/>
      <c r="N377" s="38"/>
      <c r="O377" s="38"/>
      <c r="P377" s="38"/>
      <c r="Q377" s="34">
        <v>23</v>
      </c>
      <c r="R377" s="34">
        <v>0.78</v>
      </c>
      <c r="U377" s="39">
        <v>22.22</v>
      </c>
      <c r="V377" s="34">
        <v>6.7729999999999997</v>
      </c>
      <c r="X377" s="39"/>
      <c r="AB377" s="34">
        <v>423.70100000000002</v>
      </c>
      <c r="AD377" s="34">
        <v>6.5670000000000002</v>
      </c>
    </row>
    <row r="378" spans="1:30" s="34" customFormat="1" x14ac:dyDescent="0.2">
      <c r="A378" s="34" t="s">
        <v>200</v>
      </c>
      <c r="C378" s="36" t="s">
        <v>28</v>
      </c>
      <c r="D378" s="37">
        <v>31002</v>
      </c>
      <c r="E378" s="37"/>
      <c r="F378" s="37"/>
      <c r="G378" s="37"/>
      <c r="H378" s="37"/>
      <c r="I378" s="37"/>
      <c r="J378" s="38" t="str">
        <f t="shared" si="45"/>
        <v>S</v>
      </c>
      <c r="K378" s="38"/>
      <c r="L378" s="38"/>
      <c r="M378" s="38"/>
      <c r="N378" s="38"/>
      <c r="O378" s="38"/>
      <c r="P378" s="38"/>
      <c r="Q378" s="34">
        <v>23</v>
      </c>
      <c r="R378" s="34">
        <v>0.75</v>
      </c>
      <c r="U378" s="39">
        <v>22.25</v>
      </c>
      <c r="V378" s="34">
        <v>6.782</v>
      </c>
      <c r="X378" s="39"/>
      <c r="AB378" s="34">
        <v>423.69200000000001</v>
      </c>
      <c r="AD378" s="34">
        <v>6.5759999999999996</v>
      </c>
    </row>
    <row r="379" spans="1:30" s="34" customFormat="1" x14ac:dyDescent="0.2">
      <c r="A379" s="34" t="s">
        <v>200</v>
      </c>
      <c r="C379" s="36" t="s">
        <v>28</v>
      </c>
      <c r="D379" s="37">
        <v>31007</v>
      </c>
      <c r="E379" s="37"/>
      <c r="F379" s="37"/>
      <c r="G379" s="37"/>
      <c r="H379" s="37"/>
      <c r="I379" s="37"/>
      <c r="J379" s="38" t="str">
        <f t="shared" si="45"/>
        <v>S</v>
      </c>
      <c r="K379" s="38"/>
      <c r="L379" s="38"/>
      <c r="M379" s="38"/>
      <c r="N379" s="38"/>
      <c r="O379" s="38"/>
      <c r="P379" s="38"/>
      <c r="Q379" s="34">
        <v>23</v>
      </c>
      <c r="R379" s="34">
        <v>0.75</v>
      </c>
      <c r="U379" s="39">
        <v>22.25</v>
      </c>
      <c r="V379" s="34">
        <v>6.782</v>
      </c>
      <c r="X379" s="39"/>
      <c r="AB379" s="34">
        <v>423.69200000000001</v>
      </c>
      <c r="AD379" s="34">
        <v>6.5759999999999996</v>
      </c>
    </row>
    <row r="380" spans="1:30" s="34" customFormat="1" x14ac:dyDescent="0.2">
      <c r="A380" s="34" t="s">
        <v>200</v>
      </c>
      <c r="C380" s="36" t="s">
        <v>28</v>
      </c>
      <c r="D380" s="37">
        <v>31016</v>
      </c>
      <c r="E380" s="37"/>
      <c r="F380" s="37"/>
      <c r="G380" s="37"/>
      <c r="H380" s="37"/>
      <c r="I380" s="37"/>
      <c r="J380" s="38" t="str">
        <f t="shared" si="45"/>
        <v>S</v>
      </c>
      <c r="K380" s="38"/>
      <c r="L380" s="38"/>
      <c r="M380" s="38"/>
      <c r="N380" s="38"/>
      <c r="O380" s="38"/>
      <c r="P380" s="38"/>
      <c r="Q380" s="34">
        <v>23</v>
      </c>
      <c r="R380" s="34">
        <v>0.69</v>
      </c>
      <c r="U380" s="39">
        <v>22.31</v>
      </c>
      <c r="V380" s="34">
        <v>6.8</v>
      </c>
      <c r="X380" s="39"/>
      <c r="AB380" s="34">
        <v>423.673</v>
      </c>
      <c r="AD380" s="34">
        <v>6.5940000000000003</v>
      </c>
    </row>
    <row r="381" spans="1:30" s="34" customFormat="1" x14ac:dyDescent="0.2">
      <c r="A381" s="34" t="s">
        <v>200</v>
      </c>
      <c r="C381" s="36" t="s">
        <v>28</v>
      </c>
      <c r="D381" s="37">
        <v>31021</v>
      </c>
      <c r="E381" s="37"/>
      <c r="F381" s="37"/>
      <c r="G381" s="37"/>
      <c r="H381" s="37"/>
      <c r="I381" s="37"/>
      <c r="J381" s="38" t="str">
        <f t="shared" si="45"/>
        <v>S</v>
      </c>
      <c r="K381" s="38"/>
      <c r="L381" s="38"/>
      <c r="M381" s="38"/>
      <c r="N381" s="38"/>
      <c r="O381" s="38"/>
      <c r="P381" s="38"/>
      <c r="Q381" s="34">
        <v>23</v>
      </c>
      <c r="R381" s="34">
        <v>0.65</v>
      </c>
      <c r="U381" s="39">
        <v>22.35</v>
      </c>
      <c r="V381" s="34">
        <v>6.8120000000000003</v>
      </c>
      <c r="X381" s="39"/>
      <c r="AB381" s="34">
        <v>423.661</v>
      </c>
      <c r="AD381" s="34">
        <v>6.6059999999999999</v>
      </c>
    </row>
    <row r="382" spans="1:30" s="34" customFormat="1" x14ac:dyDescent="0.2">
      <c r="A382" s="34" t="s">
        <v>200</v>
      </c>
      <c r="C382" s="36" t="s">
        <v>28</v>
      </c>
      <c r="D382" s="37">
        <v>31029</v>
      </c>
      <c r="E382" s="37"/>
      <c r="F382" s="37"/>
      <c r="G382" s="37"/>
      <c r="H382" s="37"/>
      <c r="I382" s="37"/>
      <c r="J382" s="38" t="str">
        <f t="shared" si="45"/>
        <v>S</v>
      </c>
      <c r="K382" s="38"/>
      <c r="L382" s="38"/>
      <c r="M382" s="38"/>
      <c r="N382" s="38"/>
      <c r="O382" s="38"/>
      <c r="P382" s="38"/>
      <c r="Q382" s="34">
        <v>23</v>
      </c>
      <c r="R382" s="34">
        <v>0.61</v>
      </c>
      <c r="U382" s="39">
        <v>22.39</v>
      </c>
      <c r="V382" s="34">
        <v>6.8250000000000002</v>
      </c>
      <c r="X382" s="39"/>
      <c r="AB382" s="34">
        <v>423.649</v>
      </c>
      <c r="AD382" s="34">
        <v>6.6189999999999998</v>
      </c>
    </row>
    <row r="383" spans="1:30" s="34" customFormat="1" x14ac:dyDescent="0.2">
      <c r="A383" s="34" t="s">
        <v>200</v>
      </c>
      <c r="C383" s="36" t="s">
        <v>28</v>
      </c>
      <c r="D383" s="37">
        <v>31039</v>
      </c>
      <c r="E383" s="37"/>
      <c r="F383" s="37"/>
      <c r="G383" s="37"/>
      <c r="H383" s="37"/>
      <c r="I383" s="37"/>
      <c r="J383" s="38" t="str">
        <f t="shared" si="45"/>
        <v>S</v>
      </c>
      <c r="K383" s="38"/>
      <c r="L383" s="38"/>
      <c r="M383" s="38"/>
      <c r="N383" s="38"/>
      <c r="O383" s="38"/>
      <c r="P383" s="38"/>
      <c r="Q383" s="34">
        <v>23</v>
      </c>
      <c r="R383" s="34">
        <v>0.53</v>
      </c>
      <c r="U383" s="39">
        <v>22.47</v>
      </c>
      <c r="V383" s="34">
        <v>6.8490000000000002</v>
      </c>
      <c r="X383" s="39"/>
      <c r="AB383" s="34">
        <v>423.625</v>
      </c>
      <c r="AD383" s="34">
        <v>6.6429999999999998</v>
      </c>
    </row>
    <row r="384" spans="1:30" s="34" customFormat="1" x14ac:dyDescent="0.2">
      <c r="A384" s="34" t="s">
        <v>200</v>
      </c>
      <c r="C384" s="36" t="s">
        <v>28</v>
      </c>
      <c r="D384" s="37">
        <v>31046</v>
      </c>
      <c r="E384" s="37"/>
      <c r="F384" s="37"/>
      <c r="G384" s="37"/>
      <c r="H384" s="37"/>
      <c r="I384" s="37"/>
      <c r="J384" s="38" t="str">
        <f t="shared" si="45"/>
        <v>S</v>
      </c>
      <c r="K384" s="38"/>
      <c r="L384" s="38"/>
      <c r="M384" s="38"/>
      <c r="N384" s="38"/>
      <c r="O384" s="38"/>
      <c r="P384" s="38"/>
      <c r="Q384" s="34">
        <v>23</v>
      </c>
      <c r="R384" s="34">
        <v>0.5</v>
      </c>
      <c r="U384" s="39">
        <v>22.5</v>
      </c>
      <c r="V384" s="34">
        <v>6.8579999999999997</v>
      </c>
      <c r="X384" s="39"/>
      <c r="AB384" s="34">
        <v>423.61599999999999</v>
      </c>
      <c r="AD384" s="34">
        <v>6.6520000000000001</v>
      </c>
    </row>
    <row r="385" spans="1:30" s="34" customFormat="1" x14ac:dyDescent="0.2">
      <c r="A385" s="34" t="s">
        <v>200</v>
      </c>
      <c r="C385" s="36" t="s">
        <v>28</v>
      </c>
      <c r="D385" s="37">
        <v>31053</v>
      </c>
      <c r="E385" s="37"/>
      <c r="F385" s="37"/>
      <c r="G385" s="37"/>
      <c r="H385" s="37"/>
      <c r="I385" s="37"/>
      <c r="J385" s="38" t="str">
        <f t="shared" si="45"/>
        <v>S</v>
      </c>
      <c r="K385" s="38"/>
      <c r="L385" s="38"/>
      <c r="M385" s="38"/>
      <c r="N385" s="38"/>
      <c r="O385" s="38"/>
      <c r="P385" s="38"/>
      <c r="Q385" s="34">
        <v>23</v>
      </c>
      <c r="R385" s="34">
        <v>0.48</v>
      </c>
      <c r="U385" s="39">
        <v>22.52</v>
      </c>
      <c r="V385" s="34">
        <v>6.8639999999999999</v>
      </c>
      <c r="X385" s="39"/>
      <c r="AB385" s="34">
        <v>423.60899999999998</v>
      </c>
      <c r="AD385" s="34">
        <v>6.6580000000000004</v>
      </c>
    </row>
    <row r="386" spans="1:30" s="34" customFormat="1" x14ac:dyDescent="0.2">
      <c r="A386" s="34" t="s">
        <v>200</v>
      </c>
      <c r="C386" s="36" t="s">
        <v>28</v>
      </c>
      <c r="D386" s="37">
        <v>31060</v>
      </c>
      <c r="E386" s="37"/>
      <c r="F386" s="37"/>
      <c r="G386" s="37"/>
      <c r="H386" s="37"/>
      <c r="I386" s="37"/>
      <c r="J386" s="38" t="str">
        <f t="shared" si="45"/>
        <v>S</v>
      </c>
      <c r="K386" s="38"/>
      <c r="L386" s="38"/>
      <c r="M386" s="38"/>
      <c r="N386" s="38"/>
      <c r="O386" s="38"/>
      <c r="P386" s="38"/>
      <c r="Q386" s="34">
        <v>23</v>
      </c>
      <c r="R386" s="34">
        <v>0.45</v>
      </c>
      <c r="U386" s="39">
        <v>22.55</v>
      </c>
      <c r="V386" s="34">
        <v>6.8730000000000002</v>
      </c>
      <c r="X386" s="39"/>
      <c r="AB386" s="34">
        <v>423.6</v>
      </c>
      <c r="AD386" s="34">
        <v>6.6669999999999998</v>
      </c>
    </row>
    <row r="387" spans="1:30" s="34" customFormat="1" x14ac:dyDescent="0.2">
      <c r="A387" s="34" t="s">
        <v>200</v>
      </c>
      <c r="C387" s="36" t="s">
        <v>28</v>
      </c>
      <c r="D387" s="37">
        <v>31076</v>
      </c>
      <c r="E387" s="37"/>
      <c r="F387" s="37"/>
      <c r="G387" s="37"/>
      <c r="H387" s="37"/>
      <c r="I387" s="37"/>
      <c r="J387" s="38" t="str">
        <f t="shared" si="45"/>
        <v>S</v>
      </c>
      <c r="K387" s="38"/>
      <c r="L387" s="38"/>
      <c r="M387" s="38"/>
      <c r="N387" s="38"/>
      <c r="O387" s="38"/>
      <c r="P387" s="38"/>
      <c r="Q387" s="34">
        <v>23</v>
      </c>
      <c r="R387" s="34">
        <v>0.35</v>
      </c>
      <c r="U387" s="39">
        <v>22.65</v>
      </c>
      <c r="V387" s="34">
        <v>6.9039999999999999</v>
      </c>
      <c r="X387" s="39"/>
      <c r="AB387" s="34">
        <v>423.57</v>
      </c>
      <c r="AD387" s="34">
        <v>6.6980000000000004</v>
      </c>
    </row>
    <row r="388" spans="1:30" s="34" customFormat="1" x14ac:dyDescent="0.2">
      <c r="A388" s="34" t="s">
        <v>200</v>
      </c>
      <c r="C388" s="36" t="s">
        <v>28</v>
      </c>
      <c r="D388" s="37">
        <v>31081</v>
      </c>
      <c r="E388" s="37"/>
      <c r="F388" s="37"/>
      <c r="G388" s="37"/>
      <c r="H388" s="37"/>
      <c r="I388" s="37"/>
      <c r="J388" s="38" t="str">
        <f t="shared" si="45"/>
        <v>S</v>
      </c>
      <c r="K388" s="38"/>
      <c r="L388" s="38"/>
      <c r="M388" s="38"/>
      <c r="N388" s="38"/>
      <c r="O388" s="38"/>
      <c r="P388" s="38"/>
      <c r="Q388" s="34">
        <v>23</v>
      </c>
      <c r="R388" s="34">
        <v>0.33</v>
      </c>
      <c r="U388" s="39">
        <v>22.67</v>
      </c>
      <c r="V388" s="34">
        <v>6.91</v>
      </c>
      <c r="X388" s="39"/>
      <c r="AB388" s="34">
        <v>423.56400000000002</v>
      </c>
      <c r="AD388" s="34">
        <v>6.7039999999999997</v>
      </c>
    </row>
    <row r="389" spans="1:30" s="34" customFormat="1" x14ac:dyDescent="0.2">
      <c r="A389" s="34" t="s">
        <v>200</v>
      </c>
      <c r="C389" s="36" t="s">
        <v>28</v>
      </c>
      <c r="D389" s="37">
        <v>31088</v>
      </c>
      <c r="E389" s="37"/>
      <c r="F389" s="37"/>
      <c r="G389" s="37"/>
      <c r="H389" s="37"/>
      <c r="I389" s="37"/>
      <c r="J389" s="38" t="str">
        <f t="shared" si="45"/>
        <v>S</v>
      </c>
      <c r="K389" s="38"/>
      <c r="L389" s="38"/>
      <c r="M389" s="38"/>
      <c r="N389" s="38"/>
      <c r="O389" s="38"/>
      <c r="P389" s="38"/>
      <c r="Q389" s="34">
        <v>23</v>
      </c>
      <c r="R389" s="34">
        <v>0.28999999999999998</v>
      </c>
      <c r="U389" s="39">
        <v>22.71</v>
      </c>
      <c r="V389" s="34">
        <v>6.9219999999999997</v>
      </c>
      <c r="X389" s="39"/>
      <c r="AB389" s="34">
        <v>423.55200000000002</v>
      </c>
      <c r="AD389" s="34">
        <v>6.7160000000000002</v>
      </c>
    </row>
    <row r="390" spans="1:30" s="34" customFormat="1" x14ac:dyDescent="0.2">
      <c r="A390" s="34" t="s">
        <v>200</v>
      </c>
      <c r="C390" s="36" t="s">
        <v>28</v>
      </c>
      <c r="D390" s="37">
        <v>31095</v>
      </c>
      <c r="E390" s="37"/>
      <c r="F390" s="37"/>
      <c r="G390" s="37"/>
      <c r="H390" s="37"/>
      <c r="I390" s="37"/>
      <c r="J390" s="38" t="str">
        <f t="shared" si="45"/>
        <v>S</v>
      </c>
      <c r="K390" s="38"/>
      <c r="L390" s="38"/>
      <c r="M390" s="38"/>
      <c r="N390" s="38"/>
      <c r="O390" s="38"/>
      <c r="P390" s="38"/>
      <c r="Q390" s="34">
        <v>23</v>
      </c>
      <c r="R390" s="34">
        <v>0.28999999999999998</v>
      </c>
      <c r="U390" s="39">
        <v>22.71</v>
      </c>
      <c r="V390" s="34">
        <v>6.9219999999999997</v>
      </c>
      <c r="X390" s="39"/>
      <c r="AB390" s="34">
        <v>423.55200000000002</v>
      </c>
      <c r="AD390" s="34">
        <v>6.7160000000000002</v>
      </c>
    </row>
    <row r="391" spans="1:30" s="34" customFormat="1" x14ac:dyDescent="0.2">
      <c r="A391" s="34" t="s">
        <v>200</v>
      </c>
      <c r="C391" s="36" t="s">
        <v>28</v>
      </c>
      <c r="D391" s="37">
        <v>31102</v>
      </c>
      <c r="E391" s="37"/>
      <c r="F391" s="37"/>
      <c r="G391" s="37"/>
      <c r="H391" s="37"/>
      <c r="I391" s="37"/>
      <c r="J391" s="38" t="str">
        <f t="shared" si="45"/>
        <v>S</v>
      </c>
      <c r="K391" s="38"/>
      <c r="L391" s="38"/>
      <c r="M391" s="38"/>
      <c r="N391" s="38"/>
      <c r="O391" s="38"/>
      <c r="P391" s="38"/>
      <c r="Q391" s="34">
        <v>23</v>
      </c>
      <c r="R391" s="34">
        <v>0.28000000000000003</v>
      </c>
      <c r="U391" s="39">
        <v>22.72</v>
      </c>
      <c r="V391" s="34">
        <v>6.9249999999999998</v>
      </c>
      <c r="X391" s="39"/>
      <c r="AB391" s="34">
        <v>423.54899999999998</v>
      </c>
      <c r="AD391" s="34">
        <v>6.7190000000000003</v>
      </c>
    </row>
    <row r="392" spans="1:30" s="34" customFormat="1" x14ac:dyDescent="0.2">
      <c r="A392" s="34" t="s">
        <v>200</v>
      </c>
      <c r="C392" s="36" t="s">
        <v>28</v>
      </c>
      <c r="D392" s="37">
        <v>31109</v>
      </c>
      <c r="E392" s="37"/>
      <c r="F392" s="37"/>
      <c r="G392" s="37"/>
      <c r="H392" s="37"/>
      <c r="I392" s="37"/>
      <c r="J392" s="38" t="str">
        <f t="shared" si="45"/>
        <v>S</v>
      </c>
      <c r="K392" s="38"/>
      <c r="L392" s="38"/>
      <c r="M392" s="38"/>
      <c r="N392" s="38"/>
      <c r="O392" s="38"/>
      <c r="P392" s="38"/>
      <c r="Q392" s="34">
        <v>23</v>
      </c>
      <c r="R392" s="34">
        <v>0.26</v>
      </c>
      <c r="U392" s="39">
        <v>22.74</v>
      </c>
      <c r="V392" s="34">
        <v>6.931</v>
      </c>
      <c r="X392" s="39"/>
      <c r="AB392" s="34">
        <v>423.54199999999997</v>
      </c>
      <c r="AD392" s="34">
        <v>6.7249999999999996</v>
      </c>
    </row>
    <row r="393" spans="1:30" s="34" customFormat="1" x14ac:dyDescent="0.2">
      <c r="A393" s="34" t="s">
        <v>200</v>
      </c>
      <c r="C393" s="36" t="s">
        <v>28</v>
      </c>
      <c r="D393" s="37">
        <v>31116</v>
      </c>
      <c r="E393" s="37"/>
      <c r="F393" s="37"/>
      <c r="G393" s="37"/>
      <c r="H393" s="37"/>
      <c r="I393" s="37"/>
      <c r="J393" s="38" t="str">
        <f t="shared" si="45"/>
        <v>S</v>
      </c>
      <c r="K393" s="38"/>
      <c r="L393" s="38"/>
      <c r="M393" s="38"/>
      <c r="N393" s="38"/>
      <c r="O393" s="38"/>
      <c r="P393" s="38"/>
      <c r="Q393" s="34">
        <v>23</v>
      </c>
      <c r="R393" s="34">
        <v>0.24</v>
      </c>
      <c r="U393" s="39">
        <v>22.76</v>
      </c>
      <c r="V393" s="34">
        <v>6.9370000000000003</v>
      </c>
      <c r="X393" s="39"/>
      <c r="AB393" s="34">
        <v>423.536</v>
      </c>
      <c r="AD393" s="34">
        <v>6.7309999999999999</v>
      </c>
    </row>
    <row r="394" spans="1:30" s="34" customFormat="1" x14ac:dyDescent="0.2">
      <c r="A394" s="34" t="s">
        <v>200</v>
      </c>
      <c r="C394" s="36" t="s">
        <v>28</v>
      </c>
      <c r="D394" s="37">
        <v>31123</v>
      </c>
      <c r="E394" s="37"/>
      <c r="F394" s="37"/>
      <c r="G394" s="37"/>
      <c r="H394" s="37"/>
      <c r="I394" s="37"/>
      <c r="J394" s="38" t="str">
        <f t="shared" si="45"/>
        <v>S</v>
      </c>
      <c r="K394" s="38"/>
      <c r="L394" s="38"/>
      <c r="M394" s="38"/>
      <c r="N394" s="38"/>
      <c r="O394" s="38"/>
      <c r="P394" s="38"/>
      <c r="Q394" s="34">
        <v>23</v>
      </c>
      <c r="R394" s="34">
        <v>0.21</v>
      </c>
      <c r="U394" s="39">
        <v>22.79</v>
      </c>
      <c r="V394" s="34">
        <v>6.9459999999999997</v>
      </c>
      <c r="X394" s="39"/>
      <c r="AB394" s="34">
        <v>423.52699999999999</v>
      </c>
      <c r="AD394" s="34">
        <v>6.74</v>
      </c>
    </row>
    <row r="395" spans="1:30" s="34" customFormat="1" x14ac:dyDescent="0.2">
      <c r="A395" s="34" t="s">
        <v>200</v>
      </c>
      <c r="C395" s="36" t="s">
        <v>28</v>
      </c>
      <c r="D395" s="37">
        <v>31130</v>
      </c>
      <c r="E395" s="37"/>
      <c r="F395" s="37"/>
      <c r="G395" s="37"/>
      <c r="H395" s="37"/>
      <c r="I395" s="37"/>
      <c r="J395" s="38" t="str">
        <f t="shared" si="45"/>
        <v>S</v>
      </c>
      <c r="K395" s="38"/>
      <c r="L395" s="38"/>
      <c r="M395" s="38"/>
      <c r="N395" s="38"/>
      <c r="O395" s="38"/>
      <c r="P395" s="38"/>
      <c r="Q395" s="34">
        <v>23</v>
      </c>
      <c r="R395" s="34">
        <v>0.3</v>
      </c>
      <c r="U395" s="39">
        <v>22.7</v>
      </c>
      <c r="V395" s="34">
        <v>6.9189999999999996</v>
      </c>
      <c r="X395" s="39"/>
      <c r="AB395" s="34">
        <v>423.55500000000001</v>
      </c>
      <c r="AD395" s="34">
        <v>6.7130000000000001</v>
      </c>
    </row>
    <row r="396" spans="1:30" s="34" customFormat="1" x14ac:dyDescent="0.2">
      <c r="A396" s="34" t="s">
        <v>200</v>
      </c>
      <c r="C396" s="36" t="s">
        <v>28</v>
      </c>
      <c r="D396" s="37">
        <v>31137</v>
      </c>
      <c r="E396" s="37"/>
      <c r="F396" s="37"/>
      <c r="G396" s="37"/>
      <c r="H396" s="37"/>
      <c r="I396" s="37"/>
      <c r="J396" s="38" t="str">
        <f t="shared" si="45"/>
        <v>S</v>
      </c>
      <c r="K396" s="38"/>
      <c r="L396" s="38"/>
      <c r="M396" s="38"/>
      <c r="N396" s="38"/>
      <c r="O396" s="38"/>
      <c r="P396" s="38"/>
      <c r="Q396" s="34">
        <v>23</v>
      </c>
      <c r="R396" s="34">
        <v>0.31</v>
      </c>
      <c r="U396" s="39">
        <v>22.69</v>
      </c>
      <c r="V396" s="34">
        <v>6.9160000000000004</v>
      </c>
      <c r="X396" s="39"/>
      <c r="AB396" s="34">
        <v>423.55799999999999</v>
      </c>
      <c r="AD396" s="34">
        <v>6.71</v>
      </c>
    </row>
    <row r="397" spans="1:30" s="34" customFormat="1" x14ac:dyDescent="0.2">
      <c r="A397" s="34" t="s">
        <v>200</v>
      </c>
      <c r="C397" s="36" t="s">
        <v>28</v>
      </c>
      <c r="D397" s="37">
        <v>31144</v>
      </c>
      <c r="E397" s="37"/>
      <c r="F397" s="37"/>
      <c r="G397" s="37"/>
      <c r="H397" s="37"/>
      <c r="I397" s="37"/>
      <c r="J397" s="38" t="str">
        <f t="shared" si="45"/>
        <v>S</v>
      </c>
      <c r="K397" s="38"/>
      <c r="L397" s="38"/>
      <c r="M397" s="38"/>
      <c r="N397" s="38"/>
      <c r="O397" s="38"/>
      <c r="P397" s="38"/>
      <c r="Q397" s="34">
        <v>23</v>
      </c>
      <c r="R397" s="34">
        <v>0.34</v>
      </c>
      <c r="U397" s="39">
        <v>22.66</v>
      </c>
      <c r="V397" s="34">
        <v>6.907</v>
      </c>
      <c r="X397" s="39"/>
      <c r="AB397" s="34">
        <v>423.56700000000001</v>
      </c>
      <c r="AD397" s="34">
        <v>6.7009999999999996</v>
      </c>
    </row>
    <row r="398" spans="1:30" s="34" customFormat="1" x14ac:dyDescent="0.2">
      <c r="A398" s="34" t="s">
        <v>200</v>
      </c>
      <c r="C398" s="36" t="s">
        <v>28</v>
      </c>
      <c r="D398" s="37">
        <v>31151</v>
      </c>
      <c r="E398" s="37"/>
      <c r="F398" s="37"/>
      <c r="G398" s="37"/>
      <c r="H398" s="37"/>
      <c r="I398" s="37"/>
      <c r="J398" s="38" t="str">
        <f t="shared" ref="J398:J453" si="47">IF(ISBLANK(Q398),"V","S")</f>
        <v>S</v>
      </c>
      <c r="K398" s="38"/>
      <c r="L398" s="38"/>
      <c r="M398" s="38"/>
      <c r="N398" s="38"/>
      <c r="O398" s="38"/>
      <c r="P398" s="38"/>
      <c r="Q398" s="34">
        <v>23</v>
      </c>
      <c r="R398" s="34">
        <v>0.38</v>
      </c>
      <c r="U398" s="39">
        <v>22.62</v>
      </c>
      <c r="V398" s="34">
        <v>6.8949999999999996</v>
      </c>
      <c r="X398" s="39"/>
      <c r="AB398" s="34">
        <v>423.57900000000001</v>
      </c>
      <c r="AD398" s="34">
        <v>6.6890000000000001</v>
      </c>
    </row>
    <row r="399" spans="1:30" s="34" customFormat="1" x14ac:dyDescent="0.2">
      <c r="A399" s="34" t="s">
        <v>200</v>
      </c>
      <c r="C399" s="36" t="s">
        <v>28</v>
      </c>
      <c r="D399" s="37">
        <v>31158</v>
      </c>
      <c r="E399" s="37"/>
      <c r="F399" s="37"/>
      <c r="G399" s="37"/>
      <c r="H399" s="37"/>
      <c r="I399" s="37"/>
      <c r="J399" s="38" t="str">
        <f t="shared" si="47"/>
        <v>S</v>
      </c>
      <c r="K399" s="38"/>
      <c r="L399" s="38"/>
      <c r="M399" s="38"/>
      <c r="N399" s="38"/>
      <c r="O399" s="38"/>
      <c r="P399" s="38"/>
      <c r="Q399" s="34">
        <v>23</v>
      </c>
      <c r="R399" s="34">
        <v>0.41</v>
      </c>
      <c r="U399" s="39">
        <v>22.59</v>
      </c>
      <c r="V399" s="34">
        <v>6.8860000000000001</v>
      </c>
      <c r="X399" s="39"/>
      <c r="AB399" s="34">
        <v>423.58800000000002</v>
      </c>
      <c r="AD399" s="34">
        <v>6.68</v>
      </c>
    </row>
    <row r="400" spans="1:30" s="34" customFormat="1" x14ac:dyDescent="0.2">
      <c r="A400" s="34" t="s">
        <v>200</v>
      </c>
      <c r="C400" s="36" t="s">
        <v>28</v>
      </c>
      <c r="D400" s="37">
        <v>31165</v>
      </c>
      <c r="E400" s="37"/>
      <c r="F400" s="37"/>
      <c r="G400" s="37"/>
      <c r="H400" s="37"/>
      <c r="I400" s="37"/>
      <c r="J400" s="38" t="str">
        <f t="shared" si="47"/>
        <v>S</v>
      </c>
      <c r="K400" s="38"/>
      <c r="L400" s="38"/>
      <c r="M400" s="38"/>
      <c r="N400" s="38"/>
      <c r="O400" s="38"/>
      <c r="P400" s="38"/>
      <c r="Q400" s="34">
        <v>23</v>
      </c>
      <c r="R400" s="34">
        <v>0.45</v>
      </c>
      <c r="U400" s="39">
        <v>22.55</v>
      </c>
      <c r="V400" s="34">
        <v>6.8730000000000002</v>
      </c>
      <c r="X400" s="39"/>
      <c r="AB400" s="34">
        <v>423.6</v>
      </c>
      <c r="AD400" s="34">
        <v>6.6669999999999998</v>
      </c>
    </row>
    <row r="401" spans="1:30" s="34" customFormat="1" x14ac:dyDescent="0.2">
      <c r="A401" s="34" t="s">
        <v>200</v>
      </c>
      <c r="C401" s="36" t="s">
        <v>28</v>
      </c>
      <c r="D401" s="37">
        <v>31172</v>
      </c>
      <c r="E401" s="37"/>
      <c r="F401" s="37"/>
      <c r="G401" s="37"/>
      <c r="H401" s="37"/>
      <c r="I401" s="37"/>
      <c r="J401" s="38" t="str">
        <f t="shared" si="47"/>
        <v>S</v>
      </c>
      <c r="K401" s="38"/>
      <c r="L401" s="38"/>
      <c r="M401" s="38"/>
      <c r="N401" s="38"/>
      <c r="O401" s="38"/>
      <c r="P401" s="38"/>
      <c r="Q401" s="34">
        <v>23</v>
      </c>
      <c r="R401" s="34">
        <v>0.65</v>
      </c>
      <c r="U401" s="39">
        <v>22.35</v>
      </c>
      <c r="V401" s="34">
        <v>6.8120000000000003</v>
      </c>
      <c r="X401" s="39"/>
      <c r="AB401" s="34">
        <v>423.661</v>
      </c>
      <c r="AD401" s="34">
        <v>6.6059999999999999</v>
      </c>
    </row>
    <row r="402" spans="1:30" s="34" customFormat="1" x14ac:dyDescent="0.2">
      <c r="A402" s="34" t="s">
        <v>200</v>
      </c>
      <c r="C402" s="36" t="s">
        <v>28</v>
      </c>
      <c r="D402" s="37">
        <v>31179</v>
      </c>
      <c r="E402" s="37"/>
      <c r="F402" s="37"/>
      <c r="G402" s="37"/>
      <c r="H402" s="37"/>
      <c r="I402" s="37"/>
      <c r="J402" s="38" t="str">
        <f t="shared" si="47"/>
        <v>S</v>
      </c>
      <c r="K402" s="38"/>
      <c r="L402" s="38"/>
      <c r="M402" s="38"/>
      <c r="N402" s="38"/>
      <c r="O402" s="38"/>
      <c r="P402" s="38"/>
      <c r="Q402" s="34">
        <v>23</v>
      </c>
      <c r="R402" s="34">
        <v>0.88</v>
      </c>
      <c r="U402" s="39">
        <v>22.12</v>
      </c>
      <c r="V402" s="34">
        <v>6.742</v>
      </c>
      <c r="X402" s="39"/>
      <c r="AB402" s="34">
        <v>423.73099999999999</v>
      </c>
      <c r="AD402" s="34">
        <v>6.5359999999999996</v>
      </c>
    </row>
    <row r="403" spans="1:30" s="34" customFormat="1" x14ac:dyDescent="0.2">
      <c r="A403" s="34" t="s">
        <v>200</v>
      </c>
      <c r="C403" s="36" t="s">
        <v>28</v>
      </c>
      <c r="D403" s="37">
        <v>31186</v>
      </c>
      <c r="E403" s="37"/>
      <c r="F403" s="37"/>
      <c r="G403" s="37"/>
      <c r="H403" s="37"/>
      <c r="I403" s="37"/>
      <c r="J403" s="38" t="str">
        <f t="shared" si="47"/>
        <v>S</v>
      </c>
      <c r="K403" s="38"/>
      <c r="L403" s="38"/>
      <c r="M403" s="38"/>
      <c r="N403" s="38"/>
      <c r="O403" s="38"/>
      <c r="P403" s="38"/>
      <c r="Q403" s="34">
        <v>23</v>
      </c>
      <c r="R403" s="34">
        <v>0.89</v>
      </c>
      <c r="U403" s="39">
        <v>22.11</v>
      </c>
      <c r="V403" s="34">
        <v>6.7389999999999999</v>
      </c>
      <c r="X403" s="39"/>
      <c r="AB403" s="34">
        <v>423.73399999999998</v>
      </c>
      <c r="AD403" s="34">
        <v>6.5330000000000004</v>
      </c>
    </row>
    <row r="404" spans="1:30" s="34" customFormat="1" x14ac:dyDescent="0.2">
      <c r="A404" s="34" t="s">
        <v>200</v>
      </c>
      <c r="C404" s="36" t="s">
        <v>28</v>
      </c>
      <c r="D404" s="37">
        <v>31193</v>
      </c>
      <c r="E404" s="37"/>
      <c r="F404" s="37"/>
      <c r="G404" s="37"/>
      <c r="H404" s="37"/>
      <c r="I404" s="37"/>
      <c r="J404" s="38" t="str">
        <f t="shared" si="47"/>
        <v>S</v>
      </c>
      <c r="K404" s="38"/>
      <c r="L404" s="38"/>
      <c r="M404" s="38"/>
      <c r="N404" s="38"/>
      <c r="O404" s="38"/>
      <c r="P404" s="38"/>
      <c r="Q404" s="34">
        <v>23</v>
      </c>
      <c r="R404" s="34">
        <v>1.01</v>
      </c>
      <c r="U404" s="39">
        <v>21.99</v>
      </c>
      <c r="V404" s="34">
        <v>6.7030000000000003</v>
      </c>
      <c r="X404" s="39"/>
      <c r="AB404" s="34">
        <v>423.77100000000002</v>
      </c>
      <c r="AD404" s="34">
        <v>6.4969999999999999</v>
      </c>
    </row>
    <row r="405" spans="1:30" s="34" customFormat="1" x14ac:dyDescent="0.2">
      <c r="A405" s="34" t="s">
        <v>200</v>
      </c>
      <c r="C405" s="36" t="s">
        <v>28</v>
      </c>
      <c r="D405" s="37">
        <v>31200</v>
      </c>
      <c r="E405" s="37"/>
      <c r="F405" s="37"/>
      <c r="G405" s="37"/>
      <c r="H405" s="37"/>
      <c r="I405" s="37"/>
      <c r="J405" s="38" t="str">
        <f t="shared" si="47"/>
        <v>S</v>
      </c>
      <c r="K405" s="38"/>
      <c r="L405" s="38"/>
      <c r="M405" s="38"/>
      <c r="N405" s="38"/>
      <c r="O405" s="38"/>
      <c r="P405" s="38"/>
      <c r="Q405" s="34">
        <v>23</v>
      </c>
      <c r="R405" s="34">
        <v>1.1100000000000001</v>
      </c>
      <c r="U405" s="39">
        <v>21.89</v>
      </c>
      <c r="V405" s="34">
        <v>6.6719999999999997</v>
      </c>
      <c r="X405" s="39"/>
      <c r="AB405" s="34">
        <v>423.80200000000002</v>
      </c>
      <c r="AD405" s="34">
        <v>6.4660000000000002</v>
      </c>
    </row>
    <row r="406" spans="1:30" s="34" customFormat="1" x14ac:dyDescent="0.2">
      <c r="A406" s="34" t="s">
        <v>200</v>
      </c>
      <c r="C406" s="36" t="s">
        <v>28</v>
      </c>
      <c r="D406" s="37">
        <v>31207</v>
      </c>
      <c r="E406" s="37"/>
      <c r="F406" s="37"/>
      <c r="G406" s="37"/>
      <c r="H406" s="37"/>
      <c r="I406" s="37"/>
      <c r="J406" s="38" t="str">
        <f t="shared" si="47"/>
        <v>S</v>
      </c>
      <c r="K406" s="38"/>
      <c r="L406" s="38"/>
      <c r="M406" s="38"/>
      <c r="N406" s="38"/>
      <c r="O406" s="38"/>
      <c r="P406" s="38"/>
      <c r="Q406" s="34">
        <v>23</v>
      </c>
      <c r="R406" s="34">
        <v>1.1299999999999999</v>
      </c>
      <c r="U406" s="39">
        <v>21.87</v>
      </c>
      <c r="V406" s="34">
        <v>6.6660000000000004</v>
      </c>
      <c r="X406" s="39"/>
      <c r="AB406" s="34">
        <v>423.80799999999999</v>
      </c>
      <c r="AD406" s="34">
        <v>6.46</v>
      </c>
    </row>
    <row r="407" spans="1:30" s="34" customFormat="1" x14ac:dyDescent="0.2">
      <c r="A407" s="34" t="s">
        <v>200</v>
      </c>
      <c r="C407" s="36" t="s">
        <v>28</v>
      </c>
      <c r="D407" s="37">
        <v>31221</v>
      </c>
      <c r="E407" s="37"/>
      <c r="F407" s="37"/>
      <c r="G407" s="37"/>
      <c r="H407" s="37"/>
      <c r="I407" s="37"/>
      <c r="J407" s="38" t="str">
        <f t="shared" si="47"/>
        <v>S</v>
      </c>
      <c r="K407" s="38"/>
      <c r="L407" s="38"/>
      <c r="M407" s="38"/>
      <c r="N407" s="38"/>
      <c r="O407" s="38"/>
      <c r="P407" s="38"/>
      <c r="Q407" s="34">
        <v>23</v>
      </c>
      <c r="R407" s="34">
        <v>1.2</v>
      </c>
      <c r="U407" s="39">
        <v>21.8</v>
      </c>
      <c r="V407" s="34">
        <v>6.6449999999999996</v>
      </c>
      <c r="X407" s="39"/>
      <c r="AB407" s="34">
        <v>423.82900000000001</v>
      </c>
      <c r="AD407" s="34">
        <v>6.4390000000000001</v>
      </c>
    </row>
    <row r="408" spans="1:30" s="34" customFormat="1" x14ac:dyDescent="0.2">
      <c r="A408" s="34" t="s">
        <v>200</v>
      </c>
      <c r="C408" s="36" t="s">
        <v>28</v>
      </c>
      <c r="D408" s="37">
        <v>31228</v>
      </c>
      <c r="E408" s="37"/>
      <c r="F408" s="37"/>
      <c r="G408" s="37"/>
      <c r="H408" s="37"/>
      <c r="I408" s="37"/>
      <c r="J408" s="38" t="str">
        <f t="shared" si="47"/>
        <v>S</v>
      </c>
      <c r="K408" s="38"/>
      <c r="L408" s="38"/>
      <c r="M408" s="38"/>
      <c r="N408" s="38"/>
      <c r="O408" s="38"/>
      <c r="P408" s="38"/>
      <c r="Q408" s="34">
        <v>23</v>
      </c>
      <c r="R408" s="34">
        <v>1.2</v>
      </c>
      <c r="U408" s="39">
        <v>21.8</v>
      </c>
      <c r="V408" s="34">
        <v>6.6449999999999996</v>
      </c>
      <c r="X408" s="39"/>
      <c r="AB408" s="34">
        <v>423.82900000000001</v>
      </c>
      <c r="AD408" s="34">
        <v>6.4390000000000001</v>
      </c>
    </row>
    <row r="409" spans="1:30" s="34" customFormat="1" x14ac:dyDescent="0.2">
      <c r="A409" s="34" t="s">
        <v>200</v>
      </c>
      <c r="C409" s="36" t="s">
        <v>28</v>
      </c>
      <c r="D409" s="37">
        <v>31235</v>
      </c>
      <c r="E409" s="37"/>
      <c r="F409" s="37"/>
      <c r="G409" s="37"/>
      <c r="H409" s="37"/>
      <c r="I409" s="37"/>
      <c r="J409" s="38" t="str">
        <f t="shared" si="47"/>
        <v>S</v>
      </c>
      <c r="K409" s="38"/>
      <c r="L409" s="38"/>
      <c r="M409" s="38"/>
      <c r="N409" s="38"/>
      <c r="O409" s="38"/>
      <c r="P409" s="38"/>
      <c r="Q409" s="34">
        <v>23</v>
      </c>
      <c r="R409" s="34">
        <v>1.2</v>
      </c>
      <c r="U409" s="39">
        <v>21.8</v>
      </c>
      <c r="V409" s="34">
        <v>6.6449999999999996</v>
      </c>
      <c r="X409" s="39"/>
      <c r="AB409" s="34">
        <v>423.82900000000001</v>
      </c>
      <c r="AD409" s="34">
        <v>6.4390000000000001</v>
      </c>
    </row>
    <row r="410" spans="1:30" s="34" customFormat="1" x14ac:dyDescent="0.2">
      <c r="A410" s="34" t="s">
        <v>200</v>
      </c>
      <c r="C410" s="36" t="s">
        <v>28</v>
      </c>
      <c r="D410" s="37">
        <v>31242</v>
      </c>
      <c r="E410" s="37"/>
      <c r="F410" s="37"/>
      <c r="G410" s="37"/>
      <c r="H410" s="37"/>
      <c r="I410" s="37"/>
      <c r="J410" s="38" t="str">
        <f t="shared" si="47"/>
        <v>S</v>
      </c>
      <c r="K410" s="38"/>
      <c r="L410" s="38"/>
      <c r="M410" s="38"/>
      <c r="N410" s="38"/>
      <c r="O410" s="38"/>
      <c r="P410" s="38"/>
      <c r="Q410" s="34">
        <v>23</v>
      </c>
      <c r="R410" s="34">
        <v>1.21</v>
      </c>
      <c r="U410" s="39">
        <v>21.79</v>
      </c>
      <c r="V410" s="34">
        <v>6.6420000000000003</v>
      </c>
      <c r="X410" s="39"/>
      <c r="AB410" s="34">
        <v>423.83199999999999</v>
      </c>
      <c r="AD410" s="34">
        <v>6.4359999999999999</v>
      </c>
    </row>
    <row r="411" spans="1:30" s="34" customFormat="1" x14ac:dyDescent="0.2">
      <c r="A411" s="34" t="s">
        <v>200</v>
      </c>
      <c r="C411" s="36" t="s">
        <v>28</v>
      </c>
      <c r="D411" s="37">
        <v>31249</v>
      </c>
      <c r="E411" s="37"/>
      <c r="F411" s="37"/>
      <c r="G411" s="37"/>
      <c r="H411" s="37"/>
      <c r="I411" s="37"/>
      <c r="J411" s="38" t="str">
        <f t="shared" si="47"/>
        <v>S</v>
      </c>
      <c r="K411" s="38"/>
      <c r="L411" s="38"/>
      <c r="M411" s="38"/>
      <c r="N411" s="38"/>
      <c r="O411" s="38"/>
      <c r="P411" s="38"/>
      <c r="Q411" s="34">
        <v>23</v>
      </c>
      <c r="R411" s="34">
        <v>1.18</v>
      </c>
      <c r="U411" s="39">
        <v>21.82</v>
      </c>
      <c r="V411" s="34">
        <v>6.6509999999999998</v>
      </c>
      <c r="X411" s="39"/>
      <c r="AB411" s="34">
        <v>423.82299999999998</v>
      </c>
      <c r="AD411" s="34">
        <v>6.4450000000000003</v>
      </c>
    </row>
    <row r="412" spans="1:30" s="34" customFormat="1" x14ac:dyDescent="0.2">
      <c r="A412" s="34" t="s">
        <v>200</v>
      </c>
      <c r="C412" s="36" t="s">
        <v>28</v>
      </c>
      <c r="D412" s="37">
        <v>31256</v>
      </c>
      <c r="E412" s="37"/>
      <c r="F412" s="37"/>
      <c r="G412" s="37"/>
      <c r="H412" s="37"/>
      <c r="I412" s="37"/>
      <c r="J412" s="38" t="str">
        <f t="shared" si="47"/>
        <v>S</v>
      </c>
      <c r="K412" s="38"/>
      <c r="L412" s="38"/>
      <c r="M412" s="38"/>
      <c r="N412" s="38"/>
      <c r="O412" s="38"/>
      <c r="P412" s="38"/>
      <c r="Q412" s="34">
        <v>23</v>
      </c>
      <c r="R412" s="34">
        <v>1.22</v>
      </c>
      <c r="U412" s="39">
        <v>21.78</v>
      </c>
      <c r="V412" s="34">
        <v>6.6390000000000002</v>
      </c>
      <c r="X412" s="39"/>
      <c r="AB412" s="34">
        <v>423.83499999999998</v>
      </c>
      <c r="AD412" s="34">
        <v>6.4329999999999998</v>
      </c>
    </row>
    <row r="413" spans="1:30" s="34" customFormat="1" x14ac:dyDescent="0.2">
      <c r="A413" s="34" t="s">
        <v>200</v>
      </c>
      <c r="C413" s="36" t="s">
        <v>28</v>
      </c>
      <c r="D413" s="37">
        <v>31263</v>
      </c>
      <c r="E413" s="37"/>
      <c r="F413" s="37"/>
      <c r="G413" s="37"/>
      <c r="H413" s="37"/>
      <c r="I413" s="37"/>
      <c r="J413" s="38" t="str">
        <f t="shared" si="47"/>
        <v>S</v>
      </c>
      <c r="K413" s="38"/>
      <c r="L413" s="38"/>
      <c r="M413" s="38"/>
      <c r="N413" s="38"/>
      <c r="O413" s="38"/>
      <c r="P413" s="38"/>
      <c r="Q413" s="34">
        <v>23</v>
      </c>
      <c r="R413" s="34">
        <v>1.25</v>
      </c>
      <c r="U413" s="39">
        <v>21.75</v>
      </c>
      <c r="V413" s="34">
        <v>6.6289999999999996</v>
      </c>
      <c r="X413" s="39"/>
      <c r="AB413" s="34">
        <v>423.84399999999999</v>
      </c>
      <c r="AD413" s="34">
        <v>6.423</v>
      </c>
    </row>
    <row r="414" spans="1:30" s="34" customFormat="1" x14ac:dyDescent="0.2">
      <c r="A414" s="34" t="s">
        <v>200</v>
      </c>
      <c r="C414" s="36" t="s">
        <v>28</v>
      </c>
      <c r="D414" s="37">
        <v>31270</v>
      </c>
      <c r="E414" s="37"/>
      <c r="F414" s="37"/>
      <c r="G414" s="37"/>
      <c r="H414" s="37"/>
      <c r="I414" s="37"/>
      <c r="J414" s="38" t="str">
        <f t="shared" si="47"/>
        <v>S</v>
      </c>
      <c r="K414" s="38"/>
      <c r="L414" s="38"/>
      <c r="M414" s="38"/>
      <c r="N414" s="38"/>
      <c r="O414" s="38"/>
      <c r="P414" s="38"/>
      <c r="Q414" s="34">
        <v>23</v>
      </c>
      <c r="R414" s="34">
        <v>1.26</v>
      </c>
      <c r="U414" s="39">
        <v>21.74</v>
      </c>
      <c r="V414" s="34">
        <v>6.6260000000000003</v>
      </c>
      <c r="X414" s="39"/>
      <c r="AB414" s="34">
        <v>423.84699999999998</v>
      </c>
      <c r="AD414" s="34">
        <v>6.42</v>
      </c>
    </row>
    <row r="415" spans="1:30" s="34" customFormat="1" x14ac:dyDescent="0.2">
      <c r="A415" s="34" t="s">
        <v>200</v>
      </c>
      <c r="C415" s="36" t="s">
        <v>28</v>
      </c>
      <c r="D415" s="37">
        <v>31272</v>
      </c>
      <c r="E415" s="37"/>
      <c r="F415" s="37"/>
      <c r="G415" s="37"/>
      <c r="H415" s="37"/>
      <c r="I415" s="37"/>
      <c r="J415" s="38" t="str">
        <f t="shared" si="47"/>
        <v>S</v>
      </c>
      <c r="K415" s="38"/>
      <c r="L415" s="38"/>
      <c r="M415" s="38"/>
      <c r="N415" s="38"/>
      <c r="O415" s="38"/>
      <c r="P415" s="38"/>
      <c r="Q415" s="34">
        <v>23</v>
      </c>
      <c r="R415" s="34">
        <v>1.1599999999999999</v>
      </c>
      <c r="U415" s="39">
        <v>21.84</v>
      </c>
      <c r="V415" s="34">
        <v>6.657</v>
      </c>
      <c r="X415" s="39"/>
      <c r="AB415" s="34">
        <v>423.81700000000001</v>
      </c>
      <c r="AD415" s="34">
        <v>6.4509999999999996</v>
      </c>
    </row>
    <row r="416" spans="1:30" s="34" customFormat="1" x14ac:dyDescent="0.2">
      <c r="A416" s="34" t="s">
        <v>200</v>
      </c>
      <c r="C416" s="36" t="s">
        <v>28</v>
      </c>
      <c r="D416" s="37">
        <v>31277</v>
      </c>
      <c r="E416" s="37"/>
      <c r="F416" s="37"/>
      <c r="G416" s="37"/>
      <c r="H416" s="37"/>
      <c r="I416" s="37"/>
      <c r="J416" s="38" t="str">
        <f t="shared" si="47"/>
        <v>S</v>
      </c>
      <c r="K416" s="38"/>
      <c r="L416" s="38"/>
      <c r="M416" s="38"/>
      <c r="N416" s="38"/>
      <c r="O416" s="38"/>
      <c r="P416" s="38"/>
      <c r="Q416" s="34">
        <v>23</v>
      </c>
      <c r="R416" s="34">
        <v>1.21</v>
      </c>
      <c r="U416" s="39">
        <v>21.79</v>
      </c>
      <c r="V416" s="34">
        <v>6.6420000000000003</v>
      </c>
      <c r="X416" s="39"/>
      <c r="AB416" s="34">
        <v>423.83199999999999</v>
      </c>
      <c r="AD416" s="34">
        <v>6.4359999999999999</v>
      </c>
    </row>
    <row r="417" spans="1:30" s="34" customFormat="1" x14ac:dyDescent="0.2">
      <c r="A417" s="34" t="s">
        <v>200</v>
      </c>
      <c r="C417" s="36" t="s">
        <v>28</v>
      </c>
      <c r="D417" s="37">
        <v>31284</v>
      </c>
      <c r="E417" s="37"/>
      <c r="F417" s="37"/>
      <c r="G417" s="37"/>
      <c r="H417" s="37"/>
      <c r="I417" s="37"/>
      <c r="J417" s="38" t="str">
        <f t="shared" si="47"/>
        <v>S</v>
      </c>
      <c r="K417" s="38"/>
      <c r="L417" s="38"/>
      <c r="M417" s="38"/>
      <c r="N417" s="38"/>
      <c r="O417" s="38"/>
      <c r="P417" s="38"/>
      <c r="Q417" s="34">
        <v>23</v>
      </c>
      <c r="R417" s="34">
        <v>1.21</v>
      </c>
      <c r="U417" s="39">
        <v>21.79</v>
      </c>
      <c r="V417" s="34">
        <v>6.6420000000000003</v>
      </c>
      <c r="X417" s="39"/>
      <c r="AB417" s="34">
        <v>423.83199999999999</v>
      </c>
      <c r="AD417" s="34">
        <v>6.4359999999999999</v>
      </c>
    </row>
    <row r="418" spans="1:30" s="34" customFormat="1" x14ac:dyDescent="0.2">
      <c r="A418" s="34" t="s">
        <v>200</v>
      </c>
      <c r="C418" s="36" t="s">
        <v>28</v>
      </c>
      <c r="D418" s="37">
        <v>31291</v>
      </c>
      <c r="E418" s="37"/>
      <c r="F418" s="37"/>
      <c r="G418" s="37"/>
      <c r="H418" s="37"/>
      <c r="I418" s="37"/>
      <c r="J418" s="38" t="str">
        <f t="shared" si="47"/>
        <v>S</v>
      </c>
      <c r="K418" s="38"/>
      <c r="L418" s="38"/>
      <c r="M418" s="38"/>
      <c r="N418" s="38"/>
      <c r="O418" s="38"/>
      <c r="P418" s="38"/>
      <c r="Q418" s="34">
        <v>23</v>
      </c>
      <c r="R418" s="34">
        <v>1.27</v>
      </c>
      <c r="U418" s="39">
        <v>21.73</v>
      </c>
      <c r="V418" s="34">
        <v>6.6230000000000002</v>
      </c>
      <c r="X418" s="39"/>
      <c r="AB418" s="34">
        <v>423.85</v>
      </c>
      <c r="AD418" s="34">
        <v>6.4169999999999998</v>
      </c>
    </row>
    <row r="419" spans="1:30" s="34" customFormat="1" x14ac:dyDescent="0.2">
      <c r="A419" s="34" t="s">
        <v>200</v>
      </c>
      <c r="C419" s="36" t="s">
        <v>28</v>
      </c>
      <c r="D419" s="37">
        <v>31298</v>
      </c>
      <c r="E419" s="37"/>
      <c r="F419" s="37"/>
      <c r="G419" s="37"/>
      <c r="H419" s="37"/>
      <c r="I419" s="37"/>
      <c r="J419" s="38" t="str">
        <f t="shared" si="47"/>
        <v>S</v>
      </c>
      <c r="K419" s="38"/>
      <c r="L419" s="38"/>
      <c r="M419" s="38"/>
      <c r="N419" s="38"/>
      <c r="O419" s="38"/>
      <c r="P419" s="38"/>
      <c r="Q419" s="34">
        <v>23</v>
      </c>
      <c r="R419" s="34">
        <v>1.26</v>
      </c>
      <c r="U419" s="39">
        <v>21.74</v>
      </c>
      <c r="V419" s="34">
        <v>6.6260000000000003</v>
      </c>
      <c r="X419" s="39"/>
      <c r="AB419" s="34">
        <v>423.84699999999998</v>
      </c>
      <c r="AD419" s="34">
        <v>6.42</v>
      </c>
    </row>
    <row r="420" spans="1:30" s="34" customFormat="1" x14ac:dyDescent="0.2">
      <c r="A420" s="34" t="s">
        <v>200</v>
      </c>
      <c r="C420" s="36" t="s">
        <v>28</v>
      </c>
      <c r="D420" s="37">
        <v>31305</v>
      </c>
      <c r="E420" s="37"/>
      <c r="F420" s="37"/>
      <c r="G420" s="37"/>
      <c r="H420" s="37"/>
      <c r="I420" s="37"/>
      <c r="J420" s="38" t="str">
        <f t="shared" si="47"/>
        <v>S</v>
      </c>
      <c r="K420" s="38"/>
      <c r="L420" s="38"/>
      <c r="M420" s="38"/>
      <c r="N420" s="38"/>
      <c r="O420" s="38"/>
      <c r="P420" s="38"/>
      <c r="Q420" s="34">
        <v>23</v>
      </c>
      <c r="R420" s="34">
        <v>1.26</v>
      </c>
      <c r="U420" s="39">
        <v>21.74</v>
      </c>
      <c r="V420" s="34">
        <v>6.6260000000000003</v>
      </c>
      <c r="X420" s="39"/>
      <c r="AB420" s="34">
        <v>423.84699999999998</v>
      </c>
      <c r="AD420" s="34">
        <v>6.42</v>
      </c>
    </row>
    <row r="421" spans="1:30" s="34" customFormat="1" x14ac:dyDescent="0.2">
      <c r="A421" s="34" t="s">
        <v>200</v>
      </c>
      <c r="C421" s="36" t="s">
        <v>28</v>
      </c>
      <c r="D421" s="37">
        <v>31312</v>
      </c>
      <c r="E421" s="37"/>
      <c r="F421" s="37"/>
      <c r="G421" s="37"/>
      <c r="H421" s="37"/>
      <c r="I421" s="37"/>
      <c r="J421" s="38" t="str">
        <f t="shared" si="47"/>
        <v>S</v>
      </c>
      <c r="K421" s="38"/>
      <c r="L421" s="38"/>
      <c r="M421" s="38"/>
      <c r="N421" s="38"/>
      <c r="O421" s="38"/>
      <c r="P421" s="38"/>
      <c r="Q421" s="34">
        <v>23</v>
      </c>
      <c r="R421" s="34">
        <v>1.23</v>
      </c>
      <c r="U421" s="39">
        <v>21.77</v>
      </c>
      <c r="V421" s="34">
        <v>6.6360000000000001</v>
      </c>
      <c r="X421" s="39"/>
      <c r="AB421" s="34">
        <v>423.83800000000002</v>
      </c>
      <c r="AD421" s="34">
        <v>6.43</v>
      </c>
    </row>
    <row r="422" spans="1:30" s="34" customFormat="1" x14ac:dyDescent="0.2">
      <c r="A422" s="34" t="s">
        <v>200</v>
      </c>
      <c r="C422" s="36" t="s">
        <v>28</v>
      </c>
      <c r="D422" s="37">
        <v>31319</v>
      </c>
      <c r="E422" s="37"/>
      <c r="F422" s="37"/>
      <c r="G422" s="37"/>
      <c r="H422" s="37"/>
      <c r="I422" s="37"/>
      <c r="J422" s="38" t="str">
        <f t="shared" si="47"/>
        <v>S</v>
      </c>
      <c r="K422" s="38"/>
      <c r="L422" s="38"/>
      <c r="M422" s="38"/>
      <c r="N422" s="38"/>
      <c r="O422" s="38"/>
      <c r="P422" s="38"/>
      <c r="Q422" s="34">
        <v>23</v>
      </c>
      <c r="R422" s="34">
        <v>1.2</v>
      </c>
      <c r="U422" s="39">
        <v>21.8</v>
      </c>
      <c r="V422" s="34">
        <v>6.6449999999999996</v>
      </c>
      <c r="X422" s="39"/>
      <c r="AB422" s="34">
        <v>423.82900000000001</v>
      </c>
      <c r="AD422" s="34">
        <v>6.4390000000000001</v>
      </c>
    </row>
    <row r="423" spans="1:30" s="34" customFormat="1" x14ac:dyDescent="0.2">
      <c r="A423" s="34" t="s">
        <v>200</v>
      </c>
      <c r="C423" s="36" t="s">
        <v>28</v>
      </c>
      <c r="D423" s="37">
        <v>31326</v>
      </c>
      <c r="E423" s="37"/>
      <c r="F423" s="37"/>
      <c r="G423" s="37"/>
      <c r="H423" s="37"/>
      <c r="I423" s="37"/>
      <c r="J423" s="38" t="str">
        <f t="shared" si="47"/>
        <v>S</v>
      </c>
      <c r="K423" s="38"/>
      <c r="L423" s="38"/>
      <c r="M423" s="38"/>
      <c r="N423" s="38"/>
      <c r="O423" s="38"/>
      <c r="P423" s="38"/>
      <c r="Q423" s="34">
        <v>23</v>
      </c>
      <c r="R423" s="34">
        <v>1.1499999999999999</v>
      </c>
      <c r="U423" s="39">
        <v>21.85</v>
      </c>
      <c r="V423" s="34">
        <v>6.66</v>
      </c>
      <c r="X423" s="39"/>
      <c r="AB423" s="34">
        <v>423.81400000000002</v>
      </c>
      <c r="AD423" s="34">
        <v>6.4539999999999997</v>
      </c>
    </row>
    <row r="424" spans="1:30" s="34" customFormat="1" x14ac:dyDescent="0.2">
      <c r="A424" s="34" t="s">
        <v>200</v>
      </c>
      <c r="C424" s="36" t="s">
        <v>28</v>
      </c>
      <c r="D424" s="37">
        <v>31333</v>
      </c>
      <c r="E424" s="37"/>
      <c r="F424" s="37"/>
      <c r="G424" s="37"/>
      <c r="H424" s="37"/>
      <c r="I424" s="37"/>
      <c r="J424" s="38" t="str">
        <f t="shared" si="47"/>
        <v>S</v>
      </c>
      <c r="K424" s="38"/>
      <c r="L424" s="38"/>
      <c r="M424" s="38"/>
      <c r="N424" s="38"/>
      <c r="O424" s="38"/>
      <c r="P424" s="38"/>
      <c r="Q424" s="34">
        <v>23</v>
      </c>
      <c r="R424" s="34">
        <v>1.1100000000000001</v>
      </c>
      <c r="U424" s="39">
        <v>21.89</v>
      </c>
      <c r="V424" s="34">
        <v>6.6719999999999997</v>
      </c>
      <c r="X424" s="39"/>
      <c r="AB424" s="34">
        <v>423.80200000000002</v>
      </c>
      <c r="AD424" s="34">
        <v>6.4660000000000002</v>
      </c>
    </row>
    <row r="425" spans="1:30" s="34" customFormat="1" x14ac:dyDescent="0.2">
      <c r="A425" s="34" t="s">
        <v>200</v>
      </c>
      <c r="C425" s="36" t="s">
        <v>28</v>
      </c>
      <c r="D425" s="37">
        <v>31340</v>
      </c>
      <c r="E425" s="37"/>
      <c r="F425" s="37"/>
      <c r="G425" s="37"/>
      <c r="H425" s="37"/>
      <c r="I425" s="37"/>
      <c r="J425" s="38" t="str">
        <f t="shared" si="47"/>
        <v>S</v>
      </c>
      <c r="K425" s="38"/>
      <c r="L425" s="38"/>
      <c r="M425" s="38"/>
      <c r="N425" s="38"/>
      <c r="O425" s="38"/>
      <c r="P425" s="38"/>
      <c r="Q425" s="34">
        <v>23</v>
      </c>
      <c r="R425" s="34">
        <v>1</v>
      </c>
      <c r="U425" s="39">
        <v>22</v>
      </c>
      <c r="V425" s="34">
        <v>6.7060000000000004</v>
      </c>
      <c r="X425" s="39"/>
      <c r="AB425" s="34">
        <v>423.76799999999997</v>
      </c>
      <c r="AD425" s="34">
        <v>6.5</v>
      </c>
    </row>
    <row r="426" spans="1:30" s="34" customFormat="1" x14ac:dyDescent="0.2">
      <c r="A426" s="34" t="s">
        <v>200</v>
      </c>
      <c r="C426" s="36" t="s">
        <v>28</v>
      </c>
      <c r="D426" s="37">
        <v>31347</v>
      </c>
      <c r="E426" s="37"/>
      <c r="F426" s="37"/>
      <c r="G426" s="37"/>
      <c r="H426" s="37"/>
      <c r="I426" s="37"/>
      <c r="J426" s="38" t="str">
        <f t="shared" si="47"/>
        <v>S</v>
      </c>
      <c r="K426" s="38"/>
      <c r="L426" s="38"/>
      <c r="M426" s="38"/>
      <c r="N426" s="38"/>
      <c r="O426" s="38"/>
      <c r="P426" s="38"/>
      <c r="Q426" s="34">
        <v>23</v>
      </c>
      <c r="R426" s="34">
        <v>0.92</v>
      </c>
      <c r="U426" s="39">
        <v>22.08</v>
      </c>
      <c r="V426" s="34">
        <v>6.73</v>
      </c>
      <c r="X426" s="39"/>
      <c r="AB426" s="34">
        <v>423.74400000000003</v>
      </c>
      <c r="AD426" s="34">
        <v>6.524</v>
      </c>
    </row>
    <row r="427" spans="1:30" s="34" customFormat="1" x14ac:dyDescent="0.2">
      <c r="A427" s="34" t="s">
        <v>200</v>
      </c>
      <c r="C427" s="36" t="s">
        <v>28</v>
      </c>
      <c r="D427" s="37">
        <v>31434</v>
      </c>
      <c r="E427" s="37"/>
      <c r="F427" s="37"/>
      <c r="G427" s="37"/>
      <c r="H427" s="37"/>
      <c r="I427" s="37"/>
      <c r="J427" s="38" t="str">
        <f t="shared" si="47"/>
        <v>S</v>
      </c>
      <c r="K427" s="38"/>
      <c r="L427" s="38"/>
      <c r="M427" s="38"/>
      <c r="N427" s="38"/>
      <c r="O427" s="38"/>
      <c r="P427" s="38"/>
      <c r="Q427" s="34">
        <v>23</v>
      </c>
      <c r="R427" s="34">
        <v>0.69</v>
      </c>
      <c r="U427" s="39">
        <v>22.31</v>
      </c>
      <c r="V427" s="34">
        <v>6.8</v>
      </c>
      <c r="X427" s="39"/>
      <c r="AB427" s="34">
        <v>423.673</v>
      </c>
      <c r="AD427" s="34">
        <v>6.5940000000000003</v>
      </c>
    </row>
    <row r="428" spans="1:30" s="34" customFormat="1" x14ac:dyDescent="0.2">
      <c r="A428" s="34" t="s">
        <v>200</v>
      </c>
      <c r="C428" s="36" t="s">
        <v>28</v>
      </c>
      <c r="D428" s="37">
        <v>31437</v>
      </c>
      <c r="E428" s="37"/>
      <c r="F428" s="37"/>
      <c r="G428" s="37"/>
      <c r="H428" s="37"/>
      <c r="I428" s="37"/>
      <c r="J428" s="38" t="str">
        <f t="shared" si="47"/>
        <v>S</v>
      </c>
      <c r="K428" s="38"/>
      <c r="L428" s="38"/>
      <c r="M428" s="38"/>
      <c r="N428" s="38"/>
      <c r="O428" s="38"/>
      <c r="P428" s="38"/>
      <c r="Q428" s="34">
        <v>23</v>
      </c>
      <c r="R428" s="34">
        <v>0.72</v>
      </c>
      <c r="U428" s="39">
        <v>22.28</v>
      </c>
      <c r="V428" s="34">
        <v>6.7910000000000004</v>
      </c>
      <c r="X428" s="39"/>
      <c r="AB428" s="34">
        <v>423.68299999999999</v>
      </c>
      <c r="AD428" s="34">
        <v>6.585</v>
      </c>
    </row>
    <row r="429" spans="1:30" s="34" customFormat="1" x14ac:dyDescent="0.2">
      <c r="A429" s="34" t="s">
        <v>200</v>
      </c>
      <c r="C429" s="36" t="s">
        <v>28</v>
      </c>
      <c r="D429" s="37">
        <v>31451</v>
      </c>
      <c r="E429" s="37"/>
      <c r="F429" s="37"/>
      <c r="G429" s="37"/>
      <c r="H429" s="37"/>
      <c r="I429" s="37"/>
      <c r="J429" s="38" t="str">
        <f t="shared" si="47"/>
        <v>S</v>
      </c>
      <c r="K429" s="38"/>
      <c r="L429" s="38"/>
      <c r="M429" s="38"/>
      <c r="N429" s="38"/>
      <c r="O429" s="38"/>
      <c r="P429" s="38"/>
      <c r="Q429" s="34">
        <v>23</v>
      </c>
      <c r="R429" s="34">
        <v>0.66</v>
      </c>
      <c r="U429" s="39">
        <v>22.34</v>
      </c>
      <c r="V429" s="34">
        <v>6.8090000000000002</v>
      </c>
      <c r="X429" s="39"/>
      <c r="AB429" s="34">
        <v>423.66399999999999</v>
      </c>
      <c r="AD429" s="34">
        <v>6.6029999999999998</v>
      </c>
    </row>
    <row r="430" spans="1:30" s="34" customFormat="1" x14ac:dyDescent="0.2">
      <c r="A430" s="34" t="s">
        <v>200</v>
      </c>
      <c r="C430" s="36" t="s">
        <v>28</v>
      </c>
      <c r="D430" s="37">
        <v>31458</v>
      </c>
      <c r="E430" s="37"/>
      <c r="F430" s="37"/>
      <c r="G430" s="37"/>
      <c r="H430" s="37"/>
      <c r="I430" s="37"/>
      <c r="J430" s="38" t="str">
        <f t="shared" si="47"/>
        <v>S</v>
      </c>
      <c r="K430" s="38"/>
      <c r="L430" s="38"/>
      <c r="M430" s="38"/>
      <c r="N430" s="38"/>
      <c r="O430" s="38"/>
      <c r="P430" s="38"/>
      <c r="Q430" s="34">
        <v>23</v>
      </c>
      <c r="R430" s="34">
        <v>0.65</v>
      </c>
      <c r="U430" s="39">
        <v>22.35</v>
      </c>
      <c r="V430" s="34">
        <v>6.8120000000000003</v>
      </c>
      <c r="X430" s="39"/>
      <c r="AB430" s="34">
        <v>423.661</v>
      </c>
      <c r="AD430" s="34">
        <v>6.6059999999999999</v>
      </c>
    </row>
    <row r="431" spans="1:30" s="34" customFormat="1" x14ac:dyDescent="0.2">
      <c r="A431" s="34" t="s">
        <v>200</v>
      </c>
      <c r="C431" s="36" t="s">
        <v>28</v>
      </c>
      <c r="D431" s="37">
        <v>31465</v>
      </c>
      <c r="E431" s="37"/>
      <c r="F431" s="37"/>
      <c r="G431" s="37"/>
      <c r="H431" s="37"/>
      <c r="I431" s="37"/>
      <c r="J431" s="38" t="str">
        <f t="shared" si="47"/>
        <v>S</v>
      </c>
      <c r="K431" s="38"/>
      <c r="L431" s="38"/>
      <c r="M431" s="38"/>
      <c r="N431" s="38"/>
      <c r="O431" s="38"/>
      <c r="P431" s="38"/>
      <c r="Q431" s="34">
        <v>23</v>
      </c>
      <c r="R431" s="34">
        <v>0.62</v>
      </c>
      <c r="U431" s="39">
        <v>22.38</v>
      </c>
      <c r="V431" s="34">
        <v>6.8220000000000001</v>
      </c>
      <c r="X431" s="39"/>
      <c r="AB431" s="34">
        <v>423.65199999999999</v>
      </c>
      <c r="AD431" s="34">
        <v>6.6159999999999997</v>
      </c>
    </row>
    <row r="432" spans="1:30" s="34" customFormat="1" x14ac:dyDescent="0.2">
      <c r="A432" s="34" t="s">
        <v>200</v>
      </c>
      <c r="C432" s="36" t="s">
        <v>28</v>
      </c>
      <c r="D432" s="37">
        <v>31473</v>
      </c>
      <c r="E432" s="37"/>
      <c r="F432" s="37"/>
      <c r="G432" s="37"/>
      <c r="H432" s="37"/>
      <c r="I432" s="37"/>
      <c r="J432" s="38" t="str">
        <f t="shared" si="47"/>
        <v>S</v>
      </c>
      <c r="K432" s="38"/>
      <c r="L432" s="38"/>
      <c r="M432" s="38"/>
      <c r="N432" s="38"/>
      <c r="O432" s="38"/>
      <c r="P432" s="38"/>
      <c r="Q432" s="34">
        <v>23</v>
      </c>
      <c r="R432" s="34">
        <v>0.6</v>
      </c>
      <c r="U432" s="39">
        <v>22.4</v>
      </c>
      <c r="V432" s="34">
        <v>6.8280000000000003</v>
      </c>
      <c r="X432" s="39"/>
      <c r="AB432" s="34">
        <v>423.64600000000002</v>
      </c>
      <c r="AD432" s="34">
        <v>6.6219999999999999</v>
      </c>
    </row>
    <row r="433" spans="1:30" s="34" customFormat="1" x14ac:dyDescent="0.2">
      <c r="A433" s="34" t="s">
        <v>200</v>
      </c>
      <c r="C433" s="36" t="s">
        <v>28</v>
      </c>
      <c r="D433" s="37">
        <v>31480</v>
      </c>
      <c r="E433" s="37"/>
      <c r="F433" s="37"/>
      <c r="G433" s="37"/>
      <c r="H433" s="37"/>
      <c r="I433" s="37"/>
      <c r="J433" s="38" t="str">
        <f t="shared" si="47"/>
        <v>S</v>
      </c>
      <c r="K433" s="38"/>
      <c r="L433" s="38"/>
      <c r="M433" s="38"/>
      <c r="N433" s="38"/>
      <c r="O433" s="38"/>
      <c r="P433" s="38"/>
      <c r="Q433" s="34">
        <v>23</v>
      </c>
      <c r="R433" s="34">
        <v>0.57999999999999996</v>
      </c>
      <c r="U433" s="39">
        <v>22.42</v>
      </c>
      <c r="V433" s="34">
        <v>6.8339999999999996</v>
      </c>
      <c r="X433" s="39"/>
      <c r="AB433" s="34">
        <v>423.64</v>
      </c>
      <c r="AD433" s="34">
        <v>6.6280000000000001</v>
      </c>
    </row>
    <row r="434" spans="1:30" s="34" customFormat="1" x14ac:dyDescent="0.2">
      <c r="A434" s="34" t="s">
        <v>200</v>
      </c>
      <c r="C434" s="36" t="s">
        <v>28</v>
      </c>
      <c r="D434" s="37">
        <v>31487</v>
      </c>
      <c r="E434" s="37"/>
      <c r="F434" s="37"/>
      <c r="G434" s="37"/>
      <c r="H434" s="37"/>
      <c r="I434" s="37"/>
      <c r="J434" s="38" t="str">
        <f t="shared" si="47"/>
        <v>S</v>
      </c>
      <c r="K434" s="38"/>
      <c r="L434" s="38"/>
      <c r="M434" s="38"/>
      <c r="N434" s="38"/>
      <c r="O434" s="38"/>
      <c r="P434" s="38"/>
      <c r="Q434" s="34">
        <v>23</v>
      </c>
      <c r="R434" s="34">
        <v>0.55000000000000004</v>
      </c>
      <c r="U434" s="39">
        <v>22.45</v>
      </c>
      <c r="V434" s="34">
        <v>6.843</v>
      </c>
      <c r="X434" s="39"/>
      <c r="AB434" s="34">
        <v>423.63099999999997</v>
      </c>
      <c r="AD434" s="34">
        <v>6.6369999999999996</v>
      </c>
    </row>
    <row r="435" spans="1:30" s="34" customFormat="1" x14ac:dyDescent="0.2">
      <c r="A435" s="34" t="s">
        <v>200</v>
      </c>
      <c r="C435" s="36" t="s">
        <v>28</v>
      </c>
      <c r="D435" s="37">
        <v>31493</v>
      </c>
      <c r="E435" s="37"/>
      <c r="F435" s="37"/>
      <c r="G435" s="37"/>
      <c r="H435" s="37"/>
      <c r="I435" s="37"/>
      <c r="J435" s="38" t="str">
        <f t="shared" si="47"/>
        <v>S</v>
      </c>
      <c r="K435" s="38"/>
      <c r="L435" s="38"/>
      <c r="M435" s="38"/>
      <c r="N435" s="38"/>
      <c r="O435" s="38"/>
      <c r="P435" s="38"/>
      <c r="Q435" s="34">
        <v>23</v>
      </c>
      <c r="R435" s="34">
        <v>0.53</v>
      </c>
      <c r="U435" s="39">
        <v>22.47</v>
      </c>
      <c r="V435" s="34">
        <v>6.8490000000000002</v>
      </c>
      <c r="X435" s="39"/>
      <c r="AB435" s="34">
        <v>423.625</v>
      </c>
      <c r="AD435" s="34">
        <v>6.6429999999999998</v>
      </c>
    </row>
    <row r="436" spans="1:30" s="34" customFormat="1" x14ac:dyDescent="0.2">
      <c r="A436" s="34" t="s">
        <v>200</v>
      </c>
      <c r="C436" s="36" t="s">
        <v>28</v>
      </c>
      <c r="D436" s="37">
        <v>31500</v>
      </c>
      <c r="E436" s="37"/>
      <c r="F436" s="37"/>
      <c r="G436" s="37"/>
      <c r="H436" s="37"/>
      <c r="I436" s="37"/>
      <c r="J436" s="38" t="str">
        <f t="shared" si="47"/>
        <v>S</v>
      </c>
      <c r="K436" s="38"/>
      <c r="L436" s="38"/>
      <c r="M436" s="38"/>
      <c r="N436" s="38"/>
      <c r="O436" s="38"/>
      <c r="P436" s="38"/>
      <c r="Q436" s="34">
        <v>23</v>
      </c>
      <c r="R436" s="34">
        <v>0.69</v>
      </c>
      <c r="U436" s="39">
        <v>22.31</v>
      </c>
      <c r="V436" s="34">
        <v>6.8</v>
      </c>
      <c r="X436" s="39"/>
      <c r="AB436" s="34">
        <v>423.673</v>
      </c>
      <c r="AD436" s="34">
        <v>6.5940000000000003</v>
      </c>
    </row>
    <row r="437" spans="1:30" s="34" customFormat="1" x14ac:dyDescent="0.2">
      <c r="A437" s="34" t="s">
        <v>200</v>
      </c>
      <c r="C437" s="36" t="s">
        <v>28</v>
      </c>
      <c r="D437" s="37">
        <v>31507</v>
      </c>
      <c r="E437" s="37"/>
      <c r="F437" s="37"/>
      <c r="G437" s="37"/>
      <c r="H437" s="37"/>
      <c r="I437" s="37"/>
      <c r="J437" s="38" t="str">
        <f t="shared" si="47"/>
        <v>S</v>
      </c>
      <c r="K437" s="38"/>
      <c r="L437" s="38"/>
      <c r="M437" s="38"/>
      <c r="N437" s="38"/>
      <c r="O437" s="38"/>
      <c r="P437" s="38"/>
      <c r="Q437" s="34">
        <v>23</v>
      </c>
      <c r="R437" s="34">
        <v>0.52</v>
      </c>
      <c r="U437" s="39">
        <v>22.48</v>
      </c>
      <c r="V437" s="34">
        <v>6.8520000000000003</v>
      </c>
      <c r="X437" s="39"/>
      <c r="AB437" s="34">
        <v>423.62200000000001</v>
      </c>
      <c r="AD437" s="34">
        <v>6.6459999999999999</v>
      </c>
    </row>
    <row r="438" spans="1:30" s="34" customFormat="1" x14ac:dyDescent="0.2">
      <c r="A438" s="34" t="s">
        <v>200</v>
      </c>
      <c r="C438" s="36" t="s">
        <v>28</v>
      </c>
      <c r="D438" s="37">
        <v>31515</v>
      </c>
      <c r="E438" s="37"/>
      <c r="F438" s="37"/>
      <c r="G438" s="37"/>
      <c r="H438" s="37"/>
      <c r="I438" s="37"/>
      <c r="J438" s="38" t="str">
        <f t="shared" si="47"/>
        <v>S</v>
      </c>
      <c r="K438" s="38"/>
      <c r="L438" s="38"/>
      <c r="M438" s="38"/>
      <c r="N438" s="38"/>
      <c r="O438" s="38"/>
      <c r="P438" s="38"/>
      <c r="Q438" s="34">
        <v>23</v>
      </c>
      <c r="R438" s="34">
        <v>0.78</v>
      </c>
      <c r="U438" s="39">
        <v>22.22</v>
      </c>
      <c r="V438" s="34">
        <v>6.7729999999999997</v>
      </c>
      <c r="X438" s="39"/>
      <c r="AB438" s="34">
        <v>423.70100000000002</v>
      </c>
      <c r="AD438" s="34">
        <v>6.5670000000000002</v>
      </c>
    </row>
    <row r="439" spans="1:30" s="34" customFormat="1" x14ac:dyDescent="0.2">
      <c r="A439" s="34" t="s">
        <v>200</v>
      </c>
      <c r="C439" s="36" t="s">
        <v>28</v>
      </c>
      <c r="D439" s="37">
        <v>31522</v>
      </c>
      <c r="E439" s="37"/>
      <c r="F439" s="37"/>
      <c r="G439" s="37"/>
      <c r="H439" s="37"/>
      <c r="I439" s="37"/>
      <c r="J439" s="38" t="str">
        <f t="shared" si="47"/>
        <v>S</v>
      </c>
      <c r="K439" s="38"/>
      <c r="L439" s="38"/>
      <c r="M439" s="38"/>
      <c r="N439" s="38"/>
      <c r="O439" s="38"/>
      <c r="P439" s="38"/>
      <c r="Q439" s="34">
        <v>23</v>
      </c>
      <c r="R439" s="34">
        <v>0.85</v>
      </c>
      <c r="U439" s="39">
        <v>22.15</v>
      </c>
      <c r="V439" s="34">
        <v>6.7510000000000003</v>
      </c>
      <c r="X439" s="39"/>
      <c r="AB439" s="34">
        <v>423.72199999999998</v>
      </c>
      <c r="AD439" s="34">
        <v>6.5449999999999999</v>
      </c>
    </row>
    <row r="440" spans="1:30" s="34" customFormat="1" x14ac:dyDescent="0.2">
      <c r="A440" s="34" t="s">
        <v>200</v>
      </c>
      <c r="C440" s="36" t="s">
        <v>28</v>
      </c>
      <c r="D440" s="37">
        <v>31529</v>
      </c>
      <c r="E440" s="37"/>
      <c r="F440" s="37"/>
      <c r="G440" s="37"/>
      <c r="H440" s="37"/>
      <c r="I440" s="37"/>
      <c r="J440" s="38" t="str">
        <f t="shared" si="47"/>
        <v>S</v>
      </c>
      <c r="K440" s="38"/>
      <c r="L440" s="38"/>
      <c r="M440" s="38"/>
      <c r="N440" s="38"/>
      <c r="O440" s="38"/>
      <c r="P440" s="38"/>
      <c r="Q440" s="34">
        <v>23</v>
      </c>
      <c r="R440" s="34">
        <v>0.9</v>
      </c>
      <c r="U440" s="39">
        <v>22.1</v>
      </c>
      <c r="V440" s="34">
        <v>6.7359999999999998</v>
      </c>
      <c r="X440" s="39"/>
      <c r="AB440" s="34">
        <v>423.738</v>
      </c>
      <c r="AD440" s="34">
        <v>6.53</v>
      </c>
    </row>
    <row r="441" spans="1:30" s="34" customFormat="1" x14ac:dyDescent="0.2">
      <c r="A441" s="34" t="s">
        <v>200</v>
      </c>
      <c r="C441" s="36" t="s">
        <v>28</v>
      </c>
      <c r="D441" s="37">
        <v>31537</v>
      </c>
      <c r="E441" s="37"/>
      <c r="F441" s="37"/>
      <c r="G441" s="37"/>
      <c r="H441" s="37"/>
      <c r="I441" s="37"/>
      <c r="J441" s="38" t="str">
        <f t="shared" si="47"/>
        <v>S</v>
      </c>
      <c r="K441" s="38"/>
      <c r="L441" s="38"/>
      <c r="M441" s="38"/>
      <c r="N441" s="38"/>
      <c r="O441" s="38"/>
      <c r="P441" s="38"/>
      <c r="Q441" s="34">
        <v>23</v>
      </c>
      <c r="R441" s="34">
        <v>1</v>
      </c>
      <c r="U441" s="39">
        <v>22</v>
      </c>
      <c r="V441" s="34">
        <v>6.7060000000000004</v>
      </c>
      <c r="X441" s="39"/>
      <c r="AB441" s="34">
        <v>423.76799999999997</v>
      </c>
      <c r="AD441" s="34">
        <v>6.5</v>
      </c>
    </row>
    <row r="442" spans="1:30" s="34" customFormat="1" x14ac:dyDescent="0.2">
      <c r="A442" s="34" t="s">
        <v>200</v>
      </c>
      <c r="C442" s="36" t="s">
        <v>28</v>
      </c>
      <c r="D442" s="37">
        <v>31543</v>
      </c>
      <c r="E442" s="37"/>
      <c r="F442" s="37"/>
      <c r="G442" s="37"/>
      <c r="H442" s="37"/>
      <c r="I442" s="37"/>
      <c r="J442" s="38" t="str">
        <f t="shared" si="47"/>
        <v>S</v>
      </c>
      <c r="K442" s="38"/>
      <c r="L442" s="38"/>
      <c r="M442" s="38"/>
      <c r="N442" s="38"/>
      <c r="O442" s="38"/>
      <c r="P442" s="38"/>
      <c r="Q442" s="34">
        <v>23</v>
      </c>
      <c r="R442" s="34">
        <v>1.03</v>
      </c>
      <c r="U442" s="39">
        <v>21.97</v>
      </c>
      <c r="V442" s="34">
        <v>6.6970000000000001</v>
      </c>
      <c r="X442" s="39"/>
      <c r="AB442" s="34">
        <v>423.77699999999999</v>
      </c>
      <c r="AD442" s="34">
        <v>6.4909999999999997</v>
      </c>
    </row>
    <row r="443" spans="1:30" s="34" customFormat="1" x14ac:dyDescent="0.2">
      <c r="A443" s="34" t="s">
        <v>200</v>
      </c>
      <c r="C443" s="36" t="s">
        <v>28</v>
      </c>
      <c r="D443" s="37">
        <v>31551</v>
      </c>
      <c r="E443" s="37"/>
      <c r="F443" s="37"/>
      <c r="G443" s="37"/>
      <c r="H443" s="37"/>
      <c r="I443" s="37"/>
      <c r="J443" s="38" t="str">
        <f t="shared" si="47"/>
        <v>S</v>
      </c>
      <c r="K443" s="38"/>
      <c r="L443" s="38"/>
      <c r="M443" s="38"/>
      <c r="N443" s="38"/>
      <c r="O443" s="38"/>
      <c r="P443" s="38"/>
      <c r="Q443" s="34">
        <v>23</v>
      </c>
      <c r="R443" s="34">
        <v>1.04</v>
      </c>
      <c r="U443" s="39">
        <v>21.96</v>
      </c>
      <c r="V443" s="34">
        <v>6.6929999999999996</v>
      </c>
      <c r="X443" s="39"/>
      <c r="AB443" s="34">
        <v>423.78</v>
      </c>
      <c r="AD443" s="34">
        <v>6.4870000000000001</v>
      </c>
    </row>
    <row r="444" spans="1:30" s="34" customFormat="1" x14ac:dyDescent="0.2">
      <c r="A444" s="34" t="s">
        <v>200</v>
      </c>
      <c r="C444" s="36" t="s">
        <v>28</v>
      </c>
      <c r="D444" s="37">
        <v>31578</v>
      </c>
      <c r="E444" s="37"/>
      <c r="F444" s="37"/>
      <c r="G444" s="37"/>
      <c r="H444" s="37"/>
      <c r="I444" s="37"/>
      <c r="J444" s="38" t="str">
        <f t="shared" si="47"/>
        <v>S</v>
      </c>
      <c r="K444" s="38"/>
      <c r="L444" s="38"/>
      <c r="M444" s="38"/>
      <c r="N444" s="38"/>
      <c r="O444" s="38"/>
      <c r="P444" s="38"/>
      <c r="Q444" s="34">
        <v>23</v>
      </c>
      <c r="R444" s="34">
        <v>1</v>
      </c>
      <c r="U444" s="39">
        <v>22</v>
      </c>
      <c r="V444" s="34">
        <v>6.7060000000000004</v>
      </c>
      <c r="X444" s="39"/>
      <c r="AB444" s="34">
        <v>423.76799999999997</v>
      </c>
      <c r="AD444" s="34">
        <v>6.5</v>
      </c>
    </row>
    <row r="445" spans="1:30" s="34" customFormat="1" x14ac:dyDescent="0.2">
      <c r="A445" s="34" t="s">
        <v>200</v>
      </c>
      <c r="C445" s="36" t="s">
        <v>28</v>
      </c>
      <c r="D445" s="37">
        <v>31592</v>
      </c>
      <c r="E445" s="37"/>
      <c r="F445" s="37"/>
      <c r="G445" s="37"/>
      <c r="H445" s="37"/>
      <c r="I445" s="37"/>
      <c r="J445" s="38" t="str">
        <f t="shared" si="47"/>
        <v>S</v>
      </c>
      <c r="K445" s="38"/>
      <c r="L445" s="38"/>
      <c r="M445" s="38"/>
      <c r="N445" s="38"/>
      <c r="O445" s="38"/>
      <c r="P445" s="38"/>
      <c r="Q445" s="34">
        <v>23</v>
      </c>
      <c r="R445" s="34">
        <v>1.03</v>
      </c>
      <c r="U445" s="39">
        <v>21.97</v>
      </c>
      <c r="V445" s="34">
        <v>6.6970000000000001</v>
      </c>
      <c r="X445" s="39"/>
      <c r="AB445" s="34">
        <v>423.77699999999999</v>
      </c>
      <c r="AD445" s="34">
        <v>6.4909999999999997</v>
      </c>
    </row>
    <row r="446" spans="1:30" s="34" customFormat="1" x14ac:dyDescent="0.2">
      <c r="A446" s="34" t="s">
        <v>200</v>
      </c>
      <c r="C446" s="36" t="s">
        <v>28</v>
      </c>
      <c r="D446" s="37">
        <v>31602</v>
      </c>
      <c r="E446" s="37"/>
      <c r="F446" s="37"/>
      <c r="G446" s="37"/>
      <c r="H446" s="37"/>
      <c r="I446" s="37"/>
      <c r="J446" s="38" t="str">
        <f t="shared" si="47"/>
        <v>S</v>
      </c>
      <c r="K446" s="38"/>
      <c r="L446" s="38"/>
      <c r="M446" s="38"/>
      <c r="N446" s="38"/>
      <c r="O446" s="38"/>
      <c r="P446" s="38"/>
      <c r="Q446" s="34">
        <v>23</v>
      </c>
      <c r="R446" s="34">
        <v>0.97</v>
      </c>
      <c r="U446" s="39">
        <v>22.03</v>
      </c>
      <c r="V446" s="34">
        <v>6.7149999999999999</v>
      </c>
      <c r="X446" s="39"/>
      <c r="AB446" s="34">
        <v>423.75900000000001</v>
      </c>
      <c r="AD446" s="34">
        <v>6.5090000000000003</v>
      </c>
    </row>
    <row r="447" spans="1:30" s="34" customFormat="1" x14ac:dyDescent="0.2">
      <c r="A447" s="34" t="s">
        <v>200</v>
      </c>
      <c r="C447" s="36" t="s">
        <v>28</v>
      </c>
      <c r="D447" s="37">
        <v>31606</v>
      </c>
      <c r="E447" s="37"/>
      <c r="F447" s="37"/>
      <c r="G447" s="37"/>
      <c r="H447" s="37"/>
      <c r="I447" s="37"/>
      <c r="J447" s="38" t="str">
        <f t="shared" si="47"/>
        <v>S</v>
      </c>
      <c r="K447" s="38"/>
      <c r="L447" s="38"/>
      <c r="M447" s="38"/>
      <c r="N447" s="38"/>
      <c r="O447" s="38"/>
      <c r="P447" s="38"/>
      <c r="Q447" s="34">
        <v>23</v>
      </c>
      <c r="R447" s="34">
        <v>1.01</v>
      </c>
      <c r="U447" s="39">
        <v>21.99</v>
      </c>
      <c r="V447" s="34">
        <v>6.7030000000000003</v>
      </c>
      <c r="X447" s="39"/>
      <c r="AB447" s="34">
        <v>423.77100000000002</v>
      </c>
      <c r="AD447" s="34">
        <v>6.4969999999999999</v>
      </c>
    </row>
    <row r="448" spans="1:30" s="34" customFormat="1" x14ac:dyDescent="0.2">
      <c r="A448" s="34" t="s">
        <v>200</v>
      </c>
      <c r="C448" s="36" t="s">
        <v>28</v>
      </c>
      <c r="D448" s="37">
        <v>31614</v>
      </c>
      <c r="E448" s="37"/>
      <c r="F448" s="37"/>
      <c r="G448" s="37"/>
      <c r="H448" s="37"/>
      <c r="I448" s="37"/>
      <c r="J448" s="38" t="str">
        <f t="shared" si="47"/>
        <v>S</v>
      </c>
      <c r="K448" s="38"/>
      <c r="L448" s="38"/>
      <c r="M448" s="38"/>
      <c r="N448" s="38"/>
      <c r="O448" s="38"/>
      <c r="P448" s="38"/>
      <c r="Q448" s="34">
        <v>23</v>
      </c>
      <c r="R448" s="34">
        <v>0.99</v>
      </c>
      <c r="U448" s="39">
        <v>22.01</v>
      </c>
      <c r="V448" s="34">
        <v>6.7089999999999996</v>
      </c>
      <c r="X448" s="39"/>
      <c r="AB448" s="34">
        <v>423.76499999999999</v>
      </c>
      <c r="AD448" s="34">
        <v>6.5030000000000001</v>
      </c>
    </row>
    <row r="449" spans="1:31" s="34" customFormat="1" x14ac:dyDescent="0.2">
      <c r="A449" s="34" t="s">
        <v>200</v>
      </c>
      <c r="C449" s="36" t="s">
        <v>28</v>
      </c>
      <c r="D449" s="37">
        <v>31719</v>
      </c>
      <c r="E449" s="37"/>
      <c r="F449" s="37"/>
      <c r="G449" s="37"/>
      <c r="H449" s="37"/>
      <c r="I449" s="37"/>
      <c r="J449" s="38" t="str">
        <f t="shared" si="47"/>
        <v>S</v>
      </c>
      <c r="K449" s="38"/>
      <c r="L449" s="38"/>
      <c r="M449" s="38"/>
      <c r="N449" s="38"/>
      <c r="O449" s="38"/>
      <c r="P449" s="38"/>
      <c r="Q449" s="34">
        <v>23</v>
      </c>
      <c r="R449" s="34">
        <v>1.1200000000000001</v>
      </c>
      <c r="U449" s="39">
        <v>21.88</v>
      </c>
      <c r="V449" s="34">
        <v>6.6689999999999996</v>
      </c>
      <c r="X449" s="39"/>
      <c r="AB449" s="34">
        <v>423.80500000000001</v>
      </c>
      <c r="AD449" s="34">
        <v>6.4630000000000001</v>
      </c>
    </row>
    <row r="450" spans="1:31" s="34" customFormat="1" x14ac:dyDescent="0.2">
      <c r="A450" s="34" t="s">
        <v>200</v>
      </c>
      <c r="C450" s="36" t="s">
        <v>28</v>
      </c>
      <c r="D450" s="37">
        <v>31760</v>
      </c>
      <c r="E450" s="37"/>
      <c r="F450" s="37"/>
      <c r="G450" s="37"/>
      <c r="H450" s="37"/>
      <c r="I450" s="37"/>
      <c r="J450" s="38" t="str">
        <f t="shared" si="47"/>
        <v>S</v>
      </c>
      <c r="K450" s="38"/>
      <c r="L450" s="38"/>
      <c r="M450" s="38"/>
      <c r="N450" s="38"/>
      <c r="O450" s="38"/>
      <c r="P450" s="38"/>
      <c r="Q450" s="34">
        <v>23</v>
      </c>
      <c r="R450" s="34">
        <v>1.1000000000000001</v>
      </c>
      <c r="U450" s="39">
        <v>21.9</v>
      </c>
      <c r="V450" s="34">
        <v>6.6749999999999998</v>
      </c>
      <c r="X450" s="39"/>
      <c r="AB450" s="34">
        <v>423.798</v>
      </c>
      <c r="AD450" s="34">
        <v>6.4690000000000003</v>
      </c>
    </row>
    <row r="451" spans="1:31" s="34" customFormat="1" x14ac:dyDescent="0.2">
      <c r="A451" s="34" t="s">
        <v>200</v>
      </c>
      <c r="C451" s="36" t="s">
        <v>28</v>
      </c>
      <c r="D451" s="37">
        <v>31774</v>
      </c>
      <c r="E451" s="37"/>
      <c r="F451" s="37"/>
      <c r="G451" s="37"/>
      <c r="H451" s="37"/>
      <c r="I451" s="37"/>
      <c r="J451" s="38" t="str">
        <f t="shared" si="47"/>
        <v>S</v>
      </c>
      <c r="K451" s="38"/>
      <c r="L451" s="38"/>
      <c r="M451" s="38"/>
      <c r="N451" s="38"/>
      <c r="O451" s="38"/>
      <c r="P451" s="38"/>
      <c r="Q451" s="34">
        <v>23</v>
      </c>
      <c r="R451" s="34">
        <v>0.52</v>
      </c>
      <c r="U451" s="39">
        <v>22.48</v>
      </c>
      <c r="V451" s="34">
        <v>6.8520000000000003</v>
      </c>
      <c r="X451" s="39"/>
      <c r="AB451" s="34">
        <v>423.62200000000001</v>
      </c>
      <c r="AD451" s="34">
        <v>6.6459999999999999</v>
      </c>
    </row>
    <row r="452" spans="1:31" s="34" customFormat="1" x14ac:dyDescent="0.2">
      <c r="A452" s="34" t="s">
        <v>200</v>
      </c>
      <c r="C452" s="36" t="s">
        <v>28</v>
      </c>
      <c r="D452" s="37">
        <v>31780</v>
      </c>
      <c r="E452" s="37"/>
      <c r="F452" s="37"/>
      <c r="G452" s="37"/>
      <c r="H452" s="37"/>
      <c r="I452" s="37"/>
      <c r="J452" s="38" t="str">
        <f t="shared" si="47"/>
        <v>S</v>
      </c>
      <c r="K452" s="38"/>
      <c r="L452" s="38"/>
      <c r="M452" s="38"/>
      <c r="N452" s="38"/>
      <c r="O452" s="38"/>
      <c r="P452" s="38"/>
      <c r="Q452" s="34">
        <v>23</v>
      </c>
      <c r="R452" s="34">
        <v>0.49</v>
      </c>
      <c r="U452" s="39">
        <v>22.51</v>
      </c>
      <c r="V452" s="34">
        <v>6.8609999999999998</v>
      </c>
      <c r="X452" s="39"/>
      <c r="AB452" s="34">
        <v>423.613</v>
      </c>
      <c r="AD452" s="34">
        <v>6.6550000000000002</v>
      </c>
    </row>
    <row r="453" spans="1:31" s="34" customFormat="1" x14ac:dyDescent="0.2">
      <c r="A453" s="34" t="s">
        <v>200</v>
      </c>
      <c r="C453" s="36" t="s">
        <v>28</v>
      </c>
      <c r="D453" s="37">
        <v>31788</v>
      </c>
      <c r="E453" s="37"/>
      <c r="F453" s="37"/>
      <c r="G453" s="37"/>
      <c r="H453" s="37"/>
      <c r="I453" s="37"/>
      <c r="J453" s="38" t="str">
        <f t="shared" si="47"/>
        <v>S</v>
      </c>
      <c r="K453" s="38"/>
      <c r="L453" s="38"/>
      <c r="M453" s="38"/>
      <c r="N453" s="38"/>
      <c r="O453" s="38"/>
      <c r="P453" s="38"/>
      <c r="Q453" s="34">
        <v>23</v>
      </c>
      <c r="R453" s="34">
        <v>0.04</v>
      </c>
      <c r="U453" s="39">
        <v>22.96</v>
      </c>
      <c r="V453" s="34">
        <v>6.9980000000000002</v>
      </c>
      <c r="X453" s="39"/>
      <c r="AB453" s="34">
        <v>423.47500000000002</v>
      </c>
      <c r="AD453" s="34">
        <v>6.7919999999999998</v>
      </c>
    </row>
    <row r="454" spans="1:31" s="34" customFormat="1" x14ac:dyDescent="0.2">
      <c r="A454" s="34" t="s">
        <v>200</v>
      </c>
      <c r="C454" s="36" t="s">
        <v>28</v>
      </c>
      <c r="D454" s="37">
        <v>33257</v>
      </c>
      <c r="E454" s="37"/>
      <c r="F454" s="37"/>
      <c r="G454" s="37"/>
      <c r="H454" s="37"/>
      <c r="I454" s="37"/>
      <c r="J454" s="38" t="s">
        <v>206</v>
      </c>
      <c r="K454" s="38"/>
      <c r="L454" s="38"/>
      <c r="M454" s="38"/>
      <c r="N454" s="38"/>
      <c r="O454" s="38"/>
      <c r="P454" s="38"/>
      <c r="U454" s="39">
        <v>23.44</v>
      </c>
      <c r="V454" s="34">
        <v>7.1449999999999996</v>
      </c>
      <c r="X454" s="39">
        <v>23.43</v>
      </c>
      <c r="Y454" s="34">
        <v>7.1420000000000003</v>
      </c>
      <c r="AB454" s="34">
        <v>423.32900000000001</v>
      </c>
      <c r="AC454" s="34">
        <v>423.33199999999999</v>
      </c>
      <c r="AD454" s="34">
        <v>6.9390000000000001</v>
      </c>
      <c r="AE454" s="34">
        <v>6.9359999999999999</v>
      </c>
    </row>
    <row r="455" spans="1:31" s="34" customFormat="1" x14ac:dyDescent="0.2">
      <c r="A455" s="34" t="s">
        <v>200</v>
      </c>
      <c r="C455" s="36" t="s">
        <v>28</v>
      </c>
      <c r="D455" s="37">
        <v>33306</v>
      </c>
      <c r="E455" s="37"/>
      <c r="F455" s="37"/>
      <c r="G455" s="37"/>
      <c r="H455" s="37"/>
      <c r="I455" s="37"/>
      <c r="J455" s="38" t="s">
        <v>206</v>
      </c>
      <c r="K455" s="38"/>
      <c r="L455" s="38"/>
      <c r="M455" s="38"/>
      <c r="N455" s="38"/>
      <c r="O455" s="38"/>
      <c r="P455" s="38"/>
      <c r="U455" s="39">
        <v>23.541</v>
      </c>
      <c r="V455" s="34">
        <v>7.1749999999999998</v>
      </c>
      <c r="X455" s="39">
        <v>23.54</v>
      </c>
      <c r="Y455" s="34">
        <v>7.1749999999999998</v>
      </c>
      <c r="AB455" s="34">
        <v>423.298</v>
      </c>
      <c r="AC455" s="34">
        <v>423.29899999999998</v>
      </c>
      <c r="AD455" s="34">
        <v>6.9690000000000003</v>
      </c>
      <c r="AE455" s="34">
        <v>6.9690000000000003</v>
      </c>
    </row>
    <row r="456" spans="1:31" s="34" customFormat="1" x14ac:dyDescent="0.2">
      <c r="A456" s="34" t="s">
        <v>200</v>
      </c>
      <c r="C456" s="36" t="s">
        <v>28</v>
      </c>
      <c r="D456" s="37">
        <v>33342</v>
      </c>
      <c r="E456" s="37"/>
      <c r="F456" s="37"/>
      <c r="G456" s="37"/>
      <c r="H456" s="37"/>
      <c r="I456" s="37"/>
      <c r="J456" s="38" t="s">
        <v>206</v>
      </c>
      <c r="K456" s="38"/>
      <c r="L456" s="38"/>
      <c r="M456" s="38"/>
      <c r="N456" s="38"/>
      <c r="O456" s="38"/>
      <c r="P456" s="38"/>
      <c r="U456" s="39">
        <f>V456*3.281</f>
        <v>23.436183</v>
      </c>
      <c r="V456" s="34">
        <v>7.1429999999999998</v>
      </c>
      <c r="X456" s="39">
        <f>Y456*3.281</f>
        <v>23.429621000000001</v>
      </c>
      <c r="Y456" s="34">
        <v>7.141</v>
      </c>
      <c r="AB456" s="34">
        <v>423.33100000000002</v>
      </c>
      <c r="AC456" s="34">
        <v>423.33300000000003</v>
      </c>
      <c r="AD456" s="34">
        <v>6.9370000000000003</v>
      </c>
      <c r="AE456" s="34">
        <v>6.9349999999999996</v>
      </c>
    </row>
    <row r="457" spans="1:31" s="34" customFormat="1" x14ac:dyDescent="0.2">
      <c r="A457" s="34" t="s">
        <v>200</v>
      </c>
      <c r="C457" s="36" t="s">
        <v>28</v>
      </c>
      <c r="D457" s="37">
        <v>38496</v>
      </c>
      <c r="E457" s="37"/>
      <c r="F457" s="37"/>
      <c r="G457" s="37"/>
      <c r="H457" s="37"/>
      <c r="I457" s="37"/>
      <c r="J457" s="38" t="s">
        <v>206</v>
      </c>
      <c r="K457" s="38"/>
      <c r="L457" s="38"/>
      <c r="M457" s="38"/>
      <c r="N457" s="38"/>
      <c r="O457" s="38"/>
      <c r="P457" s="38"/>
      <c r="U457" s="39">
        <v>22.571999999999999</v>
      </c>
      <c r="V457" s="34">
        <v>6.88</v>
      </c>
      <c r="X457" s="39">
        <v>22.568999999999999</v>
      </c>
      <c r="Y457" s="34">
        <v>6.8789999999999996</v>
      </c>
    </row>
    <row r="458" spans="1:31" s="34" customFormat="1" x14ac:dyDescent="0.2">
      <c r="A458" s="34" t="s">
        <v>200</v>
      </c>
      <c r="C458" s="36" t="s">
        <v>28</v>
      </c>
      <c r="D458" s="37">
        <v>38558</v>
      </c>
      <c r="E458" s="37"/>
      <c r="F458" s="37"/>
      <c r="G458" s="37"/>
      <c r="H458" s="37"/>
      <c r="I458" s="37"/>
      <c r="J458" s="38" t="s">
        <v>206</v>
      </c>
      <c r="K458" s="38"/>
      <c r="L458" s="38"/>
      <c r="M458" s="38"/>
      <c r="N458" s="38"/>
      <c r="O458" s="38"/>
      <c r="P458" s="38"/>
      <c r="U458" s="39">
        <v>21.844999999999999</v>
      </c>
      <c r="V458" s="34">
        <v>6.6580000000000004</v>
      </c>
      <c r="X458" s="39">
        <v>21.84</v>
      </c>
      <c r="Y458" s="34">
        <v>6.657</v>
      </c>
    </row>
    <row r="459" spans="1:31" s="34" customFormat="1" x14ac:dyDescent="0.2">
      <c r="A459" s="34" t="s">
        <v>200</v>
      </c>
      <c r="C459" s="36"/>
      <c r="D459" s="37"/>
      <c r="E459" s="37"/>
      <c r="F459" s="37"/>
      <c r="G459" s="37"/>
      <c r="H459" s="37"/>
      <c r="I459" s="37"/>
      <c r="J459" s="38"/>
      <c r="K459" s="38"/>
      <c r="L459" s="38"/>
      <c r="M459" s="38"/>
      <c r="N459" s="38"/>
      <c r="O459" s="38"/>
      <c r="P459" s="38"/>
      <c r="U459" s="39"/>
      <c r="X459" s="39"/>
    </row>
    <row r="460" spans="1:31" s="34" customFormat="1" x14ac:dyDescent="0.2">
      <c r="A460" s="34" t="s">
        <v>200</v>
      </c>
      <c r="B460" s="42">
        <v>473426095052601</v>
      </c>
      <c r="C460" s="36">
        <v>303</v>
      </c>
      <c r="D460" s="37">
        <v>30470</v>
      </c>
      <c r="E460" s="37"/>
      <c r="F460" s="37"/>
      <c r="G460" s="37"/>
      <c r="H460" s="37"/>
      <c r="I460" s="37"/>
      <c r="J460" s="38" t="str">
        <f t="shared" ref="J460:J523" si="48">IF(ISBLANK(Q460),"V","S")</f>
        <v>S</v>
      </c>
      <c r="K460" s="38"/>
      <c r="L460" s="38"/>
      <c r="M460" s="38"/>
      <c r="N460" s="38"/>
      <c r="O460" s="38"/>
      <c r="P460" s="38"/>
      <c r="Q460" s="34">
        <v>25</v>
      </c>
      <c r="R460" s="34">
        <v>1.95</v>
      </c>
      <c r="U460" s="39">
        <f>V460*3.281</f>
        <v>23.052306000000002</v>
      </c>
      <c r="V460" s="34">
        <v>7.0259999999999998</v>
      </c>
      <c r="X460" s="39"/>
      <c r="AA460" s="34">
        <v>430.64</v>
      </c>
      <c r="AB460" s="34">
        <v>423.61500000000001</v>
      </c>
      <c r="AD460" s="34">
        <v>6.742</v>
      </c>
    </row>
    <row r="461" spans="1:31" s="34" customFormat="1" x14ac:dyDescent="0.2">
      <c r="A461" s="34" t="s">
        <v>200</v>
      </c>
      <c r="B461" s="42">
        <v>473426095052601</v>
      </c>
      <c r="C461" s="36">
        <v>303</v>
      </c>
      <c r="D461" s="37">
        <v>30473</v>
      </c>
      <c r="E461" s="37"/>
      <c r="F461" s="37"/>
      <c r="G461" s="37"/>
      <c r="H461" s="37"/>
      <c r="I461" s="37"/>
      <c r="J461" s="38" t="str">
        <f t="shared" si="48"/>
        <v>S</v>
      </c>
      <c r="K461" s="38"/>
      <c r="L461" s="38"/>
      <c r="M461" s="38"/>
      <c r="N461" s="38"/>
      <c r="O461" s="38"/>
      <c r="P461" s="38"/>
      <c r="Q461" s="34">
        <v>24</v>
      </c>
      <c r="R461" s="34">
        <v>0.97</v>
      </c>
      <c r="U461" s="39">
        <v>23.03</v>
      </c>
      <c r="V461" s="34">
        <v>7.02</v>
      </c>
      <c r="X461" s="39"/>
      <c r="AA461" s="34">
        <v>430.64</v>
      </c>
      <c r="AB461" s="34">
        <v>423.62099999999998</v>
      </c>
      <c r="AD461" s="34">
        <v>6.7359999999999998</v>
      </c>
    </row>
    <row r="462" spans="1:31" s="34" customFormat="1" x14ac:dyDescent="0.2">
      <c r="A462" s="34" t="s">
        <v>200</v>
      </c>
      <c r="B462" s="42">
        <v>473426095052601</v>
      </c>
      <c r="C462" s="36">
        <v>303</v>
      </c>
      <c r="D462" s="37">
        <v>30473</v>
      </c>
      <c r="E462" s="37"/>
      <c r="F462" s="37"/>
      <c r="G462" s="37"/>
      <c r="H462" s="37"/>
      <c r="I462" s="37"/>
      <c r="J462" s="38" t="str">
        <f t="shared" si="48"/>
        <v>S</v>
      </c>
      <c r="K462" s="38"/>
      <c r="L462" s="38"/>
      <c r="M462" s="38"/>
      <c r="N462" s="38"/>
      <c r="O462" s="38"/>
      <c r="P462" s="38"/>
      <c r="Q462" s="34">
        <v>25</v>
      </c>
      <c r="R462" s="34">
        <v>1.9650000000000001</v>
      </c>
      <c r="U462" s="39">
        <f t="shared" ref="U462:U525" si="49">V462*3.281</f>
        <v>23.035900999999999</v>
      </c>
      <c r="V462" s="34">
        <v>7.0209999999999999</v>
      </c>
      <c r="X462" s="39"/>
      <c r="AA462" s="34">
        <v>430.64</v>
      </c>
      <c r="AB462" s="34">
        <v>423.61900000000003</v>
      </c>
      <c r="AD462" s="34">
        <v>6.7370000000000001</v>
      </c>
    </row>
    <row r="463" spans="1:31" s="34" customFormat="1" x14ac:dyDescent="0.2">
      <c r="A463" s="34" t="s">
        <v>200</v>
      </c>
      <c r="B463" s="42">
        <v>473426095052601</v>
      </c>
      <c r="C463" s="36">
        <v>303</v>
      </c>
      <c r="D463" s="37">
        <v>30483</v>
      </c>
      <c r="E463" s="37"/>
      <c r="F463" s="37"/>
      <c r="G463" s="37"/>
      <c r="H463" s="37"/>
      <c r="I463" s="37"/>
      <c r="J463" s="38" t="str">
        <f t="shared" si="48"/>
        <v>S</v>
      </c>
      <c r="K463" s="38"/>
      <c r="L463" s="38"/>
      <c r="M463" s="38"/>
      <c r="N463" s="38"/>
      <c r="O463" s="38"/>
      <c r="P463" s="38"/>
      <c r="Q463" s="34">
        <v>25</v>
      </c>
      <c r="R463" s="34">
        <v>1.9950000000000001</v>
      </c>
      <c r="U463" s="39">
        <f t="shared" si="49"/>
        <v>23.006371999999999</v>
      </c>
      <c r="V463" s="34">
        <v>7.0119999999999996</v>
      </c>
      <c r="X463" s="39"/>
      <c r="AA463" s="34">
        <v>430.64</v>
      </c>
      <c r="AB463" s="34">
        <v>423.62799999999999</v>
      </c>
      <c r="AD463" s="34">
        <v>6.7279999999999998</v>
      </c>
    </row>
    <row r="464" spans="1:31" s="34" customFormat="1" x14ac:dyDescent="0.2">
      <c r="A464" s="34" t="s">
        <v>200</v>
      </c>
      <c r="B464" s="42">
        <v>473426095052601</v>
      </c>
      <c r="C464" s="36">
        <v>303</v>
      </c>
      <c r="D464" s="37">
        <v>30483</v>
      </c>
      <c r="E464" s="37"/>
      <c r="F464" s="37"/>
      <c r="G464" s="37"/>
      <c r="H464" s="37"/>
      <c r="I464" s="37"/>
      <c r="J464" s="38" t="str">
        <f t="shared" si="48"/>
        <v>S</v>
      </c>
      <c r="K464" s="38"/>
      <c r="L464" s="38"/>
      <c r="M464" s="38"/>
      <c r="N464" s="38"/>
      <c r="O464" s="38"/>
      <c r="P464" s="38"/>
      <c r="Q464" s="34">
        <v>24</v>
      </c>
      <c r="R464" s="34">
        <v>0.99</v>
      </c>
      <c r="U464" s="39">
        <f t="shared" si="49"/>
        <v>23.012934000000001</v>
      </c>
      <c r="V464" s="34">
        <v>7.0140000000000002</v>
      </c>
      <c r="X464" s="39"/>
      <c r="AA464" s="34">
        <v>430.64</v>
      </c>
      <c r="AB464" s="34">
        <v>423.62700000000001</v>
      </c>
      <c r="AD464" s="34">
        <v>6.73</v>
      </c>
    </row>
    <row r="465" spans="1:30" s="34" customFormat="1" x14ac:dyDescent="0.2">
      <c r="A465" s="34" t="s">
        <v>200</v>
      </c>
      <c r="B465" s="42">
        <v>473426095052601</v>
      </c>
      <c r="C465" s="36">
        <v>303</v>
      </c>
      <c r="D465" s="37">
        <v>30488</v>
      </c>
      <c r="E465" s="37"/>
      <c r="F465" s="37"/>
      <c r="G465" s="37"/>
      <c r="H465" s="37"/>
      <c r="I465" s="37"/>
      <c r="J465" s="38" t="str">
        <f t="shared" si="48"/>
        <v>S</v>
      </c>
      <c r="K465" s="38"/>
      <c r="L465" s="38"/>
      <c r="M465" s="38"/>
      <c r="N465" s="38"/>
      <c r="O465" s="38"/>
      <c r="P465" s="38"/>
      <c r="Q465" s="34">
        <v>24</v>
      </c>
      <c r="R465" s="34">
        <v>1.03</v>
      </c>
      <c r="U465" s="39">
        <f t="shared" si="49"/>
        <v>22.970281000000004</v>
      </c>
      <c r="V465" s="34">
        <v>7.0010000000000003</v>
      </c>
      <c r="X465" s="39"/>
      <c r="AA465" s="34">
        <v>430.64</v>
      </c>
      <c r="AB465" s="34">
        <v>423.63900000000001</v>
      </c>
      <c r="AD465" s="34">
        <v>6.7169999999999996</v>
      </c>
    </row>
    <row r="466" spans="1:30" s="34" customFormat="1" x14ac:dyDescent="0.2">
      <c r="A466" s="34" t="s">
        <v>200</v>
      </c>
      <c r="B466" s="42">
        <v>473426095052601</v>
      </c>
      <c r="C466" s="36">
        <v>303</v>
      </c>
      <c r="D466" s="37">
        <v>30509</v>
      </c>
      <c r="E466" s="37"/>
      <c r="F466" s="37"/>
      <c r="G466" s="37"/>
      <c r="H466" s="37"/>
      <c r="I466" s="37"/>
      <c r="J466" s="38" t="str">
        <f t="shared" si="48"/>
        <v>S</v>
      </c>
      <c r="K466" s="38"/>
      <c r="L466" s="38"/>
      <c r="M466" s="38"/>
      <c r="N466" s="38"/>
      <c r="O466" s="38"/>
      <c r="P466" s="38"/>
      <c r="Q466" s="34">
        <v>25</v>
      </c>
      <c r="R466" s="34">
        <v>2.2999999999999998</v>
      </c>
      <c r="U466" s="39">
        <f t="shared" si="49"/>
        <v>22.701239000000001</v>
      </c>
      <c r="V466" s="34">
        <v>6.9189999999999996</v>
      </c>
      <c r="X466" s="39"/>
      <c r="AA466" s="34">
        <v>430.64</v>
      </c>
      <c r="AB466" s="34">
        <v>423.721</v>
      </c>
      <c r="AD466" s="34">
        <v>6.6349999999999998</v>
      </c>
    </row>
    <row r="467" spans="1:30" s="34" customFormat="1" x14ac:dyDescent="0.2">
      <c r="A467" s="34" t="s">
        <v>200</v>
      </c>
      <c r="B467" s="42">
        <v>473426095052601</v>
      </c>
      <c r="C467" s="36">
        <v>303</v>
      </c>
      <c r="D467" s="37">
        <v>30519</v>
      </c>
      <c r="E467" s="37"/>
      <c r="F467" s="37"/>
      <c r="G467" s="37"/>
      <c r="H467" s="37"/>
      <c r="I467" s="37"/>
      <c r="J467" s="38" t="str">
        <f t="shared" si="48"/>
        <v>S</v>
      </c>
      <c r="K467" s="38"/>
      <c r="L467" s="38"/>
      <c r="M467" s="38"/>
      <c r="N467" s="38"/>
      <c r="O467" s="38"/>
      <c r="P467" s="38"/>
      <c r="Q467" s="34">
        <v>25</v>
      </c>
      <c r="R467" s="34">
        <v>2.3149999999999999</v>
      </c>
      <c r="U467" s="39">
        <f t="shared" si="49"/>
        <v>22.684833999999999</v>
      </c>
      <c r="V467" s="34">
        <v>6.9139999999999997</v>
      </c>
      <c r="X467" s="39"/>
      <c r="AA467" s="34">
        <v>430.64</v>
      </c>
      <c r="AB467" s="34">
        <v>423.726</v>
      </c>
      <c r="AD467" s="34">
        <v>6.63</v>
      </c>
    </row>
    <row r="468" spans="1:30" s="34" customFormat="1" x14ac:dyDescent="0.2">
      <c r="A468" s="34" t="s">
        <v>200</v>
      </c>
      <c r="B468" s="42">
        <v>473426095052601</v>
      </c>
      <c r="C468" s="36">
        <v>303</v>
      </c>
      <c r="D468" s="37">
        <v>30566</v>
      </c>
      <c r="E468" s="37"/>
      <c r="F468" s="37"/>
      <c r="G468" s="37"/>
      <c r="H468" s="37"/>
      <c r="I468" s="37"/>
      <c r="J468" s="38" t="str">
        <f t="shared" si="48"/>
        <v>S</v>
      </c>
      <c r="K468" s="38"/>
      <c r="L468" s="38"/>
      <c r="M468" s="38"/>
      <c r="N468" s="38"/>
      <c r="O468" s="38"/>
      <c r="P468" s="38"/>
      <c r="Q468" s="34">
        <v>24</v>
      </c>
      <c r="R468" s="34">
        <v>1.21</v>
      </c>
      <c r="U468" s="39">
        <f t="shared" si="49"/>
        <v>22.789826000000001</v>
      </c>
      <c r="V468" s="34">
        <v>6.9459999999999997</v>
      </c>
      <c r="X468" s="39"/>
      <c r="AA468" s="34">
        <v>430.64</v>
      </c>
      <c r="AB468" s="34">
        <v>423.69400000000002</v>
      </c>
      <c r="AD468" s="34">
        <v>6.6619999999999999</v>
      </c>
    </row>
    <row r="469" spans="1:30" s="34" customFormat="1" x14ac:dyDescent="0.2">
      <c r="A469" s="34" t="s">
        <v>200</v>
      </c>
      <c r="B469" s="42">
        <v>473426095052601</v>
      </c>
      <c r="C469" s="36">
        <v>303</v>
      </c>
      <c r="D469" s="37">
        <v>30610</v>
      </c>
      <c r="E469" s="37"/>
      <c r="F469" s="37"/>
      <c r="G469" s="37"/>
      <c r="H469" s="37"/>
      <c r="I469" s="37"/>
      <c r="J469" s="38" t="str">
        <f t="shared" si="48"/>
        <v>S</v>
      </c>
      <c r="K469" s="38"/>
      <c r="L469" s="38"/>
      <c r="M469" s="38"/>
      <c r="N469" s="38"/>
      <c r="O469" s="38"/>
      <c r="P469" s="38"/>
      <c r="Q469" s="34">
        <v>24</v>
      </c>
      <c r="R469" s="34">
        <v>1.04</v>
      </c>
      <c r="U469" s="39">
        <f t="shared" si="49"/>
        <v>22.960438000000003</v>
      </c>
      <c r="V469" s="34">
        <v>6.9980000000000002</v>
      </c>
      <c r="X469" s="39"/>
      <c r="AA469" s="34">
        <v>430.64</v>
      </c>
      <c r="AB469" s="34">
        <v>423.642</v>
      </c>
      <c r="AD469" s="34">
        <v>6.7140000000000004</v>
      </c>
    </row>
    <row r="470" spans="1:30" s="34" customFormat="1" x14ac:dyDescent="0.2">
      <c r="A470" s="34" t="s">
        <v>200</v>
      </c>
      <c r="B470" s="42">
        <v>473426095052601</v>
      </c>
      <c r="C470" s="36">
        <v>303</v>
      </c>
      <c r="D470" s="37">
        <v>30739</v>
      </c>
      <c r="E470" s="37"/>
      <c r="F470" s="37"/>
      <c r="G470" s="37"/>
      <c r="H470" s="37"/>
      <c r="I470" s="37"/>
      <c r="J470" s="38" t="str">
        <f t="shared" si="48"/>
        <v>S</v>
      </c>
      <c r="K470" s="38"/>
      <c r="L470" s="38"/>
      <c r="M470" s="38"/>
      <c r="N470" s="38"/>
      <c r="O470" s="38"/>
      <c r="P470" s="38"/>
      <c r="Q470" s="34">
        <v>24</v>
      </c>
      <c r="R470" s="34">
        <v>0.75</v>
      </c>
      <c r="U470" s="39">
        <f t="shared" si="49"/>
        <v>23.252447</v>
      </c>
      <c r="V470" s="34">
        <v>7.0869999999999997</v>
      </c>
      <c r="X470" s="39"/>
      <c r="AA470" s="34">
        <v>430.64</v>
      </c>
      <c r="AB470" s="34">
        <v>423.55399999999997</v>
      </c>
      <c r="AD470" s="34">
        <v>6.8029999999999999</v>
      </c>
    </row>
    <row r="471" spans="1:30" s="34" customFormat="1" x14ac:dyDescent="0.2">
      <c r="A471" s="34" t="s">
        <v>200</v>
      </c>
      <c r="B471" s="42">
        <v>473426095052601</v>
      </c>
      <c r="C471" s="36">
        <v>303</v>
      </c>
      <c r="D471" s="37">
        <v>30778</v>
      </c>
      <c r="E471" s="37"/>
      <c r="F471" s="37"/>
      <c r="G471" s="37"/>
      <c r="H471" s="37"/>
      <c r="I471" s="37"/>
      <c r="J471" s="38" t="str">
        <f t="shared" si="48"/>
        <v>S</v>
      </c>
      <c r="K471" s="38"/>
      <c r="L471" s="38"/>
      <c r="M471" s="38"/>
      <c r="N471" s="38"/>
      <c r="O471" s="38"/>
      <c r="P471" s="38"/>
      <c r="Q471" s="34">
        <v>27</v>
      </c>
      <c r="R471" s="34">
        <v>3.77</v>
      </c>
      <c r="U471" s="39">
        <f t="shared" si="49"/>
        <v>23.232761000000004</v>
      </c>
      <c r="V471" s="34">
        <v>7.0810000000000004</v>
      </c>
      <c r="X471" s="39"/>
      <c r="AA471" s="34">
        <v>430.64</v>
      </c>
      <c r="AB471" s="34">
        <v>423.56</v>
      </c>
      <c r="AD471" s="34">
        <v>6.7969999999999997</v>
      </c>
    </row>
    <row r="472" spans="1:30" s="34" customFormat="1" x14ac:dyDescent="0.2">
      <c r="A472" s="34" t="s">
        <v>200</v>
      </c>
      <c r="B472" s="42">
        <v>473426095052601</v>
      </c>
      <c r="C472" s="36">
        <v>303</v>
      </c>
      <c r="D472" s="37">
        <v>30785</v>
      </c>
      <c r="E472" s="37"/>
      <c r="F472" s="37"/>
      <c r="G472" s="37"/>
      <c r="H472" s="37"/>
      <c r="I472" s="37"/>
      <c r="J472" s="38" t="str">
        <f t="shared" si="48"/>
        <v>S</v>
      </c>
      <c r="K472" s="38"/>
      <c r="L472" s="38"/>
      <c r="M472" s="38"/>
      <c r="N472" s="38"/>
      <c r="O472" s="38"/>
      <c r="P472" s="38"/>
      <c r="Q472" s="34">
        <v>27</v>
      </c>
      <c r="R472" s="34">
        <v>3.8</v>
      </c>
      <c r="U472" s="39">
        <f t="shared" si="49"/>
        <v>23.199950999999999</v>
      </c>
      <c r="V472" s="34">
        <v>7.0709999999999997</v>
      </c>
      <c r="X472" s="39"/>
      <c r="AA472" s="34">
        <v>430.64</v>
      </c>
      <c r="AB472" s="34">
        <v>423.56900000000002</v>
      </c>
      <c r="AD472" s="34">
        <v>6.7869999999999999</v>
      </c>
    </row>
    <row r="473" spans="1:30" s="34" customFormat="1" x14ac:dyDescent="0.2">
      <c r="A473" s="34" t="s">
        <v>200</v>
      </c>
      <c r="B473" s="42">
        <v>473426095052601</v>
      </c>
      <c r="C473" s="36">
        <v>303</v>
      </c>
      <c r="D473" s="37">
        <v>30799</v>
      </c>
      <c r="E473" s="37"/>
      <c r="F473" s="37"/>
      <c r="G473" s="37"/>
      <c r="H473" s="37"/>
      <c r="I473" s="37"/>
      <c r="J473" s="38" t="str">
        <f t="shared" si="48"/>
        <v>S</v>
      </c>
      <c r="K473" s="38"/>
      <c r="L473" s="38"/>
      <c r="M473" s="38"/>
      <c r="N473" s="38"/>
      <c r="O473" s="38"/>
      <c r="P473" s="38"/>
      <c r="Q473" s="34">
        <v>27</v>
      </c>
      <c r="R473" s="34">
        <v>3.84</v>
      </c>
      <c r="U473" s="39">
        <f t="shared" si="49"/>
        <v>23.160579000000002</v>
      </c>
      <c r="V473" s="34">
        <v>7.0590000000000002</v>
      </c>
      <c r="X473" s="39"/>
      <c r="AA473" s="34">
        <v>430.64</v>
      </c>
      <c r="AB473" s="34">
        <v>423.58100000000002</v>
      </c>
      <c r="AD473" s="34">
        <v>6.7750000000000004</v>
      </c>
    </row>
    <row r="474" spans="1:30" s="34" customFormat="1" x14ac:dyDescent="0.2">
      <c r="A474" s="34" t="s">
        <v>200</v>
      </c>
      <c r="B474" s="42">
        <v>473426095052601</v>
      </c>
      <c r="C474" s="36">
        <v>303</v>
      </c>
      <c r="D474" s="37">
        <v>30806</v>
      </c>
      <c r="E474" s="37"/>
      <c r="F474" s="37"/>
      <c r="G474" s="37"/>
      <c r="H474" s="37"/>
      <c r="I474" s="37"/>
      <c r="J474" s="38" t="str">
        <f t="shared" si="48"/>
        <v>S</v>
      </c>
      <c r="K474" s="38"/>
      <c r="L474" s="38"/>
      <c r="M474" s="38"/>
      <c r="N474" s="38"/>
      <c r="O474" s="38"/>
      <c r="P474" s="38"/>
      <c r="Q474" s="34">
        <v>27</v>
      </c>
      <c r="R474" s="34">
        <v>3.64</v>
      </c>
      <c r="U474" s="39">
        <f t="shared" si="49"/>
        <v>23.360720000000001</v>
      </c>
      <c r="V474" s="34">
        <v>7.12</v>
      </c>
      <c r="X474" s="39"/>
      <c r="AA474" s="34">
        <v>430.64</v>
      </c>
      <c r="AB474" s="34">
        <v>423.52</v>
      </c>
      <c r="AD474" s="34">
        <v>6.8360000000000003</v>
      </c>
    </row>
    <row r="475" spans="1:30" s="34" customFormat="1" x14ac:dyDescent="0.2">
      <c r="A475" s="34" t="s">
        <v>200</v>
      </c>
      <c r="B475" s="42">
        <v>473426095052601</v>
      </c>
      <c r="C475" s="36">
        <v>303</v>
      </c>
      <c r="D475" s="37">
        <v>30830</v>
      </c>
      <c r="E475" s="37"/>
      <c r="F475" s="37"/>
      <c r="G475" s="37"/>
      <c r="H475" s="37"/>
      <c r="I475" s="37"/>
      <c r="J475" s="38" t="str">
        <f t="shared" si="48"/>
        <v>S</v>
      </c>
      <c r="K475" s="38"/>
      <c r="L475" s="38"/>
      <c r="M475" s="38"/>
      <c r="N475" s="38"/>
      <c r="O475" s="38"/>
      <c r="P475" s="38"/>
      <c r="Q475" s="34">
        <v>28</v>
      </c>
      <c r="R475" s="34">
        <v>4.32</v>
      </c>
      <c r="U475" s="39">
        <f t="shared" si="49"/>
        <v>23.682258000000001</v>
      </c>
      <c r="V475" s="34">
        <v>7.218</v>
      </c>
      <c r="X475" s="39"/>
      <c r="AA475" s="34">
        <v>430.64</v>
      </c>
      <c r="AB475" s="34">
        <v>423.423</v>
      </c>
      <c r="AD475" s="34">
        <v>6.9340000000000002</v>
      </c>
    </row>
    <row r="476" spans="1:30" s="34" customFormat="1" x14ac:dyDescent="0.2">
      <c r="A476" s="34" t="s">
        <v>200</v>
      </c>
      <c r="B476" s="42">
        <v>473426095052601</v>
      </c>
      <c r="C476" s="36">
        <v>303</v>
      </c>
      <c r="D476" s="37">
        <v>30839</v>
      </c>
      <c r="E476" s="37"/>
      <c r="F476" s="37"/>
      <c r="G476" s="37"/>
      <c r="H476" s="37"/>
      <c r="I476" s="37"/>
      <c r="J476" s="38" t="str">
        <f t="shared" si="48"/>
        <v>S</v>
      </c>
      <c r="K476" s="38"/>
      <c r="L476" s="38"/>
      <c r="M476" s="38"/>
      <c r="N476" s="38"/>
      <c r="O476" s="38"/>
      <c r="P476" s="38"/>
      <c r="Q476" s="34">
        <v>26</v>
      </c>
      <c r="R476" s="34">
        <v>3.6</v>
      </c>
      <c r="U476" s="39">
        <f t="shared" si="49"/>
        <v>22.402668000000002</v>
      </c>
      <c r="V476" s="34">
        <v>6.8280000000000003</v>
      </c>
      <c r="X476" s="39"/>
      <c r="AA476" s="34">
        <v>430.64</v>
      </c>
      <c r="AB476" s="34">
        <v>423.81299999999999</v>
      </c>
      <c r="AD476" s="34">
        <v>6.5439999999999996</v>
      </c>
    </row>
    <row r="477" spans="1:30" s="34" customFormat="1" x14ac:dyDescent="0.2">
      <c r="A477" s="34" t="s">
        <v>200</v>
      </c>
      <c r="B477" s="42">
        <v>473426095052601</v>
      </c>
      <c r="C477" s="36">
        <v>303</v>
      </c>
      <c r="D477" s="37">
        <v>30848</v>
      </c>
      <c r="E477" s="37"/>
      <c r="F477" s="37"/>
      <c r="G477" s="37"/>
      <c r="H477" s="37"/>
      <c r="I477" s="37"/>
      <c r="J477" s="38" t="str">
        <f t="shared" si="48"/>
        <v>S</v>
      </c>
      <c r="K477" s="38"/>
      <c r="L477" s="38"/>
      <c r="M477" s="38"/>
      <c r="N477" s="38"/>
      <c r="O477" s="38"/>
      <c r="P477" s="38"/>
      <c r="Q477" s="34">
        <v>26</v>
      </c>
      <c r="R477" s="34">
        <v>3.3</v>
      </c>
      <c r="U477" s="39">
        <f t="shared" si="49"/>
        <v>22.701239000000001</v>
      </c>
      <c r="V477" s="34">
        <v>6.9189999999999996</v>
      </c>
      <c r="X477" s="39"/>
      <c r="AA477" s="34">
        <v>430.64</v>
      </c>
      <c r="AB477" s="34">
        <v>423.721</v>
      </c>
      <c r="AD477" s="34">
        <v>6.6349999999999998</v>
      </c>
    </row>
    <row r="478" spans="1:30" s="34" customFormat="1" x14ac:dyDescent="0.2">
      <c r="A478" s="34" t="s">
        <v>200</v>
      </c>
      <c r="B478" s="42">
        <v>473426095052601</v>
      </c>
      <c r="C478" s="36">
        <v>303</v>
      </c>
      <c r="D478" s="37">
        <v>30854</v>
      </c>
      <c r="E478" s="37"/>
      <c r="F478" s="37"/>
      <c r="G478" s="37"/>
      <c r="H478" s="37"/>
      <c r="I478" s="37"/>
      <c r="J478" s="38" t="str">
        <f t="shared" si="48"/>
        <v>S</v>
      </c>
      <c r="K478" s="38"/>
      <c r="L478" s="38"/>
      <c r="M478" s="38"/>
      <c r="N478" s="38"/>
      <c r="O478" s="38"/>
      <c r="P478" s="38"/>
      <c r="Q478" s="34">
        <v>24</v>
      </c>
      <c r="R478" s="34">
        <v>1.67</v>
      </c>
      <c r="U478" s="39">
        <f t="shared" si="49"/>
        <v>22.330486000000001</v>
      </c>
      <c r="V478" s="34">
        <v>6.806</v>
      </c>
      <c r="X478" s="39"/>
      <c r="AA478" s="34">
        <v>430.64</v>
      </c>
      <c r="AB478" s="34">
        <v>423.834</v>
      </c>
      <c r="AD478" s="34">
        <v>6.5220000000000002</v>
      </c>
    </row>
    <row r="479" spans="1:30" s="34" customFormat="1" x14ac:dyDescent="0.2">
      <c r="A479" s="34" t="s">
        <v>200</v>
      </c>
      <c r="B479" s="42">
        <v>473426095052601</v>
      </c>
      <c r="C479" s="36">
        <v>303</v>
      </c>
      <c r="D479" s="37">
        <v>30861</v>
      </c>
      <c r="E479" s="37"/>
      <c r="F479" s="37"/>
      <c r="G479" s="37"/>
      <c r="H479" s="37"/>
      <c r="I479" s="37"/>
      <c r="J479" s="38" t="str">
        <f t="shared" si="48"/>
        <v>S</v>
      </c>
      <c r="K479" s="38"/>
      <c r="L479" s="38"/>
      <c r="M479" s="38"/>
      <c r="N479" s="38"/>
      <c r="O479" s="38"/>
      <c r="P479" s="38"/>
      <c r="Q479" s="34">
        <v>24</v>
      </c>
      <c r="R479" s="34">
        <v>1.6</v>
      </c>
      <c r="U479" s="39">
        <f t="shared" si="49"/>
        <v>22.402668000000002</v>
      </c>
      <c r="V479" s="34">
        <v>6.8280000000000003</v>
      </c>
      <c r="X479" s="39"/>
      <c r="AA479" s="34">
        <v>430.64</v>
      </c>
      <c r="AB479" s="34">
        <v>423.81299999999999</v>
      </c>
      <c r="AD479" s="34">
        <v>6.5439999999999996</v>
      </c>
    </row>
    <row r="480" spans="1:30" s="34" customFormat="1" x14ac:dyDescent="0.2">
      <c r="A480" s="34" t="s">
        <v>200</v>
      </c>
      <c r="B480" s="42">
        <v>473426095052601</v>
      </c>
      <c r="C480" s="36">
        <v>303</v>
      </c>
      <c r="D480" s="37">
        <v>30869</v>
      </c>
      <c r="E480" s="37"/>
      <c r="F480" s="37"/>
      <c r="G480" s="37"/>
      <c r="H480" s="37"/>
      <c r="I480" s="37"/>
      <c r="J480" s="38" t="str">
        <f t="shared" si="48"/>
        <v>S</v>
      </c>
      <c r="K480" s="38"/>
      <c r="L480" s="38"/>
      <c r="M480" s="38"/>
      <c r="N480" s="38"/>
      <c r="O480" s="38"/>
      <c r="P480" s="38"/>
      <c r="Q480" s="34">
        <v>24</v>
      </c>
      <c r="R480" s="34">
        <v>1.65</v>
      </c>
      <c r="U480" s="39">
        <f t="shared" si="49"/>
        <v>22.350172000000001</v>
      </c>
      <c r="V480" s="34">
        <v>6.8120000000000003</v>
      </c>
      <c r="X480" s="39"/>
      <c r="AA480" s="34">
        <v>430.64</v>
      </c>
      <c r="AB480" s="34">
        <v>423.82799999999997</v>
      </c>
      <c r="AD480" s="34">
        <v>6.5279999999999996</v>
      </c>
    </row>
    <row r="481" spans="1:30" s="34" customFormat="1" x14ac:dyDescent="0.2">
      <c r="A481" s="34" t="s">
        <v>200</v>
      </c>
      <c r="B481" s="42">
        <v>473426095052601</v>
      </c>
      <c r="C481" s="36">
        <v>303</v>
      </c>
      <c r="D481" s="37">
        <v>30881</v>
      </c>
      <c r="E481" s="37"/>
      <c r="F481" s="37"/>
      <c r="G481" s="37"/>
      <c r="H481" s="37"/>
      <c r="I481" s="37"/>
      <c r="J481" s="38" t="str">
        <f t="shared" si="48"/>
        <v>S</v>
      </c>
      <c r="K481" s="38"/>
      <c r="L481" s="38"/>
      <c r="M481" s="38"/>
      <c r="N481" s="38"/>
      <c r="O481" s="38"/>
      <c r="P481" s="38"/>
      <c r="Q481" s="34">
        <v>24</v>
      </c>
      <c r="R481" s="34">
        <v>1.54</v>
      </c>
      <c r="U481" s="39">
        <f t="shared" si="49"/>
        <v>22.461726000000002</v>
      </c>
      <c r="V481" s="34">
        <v>6.8460000000000001</v>
      </c>
      <c r="X481" s="39"/>
      <c r="AA481" s="34">
        <v>430.64</v>
      </c>
      <c r="AB481" s="34">
        <v>423.79500000000002</v>
      </c>
      <c r="AD481" s="34">
        <v>6.5620000000000003</v>
      </c>
    </row>
    <row r="482" spans="1:30" s="34" customFormat="1" x14ac:dyDescent="0.2">
      <c r="A482" s="34" t="s">
        <v>200</v>
      </c>
      <c r="B482" s="42">
        <v>473426095052601</v>
      </c>
      <c r="C482" s="36">
        <v>303</v>
      </c>
      <c r="D482" s="37">
        <v>30888</v>
      </c>
      <c r="E482" s="37"/>
      <c r="F482" s="37"/>
      <c r="G482" s="37"/>
      <c r="H482" s="37"/>
      <c r="I482" s="37"/>
      <c r="J482" s="38" t="str">
        <f t="shared" si="48"/>
        <v>S</v>
      </c>
      <c r="K482" s="38"/>
      <c r="L482" s="38"/>
      <c r="M482" s="38"/>
      <c r="N482" s="38"/>
      <c r="O482" s="38"/>
      <c r="P482" s="38"/>
      <c r="Q482" s="34">
        <v>24</v>
      </c>
      <c r="R482" s="34">
        <v>1.44</v>
      </c>
      <c r="U482" s="39">
        <f t="shared" si="49"/>
        <v>22.560156000000003</v>
      </c>
      <c r="V482" s="34">
        <v>6.8760000000000003</v>
      </c>
      <c r="X482" s="39"/>
      <c r="AA482" s="34">
        <v>430.64</v>
      </c>
      <c r="AB482" s="34">
        <v>423.76400000000001</v>
      </c>
      <c r="AD482" s="34">
        <v>6.5919999999999996</v>
      </c>
    </row>
    <row r="483" spans="1:30" s="34" customFormat="1" x14ac:dyDescent="0.2">
      <c r="A483" s="34" t="s">
        <v>200</v>
      </c>
      <c r="B483" s="42">
        <v>473426095052601</v>
      </c>
      <c r="C483" s="36">
        <v>303</v>
      </c>
      <c r="D483" s="37">
        <v>30897</v>
      </c>
      <c r="E483" s="37"/>
      <c r="F483" s="37"/>
      <c r="G483" s="37"/>
      <c r="H483" s="37"/>
      <c r="I483" s="37"/>
      <c r="J483" s="38" t="str">
        <f t="shared" si="48"/>
        <v>S</v>
      </c>
      <c r="K483" s="38"/>
      <c r="L483" s="38"/>
      <c r="M483" s="38"/>
      <c r="N483" s="38"/>
      <c r="O483" s="38"/>
      <c r="P483" s="38"/>
      <c r="Q483" s="34">
        <v>24</v>
      </c>
      <c r="R483" s="34">
        <v>1.54</v>
      </c>
      <c r="U483" s="39">
        <f t="shared" si="49"/>
        <v>22.461726000000002</v>
      </c>
      <c r="V483" s="34">
        <v>6.8460000000000001</v>
      </c>
      <c r="X483" s="39"/>
      <c r="AA483" s="34">
        <v>430.64</v>
      </c>
      <c r="AB483" s="34">
        <v>423.79500000000002</v>
      </c>
      <c r="AD483" s="34">
        <v>6.5620000000000003</v>
      </c>
    </row>
    <row r="484" spans="1:30" s="34" customFormat="1" x14ac:dyDescent="0.2">
      <c r="A484" s="34" t="s">
        <v>200</v>
      </c>
      <c r="B484" s="42">
        <v>473426095052601</v>
      </c>
      <c r="C484" s="36">
        <v>303</v>
      </c>
      <c r="D484" s="37">
        <v>30904</v>
      </c>
      <c r="E484" s="37"/>
      <c r="F484" s="37"/>
      <c r="G484" s="37"/>
      <c r="H484" s="37"/>
      <c r="I484" s="37"/>
      <c r="J484" s="38" t="str">
        <f t="shared" si="48"/>
        <v>S</v>
      </c>
      <c r="K484" s="38"/>
      <c r="L484" s="38"/>
      <c r="M484" s="38"/>
      <c r="N484" s="38"/>
      <c r="O484" s="38"/>
      <c r="P484" s="38"/>
      <c r="Q484" s="34">
        <v>24</v>
      </c>
      <c r="R484" s="34">
        <v>1.42</v>
      </c>
      <c r="U484" s="39">
        <f t="shared" si="49"/>
        <v>22.579841999999999</v>
      </c>
      <c r="V484" s="34">
        <v>6.8819999999999997</v>
      </c>
      <c r="X484" s="39"/>
      <c r="AA484" s="34">
        <v>430.64</v>
      </c>
      <c r="AB484" s="34">
        <v>423.75799999999998</v>
      </c>
      <c r="AD484" s="34">
        <v>6.5979999999999999</v>
      </c>
    </row>
    <row r="485" spans="1:30" s="34" customFormat="1" x14ac:dyDescent="0.2">
      <c r="A485" s="34" t="s">
        <v>200</v>
      </c>
      <c r="B485" s="42">
        <v>473426095052601</v>
      </c>
      <c r="C485" s="36">
        <v>303</v>
      </c>
      <c r="D485" s="37">
        <v>30911</v>
      </c>
      <c r="E485" s="37"/>
      <c r="F485" s="37"/>
      <c r="G485" s="37"/>
      <c r="H485" s="37"/>
      <c r="I485" s="37"/>
      <c r="J485" s="38" t="str">
        <f t="shared" si="48"/>
        <v>S</v>
      </c>
      <c r="K485" s="38"/>
      <c r="L485" s="38"/>
      <c r="M485" s="38"/>
      <c r="N485" s="38"/>
      <c r="O485" s="38"/>
      <c r="P485" s="38"/>
      <c r="Q485" s="34">
        <v>24</v>
      </c>
      <c r="R485" s="34">
        <v>1.33</v>
      </c>
      <c r="U485" s="39">
        <f t="shared" si="49"/>
        <v>22.671710000000001</v>
      </c>
      <c r="V485" s="34">
        <v>6.91</v>
      </c>
      <c r="X485" s="39"/>
      <c r="AA485" s="34">
        <v>430.64</v>
      </c>
      <c r="AB485" s="34">
        <v>423.73</v>
      </c>
      <c r="AD485" s="34">
        <v>6.6260000000000003</v>
      </c>
    </row>
    <row r="486" spans="1:30" s="34" customFormat="1" x14ac:dyDescent="0.2">
      <c r="A486" s="34" t="s">
        <v>200</v>
      </c>
      <c r="B486" s="42">
        <v>473426095052601</v>
      </c>
      <c r="C486" s="36">
        <v>303</v>
      </c>
      <c r="D486" s="37">
        <v>30917</v>
      </c>
      <c r="E486" s="37"/>
      <c r="F486" s="37"/>
      <c r="G486" s="37"/>
      <c r="H486" s="37"/>
      <c r="I486" s="37"/>
      <c r="J486" s="38" t="str">
        <f t="shared" si="48"/>
        <v>S</v>
      </c>
      <c r="K486" s="38"/>
      <c r="L486" s="38"/>
      <c r="M486" s="38"/>
      <c r="N486" s="38"/>
      <c r="O486" s="38"/>
      <c r="P486" s="38"/>
      <c r="Q486" s="34">
        <v>24</v>
      </c>
      <c r="R486" s="34">
        <v>1.33</v>
      </c>
      <c r="U486" s="39">
        <f t="shared" si="49"/>
        <v>22.671710000000001</v>
      </c>
      <c r="V486" s="34">
        <v>6.91</v>
      </c>
      <c r="X486" s="39"/>
      <c r="AA486" s="34">
        <v>430.64</v>
      </c>
      <c r="AB486" s="34">
        <v>423.73</v>
      </c>
      <c r="AD486" s="34">
        <v>6.6260000000000003</v>
      </c>
    </row>
    <row r="487" spans="1:30" s="34" customFormat="1" x14ac:dyDescent="0.2">
      <c r="A487" s="34" t="s">
        <v>200</v>
      </c>
      <c r="B487" s="42">
        <v>473426095052601</v>
      </c>
      <c r="C487" s="36">
        <v>303</v>
      </c>
      <c r="D487" s="37">
        <v>30934</v>
      </c>
      <c r="E487" s="37"/>
      <c r="F487" s="37"/>
      <c r="G487" s="37"/>
      <c r="H487" s="37"/>
      <c r="I487" s="37"/>
      <c r="J487" s="38" t="str">
        <f t="shared" si="48"/>
        <v>S</v>
      </c>
      <c r="K487" s="38"/>
      <c r="L487" s="38"/>
      <c r="M487" s="38"/>
      <c r="N487" s="38"/>
      <c r="O487" s="38"/>
      <c r="P487" s="38"/>
      <c r="Q487" s="34">
        <v>25</v>
      </c>
      <c r="R487" s="34">
        <v>2.08</v>
      </c>
      <c r="U487" s="39">
        <f t="shared" si="49"/>
        <v>22.921066</v>
      </c>
      <c r="V487" s="34">
        <v>6.9859999999999998</v>
      </c>
      <c r="X487" s="39"/>
      <c r="AA487" s="34">
        <v>430.64</v>
      </c>
      <c r="AB487" s="34">
        <v>423.654</v>
      </c>
      <c r="AD487" s="34">
        <v>6.702</v>
      </c>
    </row>
    <row r="488" spans="1:30" s="34" customFormat="1" x14ac:dyDescent="0.2">
      <c r="A488" s="34" t="s">
        <v>200</v>
      </c>
      <c r="B488" s="42">
        <v>473426095052601</v>
      </c>
      <c r="C488" s="36">
        <v>303</v>
      </c>
      <c r="D488" s="37">
        <v>30945</v>
      </c>
      <c r="E488" s="37"/>
      <c r="F488" s="37"/>
      <c r="G488" s="37"/>
      <c r="H488" s="37"/>
      <c r="I488" s="37"/>
      <c r="J488" s="38" t="str">
        <f t="shared" si="48"/>
        <v>S</v>
      </c>
      <c r="K488" s="38"/>
      <c r="L488" s="38"/>
      <c r="M488" s="38"/>
      <c r="N488" s="38"/>
      <c r="O488" s="38"/>
      <c r="P488" s="38"/>
      <c r="Q488" s="34">
        <v>25</v>
      </c>
      <c r="R488" s="34">
        <v>2.0099999999999998</v>
      </c>
      <c r="U488" s="39">
        <f t="shared" si="49"/>
        <v>22.989967</v>
      </c>
      <c r="V488" s="34">
        <v>7.0069999999999997</v>
      </c>
      <c r="X488" s="39"/>
      <c r="AA488" s="34">
        <v>430.64</v>
      </c>
      <c r="AB488" s="34">
        <v>423.63299999999998</v>
      </c>
      <c r="AD488" s="34">
        <v>6.7229999999999999</v>
      </c>
    </row>
    <row r="489" spans="1:30" s="34" customFormat="1" x14ac:dyDescent="0.2">
      <c r="A489" s="34" t="s">
        <v>200</v>
      </c>
      <c r="B489" s="42">
        <v>473426095052601</v>
      </c>
      <c r="C489" s="36">
        <v>303</v>
      </c>
      <c r="D489" s="37">
        <v>30972</v>
      </c>
      <c r="E489" s="37"/>
      <c r="F489" s="37"/>
      <c r="G489" s="37"/>
      <c r="H489" s="37"/>
      <c r="I489" s="37"/>
      <c r="J489" s="38" t="str">
        <f t="shared" si="48"/>
        <v>S</v>
      </c>
      <c r="K489" s="38"/>
      <c r="L489" s="38"/>
      <c r="M489" s="38"/>
      <c r="N489" s="38"/>
      <c r="O489" s="38"/>
      <c r="P489" s="38"/>
      <c r="Q489" s="34">
        <v>24</v>
      </c>
      <c r="R489" s="34">
        <v>0.96</v>
      </c>
      <c r="U489" s="39">
        <f t="shared" si="49"/>
        <v>23.042463000000001</v>
      </c>
      <c r="V489" s="34">
        <v>7.0229999999999997</v>
      </c>
      <c r="X489" s="39"/>
      <c r="AA489" s="34">
        <v>430.64</v>
      </c>
      <c r="AB489" s="34">
        <v>423.61799999999999</v>
      </c>
      <c r="AD489" s="34">
        <v>6.7389999999999999</v>
      </c>
    </row>
    <row r="490" spans="1:30" s="34" customFormat="1" x14ac:dyDescent="0.2">
      <c r="A490" s="34" t="s">
        <v>200</v>
      </c>
      <c r="B490" s="42">
        <v>473426095052601</v>
      </c>
      <c r="C490" s="36">
        <v>303</v>
      </c>
      <c r="D490" s="37">
        <v>30979</v>
      </c>
      <c r="E490" s="37"/>
      <c r="F490" s="37"/>
      <c r="G490" s="37"/>
      <c r="H490" s="37"/>
      <c r="I490" s="37"/>
      <c r="J490" s="38" t="str">
        <f t="shared" si="48"/>
        <v>S</v>
      </c>
      <c r="K490" s="38"/>
      <c r="L490" s="38"/>
      <c r="M490" s="38"/>
      <c r="N490" s="38"/>
      <c r="O490" s="38"/>
      <c r="P490" s="38"/>
      <c r="Q490" s="34">
        <v>24</v>
      </c>
      <c r="R490" s="34">
        <v>1.2</v>
      </c>
      <c r="U490" s="39">
        <f t="shared" si="49"/>
        <v>22.802950000000003</v>
      </c>
      <c r="V490" s="34">
        <v>6.95</v>
      </c>
      <c r="X490" s="39"/>
      <c r="AA490" s="34">
        <v>430.64</v>
      </c>
      <c r="AB490" s="34">
        <v>423.69099999999997</v>
      </c>
      <c r="AD490" s="34">
        <v>6.6660000000000004</v>
      </c>
    </row>
    <row r="491" spans="1:30" s="34" customFormat="1" x14ac:dyDescent="0.2">
      <c r="A491" s="34" t="s">
        <v>200</v>
      </c>
      <c r="B491" s="42">
        <v>473426095052601</v>
      </c>
      <c r="C491" s="36">
        <v>303</v>
      </c>
      <c r="D491" s="37">
        <v>30986</v>
      </c>
      <c r="E491" s="37"/>
      <c r="F491" s="37"/>
      <c r="G491" s="37"/>
      <c r="H491" s="37"/>
      <c r="I491" s="37"/>
      <c r="J491" s="38" t="str">
        <f t="shared" si="48"/>
        <v>S</v>
      </c>
      <c r="K491" s="38"/>
      <c r="L491" s="38"/>
      <c r="M491" s="38"/>
      <c r="N491" s="38"/>
      <c r="O491" s="38"/>
      <c r="P491" s="38"/>
      <c r="Q491" s="34">
        <v>24</v>
      </c>
      <c r="R491" s="34">
        <v>1.29</v>
      </c>
      <c r="U491" s="39">
        <f t="shared" si="49"/>
        <v>22.711082000000001</v>
      </c>
      <c r="V491" s="34">
        <v>6.9219999999999997</v>
      </c>
      <c r="X491" s="39"/>
      <c r="AA491" s="34">
        <v>430.64</v>
      </c>
      <c r="AB491" s="34">
        <v>423.71800000000002</v>
      </c>
      <c r="AD491" s="34">
        <v>6.6379999999999999</v>
      </c>
    </row>
    <row r="492" spans="1:30" s="34" customFormat="1" x14ac:dyDescent="0.2">
      <c r="A492" s="34" t="s">
        <v>200</v>
      </c>
      <c r="B492" s="42">
        <v>473426095052601</v>
      </c>
      <c r="C492" s="36">
        <v>303</v>
      </c>
      <c r="D492" s="37">
        <v>30993</v>
      </c>
      <c r="E492" s="37"/>
      <c r="F492" s="37"/>
      <c r="G492" s="37"/>
      <c r="H492" s="37"/>
      <c r="I492" s="37"/>
      <c r="J492" s="38" t="str">
        <f t="shared" si="48"/>
        <v>S</v>
      </c>
      <c r="K492" s="38"/>
      <c r="L492" s="38"/>
      <c r="M492" s="38"/>
      <c r="N492" s="38"/>
      <c r="O492" s="38"/>
      <c r="P492" s="38"/>
      <c r="Q492" s="34">
        <v>23</v>
      </c>
      <c r="R492" s="34">
        <v>0.31</v>
      </c>
      <c r="U492" s="39">
        <f t="shared" si="49"/>
        <v>22.691396000000001</v>
      </c>
      <c r="V492" s="34">
        <v>6.9160000000000004</v>
      </c>
      <c r="X492" s="39"/>
      <c r="AA492" s="34">
        <v>430.64</v>
      </c>
      <c r="AB492" s="34">
        <v>423.72399999999999</v>
      </c>
      <c r="AD492" s="34">
        <v>6.6319999999999997</v>
      </c>
    </row>
    <row r="493" spans="1:30" s="34" customFormat="1" x14ac:dyDescent="0.2">
      <c r="A493" s="34" t="s">
        <v>200</v>
      </c>
      <c r="B493" s="42">
        <v>473426095052601</v>
      </c>
      <c r="C493" s="36">
        <v>303</v>
      </c>
      <c r="D493" s="37">
        <v>31002</v>
      </c>
      <c r="E493" s="37"/>
      <c r="F493" s="37"/>
      <c r="G493" s="37"/>
      <c r="H493" s="37"/>
      <c r="I493" s="37"/>
      <c r="J493" s="38" t="str">
        <f t="shared" si="48"/>
        <v>S</v>
      </c>
      <c r="K493" s="38"/>
      <c r="L493" s="38"/>
      <c r="M493" s="38"/>
      <c r="N493" s="38"/>
      <c r="O493" s="38"/>
      <c r="P493" s="38"/>
      <c r="Q493" s="34">
        <v>23</v>
      </c>
      <c r="R493" s="34">
        <v>0.27</v>
      </c>
      <c r="U493" s="39">
        <f t="shared" si="49"/>
        <v>22.730768000000001</v>
      </c>
      <c r="V493" s="34">
        <v>6.9279999999999999</v>
      </c>
      <c r="X493" s="39"/>
      <c r="AA493" s="34">
        <v>430.64</v>
      </c>
      <c r="AB493" s="34">
        <v>423.71199999999999</v>
      </c>
      <c r="AD493" s="34">
        <v>6.6440000000000001</v>
      </c>
    </row>
    <row r="494" spans="1:30" s="34" customFormat="1" x14ac:dyDescent="0.2">
      <c r="A494" s="34" t="s">
        <v>200</v>
      </c>
      <c r="B494" s="42">
        <v>473426095052601</v>
      </c>
      <c r="C494" s="36">
        <v>303</v>
      </c>
      <c r="D494" s="37">
        <v>31007</v>
      </c>
      <c r="E494" s="37"/>
      <c r="F494" s="37"/>
      <c r="G494" s="37"/>
      <c r="H494" s="37"/>
      <c r="I494" s="37"/>
      <c r="J494" s="38" t="str">
        <f t="shared" si="48"/>
        <v>S</v>
      </c>
      <c r="K494" s="38"/>
      <c r="L494" s="38"/>
      <c r="M494" s="38"/>
      <c r="N494" s="38"/>
      <c r="O494" s="38"/>
      <c r="P494" s="38"/>
      <c r="Q494" s="34">
        <v>23.5</v>
      </c>
      <c r="R494" s="34">
        <v>0.77</v>
      </c>
      <c r="U494" s="39">
        <f t="shared" si="49"/>
        <v>22.730768000000001</v>
      </c>
      <c r="V494" s="34">
        <v>6.9279999999999999</v>
      </c>
      <c r="X494" s="39"/>
      <c r="AA494" s="34">
        <v>430.64</v>
      </c>
      <c r="AB494" s="34">
        <v>423.71199999999999</v>
      </c>
      <c r="AD494" s="34">
        <v>6.6440000000000001</v>
      </c>
    </row>
    <row r="495" spans="1:30" s="34" customFormat="1" x14ac:dyDescent="0.2">
      <c r="A495" s="34" t="s">
        <v>200</v>
      </c>
      <c r="B495" s="42">
        <v>473426095052601</v>
      </c>
      <c r="C495" s="36">
        <v>303</v>
      </c>
      <c r="D495" s="37">
        <v>31016</v>
      </c>
      <c r="E495" s="37"/>
      <c r="F495" s="37"/>
      <c r="G495" s="37"/>
      <c r="H495" s="37"/>
      <c r="I495" s="37"/>
      <c r="J495" s="38" t="str">
        <f t="shared" si="48"/>
        <v>S</v>
      </c>
      <c r="K495" s="38"/>
      <c r="L495" s="38"/>
      <c r="M495" s="38"/>
      <c r="N495" s="38"/>
      <c r="O495" s="38"/>
      <c r="P495" s="38"/>
      <c r="Q495" s="34">
        <v>24</v>
      </c>
      <c r="R495" s="34">
        <v>1.23</v>
      </c>
      <c r="U495" s="39">
        <f t="shared" si="49"/>
        <v>22.770140000000001</v>
      </c>
      <c r="V495" s="34">
        <v>6.94</v>
      </c>
      <c r="X495" s="39"/>
      <c r="AA495" s="34">
        <v>430.64</v>
      </c>
      <c r="AB495" s="34">
        <v>423.7</v>
      </c>
      <c r="AD495" s="34">
        <v>6.6559999999999997</v>
      </c>
    </row>
    <row r="496" spans="1:30" s="34" customFormat="1" x14ac:dyDescent="0.2">
      <c r="A496" s="34" t="s">
        <v>200</v>
      </c>
      <c r="B496" s="42">
        <v>473426095052601</v>
      </c>
      <c r="C496" s="36">
        <v>303</v>
      </c>
      <c r="D496" s="37">
        <v>31021</v>
      </c>
      <c r="E496" s="37"/>
      <c r="F496" s="37"/>
      <c r="G496" s="37"/>
      <c r="H496" s="37"/>
      <c r="I496" s="37"/>
      <c r="J496" s="38" t="str">
        <f t="shared" si="48"/>
        <v>S</v>
      </c>
      <c r="K496" s="38"/>
      <c r="L496" s="38"/>
      <c r="M496" s="38"/>
      <c r="N496" s="38"/>
      <c r="O496" s="38"/>
      <c r="P496" s="38"/>
      <c r="Q496" s="34">
        <v>23</v>
      </c>
      <c r="R496" s="34">
        <v>0.17</v>
      </c>
      <c r="U496" s="39">
        <f t="shared" si="49"/>
        <v>22.832478999999999</v>
      </c>
      <c r="V496" s="34">
        <v>6.9589999999999996</v>
      </c>
      <c r="X496" s="39"/>
      <c r="AA496" s="34">
        <v>430.64</v>
      </c>
      <c r="AB496" s="34">
        <v>423.68200000000002</v>
      </c>
      <c r="AD496" s="34">
        <v>6.6749999999999998</v>
      </c>
    </row>
    <row r="497" spans="1:30" s="34" customFormat="1" x14ac:dyDescent="0.2">
      <c r="A497" s="34" t="s">
        <v>200</v>
      </c>
      <c r="B497" s="42">
        <v>473426095052601</v>
      </c>
      <c r="C497" s="36">
        <v>303</v>
      </c>
      <c r="D497" s="37">
        <v>31029</v>
      </c>
      <c r="E497" s="37"/>
      <c r="F497" s="37"/>
      <c r="G497" s="37"/>
      <c r="H497" s="37"/>
      <c r="I497" s="37"/>
      <c r="J497" s="38" t="str">
        <f t="shared" si="48"/>
        <v>S</v>
      </c>
      <c r="K497" s="38"/>
      <c r="L497" s="38"/>
      <c r="M497" s="38"/>
      <c r="N497" s="38"/>
      <c r="O497" s="38"/>
      <c r="P497" s="38"/>
      <c r="Q497" s="34">
        <v>23</v>
      </c>
      <c r="R497" s="34">
        <v>0.13</v>
      </c>
      <c r="U497" s="39">
        <f t="shared" si="49"/>
        <v>22.871850999999999</v>
      </c>
      <c r="V497" s="34">
        <v>6.9710000000000001</v>
      </c>
      <c r="X497" s="39"/>
      <c r="AA497" s="34">
        <v>430.64</v>
      </c>
      <c r="AB497" s="34">
        <v>423.67</v>
      </c>
      <c r="AD497" s="34">
        <v>6.6870000000000003</v>
      </c>
    </row>
    <row r="498" spans="1:30" s="34" customFormat="1" x14ac:dyDescent="0.2">
      <c r="A498" s="34" t="s">
        <v>200</v>
      </c>
      <c r="B498" s="42">
        <v>473426095052601</v>
      </c>
      <c r="C498" s="36">
        <v>303</v>
      </c>
      <c r="D498" s="37">
        <v>31039</v>
      </c>
      <c r="E498" s="37"/>
      <c r="F498" s="37"/>
      <c r="G498" s="37"/>
      <c r="H498" s="37"/>
      <c r="I498" s="37"/>
      <c r="J498" s="38" t="str">
        <f t="shared" si="48"/>
        <v>S</v>
      </c>
      <c r="K498" s="38"/>
      <c r="L498" s="38"/>
      <c r="M498" s="38"/>
      <c r="N498" s="38"/>
      <c r="O498" s="38"/>
      <c r="P498" s="38"/>
      <c r="Q498" s="34">
        <v>24</v>
      </c>
      <c r="R498" s="34">
        <v>1.07</v>
      </c>
      <c r="U498" s="39">
        <f t="shared" si="49"/>
        <v>22.930909</v>
      </c>
      <c r="V498" s="34">
        <v>6.9889999999999999</v>
      </c>
      <c r="X498" s="39"/>
      <c r="AA498" s="34">
        <v>430.64</v>
      </c>
      <c r="AB498" s="34">
        <v>423.65100000000001</v>
      </c>
      <c r="AD498" s="34">
        <v>6.7050000000000001</v>
      </c>
    </row>
    <row r="499" spans="1:30" s="34" customFormat="1" x14ac:dyDescent="0.2">
      <c r="A499" s="34" t="s">
        <v>200</v>
      </c>
      <c r="B499" s="42">
        <v>473426095052601</v>
      </c>
      <c r="C499" s="36">
        <v>303</v>
      </c>
      <c r="D499" s="37">
        <v>31046</v>
      </c>
      <c r="E499" s="37"/>
      <c r="F499" s="37"/>
      <c r="G499" s="37"/>
      <c r="H499" s="37"/>
      <c r="I499" s="37"/>
      <c r="J499" s="38" t="str">
        <f t="shared" si="48"/>
        <v>S</v>
      </c>
      <c r="K499" s="38"/>
      <c r="L499" s="38"/>
      <c r="M499" s="38"/>
      <c r="N499" s="38"/>
      <c r="O499" s="38"/>
      <c r="P499" s="38"/>
      <c r="Q499" s="34">
        <v>24</v>
      </c>
      <c r="R499" s="34">
        <v>1.02</v>
      </c>
      <c r="U499" s="39">
        <f t="shared" si="49"/>
        <v>22.980124</v>
      </c>
      <c r="V499" s="34">
        <v>7.0039999999999996</v>
      </c>
      <c r="X499" s="39"/>
      <c r="AA499" s="34">
        <v>430.64</v>
      </c>
      <c r="AB499" s="34">
        <v>423.63600000000002</v>
      </c>
      <c r="AD499" s="34">
        <v>6.72</v>
      </c>
    </row>
    <row r="500" spans="1:30" s="34" customFormat="1" x14ac:dyDescent="0.2">
      <c r="A500" s="34" t="s">
        <v>200</v>
      </c>
      <c r="B500" s="42">
        <v>473426095052601</v>
      </c>
      <c r="C500" s="36">
        <v>303</v>
      </c>
      <c r="D500" s="37">
        <v>31053</v>
      </c>
      <c r="E500" s="37"/>
      <c r="F500" s="37"/>
      <c r="G500" s="37"/>
      <c r="H500" s="37"/>
      <c r="I500" s="37"/>
      <c r="J500" s="38" t="str">
        <f t="shared" si="48"/>
        <v>S</v>
      </c>
      <c r="K500" s="38"/>
      <c r="L500" s="38"/>
      <c r="M500" s="38"/>
      <c r="N500" s="38"/>
      <c r="O500" s="38"/>
      <c r="P500" s="38"/>
      <c r="Q500" s="34">
        <v>24</v>
      </c>
      <c r="R500" s="34">
        <v>0.99</v>
      </c>
      <c r="U500" s="39">
        <f t="shared" si="49"/>
        <v>23.012934000000001</v>
      </c>
      <c r="V500" s="34">
        <v>7.0140000000000002</v>
      </c>
      <c r="X500" s="39"/>
      <c r="AA500" s="34">
        <v>430.64</v>
      </c>
      <c r="AB500" s="34">
        <v>423.62700000000001</v>
      </c>
      <c r="AD500" s="34">
        <v>6.73</v>
      </c>
    </row>
    <row r="501" spans="1:30" s="34" customFormat="1" x14ac:dyDescent="0.2">
      <c r="A501" s="34" t="s">
        <v>200</v>
      </c>
      <c r="B501" s="42">
        <v>473426095052601</v>
      </c>
      <c r="C501" s="36">
        <v>303</v>
      </c>
      <c r="D501" s="37">
        <v>31060</v>
      </c>
      <c r="E501" s="37"/>
      <c r="F501" s="37"/>
      <c r="G501" s="37"/>
      <c r="H501" s="37"/>
      <c r="I501" s="37"/>
      <c r="J501" s="38" t="str">
        <f t="shared" si="48"/>
        <v>S</v>
      </c>
      <c r="K501" s="38"/>
      <c r="L501" s="38"/>
      <c r="M501" s="38"/>
      <c r="N501" s="38"/>
      <c r="O501" s="38"/>
      <c r="P501" s="38"/>
      <c r="Q501" s="34">
        <v>24</v>
      </c>
      <c r="R501" s="34">
        <v>0.99</v>
      </c>
      <c r="U501" s="39">
        <f t="shared" si="49"/>
        <v>23.012934000000001</v>
      </c>
      <c r="V501" s="34">
        <v>7.0140000000000002</v>
      </c>
      <c r="X501" s="39"/>
      <c r="AA501" s="34">
        <v>430.64</v>
      </c>
      <c r="AB501" s="34">
        <v>423.62700000000001</v>
      </c>
      <c r="AD501" s="34">
        <v>6.73</v>
      </c>
    </row>
    <row r="502" spans="1:30" s="34" customFormat="1" x14ac:dyDescent="0.2">
      <c r="A502" s="34" t="s">
        <v>200</v>
      </c>
      <c r="B502" s="42">
        <v>473426095052601</v>
      </c>
      <c r="C502" s="36">
        <v>303</v>
      </c>
      <c r="D502" s="37">
        <v>31076</v>
      </c>
      <c r="E502" s="37"/>
      <c r="F502" s="37"/>
      <c r="G502" s="37"/>
      <c r="H502" s="37"/>
      <c r="I502" s="37"/>
      <c r="J502" s="38" t="str">
        <f t="shared" si="48"/>
        <v>S</v>
      </c>
      <c r="K502" s="38"/>
      <c r="L502" s="38"/>
      <c r="M502" s="38"/>
      <c r="N502" s="38"/>
      <c r="O502" s="38"/>
      <c r="P502" s="38"/>
      <c r="Q502" s="34">
        <v>24</v>
      </c>
      <c r="R502" s="34">
        <v>0.87</v>
      </c>
      <c r="U502" s="39">
        <f t="shared" si="49"/>
        <v>23.131050000000002</v>
      </c>
      <c r="V502" s="34">
        <v>7.05</v>
      </c>
      <c r="X502" s="39"/>
      <c r="AA502" s="34">
        <v>430.64</v>
      </c>
      <c r="AB502" s="34">
        <v>423.59</v>
      </c>
      <c r="AD502" s="34">
        <v>6.766</v>
      </c>
    </row>
    <row r="503" spans="1:30" s="34" customFormat="1" x14ac:dyDescent="0.2">
      <c r="A503" s="34" t="s">
        <v>200</v>
      </c>
      <c r="B503" s="42">
        <v>473426095052601</v>
      </c>
      <c r="C503" s="36">
        <v>303</v>
      </c>
      <c r="D503" s="37">
        <v>31081</v>
      </c>
      <c r="E503" s="37"/>
      <c r="F503" s="37"/>
      <c r="G503" s="37"/>
      <c r="H503" s="37"/>
      <c r="I503" s="37"/>
      <c r="J503" s="38" t="str">
        <f t="shared" si="48"/>
        <v>S</v>
      </c>
      <c r="K503" s="38"/>
      <c r="L503" s="38"/>
      <c r="M503" s="38"/>
      <c r="N503" s="38"/>
      <c r="O503" s="38"/>
      <c r="P503" s="38"/>
      <c r="Q503" s="34">
        <v>24</v>
      </c>
      <c r="R503" s="34">
        <v>0.84</v>
      </c>
      <c r="U503" s="39">
        <f t="shared" si="49"/>
        <v>23.160579000000002</v>
      </c>
      <c r="V503" s="34">
        <v>7.0590000000000002</v>
      </c>
      <c r="X503" s="39"/>
      <c r="AA503" s="34">
        <v>430.64</v>
      </c>
      <c r="AB503" s="34">
        <v>423.58100000000002</v>
      </c>
      <c r="AD503" s="34">
        <v>6.7750000000000004</v>
      </c>
    </row>
    <row r="504" spans="1:30" s="34" customFormat="1" x14ac:dyDescent="0.2">
      <c r="A504" s="34" t="s">
        <v>200</v>
      </c>
      <c r="B504" s="42">
        <v>473426095052601</v>
      </c>
      <c r="C504" s="36">
        <v>303</v>
      </c>
      <c r="D504" s="37">
        <v>31088</v>
      </c>
      <c r="E504" s="37"/>
      <c r="F504" s="37"/>
      <c r="G504" s="37"/>
      <c r="H504" s="37"/>
      <c r="I504" s="37"/>
      <c r="J504" s="38" t="str">
        <f t="shared" si="48"/>
        <v>S</v>
      </c>
      <c r="K504" s="38"/>
      <c r="L504" s="38"/>
      <c r="M504" s="38"/>
      <c r="N504" s="38"/>
      <c r="O504" s="38"/>
      <c r="P504" s="38"/>
      <c r="Q504" s="34">
        <v>24</v>
      </c>
      <c r="R504" s="34">
        <v>0.8</v>
      </c>
      <c r="U504" s="39">
        <f t="shared" si="49"/>
        <v>23.199950999999999</v>
      </c>
      <c r="V504" s="34">
        <v>7.0709999999999997</v>
      </c>
      <c r="X504" s="39"/>
      <c r="AA504" s="34">
        <v>430.64</v>
      </c>
      <c r="AB504" s="34">
        <v>423.56900000000002</v>
      </c>
      <c r="AD504" s="34">
        <v>6.7869999999999999</v>
      </c>
    </row>
    <row r="505" spans="1:30" s="34" customFormat="1" x14ac:dyDescent="0.2">
      <c r="A505" s="34" t="s">
        <v>200</v>
      </c>
      <c r="B505" s="42">
        <v>473426095052601</v>
      </c>
      <c r="C505" s="36">
        <v>303</v>
      </c>
      <c r="D505" s="37">
        <v>31095</v>
      </c>
      <c r="E505" s="37"/>
      <c r="F505" s="37"/>
      <c r="G505" s="37"/>
      <c r="H505" s="37"/>
      <c r="I505" s="37"/>
      <c r="J505" s="38" t="str">
        <f t="shared" si="48"/>
        <v>S</v>
      </c>
      <c r="K505" s="38"/>
      <c r="L505" s="38"/>
      <c r="M505" s="38"/>
      <c r="N505" s="38"/>
      <c r="O505" s="38"/>
      <c r="P505" s="38"/>
      <c r="Q505" s="34">
        <v>24</v>
      </c>
      <c r="R505" s="34">
        <v>0.75</v>
      </c>
      <c r="U505" s="39">
        <f t="shared" si="49"/>
        <v>23.252447</v>
      </c>
      <c r="V505" s="34">
        <v>7.0869999999999997</v>
      </c>
      <c r="X505" s="39"/>
      <c r="AA505" s="34">
        <v>430.64</v>
      </c>
      <c r="AB505" s="34">
        <v>423.55399999999997</v>
      </c>
      <c r="AD505" s="34">
        <v>6.8029999999999999</v>
      </c>
    </row>
    <row r="506" spans="1:30" s="34" customFormat="1" x14ac:dyDescent="0.2">
      <c r="A506" s="34" t="s">
        <v>200</v>
      </c>
      <c r="B506" s="42">
        <v>473426095052601</v>
      </c>
      <c r="C506" s="36">
        <v>303</v>
      </c>
      <c r="D506" s="37">
        <v>31102</v>
      </c>
      <c r="E506" s="37"/>
      <c r="F506" s="37"/>
      <c r="G506" s="37"/>
      <c r="H506" s="37"/>
      <c r="I506" s="37"/>
      <c r="J506" s="38" t="str">
        <f t="shared" si="48"/>
        <v>S</v>
      </c>
      <c r="K506" s="38"/>
      <c r="L506" s="38"/>
      <c r="M506" s="38"/>
      <c r="N506" s="38"/>
      <c r="O506" s="38"/>
      <c r="P506" s="38"/>
      <c r="Q506" s="34">
        <v>24</v>
      </c>
      <c r="R506" s="34">
        <v>0.73</v>
      </c>
      <c r="U506" s="39">
        <f t="shared" si="49"/>
        <v>23.272133</v>
      </c>
      <c r="V506" s="34">
        <v>7.093</v>
      </c>
      <c r="X506" s="39"/>
      <c r="AA506" s="34">
        <v>430.64</v>
      </c>
      <c r="AB506" s="34">
        <v>423.548</v>
      </c>
      <c r="AD506" s="34">
        <v>6.8090000000000002</v>
      </c>
    </row>
    <row r="507" spans="1:30" s="34" customFormat="1" x14ac:dyDescent="0.2">
      <c r="A507" s="34" t="s">
        <v>200</v>
      </c>
      <c r="B507" s="42">
        <v>473426095052601</v>
      </c>
      <c r="C507" s="36">
        <v>303</v>
      </c>
      <c r="D507" s="37">
        <v>31109</v>
      </c>
      <c r="E507" s="37"/>
      <c r="F507" s="37"/>
      <c r="G507" s="37"/>
      <c r="H507" s="37"/>
      <c r="I507" s="37"/>
      <c r="J507" s="38" t="str">
        <f t="shared" si="48"/>
        <v>S</v>
      </c>
      <c r="K507" s="38"/>
      <c r="L507" s="38"/>
      <c r="M507" s="38"/>
      <c r="N507" s="38"/>
      <c r="O507" s="38"/>
      <c r="P507" s="38"/>
      <c r="Q507" s="34">
        <v>24</v>
      </c>
      <c r="R507" s="34">
        <v>0.71</v>
      </c>
      <c r="U507" s="39">
        <f t="shared" si="49"/>
        <v>23.291819</v>
      </c>
      <c r="V507" s="34">
        <v>7.0990000000000002</v>
      </c>
      <c r="X507" s="39"/>
      <c r="AA507" s="34">
        <v>430.64</v>
      </c>
      <c r="AB507" s="34">
        <v>423.54199999999997</v>
      </c>
      <c r="AD507" s="34">
        <v>6.8150000000000004</v>
      </c>
    </row>
    <row r="508" spans="1:30" s="34" customFormat="1" x14ac:dyDescent="0.2">
      <c r="A508" s="34" t="s">
        <v>200</v>
      </c>
      <c r="B508" s="42">
        <v>473426095052601</v>
      </c>
      <c r="C508" s="36">
        <v>303</v>
      </c>
      <c r="D508" s="37">
        <v>31116</v>
      </c>
      <c r="E508" s="37"/>
      <c r="F508" s="37"/>
      <c r="G508" s="37"/>
      <c r="H508" s="37"/>
      <c r="I508" s="37"/>
      <c r="J508" s="38" t="str">
        <f t="shared" si="48"/>
        <v>S</v>
      </c>
      <c r="K508" s="38"/>
      <c r="L508" s="38"/>
      <c r="M508" s="38"/>
      <c r="N508" s="38"/>
      <c r="O508" s="38"/>
      <c r="P508" s="38"/>
      <c r="Q508" s="34">
        <v>24</v>
      </c>
      <c r="R508" s="34">
        <v>0.71</v>
      </c>
      <c r="U508" s="39">
        <f t="shared" si="49"/>
        <v>23.291819</v>
      </c>
      <c r="V508" s="34">
        <v>7.0990000000000002</v>
      </c>
      <c r="X508" s="39"/>
      <c r="AA508" s="34">
        <v>430.64</v>
      </c>
      <c r="AB508" s="34">
        <v>423.54199999999997</v>
      </c>
      <c r="AD508" s="34">
        <v>6.8150000000000004</v>
      </c>
    </row>
    <row r="509" spans="1:30" s="34" customFormat="1" x14ac:dyDescent="0.2">
      <c r="A509" s="34" t="s">
        <v>200</v>
      </c>
      <c r="B509" s="42">
        <v>473426095052601</v>
      </c>
      <c r="C509" s="36">
        <v>303</v>
      </c>
      <c r="D509" s="37">
        <v>31123</v>
      </c>
      <c r="E509" s="37"/>
      <c r="F509" s="37"/>
      <c r="G509" s="37"/>
      <c r="H509" s="37"/>
      <c r="I509" s="37"/>
      <c r="J509" s="38" t="str">
        <f t="shared" si="48"/>
        <v>S</v>
      </c>
      <c r="K509" s="38"/>
      <c r="L509" s="38"/>
      <c r="M509" s="38"/>
      <c r="N509" s="38"/>
      <c r="O509" s="38"/>
      <c r="P509" s="38"/>
      <c r="Q509" s="34">
        <v>24</v>
      </c>
      <c r="R509" s="34">
        <v>0.71</v>
      </c>
      <c r="U509" s="39">
        <f t="shared" si="49"/>
        <v>23.291819</v>
      </c>
      <c r="V509" s="34">
        <v>7.0990000000000002</v>
      </c>
      <c r="X509" s="39"/>
      <c r="AA509" s="34">
        <v>430.64</v>
      </c>
      <c r="AB509" s="34">
        <v>423.54199999999997</v>
      </c>
      <c r="AD509" s="34">
        <v>6.8150000000000004</v>
      </c>
    </row>
    <row r="510" spans="1:30" s="34" customFormat="1" x14ac:dyDescent="0.2">
      <c r="A510" s="34" t="s">
        <v>200</v>
      </c>
      <c r="B510" s="42">
        <v>473426095052601</v>
      </c>
      <c r="C510" s="36">
        <v>303</v>
      </c>
      <c r="D510" s="37">
        <v>31130</v>
      </c>
      <c r="E510" s="37"/>
      <c r="F510" s="37"/>
      <c r="G510" s="37"/>
      <c r="H510" s="37"/>
      <c r="I510" s="37"/>
      <c r="J510" s="38" t="str">
        <f t="shared" si="48"/>
        <v>S</v>
      </c>
      <c r="K510" s="38"/>
      <c r="L510" s="38"/>
      <c r="M510" s="38"/>
      <c r="N510" s="38"/>
      <c r="O510" s="38"/>
      <c r="P510" s="38"/>
      <c r="Q510" s="34">
        <v>24</v>
      </c>
      <c r="R510" s="34">
        <v>0.72</v>
      </c>
      <c r="U510" s="39">
        <f t="shared" si="49"/>
        <v>23.281976</v>
      </c>
      <c r="V510" s="34">
        <v>7.0960000000000001</v>
      </c>
      <c r="X510" s="39"/>
      <c r="AA510" s="34">
        <v>430.64</v>
      </c>
      <c r="AB510" s="34">
        <v>423.54500000000002</v>
      </c>
      <c r="AD510" s="34">
        <v>6.8120000000000003</v>
      </c>
    </row>
    <row r="511" spans="1:30" s="34" customFormat="1" x14ac:dyDescent="0.2">
      <c r="A511" s="34" t="s">
        <v>200</v>
      </c>
      <c r="B511" s="42">
        <v>473426095052601</v>
      </c>
      <c r="C511" s="36">
        <v>303</v>
      </c>
      <c r="D511" s="37">
        <v>31137</v>
      </c>
      <c r="E511" s="37"/>
      <c r="F511" s="37"/>
      <c r="G511" s="37"/>
      <c r="H511" s="37"/>
      <c r="I511" s="37"/>
      <c r="J511" s="38" t="str">
        <f t="shared" si="48"/>
        <v>S</v>
      </c>
      <c r="K511" s="38"/>
      <c r="L511" s="38"/>
      <c r="M511" s="38"/>
      <c r="N511" s="38"/>
      <c r="O511" s="38"/>
      <c r="P511" s="38"/>
      <c r="Q511" s="34">
        <v>24</v>
      </c>
      <c r="R511" s="34">
        <v>0.78</v>
      </c>
      <c r="U511" s="39">
        <f t="shared" si="49"/>
        <v>23.222918000000004</v>
      </c>
      <c r="V511" s="34">
        <v>7.0780000000000003</v>
      </c>
      <c r="X511" s="39"/>
      <c r="AA511" s="34">
        <v>430.64</v>
      </c>
      <c r="AB511" s="34">
        <v>423.56299999999999</v>
      </c>
      <c r="AD511" s="34">
        <v>6.7939999999999996</v>
      </c>
    </row>
    <row r="512" spans="1:30" s="34" customFormat="1" x14ac:dyDescent="0.2">
      <c r="A512" s="34" t="s">
        <v>200</v>
      </c>
      <c r="B512" s="42">
        <v>473426095052601</v>
      </c>
      <c r="C512" s="36">
        <v>303</v>
      </c>
      <c r="D512" s="37">
        <v>31144</v>
      </c>
      <c r="E512" s="37"/>
      <c r="F512" s="37"/>
      <c r="G512" s="37"/>
      <c r="H512" s="37"/>
      <c r="I512" s="37"/>
      <c r="J512" s="38" t="str">
        <f t="shared" si="48"/>
        <v>S</v>
      </c>
      <c r="K512" s="38"/>
      <c r="L512" s="38"/>
      <c r="M512" s="38"/>
      <c r="N512" s="38"/>
      <c r="O512" s="38"/>
      <c r="P512" s="38"/>
      <c r="Q512" s="34">
        <v>24</v>
      </c>
      <c r="R512" s="34">
        <v>0.81</v>
      </c>
      <c r="U512" s="39">
        <f t="shared" si="49"/>
        <v>23.190107999999999</v>
      </c>
      <c r="V512" s="34">
        <v>7.0679999999999996</v>
      </c>
      <c r="X512" s="39"/>
      <c r="AA512" s="34">
        <v>430.64</v>
      </c>
      <c r="AB512" s="34">
        <v>423.572</v>
      </c>
      <c r="AD512" s="34">
        <v>6.7839999999999998</v>
      </c>
    </row>
    <row r="513" spans="1:30" s="34" customFormat="1" x14ac:dyDescent="0.2">
      <c r="A513" s="34" t="s">
        <v>200</v>
      </c>
      <c r="B513" s="42">
        <v>473426095052601</v>
      </c>
      <c r="C513" s="36">
        <v>303</v>
      </c>
      <c r="D513" s="37">
        <v>31151</v>
      </c>
      <c r="E513" s="37"/>
      <c r="F513" s="37"/>
      <c r="G513" s="37"/>
      <c r="H513" s="37"/>
      <c r="I513" s="37"/>
      <c r="J513" s="38" t="str">
        <f t="shared" si="48"/>
        <v>S</v>
      </c>
      <c r="K513" s="38"/>
      <c r="L513" s="38"/>
      <c r="M513" s="38"/>
      <c r="N513" s="38"/>
      <c r="O513" s="38"/>
      <c r="P513" s="38"/>
      <c r="Q513" s="34">
        <v>24</v>
      </c>
      <c r="R513" s="34">
        <v>0.87</v>
      </c>
      <c r="U513" s="39">
        <f t="shared" si="49"/>
        <v>23.131050000000002</v>
      </c>
      <c r="V513" s="34">
        <v>7.05</v>
      </c>
      <c r="X513" s="39"/>
      <c r="AA513" s="34">
        <v>430.64</v>
      </c>
      <c r="AB513" s="34">
        <v>423.59</v>
      </c>
      <c r="AD513" s="34">
        <v>6.766</v>
      </c>
    </row>
    <row r="514" spans="1:30" s="34" customFormat="1" x14ac:dyDescent="0.2">
      <c r="A514" s="34" t="s">
        <v>200</v>
      </c>
      <c r="B514" s="42">
        <v>473426095052601</v>
      </c>
      <c r="C514" s="36">
        <v>303</v>
      </c>
      <c r="D514" s="37">
        <v>31158</v>
      </c>
      <c r="E514" s="37"/>
      <c r="F514" s="37"/>
      <c r="G514" s="37"/>
      <c r="H514" s="37"/>
      <c r="I514" s="37"/>
      <c r="J514" s="38" t="str">
        <f t="shared" si="48"/>
        <v>S</v>
      </c>
      <c r="K514" s="38"/>
      <c r="L514" s="38"/>
      <c r="M514" s="38"/>
      <c r="N514" s="38"/>
      <c r="O514" s="38"/>
      <c r="P514" s="38"/>
      <c r="Q514" s="34">
        <v>24</v>
      </c>
      <c r="R514" s="34">
        <v>0.91</v>
      </c>
      <c r="U514" s="39">
        <f t="shared" si="49"/>
        <v>23.091678000000002</v>
      </c>
      <c r="V514" s="34">
        <v>7.0380000000000003</v>
      </c>
      <c r="X514" s="39"/>
      <c r="AA514" s="34">
        <v>430.64</v>
      </c>
      <c r="AB514" s="34">
        <v>423.60199999999998</v>
      </c>
      <c r="AD514" s="34">
        <v>6.7539999999999996</v>
      </c>
    </row>
    <row r="515" spans="1:30" s="34" customFormat="1" x14ac:dyDescent="0.2">
      <c r="A515" s="34" t="s">
        <v>200</v>
      </c>
      <c r="B515" s="42">
        <v>473426095052601</v>
      </c>
      <c r="C515" s="36">
        <v>303</v>
      </c>
      <c r="D515" s="37">
        <v>31165</v>
      </c>
      <c r="E515" s="37"/>
      <c r="F515" s="37"/>
      <c r="G515" s="37"/>
      <c r="H515" s="37"/>
      <c r="I515" s="37"/>
      <c r="J515" s="38" t="str">
        <f t="shared" si="48"/>
        <v>S</v>
      </c>
      <c r="K515" s="38"/>
      <c r="L515" s="38"/>
      <c r="M515" s="38"/>
      <c r="N515" s="38"/>
      <c r="O515" s="38"/>
      <c r="P515" s="38"/>
      <c r="Q515" s="34">
        <v>24</v>
      </c>
      <c r="R515" s="34">
        <v>0.97</v>
      </c>
      <c r="U515" s="39">
        <f t="shared" si="49"/>
        <v>23.032619999999998</v>
      </c>
      <c r="V515" s="34">
        <v>7.02</v>
      </c>
      <c r="X515" s="39"/>
      <c r="AA515" s="34">
        <v>430.64</v>
      </c>
      <c r="AB515" s="34">
        <v>423.62099999999998</v>
      </c>
      <c r="AD515" s="34">
        <v>6.7359999999999998</v>
      </c>
    </row>
    <row r="516" spans="1:30" s="34" customFormat="1" x14ac:dyDescent="0.2">
      <c r="A516" s="34" t="s">
        <v>200</v>
      </c>
      <c r="B516" s="42">
        <v>473426095052601</v>
      </c>
      <c r="C516" s="36">
        <v>303</v>
      </c>
      <c r="D516" s="37">
        <v>31172</v>
      </c>
      <c r="E516" s="37"/>
      <c r="F516" s="37"/>
      <c r="G516" s="37"/>
      <c r="H516" s="37"/>
      <c r="I516" s="37"/>
      <c r="J516" s="38" t="str">
        <f t="shared" si="48"/>
        <v>S</v>
      </c>
      <c r="K516" s="38"/>
      <c r="L516" s="38"/>
      <c r="M516" s="38"/>
      <c r="N516" s="38"/>
      <c r="O516" s="38"/>
      <c r="P516" s="38"/>
      <c r="Q516" s="34">
        <v>24</v>
      </c>
      <c r="R516" s="34">
        <v>1.1499999999999999</v>
      </c>
      <c r="U516" s="39">
        <f t="shared" si="49"/>
        <v>22.852164999999999</v>
      </c>
      <c r="V516" s="34">
        <v>6.9649999999999999</v>
      </c>
      <c r="X516" s="39"/>
      <c r="AA516" s="34">
        <v>430.64</v>
      </c>
      <c r="AB516" s="34">
        <v>423.67599999999999</v>
      </c>
      <c r="AD516" s="34">
        <v>6.681</v>
      </c>
    </row>
    <row r="517" spans="1:30" s="34" customFormat="1" x14ac:dyDescent="0.2">
      <c r="A517" s="34" t="s">
        <v>200</v>
      </c>
      <c r="B517" s="42">
        <v>473426095052601</v>
      </c>
      <c r="C517" s="36">
        <v>303</v>
      </c>
      <c r="D517" s="37">
        <v>31179</v>
      </c>
      <c r="E517" s="37"/>
      <c r="F517" s="37"/>
      <c r="G517" s="37"/>
      <c r="H517" s="37"/>
      <c r="I517" s="37"/>
      <c r="J517" s="38" t="str">
        <f t="shared" si="48"/>
        <v>S</v>
      </c>
      <c r="K517" s="38"/>
      <c r="L517" s="38"/>
      <c r="M517" s="38"/>
      <c r="N517" s="38"/>
      <c r="O517" s="38"/>
      <c r="P517" s="38"/>
      <c r="Q517" s="34">
        <v>24</v>
      </c>
      <c r="R517" s="34">
        <v>1.41</v>
      </c>
      <c r="U517" s="39">
        <f t="shared" si="49"/>
        <v>22.592966000000001</v>
      </c>
      <c r="V517" s="34">
        <v>6.8860000000000001</v>
      </c>
      <c r="X517" s="39"/>
      <c r="AA517" s="34">
        <v>430.64</v>
      </c>
      <c r="AB517" s="34">
        <v>423.755</v>
      </c>
      <c r="AD517" s="34">
        <v>6.6020000000000003</v>
      </c>
    </row>
    <row r="518" spans="1:30" s="34" customFormat="1" x14ac:dyDescent="0.2">
      <c r="A518" s="34" t="s">
        <v>200</v>
      </c>
      <c r="B518" s="42">
        <v>473426095052601</v>
      </c>
      <c r="C518" s="36">
        <v>303</v>
      </c>
      <c r="D518" s="37">
        <v>31186</v>
      </c>
      <c r="E518" s="37"/>
      <c r="F518" s="37"/>
      <c r="G518" s="37"/>
      <c r="H518" s="37"/>
      <c r="I518" s="37"/>
      <c r="J518" s="38" t="str">
        <f t="shared" si="48"/>
        <v>S</v>
      </c>
      <c r="K518" s="38"/>
      <c r="L518" s="38"/>
      <c r="M518" s="38"/>
      <c r="N518" s="38"/>
      <c r="O518" s="38"/>
      <c r="P518" s="38"/>
      <c r="Q518" s="34">
        <v>24</v>
      </c>
      <c r="R518" s="34">
        <v>1.54</v>
      </c>
      <c r="U518" s="39">
        <f t="shared" si="49"/>
        <v>22.461726000000002</v>
      </c>
      <c r="V518" s="34">
        <v>6.8460000000000001</v>
      </c>
      <c r="X518" s="39"/>
      <c r="AA518" s="34">
        <v>430.64</v>
      </c>
      <c r="AB518" s="34">
        <v>423.79500000000002</v>
      </c>
      <c r="AD518" s="34">
        <v>6.5620000000000003</v>
      </c>
    </row>
    <row r="519" spans="1:30" s="34" customFormat="1" x14ac:dyDescent="0.2">
      <c r="A519" s="34" t="s">
        <v>200</v>
      </c>
      <c r="B519" s="42">
        <v>473426095052601</v>
      </c>
      <c r="C519" s="36">
        <v>303</v>
      </c>
      <c r="D519" s="37">
        <v>31193</v>
      </c>
      <c r="E519" s="37"/>
      <c r="F519" s="37"/>
      <c r="G519" s="37"/>
      <c r="H519" s="37"/>
      <c r="I519" s="37"/>
      <c r="J519" s="38" t="str">
        <f t="shared" si="48"/>
        <v>S</v>
      </c>
      <c r="K519" s="38"/>
      <c r="L519" s="38"/>
      <c r="M519" s="38"/>
      <c r="N519" s="38"/>
      <c r="O519" s="38"/>
      <c r="P519" s="38"/>
      <c r="Q519" s="34">
        <v>24</v>
      </c>
      <c r="R519" s="34">
        <v>1.59</v>
      </c>
      <c r="U519" s="39">
        <f t="shared" si="49"/>
        <v>22.412511000000002</v>
      </c>
      <c r="V519" s="34">
        <v>6.8310000000000004</v>
      </c>
      <c r="X519" s="39"/>
      <c r="AA519" s="34">
        <v>430.64</v>
      </c>
      <c r="AB519" s="34">
        <v>423.81</v>
      </c>
      <c r="AD519" s="34">
        <v>6.5469999999999997</v>
      </c>
    </row>
    <row r="520" spans="1:30" s="34" customFormat="1" x14ac:dyDescent="0.2">
      <c r="A520" s="34" t="s">
        <v>200</v>
      </c>
      <c r="B520" s="42">
        <v>473426095052601</v>
      </c>
      <c r="C520" s="36">
        <v>303</v>
      </c>
      <c r="D520" s="37">
        <v>31200</v>
      </c>
      <c r="E520" s="37"/>
      <c r="F520" s="37"/>
      <c r="G520" s="37"/>
      <c r="H520" s="37"/>
      <c r="I520" s="37"/>
      <c r="J520" s="38" t="str">
        <f t="shared" si="48"/>
        <v>S</v>
      </c>
      <c r="K520" s="38"/>
      <c r="L520" s="38"/>
      <c r="M520" s="38"/>
      <c r="N520" s="38"/>
      <c r="O520" s="38"/>
      <c r="P520" s="38"/>
      <c r="Q520" s="34">
        <v>24</v>
      </c>
      <c r="R520" s="34">
        <v>1.61</v>
      </c>
      <c r="U520" s="39">
        <f t="shared" si="49"/>
        <v>22.392825000000002</v>
      </c>
      <c r="V520" s="34">
        <v>6.8250000000000002</v>
      </c>
      <c r="X520" s="39"/>
      <c r="AA520" s="34">
        <v>430.64</v>
      </c>
      <c r="AB520" s="34">
        <v>423.81599999999997</v>
      </c>
      <c r="AD520" s="34">
        <v>6.5410000000000004</v>
      </c>
    </row>
    <row r="521" spans="1:30" s="34" customFormat="1" x14ac:dyDescent="0.2">
      <c r="A521" s="34" t="s">
        <v>200</v>
      </c>
      <c r="B521" s="42">
        <v>473426095052601</v>
      </c>
      <c r="C521" s="36">
        <v>303</v>
      </c>
      <c r="D521" s="37">
        <v>31207</v>
      </c>
      <c r="E521" s="37"/>
      <c r="F521" s="37"/>
      <c r="G521" s="37"/>
      <c r="H521" s="37"/>
      <c r="I521" s="37"/>
      <c r="J521" s="38" t="str">
        <f t="shared" si="48"/>
        <v>S</v>
      </c>
      <c r="K521" s="38"/>
      <c r="L521" s="38"/>
      <c r="M521" s="38"/>
      <c r="N521" s="38"/>
      <c r="O521" s="38"/>
      <c r="P521" s="38"/>
      <c r="Q521" s="34">
        <v>24</v>
      </c>
      <c r="R521" s="34">
        <v>1.61</v>
      </c>
      <c r="U521" s="39">
        <f t="shared" si="49"/>
        <v>22.392825000000002</v>
      </c>
      <c r="V521" s="34">
        <v>6.8250000000000002</v>
      </c>
      <c r="X521" s="39"/>
      <c r="AA521" s="34">
        <v>430.64</v>
      </c>
      <c r="AB521" s="34">
        <v>423.81599999999997</v>
      </c>
      <c r="AD521" s="34">
        <v>6.5410000000000004</v>
      </c>
    </row>
    <row r="522" spans="1:30" s="34" customFormat="1" x14ac:dyDescent="0.2">
      <c r="A522" s="34" t="s">
        <v>200</v>
      </c>
      <c r="B522" s="42">
        <v>473426095052601</v>
      </c>
      <c r="C522" s="36">
        <v>303</v>
      </c>
      <c r="D522" s="37">
        <v>31214</v>
      </c>
      <c r="E522" s="37"/>
      <c r="F522" s="37"/>
      <c r="G522" s="37"/>
      <c r="H522" s="37"/>
      <c r="I522" s="37"/>
      <c r="J522" s="38" t="str">
        <f t="shared" si="48"/>
        <v>S</v>
      </c>
      <c r="K522" s="38"/>
      <c r="L522" s="38"/>
      <c r="M522" s="38"/>
      <c r="N522" s="38"/>
      <c r="O522" s="38"/>
      <c r="P522" s="38"/>
      <c r="Q522" s="34">
        <v>24</v>
      </c>
      <c r="R522" s="34">
        <v>1.68</v>
      </c>
      <c r="U522" s="39">
        <f t="shared" si="49"/>
        <v>22.320643</v>
      </c>
      <c r="V522" s="34">
        <v>6.8029999999999999</v>
      </c>
      <c r="X522" s="39"/>
      <c r="AA522" s="34">
        <v>430.64</v>
      </c>
      <c r="AB522" s="34">
        <v>423.83699999999999</v>
      </c>
      <c r="AD522" s="34">
        <v>6.5190000000000001</v>
      </c>
    </row>
    <row r="523" spans="1:30" s="34" customFormat="1" x14ac:dyDescent="0.2">
      <c r="A523" s="34" t="s">
        <v>200</v>
      </c>
      <c r="B523" s="42">
        <v>473426095052601</v>
      </c>
      <c r="C523" s="36">
        <v>303</v>
      </c>
      <c r="D523" s="37">
        <v>31228</v>
      </c>
      <c r="E523" s="37"/>
      <c r="F523" s="37"/>
      <c r="G523" s="37"/>
      <c r="H523" s="37"/>
      <c r="I523" s="37"/>
      <c r="J523" s="38" t="str">
        <f t="shared" si="48"/>
        <v>S</v>
      </c>
      <c r="K523" s="38"/>
      <c r="L523" s="38"/>
      <c r="M523" s="38"/>
      <c r="N523" s="38"/>
      <c r="O523" s="38"/>
      <c r="P523" s="38"/>
      <c r="Q523" s="34">
        <v>24</v>
      </c>
      <c r="R523" s="34">
        <v>1.7</v>
      </c>
      <c r="U523" s="39">
        <f t="shared" si="49"/>
        <v>22.300957</v>
      </c>
      <c r="V523" s="34">
        <v>6.7969999999999997</v>
      </c>
      <c r="X523" s="39"/>
      <c r="AA523" s="34">
        <v>430.64</v>
      </c>
      <c r="AB523" s="34">
        <v>423.84300000000002</v>
      </c>
      <c r="AD523" s="34">
        <v>6.5129999999999999</v>
      </c>
    </row>
    <row r="524" spans="1:30" s="34" customFormat="1" x14ac:dyDescent="0.2">
      <c r="A524" s="34" t="s">
        <v>200</v>
      </c>
      <c r="B524" s="42">
        <v>473426095052601</v>
      </c>
      <c r="C524" s="36">
        <v>303</v>
      </c>
      <c r="D524" s="37">
        <v>31235</v>
      </c>
      <c r="E524" s="37"/>
      <c r="F524" s="37"/>
      <c r="G524" s="37"/>
      <c r="H524" s="37"/>
      <c r="I524" s="37"/>
      <c r="J524" s="38" t="str">
        <f t="shared" ref="J524:J587" si="50">IF(ISBLANK(Q524),"V","S")</f>
        <v>S</v>
      </c>
      <c r="K524" s="38"/>
      <c r="L524" s="38"/>
      <c r="M524" s="38"/>
      <c r="N524" s="38"/>
      <c r="O524" s="38"/>
      <c r="P524" s="38"/>
      <c r="Q524" s="34">
        <v>24</v>
      </c>
      <c r="R524" s="34">
        <v>1.66</v>
      </c>
      <c r="U524" s="39">
        <f t="shared" si="49"/>
        <v>22.340329000000001</v>
      </c>
      <c r="V524" s="34">
        <v>6.8090000000000002</v>
      </c>
      <c r="X524" s="39"/>
      <c r="AA524" s="34">
        <v>430.64</v>
      </c>
      <c r="AB524" s="34">
        <v>423.83100000000002</v>
      </c>
      <c r="AD524" s="34">
        <v>6.5250000000000004</v>
      </c>
    </row>
    <row r="525" spans="1:30" s="34" customFormat="1" x14ac:dyDescent="0.2">
      <c r="A525" s="34" t="s">
        <v>200</v>
      </c>
      <c r="B525" s="42">
        <v>473426095052601</v>
      </c>
      <c r="C525" s="36">
        <v>303</v>
      </c>
      <c r="D525" s="37">
        <v>31242</v>
      </c>
      <c r="E525" s="37"/>
      <c r="F525" s="37"/>
      <c r="G525" s="37"/>
      <c r="H525" s="37"/>
      <c r="I525" s="37"/>
      <c r="J525" s="38" t="str">
        <f t="shared" si="50"/>
        <v>S</v>
      </c>
      <c r="K525" s="38"/>
      <c r="L525" s="38"/>
      <c r="M525" s="38"/>
      <c r="N525" s="38"/>
      <c r="O525" s="38"/>
      <c r="P525" s="38"/>
      <c r="Q525" s="34">
        <v>24</v>
      </c>
      <c r="R525" s="34">
        <v>1.69</v>
      </c>
      <c r="U525" s="39">
        <f t="shared" si="49"/>
        <v>22.3108</v>
      </c>
      <c r="V525" s="34">
        <v>6.8</v>
      </c>
      <c r="X525" s="39"/>
      <c r="AA525" s="34">
        <v>430.64</v>
      </c>
      <c r="AB525" s="34">
        <v>423.84</v>
      </c>
      <c r="AD525" s="34">
        <v>6.516</v>
      </c>
    </row>
    <row r="526" spans="1:30" s="34" customFormat="1" x14ac:dyDescent="0.2">
      <c r="A526" s="34" t="s">
        <v>200</v>
      </c>
      <c r="B526" s="42">
        <v>473426095052601</v>
      </c>
      <c r="C526" s="36">
        <v>303</v>
      </c>
      <c r="D526" s="37">
        <v>31249</v>
      </c>
      <c r="E526" s="37"/>
      <c r="F526" s="37"/>
      <c r="G526" s="37"/>
      <c r="H526" s="37"/>
      <c r="I526" s="37"/>
      <c r="J526" s="38" t="str">
        <f t="shared" si="50"/>
        <v>S</v>
      </c>
      <c r="K526" s="38"/>
      <c r="L526" s="38"/>
      <c r="M526" s="38"/>
      <c r="N526" s="38"/>
      <c r="O526" s="38"/>
      <c r="P526" s="38"/>
      <c r="Q526" s="34">
        <v>24</v>
      </c>
      <c r="R526" s="34">
        <v>1.69</v>
      </c>
      <c r="U526" s="39">
        <f t="shared" ref="U526:U589" si="51">V526*3.281</f>
        <v>22.3108</v>
      </c>
      <c r="V526" s="34">
        <v>6.8</v>
      </c>
      <c r="X526" s="39"/>
      <c r="AA526" s="34">
        <v>430.64</v>
      </c>
      <c r="AB526" s="34">
        <v>423.84</v>
      </c>
      <c r="AD526" s="34">
        <v>6.516</v>
      </c>
    </row>
    <row r="527" spans="1:30" s="34" customFormat="1" x14ac:dyDescent="0.2">
      <c r="A527" s="34" t="s">
        <v>200</v>
      </c>
      <c r="B527" s="42">
        <v>473426095052601</v>
      </c>
      <c r="C527" s="36">
        <v>303</v>
      </c>
      <c r="D527" s="37">
        <v>31256</v>
      </c>
      <c r="E527" s="37"/>
      <c r="F527" s="37"/>
      <c r="G527" s="37"/>
      <c r="H527" s="37"/>
      <c r="I527" s="37"/>
      <c r="J527" s="38" t="str">
        <f t="shared" si="50"/>
        <v>S</v>
      </c>
      <c r="K527" s="38"/>
      <c r="L527" s="38"/>
      <c r="M527" s="38"/>
      <c r="N527" s="38"/>
      <c r="O527" s="38"/>
      <c r="P527" s="38"/>
      <c r="Q527" s="34">
        <v>24</v>
      </c>
      <c r="R527" s="34">
        <v>1.72</v>
      </c>
      <c r="U527" s="39">
        <f t="shared" si="51"/>
        <v>22.281271000000004</v>
      </c>
      <c r="V527" s="34">
        <v>6.7910000000000004</v>
      </c>
      <c r="X527" s="39"/>
      <c r="AA527" s="34">
        <v>430.64</v>
      </c>
      <c r="AB527" s="34">
        <v>423.84899999999999</v>
      </c>
      <c r="AD527" s="34">
        <v>6.5069999999999997</v>
      </c>
    </row>
    <row r="528" spans="1:30" s="34" customFormat="1" x14ac:dyDescent="0.2">
      <c r="A528" s="34" t="s">
        <v>200</v>
      </c>
      <c r="B528" s="42">
        <v>473426095052601</v>
      </c>
      <c r="C528" s="36">
        <v>303</v>
      </c>
      <c r="D528" s="37">
        <v>31263</v>
      </c>
      <c r="E528" s="37"/>
      <c r="F528" s="37"/>
      <c r="G528" s="37"/>
      <c r="H528" s="37"/>
      <c r="I528" s="37"/>
      <c r="J528" s="38" t="str">
        <f t="shared" si="50"/>
        <v>S</v>
      </c>
      <c r="K528" s="38"/>
      <c r="L528" s="38"/>
      <c r="M528" s="38"/>
      <c r="N528" s="38"/>
      <c r="O528" s="38"/>
      <c r="P528" s="38"/>
      <c r="Q528" s="34">
        <v>24</v>
      </c>
      <c r="R528" s="34">
        <v>1.69</v>
      </c>
      <c r="U528" s="39">
        <f t="shared" si="51"/>
        <v>22.3108</v>
      </c>
      <c r="V528" s="34">
        <v>6.8</v>
      </c>
      <c r="X528" s="39"/>
      <c r="AA528" s="34">
        <v>430.64</v>
      </c>
      <c r="AB528" s="34">
        <v>423.84</v>
      </c>
      <c r="AD528" s="34">
        <v>6.516</v>
      </c>
    </row>
    <row r="529" spans="1:30" s="34" customFormat="1" x14ac:dyDescent="0.2">
      <c r="A529" s="34" t="s">
        <v>200</v>
      </c>
      <c r="B529" s="42">
        <v>473426095052601</v>
      </c>
      <c r="C529" s="36">
        <v>303</v>
      </c>
      <c r="D529" s="37">
        <v>31270</v>
      </c>
      <c r="E529" s="37"/>
      <c r="F529" s="37"/>
      <c r="G529" s="37"/>
      <c r="H529" s="37"/>
      <c r="I529" s="37"/>
      <c r="J529" s="38" t="str">
        <f t="shared" si="50"/>
        <v>S</v>
      </c>
      <c r="K529" s="38"/>
      <c r="L529" s="38"/>
      <c r="M529" s="38"/>
      <c r="N529" s="38"/>
      <c r="O529" s="38"/>
      <c r="P529" s="38"/>
      <c r="Q529" s="34">
        <v>24</v>
      </c>
      <c r="R529" s="34">
        <v>1.66</v>
      </c>
      <c r="U529" s="39">
        <f t="shared" si="51"/>
        <v>22.340329000000001</v>
      </c>
      <c r="V529" s="34">
        <v>6.8090000000000002</v>
      </c>
      <c r="X529" s="39"/>
      <c r="AA529" s="34">
        <v>430.64</v>
      </c>
      <c r="AB529" s="34">
        <v>423.83100000000002</v>
      </c>
      <c r="AD529" s="34">
        <v>6.5250000000000004</v>
      </c>
    </row>
    <row r="530" spans="1:30" s="34" customFormat="1" x14ac:dyDescent="0.2">
      <c r="A530" s="34" t="s">
        <v>200</v>
      </c>
      <c r="B530" s="42">
        <v>473426095052601</v>
      </c>
      <c r="C530" s="36">
        <v>303</v>
      </c>
      <c r="D530" s="37">
        <v>31277</v>
      </c>
      <c r="E530" s="37"/>
      <c r="F530" s="37"/>
      <c r="G530" s="37"/>
      <c r="H530" s="37"/>
      <c r="I530" s="37"/>
      <c r="J530" s="38" t="str">
        <f t="shared" si="50"/>
        <v>S</v>
      </c>
      <c r="K530" s="38"/>
      <c r="L530" s="38"/>
      <c r="M530" s="38"/>
      <c r="N530" s="38"/>
      <c r="O530" s="38"/>
      <c r="P530" s="38"/>
      <c r="Q530" s="34">
        <v>24</v>
      </c>
      <c r="R530" s="34">
        <v>1.66</v>
      </c>
      <c r="U530" s="39">
        <f t="shared" si="51"/>
        <v>22.340329000000001</v>
      </c>
      <c r="V530" s="34">
        <v>6.8090000000000002</v>
      </c>
      <c r="X530" s="39"/>
      <c r="AA530" s="34">
        <v>430.64</v>
      </c>
      <c r="AB530" s="34">
        <v>423.83100000000002</v>
      </c>
      <c r="AD530" s="34">
        <v>6.5250000000000004</v>
      </c>
    </row>
    <row r="531" spans="1:30" s="34" customFormat="1" x14ac:dyDescent="0.2">
      <c r="A531" s="34" t="s">
        <v>200</v>
      </c>
      <c r="B531" s="42">
        <v>473426095052601</v>
      </c>
      <c r="C531" s="36">
        <v>303</v>
      </c>
      <c r="D531" s="37">
        <v>31284</v>
      </c>
      <c r="E531" s="37"/>
      <c r="F531" s="37"/>
      <c r="G531" s="37"/>
      <c r="H531" s="37"/>
      <c r="I531" s="37"/>
      <c r="J531" s="38" t="str">
        <f t="shared" si="50"/>
        <v>S</v>
      </c>
      <c r="K531" s="38"/>
      <c r="L531" s="38"/>
      <c r="M531" s="38"/>
      <c r="N531" s="38"/>
      <c r="O531" s="38"/>
      <c r="P531" s="38"/>
      <c r="Q531" s="34">
        <v>24</v>
      </c>
      <c r="R531" s="34">
        <v>1.61</v>
      </c>
      <c r="U531" s="39">
        <f t="shared" si="51"/>
        <v>22.392825000000002</v>
      </c>
      <c r="V531" s="34">
        <v>6.8250000000000002</v>
      </c>
      <c r="X531" s="39"/>
      <c r="AA531" s="34">
        <v>430.64</v>
      </c>
      <c r="AB531" s="34">
        <v>423.81599999999997</v>
      </c>
      <c r="AD531" s="34">
        <v>6.5410000000000004</v>
      </c>
    </row>
    <row r="532" spans="1:30" s="34" customFormat="1" x14ac:dyDescent="0.2">
      <c r="A532" s="34" t="s">
        <v>200</v>
      </c>
      <c r="B532" s="42">
        <v>473426095052601</v>
      </c>
      <c r="C532" s="36">
        <v>303</v>
      </c>
      <c r="D532" s="37">
        <v>31291</v>
      </c>
      <c r="E532" s="37"/>
      <c r="F532" s="37"/>
      <c r="G532" s="37"/>
      <c r="H532" s="37"/>
      <c r="I532" s="37"/>
      <c r="J532" s="38" t="str">
        <f t="shared" si="50"/>
        <v>S</v>
      </c>
      <c r="K532" s="38"/>
      <c r="L532" s="38"/>
      <c r="M532" s="38"/>
      <c r="N532" s="38"/>
      <c r="O532" s="38"/>
      <c r="P532" s="38"/>
      <c r="Q532" s="34">
        <v>24</v>
      </c>
      <c r="R532" s="34">
        <v>1.6</v>
      </c>
      <c r="U532" s="39">
        <f t="shared" si="51"/>
        <v>22.402668000000002</v>
      </c>
      <c r="V532" s="34">
        <v>6.8280000000000003</v>
      </c>
      <c r="X532" s="39"/>
      <c r="AA532" s="34">
        <v>430.64</v>
      </c>
      <c r="AB532" s="34">
        <v>423.81299999999999</v>
      </c>
      <c r="AD532" s="34">
        <v>6.5439999999999996</v>
      </c>
    </row>
    <row r="533" spans="1:30" s="34" customFormat="1" x14ac:dyDescent="0.2">
      <c r="A533" s="34" t="s">
        <v>200</v>
      </c>
      <c r="B533" s="42">
        <v>473426095052601</v>
      </c>
      <c r="C533" s="36">
        <v>303</v>
      </c>
      <c r="D533" s="37">
        <v>31298</v>
      </c>
      <c r="E533" s="37"/>
      <c r="F533" s="37"/>
      <c r="G533" s="37"/>
      <c r="H533" s="37"/>
      <c r="I533" s="37"/>
      <c r="J533" s="38" t="str">
        <f t="shared" si="50"/>
        <v>S</v>
      </c>
      <c r="K533" s="38"/>
      <c r="L533" s="38"/>
      <c r="M533" s="38"/>
      <c r="N533" s="38"/>
      <c r="O533" s="38"/>
      <c r="P533" s="38"/>
      <c r="Q533" s="34">
        <v>24</v>
      </c>
      <c r="R533" s="34">
        <v>1.58</v>
      </c>
      <c r="U533" s="39">
        <f t="shared" si="51"/>
        <v>22.422353999999999</v>
      </c>
      <c r="V533" s="34">
        <v>6.8339999999999996</v>
      </c>
      <c r="X533" s="39"/>
      <c r="AA533" s="34">
        <v>430.64</v>
      </c>
      <c r="AB533" s="34">
        <v>423.80700000000002</v>
      </c>
      <c r="AD533" s="34">
        <v>6.55</v>
      </c>
    </row>
    <row r="534" spans="1:30" s="34" customFormat="1" x14ac:dyDescent="0.2">
      <c r="A534" s="34" t="s">
        <v>200</v>
      </c>
      <c r="B534" s="42">
        <v>473426095052601</v>
      </c>
      <c r="C534" s="36">
        <v>303</v>
      </c>
      <c r="D534" s="37">
        <v>31305</v>
      </c>
      <c r="E534" s="37"/>
      <c r="F534" s="37"/>
      <c r="G534" s="37"/>
      <c r="H534" s="37"/>
      <c r="I534" s="37"/>
      <c r="J534" s="38" t="str">
        <f t="shared" si="50"/>
        <v>S</v>
      </c>
      <c r="K534" s="38"/>
      <c r="L534" s="38"/>
      <c r="M534" s="38"/>
      <c r="N534" s="38"/>
      <c r="O534" s="38"/>
      <c r="P534" s="38"/>
      <c r="Q534" s="34">
        <v>24</v>
      </c>
      <c r="R534" s="34">
        <v>1.55</v>
      </c>
      <c r="U534" s="39">
        <f t="shared" si="51"/>
        <v>22.451883000000002</v>
      </c>
      <c r="V534" s="34">
        <v>6.843</v>
      </c>
      <c r="X534" s="39"/>
      <c r="AA534" s="34">
        <v>430.64</v>
      </c>
      <c r="AB534" s="34">
        <v>423.798</v>
      </c>
      <c r="AD534" s="34">
        <v>6.5590000000000002</v>
      </c>
    </row>
    <row r="535" spans="1:30" s="34" customFormat="1" x14ac:dyDescent="0.2">
      <c r="A535" s="34" t="s">
        <v>200</v>
      </c>
      <c r="B535" s="42">
        <v>473426095052601</v>
      </c>
      <c r="C535" s="36">
        <v>303</v>
      </c>
      <c r="D535" s="37">
        <v>31312</v>
      </c>
      <c r="E535" s="37"/>
      <c r="F535" s="37"/>
      <c r="G535" s="37"/>
      <c r="H535" s="37"/>
      <c r="I535" s="37"/>
      <c r="J535" s="38" t="str">
        <f t="shared" si="50"/>
        <v>S</v>
      </c>
      <c r="K535" s="38"/>
      <c r="L535" s="38"/>
      <c r="M535" s="38"/>
      <c r="N535" s="38"/>
      <c r="O535" s="38"/>
      <c r="P535" s="38"/>
      <c r="Q535" s="34">
        <v>24</v>
      </c>
      <c r="R535" s="34">
        <v>1.52</v>
      </c>
      <c r="U535" s="39">
        <f t="shared" si="51"/>
        <v>22.481412000000002</v>
      </c>
      <c r="V535" s="34">
        <v>6.8520000000000003</v>
      </c>
      <c r="X535" s="39"/>
      <c r="AA535" s="34">
        <v>430.64</v>
      </c>
      <c r="AB535" s="34">
        <v>423.78800000000001</v>
      </c>
      <c r="AD535" s="34">
        <v>6.5679999999999996</v>
      </c>
    </row>
    <row r="536" spans="1:30" s="34" customFormat="1" x14ac:dyDescent="0.2">
      <c r="A536" s="34" t="s">
        <v>200</v>
      </c>
      <c r="B536" s="42">
        <v>473426095052601</v>
      </c>
      <c r="C536" s="36">
        <v>303</v>
      </c>
      <c r="D536" s="37">
        <v>31317</v>
      </c>
      <c r="E536" s="37"/>
      <c r="F536" s="37"/>
      <c r="G536" s="37"/>
      <c r="H536" s="37"/>
      <c r="I536" s="37"/>
      <c r="J536" s="38" t="str">
        <f t="shared" si="50"/>
        <v>S</v>
      </c>
      <c r="K536" s="38"/>
      <c r="L536" s="38"/>
      <c r="M536" s="38"/>
      <c r="N536" s="38"/>
      <c r="O536" s="38"/>
      <c r="P536" s="38"/>
      <c r="Q536" s="34">
        <v>24</v>
      </c>
      <c r="R536" s="34">
        <v>1.52</v>
      </c>
      <c r="U536" s="39">
        <f t="shared" si="51"/>
        <v>22.481412000000002</v>
      </c>
      <c r="V536" s="34">
        <v>6.8520000000000003</v>
      </c>
      <c r="X536" s="39"/>
      <c r="AA536" s="34">
        <v>430.64</v>
      </c>
      <c r="AB536" s="34">
        <v>423.78800000000001</v>
      </c>
      <c r="AD536" s="34">
        <v>6.5679999999999996</v>
      </c>
    </row>
    <row r="537" spans="1:30" s="34" customFormat="1" x14ac:dyDescent="0.2">
      <c r="A537" s="34" t="s">
        <v>200</v>
      </c>
      <c r="B537" s="42">
        <v>473426095052601</v>
      </c>
      <c r="C537" s="36">
        <v>303</v>
      </c>
      <c r="D537" s="37">
        <v>31326</v>
      </c>
      <c r="E537" s="37"/>
      <c r="F537" s="37"/>
      <c r="G537" s="37"/>
      <c r="H537" s="37"/>
      <c r="I537" s="37"/>
      <c r="J537" s="38" t="str">
        <f t="shared" si="50"/>
        <v>S</v>
      </c>
      <c r="K537" s="38"/>
      <c r="L537" s="38"/>
      <c r="M537" s="38"/>
      <c r="N537" s="38"/>
      <c r="O537" s="38"/>
      <c r="P537" s="38"/>
      <c r="Q537" s="34">
        <v>24</v>
      </c>
      <c r="R537" s="34">
        <v>1.48</v>
      </c>
      <c r="U537" s="39">
        <f t="shared" si="51"/>
        <v>22.520783999999999</v>
      </c>
      <c r="V537" s="34">
        <v>6.8639999999999999</v>
      </c>
      <c r="X537" s="39"/>
      <c r="AA537" s="34">
        <v>430.64</v>
      </c>
      <c r="AB537" s="34">
        <v>423.77600000000001</v>
      </c>
      <c r="AD537" s="34">
        <v>6.58</v>
      </c>
    </row>
    <row r="538" spans="1:30" s="34" customFormat="1" x14ac:dyDescent="0.2">
      <c r="A538" s="34" t="s">
        <v>200</v>
      </c>
      <c r="B538" s="42">
        <v>473426095052601</v>
      </c>
      <c r="C538" s="36">
        <v>303</v>
      </c>
      <c r="D538" s="37">
        <v>31333</v>
      </c>
      <c r="E538" s="37"/>
      <c r="F538" s="37"/>
      <c r="G538" s="37"/>
      <c r="H538" s="37"/>
      <c r="I538" s="37"/>
      <c r="J538" s="38" t="str">
        <f t="shared" si="50"/>
        <v>S</v>
      </c>
      <c r="K538" s="38"/>
      <c r="L538" s="38"/>
      <c r="M538" s="38"/>
      <c r="N538" s="38"/>
      <c r="O538" s="38"/>
      <c r="P538" s="38"/>
      <c r="Q538" s="34">
        <v>24</v>
      </c>
      <c r="R538" s="34">
        <v>1.47</v>
      </c>
      <c r="U538" s="39">
        <f t="shared" si="51"/>
        <v>22.530627000000003</v>
      </c>
      <c r="V538" s="34">
        <v>6.867</v>
      </c>
      <c r="X538" s="39"/>
      <c r="AA538" s="34">
        <v>430.64</v>
      </c>
      <c r="AB538" s="34">
        <v>423.77300000000002</v>
      </c>
      <c r="AD538" s="34">
        <v>6.5830000000000002</v>
      </c>
    </row>
    <row r="539" spans="1:30" s="34" customFormat="1" x14ac:dyDescent="0.2">
      <c r="A539" s="34" t="s">
        <v>200</v>
      </c>
      <c r="B539" s="42">
        <v>473426095052601</v>
      </c>
      <c r="C539" s="36">
        <v>303</v>
      </c>
      <c r="D539" s="37">
        <v>31340</v>
      </c>
      <c r="E539" s="37"/>
      <c r="F539" s="37"/>
      <c r="G539" s="37"/>
      <c r="H539" s="37"/>
      <c r="I539" s="37"/>
      <c r="J539" s="38" t="str">
        <f t="shared" si="50"/>
        <v>S</v>
      </c>
      <c r="K539" s="38"/>
      <c r="L539" s="38"/>
      <c r="M539" s="38"/>
      <c r="N539" s="38"/>
      <c r="O539" s="38"/>
      <c r="P539" s="38"/>
      <c r="Q539" s="34">
        <v>24</v>
      </c>
      <c r="R539" s="34">
        <v>1.43</v>
      </c>
      <c r="U539" s="39">
        <f t="shared" si="51"/>
        <v>22.569998999999999</v>
      </c>
      <c r="V539" s="34">
        <v>6.8789999999999996</v>
      </c>
      <c r="X539" s="39"/>
      <c r="AA539" s="34">
        <v>430.64</v>
      </c>
      <c r="AB539" s="34">
        <v>423.76100000000002</v>
      </c>
      <c r="AD539" s="34">
        <v>6.5949999999999998</v>
      </c>
    </row>
    <row r="540" spans="1:30" s="34" customFormat="1" x14ac:dyDescent="0.2">
      <c r="A540" s="34" t="s">
        <v>200</v>
      </c>
      <c r="B540" s="42">
        <v>473426095052601</v>
      </c>
      <c r="C540" s="36">
        <v>303</v>
      </c>
      <c r="D540" s="37">
        <v>31347</v>
      </c>
      <c r="E540" s="37"/>
      <c r="F540" s="37"/>
      <c r="G540" s="37"/>
      <c r="H540" s="37"/>
      <c r="I540" s="37"/>
      <c r="J540" s="38" t="str">
        <f t="shared" si="50"/>
        <v>S</v>
      </c>
      <c r="K540" s="38"/>
      <c r="L540" s="38"/>
      <c r="M540" s="38"/>
      <c r="N540" s="38"/>
      <c r="O540" s="38"/>
      <c r="P540" s="38"/>
      <c r="Q540" s="34">
        <v>24</v>
      </c>
      <c r="R540" s="34">
        <v>1.43</v>
      </c>
      <c r="U540" s="39">
        <f t="shared" si="51"/>
        <v>22.569998999999999</v>
      </c>
      <c r="V540" s="34">
        <v>6.8789999999999996</v>
      </c>
      <c r="X540" s="39"/>
      <c r="AA540" s="34">
        <v>430.64</v>
      </c>
      <c r="AB540" s="34">
        <v>423.76100000000002</v>
      </c>
      <c r="AD540" s="34">
        <v>6.5949999999999998</v>
      </c>
    </row>
    <row r="541" spans="1:30" s="34" customFormat="1" x14ac:dyDescent="0.2">
      <c r="A541" s="34" t="s">
        <v>200</v>
      </c>
      <c r="B541" s="42">
        <v>473426095052601</v>
      </c>
      <c r="C541" s="36">
        <v>303</v>
      </c>
      <c r="D541" s="37">
        <v>31437</v>
      </c>
      <c r="E541" s="37"/>
      <c r="F541" s="37"/>
      <c r="G541" s="37"/>
      <c r="H541" s="37"/>
      <c r="I541" s="37"/>
      <c r="J541" s="38" t="str">
        <f t="shared" si="50"/>
        <v>S</v>
      </c>
      <c r="K541" s="38"/>
      <c r="L541" s="38"/>
      <c r="M541" s="38"/>
      <c r="N541" s="38"/>
      <c r="O541" s="38"/>
      <c r="P541" s="38"/>
      <c r="Q541" s="34">
        <v>24</v>
      </c>
      <c r="R541" s="34">
        <v>1.24</v>
      </c>
      <c r="U541" s="39">
        <f t="shared" si="51"/>
        <v>22.760297000000001</v>
      </c>
      <c r="V541" s="34">
        <v>6.9370000000000003</v>
      </c>
      <c r="X541" s="39"/>
      <c r="AA541" s="34">
        <v>430.64</v>
      </c>
      <c r="AB541" s="34">
        <v>423.70299999999997</v>
      </c>
      <c r="AD541" s="34">
        <v>6.6529999999999996</v>
      </c>
    </row>
    <row r="542" spans="1:30" s="34" customFormat="1" x14ac:dyDescent="0.2">
      <c r="A542" s="34" t="s">
        <v>200</v>
      </c>
      <c r="B542" s="42">
        <v>473426095052601</v>
      </c>
      <c r="C542" s="36">
        <v>303</v>
      </c>
      <c r="D542" s="37">
        <v>31445</v>
      </c>
      <c r="E542" s="37"/>
      <c r="F542" s="37"/>
      <c r="G542" s="37"/>
      <c r="H542" s="37"/>
      <c r="I542" s="37"/>
      <c r="J542" s="38" t="str">
        <f t="shared" si="50"/>
        <v>S</v>
      </c>
      <c r="K542" s="38"/>
      <c r="L542" s="38"/>
      <c r="M542" s="38"/>
      <c r="N542" s="38"/>
      <c r="O542" s="38"/>
      <c r="P542" s="38"/>
      <c r="Q542" s="34">
        <v>24</v>
      </c>
      <c r="R542" s="34">
        <v>1.25</v>
      </c>
      <c r="U542" s="39">
        <f t="shared" si="51"/>
        <v>22.750454000000001</v>
      </c>
      <c r="V542" s="34">
        <v>6.9340000000000002</v>
      </c>
      <c r="X542" s="39"/>
      <c r="AA542" s="34">
        <v>430.64</v>
      </c>
      <c r="AB542" s="34">
        <v>423.70600000000002</v>
      </c>
      <c r="AD542" s="34">
        <v>6.65</v>
      </c>
    </row>
    <row r="543" spans="1:30" s="34" customFormat="1" x14ac:dyDescent="0.2">
      <c r="A543" s="34" t="s">
        <v>200</v>
      </c>
      <c r="B543" s="42">
        <v>473426095052601</v>
      </c>
      <c r="C543" s="36">
        <v>303</v>
      </c>
      <c r="D543" s="37">
        <v>31451</v>
      </c>
      <c r="E543" s="37"/>
      <c r="F543" s="37"/>
      <c r="G543" s="37"/>
      <c r="H543" s="37"/>
      <c r="I543" s="37"/>
      <c r="J543" s="38" t="str">
        <f t="shared" si="50"/>
        <v>S</v>
      </c>
      <c r="K543" s="38"/>
      <c r="L543" s="38"/>
      <c r="M543" s="38"/>
      <c r="N543" s="38"/>
      <c r="O543" s="38"/>
      <c r="P543" s="38"/>
      <c r="Q543" s="34">
        <v>24</v>
      </c>
      <c r="R543" s="34">
        <v>1.19</v>
      </c>
      <c r="U543" s="39">
        <f t="shared" si="51"/>
        <v>22.812793000000003</v>
      </c>
      <c r="V543" s="34">
        <v>6.9530000000000003</v>
      </c>
      <c r="X543" s="39"/>
      <c r="AA543" s="34">
        <v>430.64</v>
      </c>
      <c r="AB543" s="34">
        <v>423.68799999999999</v>
      </c>
      <c r="AD543" s="34">
        <v>6.6689999999999996</v>
      </c>
    </row>
    <row r="544" spans="1:30" s="34" customFormat="1" x14ac:dyDescent="0.2">
      <c r="A544" s="34" t="s">
        <v>200</v>
      </c>
      <c r="B544" s="42">
        <v>473426095052601</v>
      </c>
      <c r="C544" s="36">
        <v>303</v>
      </c>
      <c r="D544" s="37">
        <v>31458</v>
      </c>
      <c r="E544" s="37"/>
      <c r="F544" s="37"/>
      <c r="G544" s="37"/>
      <c r="H544" s="37"/>
      <c r="I544" s="37"/>
      <c r="J544" s="38" t="str">
        <f t="shared" si="50"/>
        <v>S</v>
      </c>
      <c r="K544" s="38"/>
      <c r="L544" s="38"/>
      <c r="M544" s="38"/>
      <c r="N544" s="38"/>
      <c r="O544" s="38"/>
      <c r="P544" s="38"/>
      <c r="Q544" s="34">
        <v>24</v>
      </c>
      <c r="R544" s="34">
        <v>1.17</v>
      </c>
      <c r="U544" s="39">
        <f t="shared" si="51"/>
        <v>22.832478999999999</v>
      </c>
      <c r="V544" s="34">
        <v>6.9589999999999996</v>
      </c>
      <c r="X544" s="39"/>
      <c r="AA544" s="34">
        <v>430.64</v>
      </c>
      <c r="AB544" s="34">
        <v>423.68200000000002</v>
      </c>
      <c r="AD544" s="34">
        <v>6.6749999999999998</v>
      </c>
    </row>
    <row r="545" spans="1:30" s="34" customFormat="1" x14ac:dyDescent="0.2">
      <c r="A545" s="34" t="s">
        <v>200</v>
      </c>
      <c r="B545" s="42">
        <v>473426095052601</v>
      </c>
      <c r="C545" s="36">
        <v>303</v>
      </c>
      <c r="D545" s="37">
        <v>31465</v>
      </c>
      <c r="E545" s="37"/>
      <c r="F545" s="37"/>
      <c r="G545" s="37"/>
      <c r="H545" s="37"/>
      <c r="I545" s="37"/>
      <c r="J545" s="38" t="str">
        <f t="shared" si="50"/>
        <v>S</v>
      </c>
      <c r="K545" s="38"/>
      <c r="L545" s="38"/>
      <c r="M545" s="38"/>
      <c r="N545" s="38"/>
      <c r="O545" s="38"/>
      <c r="P545" s="38"/>
      <c r="Q545" s="34">
        <v>24</v>
      </c>
      <c r="R545" s="34">
        <v>1.1499999999999999</v>
      </c>
      <c r="U545" s="39">
        <f t="shared" si="51"/>
        <v>22.852164999999999</v>
      </c>
      <c r="V545" s="34">
        <v>6.9649999999999999</v>
      </c>
      <c r="X545" s="39"/>
      <c r="AA545" s="34">
        <v>430.64</v>
      </c>
      <c r="AB545" s="34">
        <v>423.67599999999999</v>
      </c>
      <c r="AD545" s="34">
        <v>6.681</v>
      </c>
    </row>
    <row r="546" spans="1:30" s="34" customFormat="1" x14ac:dyDescent="0.2">
      <c r="A546" s="34" t="s">
        <v>200</v>
      </c>
      <c r="B546" s="42">
        <v>473426095052601</v>
      </c>
      <c r="C546" s="36">
        <v>303</v>
      </c>
      <c r="D546" s="37">
        <v>31473</v>
      </c>
      <c r="E546" s="37"/>
      <c r="F546" s="37"/>
      <c r="G546" s="37"/>
      <c r="H546" s="37"/>
      <c r="I546" s="37"/>
      <c r="J546" s="38" t="str">
        <f t="shared" si="50"/>
        <v>S</v>
      </c>
      <c r="K546" s="38"/>
      <c r="L546" s="38"/>
      <c r="M546" s="38"/>
      <c r="N546" s="38"/>
      <c r="O546" s="38"/>
      <c r="P546" s="38"/>
      <c r="Q546" s="34">
        <v>24</v>
      </c>
      <c r="R546" s="34">
        <v>1.1100000000000001</v>
      </c>
      <c r="U546" s="39">
        <f t="shared" si="51"/>
        <v>22.891537000000003</v>
      </c>
      <c r="V546" s="34">
        <v>6.9770000000000003</v>
      </c>
      <c r="X546" s="39"/>
      <c r="AA546" s="34">
        <v>430.64</v>
      </c>
      <c r="AB546" s="34">
        <v>423.66300000000001</v>
      </c>
      <c r="AD546" s="34">
        <v>6.6929999999999996</v>
      </c>
    </row>
    <row r="547" spans="1:30" s="34" customFormat="1" x14ac:dyDescent="0.2">
      <c r="A547" s="34" t="s">
        <v>200</v>
      </c>
      <c r="B547" s="42">
        <v>473426095052601</v>
      </c>
      <c r="C547" s="36">
        <v>303</v>
      </c>
      <c r="D547" s="37">
        <v>31480</v>
      </c>
      <c r="E547" s="37"/>
      <c r="F547" s="37"/>
      <c r="G547" s="37"/>
      <c r="H547" s="37"/>
      <c r="I547" s="37"/>
      <c r="J547" s="38" t="str">
        <f t="shared" si="50"/>
        <v>S</v>
      </c>
      <c r="K547" s="38"/>
      <c r="L547" s="38"/>
      <c r="M547" s="38"/>
      <c r="N547" s="38"/>
      <c r="O547" s="38"/>
      <c r="P547" s="38"/>
      <c r="Q547" s="34">
        <v>24</v>
      </c>
      <c r="R547" s="34">
        <v>1.0900000000000001</v>
      </c>
      <c r="U547" s="39">
        <f t="shared" si="51"/>
        <v>22.911223</v>
      </c>
      <c r="V547" s="34">
        <v>6.9829999999999997</v>
      </c>
      <c r="X547" s="39"/>
      <c r="AA547" s="34">
        <v>430.64</v>
      </c>
      <c r="AB547" s="34">
        <v>423.65699999999998</v>
      </c>
      <c r="AD547" s="34">
        <v>6.6989999999999998</v>
      </c>
    </row>
    <row r="548" spans="1:30" s="34" customFormat="1" x14ac:dyDescent="0.2">
      <c r="A548" s="34" t="s">
        <v>200</v>
      </c>
      <c r="B548" s="42">
        <v>473426095052601</v>
      </c>
      <c r="C548" s="36">
        <v>303</v>
      </c>
      <c r="D548" s="37">
        <v>31487</v>
      </c>
      <c r="E548" s="37"/>
      <c r="F548" s="37"/>
      <c r="G548" s="37"/>
      <c r="H548" s="37"/>
      <c r="I548" s="37"/>
      <c r="J548" s="38" t="str">
        <f t="shared" si="50"/>
        <v>S</v>
      </c>
      <c r="K548" s="38"/>
      <c r="L548" s="38"/>
      <c r="M548" s="38"/>
      <c r="N548" s="38"/>
      <c r="O548" s="38"/>
      <c r="P548" s="38"/>
      <c r="Q548" s="34">
        <v>24</v>
      </c>
      <c r="R548" s="34">
        <v>1.06</v>
      </c>
      <c r="U548" s="39">
        <f t="shared" si="51"/>
        <v>22.940752</v>
      </c>
      <c r="V548" s="34">
        <v>6.992</v>
      </c>
      <c r="X548" s="39"/>
      <c r="AA548" s="34">
        <v>430.64</v>
      </c>
      <c r="AB548" s="34">
        <v>423.64800000000002</v>
      </c>
      <c r="AD548" s="34">
        <v>6.7080000000000002</v>
      </c>
    </row>
    <row r="549" spans="1:30" s="34" customFormat="1" x14ac:dyDescent="0.2">
      <c r="A549" s="34" t="s">
        <v>200</v>
      </c>
      <c r="B549" s="42">
        <v>473426095052601</v>
      </c>
      <c r="C549" s="36">
        <v>303</v>
      </c>
      <c r="D549" s="37">
        <v>31493</v>
      </c>
      <c r="E549" s="37"/>
      <c r="F549" s="37"/>
      <c r="G549" s="37"/>
      <c r="H549" s="37"/>
      <c r="I549" s="37"/>
      <c r="J549" s="38" t="str">
        <f t="shared" si="50"/>
        <v>S</v>
      </c>
      <c r="K549" s="38"/>
      <c r="L549" s="38"/>
      <c r="M549" s="38"/>
      <c r="N549" s="38"/>
      <c r="O549" s="38"/>
      <c r="P549" s="38"/>
      <c r="Q549" s="34">
        <v>24</v>
      </c>
      <c r="R549" s="34">
        <v>1.05</v>
      </c>
      <c r="U549" s="39">
        <f t="shared" si="51"/>
        <v>22.950595</v>
      </c>
      <c r="V549" s="34">
        <v>6.9950000000000001</v>
      </c>
      <c r="X549" s="39"/>
      <c r="AA549" s="34">
        <v>430.64</v>
      </c>
      <c r="AB549" s="34">
        <v>423.64499999999998</v>
      </c>
      <c r="AD549" s="34">
        <v>6.7110000000000003</v>
      </c>
    </row>
    <row r="550" spans="1:30" s="34" customFormat="1" x14ac:dyDescent="0.2">
      <c r="A550" s="34" t="s">
        <v>200</v>
      </c>
      <c r="B550" s="42">
        <v>473426095052601</v>
      </c>
      <c r="C550" s="36">
        <v>303</v>
      </c>
      <c r="D550" s="37">
        <v>31500</v>
      </c>
      <c r="E550" s="37"/>
      <c r="F550" s="37"/>
      <c r="G550" s="37"/>
      <c r="H550" s="37"/>
      <c r="I550" s="37"/>
      <c r="J550" s="38" t="str">
        <f t="shared" si="50"/>
        <v>S</v>
      </c>
      <c r="K550" s="38"/>
      <c r="L550" s="38"/>
      <c r="M550" s="38"/>
      <c r="N550" s="38"/>
      <c r="O550" s="38"/>
      <c r="P550" s="38"/>
      <c r="Q550" s="34">
        <v>24</v>
      </c>
      <c r="R550" s="34">
        <v>1.21</v>
      </c>
      <c r="U550" s="39">
        <f t="shared" si="51"/>
        <v>22.789826000000001</v>
      </c>
      <c r="V550" s="34">
        <v>6.9459999999999997</v>
      </c>
      <c r="X550" s="39"/>
      <c r="AA550" s="34">
        <v>430.64</v>
      </c>
      <c r="AB550" s="34">
        <v>423.69400000000002</v>
      </c>
      <c r="AD550" s="34">
        <v>6.6619999999999999</v>
      </c>
    </row>
    <row r="551" spans="1:30" s="34" customFormat="1" x14ac:dyDescent="0.2">
      <c r="A551" s="34" t="s">
        <v>200</v>
      </c>
      <c r="B551" s="42">
        <v>473426095052601</v>
      </c>
      <c r="C551" s="36">
        <v>303</v>
      </c>
      <c r="D551" s="37">
        <v>31507</v>
      </c>
      <c r="E551" s="37"/>
      <c r="F551" s="37"/>
      <c r="G551" s="37"/>
      <c r="H551" s="37"/>
      <c r="I551" s="37"/>
      <c r="J551" s="38" t="str">
        <f t="shared" si="50"/>
        <v>S</v>
      </c>
      <c r="K551" s="38"/>
      <c r="L551" s="38"/>
      <c r="M551" s="38"/>
      <c r="N551" s="38"/>
      <c r="O551" s="38"/>
      <c r="P551" s="38"/>
      <c r="Q551" s="34">
        <v>24</v>
      </c>
      <c r="R551" s="34">
        <v>1.25</v>
      </c>
      <c r="U551" s="39">
        <f t="shared" si="51"/>
        <v>22.750454000000001</v>
      </c>
      <c r="V551" s="34">
        <v>6.9340000000000002</v>
      </c>
      <c r="X551" s="39"/>
      <c r="AA551" s="34">
        <v>430.64</v>
      </c>
      <c r="AB551" s="34">
        <v>423.70600000000002</v>
      </c>
      <c r="AD551" s="34">
        <v>6.65</v>
      </c>
    </row>
    <row r="552" spans="1:30" s="34" customFormat="1" x14ac:dyDescent="0.2">
      <c r="A552" s="34" t="s">
        <v>200</v>
      </c>
      <c r="B552" s="42">
        <v>473426095052601</v>
      </c>
      <c r="C552" s="36">
        <v>303</v>
      </c>
      <c r="D552" s="37">
        <v>31515</v>
      </c>
      <c r="E552" s="37"/>
      <c r="F552" s="37"/>
      <c r="G552" s="37"/>
      <c r="H552" s="37"/>
      <c r="I552" s="37"/>
      <c r="J552" s="38" t="str">
        <f t="shared" si="50"/>
        <v>S</v>
      </c>
      <c r="K552" s="38"/>
      <c r="L552" s="38"/>
      <c r="M552" s="38"/>
      <c r="N552" s="38"/>
      <c r="O552" s="38"/>
      <c r="P552" s="38"/>
      <c r="Q552" s="34">
        <v>24</v>
      </c>
      <c r="R552" s="34">
        <v>1.31</v>
      </c>
      <c r="U552" s="39">
        <f t="shared" si="51"/>
        <v>22.691396000000001</v>
      </c>
      <c r="V552" s="34">
        <v>6.9160000000000004</v>
      </c>
      <c r="X552" s="39"/>
      <c r="AA552" s="34">
        <v>430.64</v>
      </c>
      <c r="AB552" s="34">
        <v>423.72399999999999</v>
      </c>
      <c r="AD552" s="34">
        <v>6.6319999999999997</v>
      </c>
    </row>
    <row r="553" spans="1:30" s="34" customFormat="1" x14ac:dyDescent="0.2">
      <c r="A553" s="34" t="s">
        <v>200</v>
      </c>
      <c r="B553" s="42">
        <v>473426095052601</v>
      </c>
      <c r="C553" s="36">
        <v>303</v>
      </c>
      <c r="D553" s="37">
        <v>31522</v>
      </c>
      <c r="E553" s="37"/>
      <c r="F553" s="37"/>
      <c r="G553" s="37"/>
      <c r="H553" s="37"/>
      <c r="I553" s="37"/>
      <c r="J553" s="38" t="str">
        <f t="shared" si="50"/>
        <v>S</v>
      </c>
      <c r="K553" s="38"/>
      <c r="L553" s="38"/>
      <c r="M553" s="38"/>
      <c r="N553" s="38"/>
      <c r="O553" s="38"/>
      <c r="P553" s="38"/>
      <c r="Q553" s="34">
        <v>24</v>
      </c>
      <c r="R553" s="34">
        <v>1.36</v>
      </c>
      <c r="U553" s="39">
        <f t="shared" si="51"/>
        <v>22.642181000000001</v>
      </c>
      <c r="V553" s="34">
        <v>6.9009999999999998</v>
      </c>
      <c r="X553" s="39"/>
      <c r="AA553" s="34">
        <v>430.64</v>
      </c>
      <c r="AB553" s="34">
        <v>423.74</v>
      </c>
      <c r="AD553" s="34">
        <v>6.617</v>
      </c>
    </row>
    <row r="554" spans="1:30" s="34" customFormat="1" x14ac:dyDescent="0.2">
      <c r="A554" s="34" t="s">
        <v>200</v>
      </c>
      <c r="B554" s="42">
        <v>473426095052601</v>
      </c>
      <c r="C554" s="36">
        <v>303</v>
      </c>
      <c r="D554" s="37">
        <v>31529</v>
      </c>
      <c r="E554" s="37"/>
      <c r="F554" s="37"/>
      <c r="G554" s="37"/>
      <c r="H554" s="37"/>
      <c r="I554" s="37"/>
      <c r="J554" s="38" t="str">
        <f t="shared" si="50"/>
        <v>S</v>
      </c>
      <c r="K554" s="38"/>
      <c r="L554" s="38"/>
      <c r="M554" s="38"/>
      <c r="N554" s="38"/>
      <c r="O554" s="38"/>
      <c r="P554" s="38"/>
      <c r="Q554" s="34">
        <v>24</v>
      </c>
      <c r="R554" s="34">
        <v>1.4</v>
      </c>
      <c r="U554" s="39">
        <f t="shared" si="51"/>
        <v>22.602809000000001</v>
      </c>
      <c r="V554" s="34">
        <v>6.8890000000000002</v>
      </c>
      <c r="X554" s="39"/>
      <c r="AA554" s="34">
        <v>430.64</v>
      </c>
      <c r="AB554" s="34">
        <v>423.75200000000001</v>
      </c>
      <c r="AD554" s="34">
        <v>6.6050000000000004</v>
      </c>
    </row>
    <row r="555" spans="1:30" s="34" customFormat="1" x14ac:dyDescent="0.2">
      <c r="A555" s="34" t="s">
        <v>200</v>
      </c>
      <c r="B555" s="42">
        <v>473426095052601</v>
      </c>
      <c r="C555" s="36">
        <v>303</v>
      </c>
      <c r="D555" s="37">
        <v>31537</v>
      </c>
      <c r="E555" s="37"/>
      <c r="F555" s="37"/>
      <c r="G555" s="37"/>
      <c r="H555" s="37"/>
      <c r="I555" s="37"/>
      <c r="J555" s="38" t="str">
        <f t="shared" si="50"/>
        <v>S</v>
      </c>
      <c r="K555" s="38"/>
      <c r="L555" s="38"/>
      <c r="M555" s="38"/>
      <c r="N555" s="38"/>
      <c r="O555" s="38"/>
      <c r="P555" s="38"/>
      <c r="Q555" s="34">
        <v>24</v>
      </c>
      <c r="R555" s="34">
        <v>1.5</v>
      </c>
      <c r="U555" s="39">
        <f t="shared" si="51"/>
        <v>22.501097999999999</v>
      </c>
      <c r="V555" s="34">
        <v>6.8579999999999997</v>
      </c>
      <c r="X555" s="39"/>
      <c r="AA555" s="34">
        <v>430.64</v>
      </c>
      <c r="AB555" s="34">
        <v>423.78199999999998</v>
      </c>
      <c r="AD555" s="34">
        <v>6.5739999999999998</v>
      </c>
    </row>
    <row r="556" spans="1:30" s="34" customFormat="1" x14ac:dyDescent="0.2">
      <c r="A556" s="34" t="s">
        <v>200</v>
      </c>
      <c r="B556" s="42">
        <v>473426095052601</v>
      </c>
      <c r="C556" s="36">
        <v>303</v>
      </c>
      <c r="D556" s="37">
        <v>31543</v>
      </c>
      <c r="E556" s="37"/>
      <c r="F556" s="37"/>
      <c r="G556" s="37"/>
      <c r="H556" s="37"/>
      <c r="I556" s="37"/>
      <c r="J556" s="38" t="str">
        <f t="shared" si="50"/>
        <v>S</v>
      </c>
      <c r="K556" s="38"/>
      <c r="L556" s="38"/>
      <c r="M556" s="38"/>
      <c r="N556" s="38"/>
      <c r="O556" s="38"/>
      <c r="P556" s="38"/>
      <c r="Q556" s="34">
        <v>24</v>
      </c>
      <c r="R556" s="34">
        <v>1.61</v>
      </c>
      <c r="U556" s="39">
        <f t="shared" si="51"/>
        <v>22.392825000000002</v>
      </c>
      <c r="V556" s="34">
        <v>6.8250000000000002</v>
      </c>
      <c r="X556" s="39"/>
      <c r="AA556" s="34">
        <v>430.64</v>
      </c>
      <c r="AB556" s="34">
        <v>423.81599999999997</v>
      </c>
      <c r="AD556" s="34">
        <v>6.5410000000000004</v>
      </c>
    </row>
    <row r="557" spans="1:30" s="34" customFormat="1" x14ac:dyDescent="0.2">
      <c r="A557" s="34" t="s">
        <v>200</v>
      </c>
      <c r="B557" s="42">
        <v>473426095052601</v>
      </c>
      <c r="C557" s="36">
        <v>303</v>
      </c>
      <c r="D557" s="37">
        <v>31551</v>
      </c>
      <c r="E557" s="37"/>
      <c r="F557" s="37"/>
      <c r="G557" s="37"/>
      <c r="H557" s="37"/>
      <c r="I557" s="37"/>
      <c r="J557" s="38" t="str">
        <f t="shared" si="50"/>
        <v>S</v>
      </c>
      <c r="K557" s="38"/>
      <c r="L557" s="38"/>
      <c r="M557" s="38"/>
      <c r="N557" s="38"/>
      <c r="O557" s="38"/>
      <c r="P557" s="38"/>
      <c r="Q557" s="34">
        <v>24</v>
      </c>
      <c r="R557" s="34">
        <v>1.67</v>
      </c>
      <c r="U557" s="39">
        <f t="shared" si="51"/>
        <v>22.330486000000001</v>
      </c>
      <c r="V557" s="34">
        <v>6.806</v>
      </c>
      <c r="X557" s="39"/>
      <c r="AA557" s="34">
        <v>430.64</v>
      </c>
      <c r="AB557" s="34">
        <v>423.834</v>
      </c>
      <c r="AD557" s="34">
        <v>6.5220000000000002</v>
      </c>
    </row>
    <row r="558" spans="1:30" s="34" customFormat="1" x14ac:dyDescent="0.2">
      <c r="A558" s="34" t="s">
        <v>200</v>
      </c>
      <c r="B558" s="42">
        <v>473426095052601</v>
      </c>
      <c r="C558" s="36">
        <v>303</v>
      </c>
      <c r="D558" s="37">
        <v>31578</v>
      </c>
      <c r="E558" s="37"/>
      <c r="F558" s="37"/>
      <c r="G558" s="37"/>
      <c r="H558" s="37"/>
      <c r="I558" s="37"/>
      <c r="J558" s="38" t="str">
        <f t="shared" si="50"/>
        <v>S</v>
      </c>
      <c r="K558" s="38"/>
      <c r="L558" s="38"/>
      <c r="M558" s="38"/>
      <c r="N558" s="38"/>
      <c r="O558" s="38"/>
      <c r="P558" s="38"/>
      <c r="Q558" s="34">
        <v>24</v>
      </c>
      <c r="R558" s="34">
        <v>1.63</v>
      </c>
      <c r="U558" s="39">
        <f t="shared" si="51"/>
        <v>22.369858000000001</v>
      </c>
      <c r="V558" s="34">
        <v>6.8179999999999996</v>
      </c>
      <c r="X558" s="39"/>
      <c r="AA558" s="34">
        <v>430.64</v>
      </c>
      <c r="AB558" s="34">
        <v>423.822</v>
      </c>
      <c r="AD558" s="34">
        <v>6.5339999999999998</v>
      </c>
    </row>
    <row r="559" spans="1:30" s="34" customFormat="1" x14ac:dyDescent="0.2">
      <c r="A559" s="34" t="s">
        <v>200</v>
      </c>
      <c r="B559" s="42">
        <v>473426095052601</v>
      </c>
      <c r="C559" s="36">
        <v>303</v>
      </c>
      <c r="D559" s="37">
        <v>31592</v>
      </c>
      <c r="E559" s="37"/>
      <c r="F559" s="37"/>
      <c r="G559" s="37"/>
      <c r="H559" s="37"/>
      <c r="I559" s="37"/>
      <c r="J559" s="38" t="str">
        <f t="shared" si="50"/>
        <v>S</v>
      </c>
      <c r="K559" s="38"/>
      <c r="L559" s="38"/>
      <c r="M559" s="38"/>
      <c r="N559" s="38"/>
      <c r="O559" s="38"/>
      <c r="P559" s="38"/>
      <c r="Q559" s="34">
        <v>24</v>
      </c>
      <c r="R559" s="34">
        <v>1.64</v>
      </c>
      <c r="U559" s="39">
        <f t="shared" si="51"/>
        <v>22.360015000000001</v>
      </c>
      <c r="V559" s="34">
        <v>6.8150000000000004</v>
      </c>
      <c r="X559" s="39"/>
      <c r="AA559" s="34">
        <v>430.64</v>
      </c>
      <c r="AB559" s="34">
        <v>423.82499999999999</v>
      </c>
      <c r="AD559" s="34">
        <v>6.5309999999999997</v>
      </c>
    </row>
    <row r="560" spans="1:30" s="34" customFormat="1" x14ac:dyDescent="0.2">
      <c r="A560" s="34" t="s">
        <v>200</v>
      </c>
      <c r="B560" s="42">
        <v>473426095052601</v>
      </c>
      <c r="C560" s="36">
        <v>303</v>
      </c>
      <c r="D560" s="37">
        <v>31606</v>
      </c>
      <c r="E560" s="37"/>
      <c r="F560" s="37"/>
      <c r="G560" s="37"/>
      <c r="H560" s="37"/>
      <c r="I560" s="37"/>
      <c r="J560" s="38" t="str">
        <f t="shared" si="50"/>
        <v>S</v>
      </c>
      <c r="K560" s="38"/>
      <c r="L560" s="38"/>
      <c r="M560" s="38"/>
      <c r="N560" s="38"/>
      <c r="O560" s="38"/>
      <c r="P560" s="38"/>
      <c r="Q560" s="34">
        <v>24</v>
      </c>
      <c r="R560" s="34">
        <v>1.53</v>
      </c>
      <c r="U560" s="39">
        <f t="shared" si="51"/>
        <v>22.471569000000002</v>
      </c>
      <c r="V560" s="34">
        <v>6.8490000000000002</v>
      </c>
      <c r="X560" s="39"/>
      <c r="AA560" s="34">
        <v>430.64</v>
      </c>
      <c r="AB560" s="34">
        <v>423.791</v>
      </c>
      <c r="AD560" s="34">
        <v>6.5650000000000004</v>
      </c>
    </row>
    <row r="561" spans="1:30" s="34" customFormat="1" x14ac:dyDescent="0.2">
      <c r="A561" s="34" t="s">
        <v>200</v>
      </c>
      <c r="B561" s="42">
        <v>473426095052601</v>
      </c>
      <c r="C561" s="36">
        <v>303</v>
      </c>
      <c r="D561" s="37">
        <v>31614</v>
      </c>
      <c r="E561" s="37"/>
      <c r="F561" s="37"/>
      <c r="G561" s="37"/>
      <c r="H561" s="37"/>
      <c r="I561" s="37"/>
      <c r="J561" s="38" t="str">
        <f t="shared" si="50"/>
        <v>S</v>
      </c>
      <c r="K561" s="38"/>
      <c r="L561" s="38"/>
      <c r="M561" s="38"/>
      <c r="N561" s="38"/>
      <c r="O561" s="38"/>
      <c r="P561" s="38"/>
      <c r="Q561" s="34">
        <v>24</v>
      </c>
      <c r="R561" s="34">
        <v>1.51</v>
      </c>
      <c r="U561" s="39">
        <f t="shared" si="51"/>
        <v>22.491255000000002</v>
      </c>
      <c r="V561" s="34">
        <v>6.8550000000000004</v>
      </c>
      <c r="X561" s="39"/>
      <c r="AA561" s="34">
        <v>430.64</v>
      </c>
      <c r="AB561" s="34">
        <v>423.78500000000003</v>
      </c>
      <c r="AD561" s="34">
        <v>6.5709999999999997</v>
      </c>
    </row>
    <row r="562" spans="1:30" s="34" customFormat="1" x14ac:dyDescent="0.2">
      <c r="A562" s="34" t="s">
        <v>200</v>
      </c>
      <c r="B562" s="42">
        <v>473426095052601</v>
      </c>
      <c r="C562" s="36">
        <v>303</v>
      </c>
      <c r="D562" s="37">
        <v>31637</v>
      </c>
      <c r="E562" s="37"/>
      <c r="F562" s="37"/>
      <c r="G562" s="37"/>
      <c r="H562" s="37"/>
      <c r="I562" s="37"/>
      <c r="J562" s="38" t="str">
        <f t="shared" si="50"/>
        <v>S</v>
      </c>
      <c r="K562" s="38"/>
      <c r="L562" s="38"/>
      <c r="M562" s="38"/>
      <c r="N562" s="38"/>
      <c r="O562" s="38"/>
      <c r="P562" s="38"/>
      <c r="Q562" s="34">
        <v>24</v>
      </c>
      <c r="R562" s="34">
        <v>1.71</v>
      </c>
      <c r="U562" s="39">
        <f t="shared" si="51"/>
        <v>22.291114</v>
      </c>
      <c r="V562" s="34">
        <v>6.7939999999999996</v>
      </c>
      <c r="X562" s="39"/>
      <c r="AA562" s="34">
        <v>430.64</v>
      </c>
      <c r="AB562" s="34">
        <v>423.846</v>
      </c>
      <c r="AD562" s="34">
        <v>6.51</v>
      </c>
    </row>
    <row r="563" spans="1:30" s="34" customFormat="1" x14ac:dyDescent="0.2">
      <c r="A563" s="34" t="s">
        <v>200</v>
      </c>
      <c r="B563" s="42">
        <v>473426095052601</v>
      </c>
      <c r="C563" s="36">
        <v>303</v>
      </c>
      <c r="D563" s="37">
        <v>31719</v>
      </c>
      <c r="E563" s="37"/>
      <c r="F563" s="37"/>
      <c r="G563" s="37"/>
      <c r="H563" s="37"/>
      <c r="I563" s="37"/>
      <c r="J563" s="38" t="str">
        <f t="shared" si="50"/>
        <v>S</v>
      </c>
      <c r="K563" s="38"/>
      <c r="L563" s="38"/>
      <c r="M563" s="38"/>
      <c r="N563" s="38"/>
      <c r="O563" s="38"/>
      <c r="P563" s="38"/>
      <c r="Q563" s="34">
        <v>24</v>
      </c>
      <c r="R563" s="34">
        <v>0.93</v>
      </c>
      <c r="U563" s="39">
        <f t="shared" si="51"/>
        <v>23.071992000000002</v>
      </c>
      <c r="V563" s="34">
        <v>7.032</v>
      </c>
      <c r="X563" s="39"/>
      <c r="AA563" s="34">
        <v>430.64</v>
      </c>
      <c r="AB563" s="34">
        <v>423.60899999999998</v>
      </c>
      <c r="AD563" s="34">
        <v>6.7480000000000002</v>
      </c>
    </row>
    <row r="564" spans="1:30" s="34" customFormat="1" x14ac:dyDescent="0.2">
      <c r="A564" s="34" t="s">
        <v>200</v>
      </c>
      <c r="B564" s="42">
        <v>473426095052601</v>
      </c>
      <c r="C564" s="36">
        <v>303</v>
      </c>
      <c r="D564" s="37">
        <v>31760</v>
      </c>
      <c r="E564" s="37"/>
      <c r="F564" s="37"/>
      <c r="G564" s="37"/>
      <c r="H564" s="37"/>
      <c r="I564" s="37"/>
      <c r="J564" s="38" t="str">
        <f t="shared" si="50"/>
        <v>S</v>
      </c>
      <c r="K564" s="38"/>
      <c r="L564" s="38"/>
      <c r="M564" s="38"/>
      <c r="N564" s="38"/>
      <c r="O564" s="38"/>
      <c r="P564" s="38"/>
      <c r="Q564" s="34">
        <v>24</v>
      </c>
      <c r="R564" s="34">
        <v>0.94</v>
      </c>
      <c r="U564" s="39">
        <f t="shared" si="51"/>
        <v>23.062149000000002</v>
      </c>
      <c r="V564" s="34">
        <v>7.0289999999999999</v>
      </c>
      <c r="X564" s="39"/>
      <c r="AA564" s="34">
        <v>430.64</v>
      </c>
      <c r="AB564" s="34">
        <v>423.61200000000002</v>
      </c>
      <c r="AD564" s="34">
        <v>6.7450000000000001</v>
      </c>
    </row>
    <row r="565" spans="1:30" s="34" customFormat="1" x14ac:dyDescent="0.2">
      <c r="A565" s="34" t="s">
        <v>200</v>
      </c>
      <c r="B565" s="42">
        <v>473426095052601</v>
      </c>
      <c r="C565" s="36">
        <v>303</v>
      </c>
      <c r="D565" s="37">
        <v>31774</v>
      </c>
      <c r="E565" s="37"/>
      <c r="F565" s="37"/>
      <c r="G565" s="37"/>
      <c r="H565" s="37"/>
      <c r="I565" s="37"/>
      <c r="J565" s="38" t="str">
        <f t="shared" si="50"/>
        <v>S</v>
      </c>
      <c r="K565" s="38"/>
      <c r="L565" s="38"/>
      <c r="M565" s="38"/>
      <c r="N565" s="38"/>
      <c r="O565" s="38"/>
      <c r="P565" s="38"/>
      <c r="Q565" s="34">
        <v>24</v>
      </c>
      <c r="R565" s="34">
        <v>1.02</v>
      </c>
      <c r="U565" s="39">
        <f t="shared" si="51"/>
        <v>22.980124</v>
      </c>
      <c r="V565" s="34">
        <v>7.0039999999999996</v>
      </c>
      <c r="X565" s="39"/>
      <c r="AA565" s="34">
        <v>430.64</v>
      </c>
      <c r="AB565" s="34">
        <v>423.63600000000002</v>
      </c>
      <c r="AD565" s="34">
        <v>6.72</v>
      </c>
    </row>
    <row r="566" spans="1:30" s="34" customFormat="1" x14ac:dyDescent="0.2">
      <c r="A566" s="34" t="s">
        <v>200</v>
      </c>
      <c r="B566" s="42">
        <v>473426095052601</v>
      </c>
      <c r="C566" s="36">
        <v>303</v>
      </c>
      <c r="D566" s="37">
        <v>31780</v>
      </c>
      <c r="E566" s="37"/>
      <c r="F566" s="37"/>
      <c r="G566" s="37"/>
      <c r="H566" s="37"/>
      <c r="I566" s="37"/>
      <c r="J566" s="38" t="str">
        <f t="shared" si="50"/>
        <v>S</v>
      </c>
      <c r="K566" s="38"/>
      <c r="L566" s="38"/>
      <c r="M566" s="38"/>
      <c r="N566" s="38"/>
      <c r="O566" s="38"/>
      <c r="P566" s="38"/>
      <c r="Q566" s="34">
        <v>24</v>
      </c>
      <c r="R566" s="34">
        <v>1.01</v>
      </c>
      <c r="U566" s="39">
        <f t="shared" si="51"/>
        <v>22.989967</v>
      </c>
      <c r="V566" s="34">
        <v>7.0069999999999997</v>
      </c>
      <c r="X566" s="39"/>
      <c r="AA566" s="34">
        <v>430.64</v>
      </c>
      <c r="AB566" s="34">
        <v>423.63299999999998</v>
      </c>
      <c r="AD566" s="34">
        <v>6.7229999999999999</v>
      </c>
    </row>
    <row r="567" spans="1:30" s="34" customFormat="1" x14ac:dyDescent="0.2">
      <c r="A567" s="34" t="s">
        <v>200</v>
      </c>
      <c r="B567" s="42">
        <v>473426095052601</v>
      </c>
      <c r="C567" s="36">
        <v>303</v>
      </c>
      <c r="D567" s="37">
        <v>31788</v>
      </c>
      <c r="E567" s="37"/>
      <c r="F567" s="37"/>
      <c r="G567" s="37"/>
      <c r="H567" s="37"/>
      <c r="I567" s="37"/>
      <c r="J567" s="38" t="str">
        <f t="shared" si="50"/>
        <v>S</v>
      </c>
      <c r="K567" s="38"/>
      <c r="L567" s="38"/>
      <c r="M567" s="38"/>
      <c r="N567" s="38"/>
      <c r="O567" s="38"/>
      <c r="P567" s="38"/>
      <c r="Q567" s="34">
        <v>24</v>
      </c>
      <c r="R567" s="34">
        <v>0.87</v>
      </c>
      <c r="U567" s="39">
        <f t="shared" si="51"/>
        <v>23.131050000000002</v>
      </c>
      <c r="V567" s="34">
        <v>7.05</v>
      </c>
      <c r="X567" s="39"/>
      <c r="AA567" s="34">
        <v>430.64</v>
      </c>
      <c r="AB567" s="34">
        <v>423.59</v>
      </c>
      <c r="AD567" s="34">
        <v>6.766</v>
      </c>
    </row>
    <row r="568" spans="1:30" s="34" customFormat="1" x14ac:dyDescent="0.2">
      <c r="A568" s="34" t="s">
        <v>200</v>
      </c>
      <c r="B568" s="42">
        <v>473426095052601</v>
      </c>
      <c r="C568" s="36">
        <v>303</v>
      </c>
      <c r="D568" s="37">
        <v>32808</v>
      </c>
      <c r="E568" s="37"/>
      <c r="F568" s="37"/>
      <c r="G568" s="37"/>
      <c r="H568" s="37"/>
      <c r="I568" s="37"/>
      <c r="J568" s="38" t="str">
        <f t="shared" si="50"/>
        <v>V</v>
      </c>
      <c r="K568" s="38"/>
      <c r="L568" s="38"/>
      <c r="M568" s="38"/>
      <c r="N568" s="38"/>
      <c r="O568" s="38"/>
      <c r="P568" s="38"/>
      <c r="U568" s="39">
        <f t="shared" si="51"/>
        <v>23.308224000000003</v>
      </c>
      <c r="V568" s="34">
        <v>7.1040000000000001</v>
      </c>
      <c r="X568" s="39"/>
      <c r="AA568" s="34">
        <v>430.64</v>
      </c>
      <c r="AB568" s="34">
        <v>423.536</v>
      </c>
      <c r="AD568" s="34">
        <v>6.82</v>
      </c>
    </row>
    <row r="569" spans="1:30" s="34" customFormat="1" x14ac:dyDescent="0.2">
      <c r="A569" s="34" t="s">
        <v>200</v>
      </c>
      <c r="B569" s="42">
        <v>473426095052601</v>
      </c>
      <c r="C569" s="36">
        <v>303</v>
      </c>
      <c r="D569" s="37">
        <v>33257</v>
      </c>
      <c r="E569" s="37"/>
      <c r="F569" s="37"/>
      <c r="G569" s="37"/>
      <c r="H569" s="37"/>
      <c r="I569" s="37"/>
      <c r="J569" s="38" t="str">
        <f t="shared" si="50"/>
        <v>V</v>
      </c>
      <c r="K569" s="38"/>
      <c r="L569" s="38"/>
      <c r="M569" s="38"/>
      <c r="N569" s="38"/>
      <c r="O569" s="38"/>
      <c r="P569" s="38"/>
      <c r="U569" s="39">
        <f t="shared" si="51"/>
        <v>23.931614</v>
      </c>
      <c r="V569" s="34">
        <v>7.2939999999999996</v>
      </c>
      <c r="X569" s="39"/>
      <c r="AA569" s="34">
        <v>430.64</v>
      </c>
      <c r="AB569" s="34">
        <v>423.346</v>
      </c>
      <c r="AD569" s="34">
        <v>7.01</v>
      </c>
    </row>
    <row r="570" spans="1:30" s="34" customFormat="1" x14ac:dyDescent="0.2">
      <c r="A570" s="34" t="s">
        <v>200</v>
      </c>
      <c r="B570" s="42">
        <v>473426095052601</v>
      </c>
      <c r="C570" s="36">
        <v>303</v>
      </c>
      <c r="D570" s="37">
        <v>33306</v>
      </c>
      <c r="E570" s="37"/>
      <c r="F570" s="37"/>
      <c r="G570" s="37"/>
      <c r="H570" s="37"/>
      <c r="I570" s="37"/>
      <c r="J570" s="38" t="str">
        <f t="shared" si="50"/>
        <v>V</v>
      </c>
      <c r="K570" s="38"/>
      <c r="L570" s="38"/>
      <c r="M570" s="38"/>
      <c r="N570" s="38"/>
      <c r="O570" s="38"/>
      <c r="P570" s="38"/>
      <c r="U570" s="39">
        <f t="shared" si="51"/>
        <v>24.020201</v>
      </c>
      <c r="V570" s="34">
        <v>7.3209999999999997</v>
      </c>
      <c r="X570" s="39"/>
      <c r="AA570" s="34">
        <v>430.64</v>
      </c>
      <c r="AB570" s="34">
        <v>423.31900000000002</v>
      </c>
      <c r="AD570" s="34">
        <v>7.0369999999999999</v>
      </c>
    </row>
    <row r="571" spans="1:30" s="34" customFormat="1" x14ac:dyDescent="0.2">
      <c r="A571" s="34" t="s">
        <v>200</v>
      </c>
      <c r="B571" s="42">
        <v>473426095052601</v>
      </c>
      <c r="C571" s="36">
        <v>303</v>
      </c>
      <c r="D571" s="37">
        <v>33323</v>
      </c>
      <c r="E571" s="37"/>
      <c r="F571" s="37"/>
      <c r="G571" s="37"/>
      <c r="H571" s="37"/>
      <c r="I571" s="37"/>
      <c r="J571" s="38" t="str">
        <f t="shared" si="50"/>
        <v>V</v>
      </c>
      <c r="K571" s="38"/>
      <c r="L571" s="38"/>
      <c r="M571" s="38"/>
      <c r="N571" s="38"/>
      <c r="O571" s="38"/>
      <c r="P571" s="38"/>
      <c r="U571" s="39">
        <f t="shared" si="51"/>
        <v>23.970986</v>
      </c>
      <c r="V571" s="34">
        <v>7.306</v>
      </c>
      <c r="X571" s="39"/>
      <c r="AA571" s="34">
        <v>430.64</v>
      </c>
      <c r="AB571" s="34">
        <v>423.334</v>
      </c>
      <c r="AD571" s="34">
        <v>7.0220000000000002</v>
      </c>
    </row>
    <row r="572" spans="1:30" s="34" customFormat="1" x14ac:dyDescent="0.2">
      <c r="A572" s="34" t="s">
        <v>200</v>
      </c>
      <c r="B572" s="42">
        <v>473426095052601</v>
      </c>
      <c r="C572" s="36">
        <v>303</v>
      </c>
      <c r="D572" s="37">
        <v>33406</v>
      </c>
      <c r="E572" s="37"/>
      <c r="F572" s="37"/>
      <c r="G572" s="37"/>
      <c r="H572" s="37"/>
      <c r="I572" s="37"/>
      <c r="J572" s="38" t="str">
        <f t="shared" si="50"/>
        <v>S</v>
      </c>
      <c r="K572" s="38"/>
      <c r="L572" s="38"/>
      <c r="M572" s="38"/>
      <c r="N572" s="38"/>
      <c r="O572" s="38"/>
      <c r="P572" s="38"/>
      <c r="Q572" s="34">
        <v>24</v>
      </c>
      <c r="R572" s="34">
        <v>0.56000000000000005</v>
      </c>
      <c r="U572" s="39">
        <f t="shared" si="51"/>
        <v>23.442744999999999</v>
      </c>
      <c r="V572" s="34">
        <v>7.1449999999999996</v>
      </c>
      <c r="X572" s="39"/>
      <c r="AA572" s="34">
        <v>430.64</v>
      </c>
      <c r="AB572" s="34">
        <v>423.49599999999998</v>
      </c>
      <c r="AD572" s="34">
        <v>6.8609999999999998</v>
      </c>
    </row>
    <row r="573" spans="1:30" s="34" customFormat="1" x14ac:dyDescent="0.2">
      <c r="A573" s="34" t="s">
        <v>200</v>
      </c>
      <c r="B573" s="42">
        <v>473426095052601</v>
      </c>
      <c r="C573" s="36">
        <v>303</v>
      </c>
      <c r="D573" s="37">
        <v>33679</v>
      </c>
      <c r="E573" s="37"/>
      <c r="F573" s="37"/>
      <c r="G573" s="37"/>
      <c r="H573" s="37"/>
      <c r="I573" s="37"/>
      <c r="J573" s="38" t="str">
        <f t="shared" si="50"/>
        <v>V</v>
      </c>
      <c r="K573" s="38"/>
      <c r="L573" s="38"/>
      <c r="M573" s="38"/>
      <c r="N573" s="38"/>
      <c r="O573" s="38"/>
      <c r="P573" s="38"/>
      <c r="U573" s="39">
        <f t="shared" si="51"/>
        <v>23.728192</v>
      </c>
      <c r="V573" s="34">
        <v>7.2320000000000002</v>
      </c>
      <c r="X573" s="39"/>
      <c r="AA573" s="34">
        <v>430.64</v>
      </c>
      <c r="AB573" s="34">
        <v>423.41</v>
      </c>
      <c r="AD573" s="34">
        <v>6.95</v>
      </c>
    </row>
    <row r="574" spans="1:30" s="34" customFormat="1" x14ac:dyDescent="0.2">
      <c r="A574" s="34" t="s">
        <v>200</v>
      </c>
      <c r="B574" s="42">
        <v>473426095052601</v>
      </c>
      <c r="C574" s="36">
        <v>303</v>
      </c>
      <c r="D574" s="37">
        <v>33765</v>
      </c>
      <c r="E574" s="37"/>
      <c r="F574" s="37"/>
      <c r="G574" s="37"/>
      <c r="H574" s="37"/>
      <c r="I574" s="37"/>
      <c r="J574" s="38" t="str">
        <f t="shared" si="50"/>
        <v>V</v>
      </c>
      <c r="K574" s="38"/>
      <c r="L574" s="38"/>
      <c r="M574" s="38"/>
      <c r="N574" s="38"/>
      <c r="O574" s="38"/>
      <c r="P574" s="38"/>
      <c r="U574" s="39">
        <f t="shared" si="51"/>
        <v>23.419778000000001</v>
      </c>
      <c r="V574" s="34">
        <v>7.1379999999999999</v>
      </c>
      <c r="X574" s="39"/>
      <c r="AA574" s="34">
        <v>430.64</v>
      </c>
      <c r="AB574" s="34">
        <f>AA574-V574</f>
        <v>423.50200000000001</v>
      </c>
      <c r="AD574" s="34">
        <v>6.8540000000000001</v>
      </c>
    </row>
    <row r="575" spans="1:30" s="34" customFormat="1" x14ac:dyDescent="0.2">
      <c r="A575" s="34" t="s">
        <v>200</v>
      </c>
      <c r="B575" s="42">
        <v>473426095052601</v>
      </c>
      <c r="C575" s="36">
        <v>303</v>
      </c>
      <c r="D575" s="37">
        <v>33771</v>
      </c>
      <c r="E575" s="37"/>
      <c r="F575" s="37"/>
      <c r="G575" s="37"/>
      <c r="H575" s="37"/>
      <c r="I575" s="37"/>
      <c r="J575" s="38" t="str">
        <f t="shared" si="50"/>
        <v>V</v>
      </c>
      <c r="K575" s="38"/>
      <c r="L575" s="38"/>
      <c r="M575" s="38"/>
      <c r="N575" s="38"/>
      <c r="O575" s="38"/>
      <c r="P575" s="38"/>
      <c r="U575" s="39">
        <f t="shared" si="51"/>
        <v>23.465712</v>
      </c>
      <c r="V575" s="34">
        <v>7.1520000000000001</v>
      </c>
      <c r="X575" s="39"/>
      <c r="AA575" s="34">
        <v>430.64</v>
      </c>
      <c r="AB575" s="34">
        <v>423.49</v>
      </c>
      <c r="AD575" s="34">
        <v>6.87</v>
      </c>
    </row>
    <row r="576" spans="1:30" s="34" customFormat="1" x14ac:dyDescent="0.2">
      <c r="A576" s="34" t="s">
        <v>200</v>
      </c>
      <c r="B576" s="42">
        <v>473426095052601</v>
      </c>
      <c r="C576" s="36">
        <v>303</v>
      </c>
      <c r="D576" s="37">
        <v>34044</v>
      </c>
      <c r="E576" s="37"/>
      <c r="F576" s="37"/>
      <c r="G576" s="37"/>
      <c r="H576" s="37"/>
      <c r="I576" s="37"/>
      <c r="J576" s="38" t="str">
        <f t="shared" si="50"/>
        <v>V</v>
      </c>
      <c r="K576" s="38"/>
      <c r="L576" s="38"/>
      <c r="M576" s="38"/>
      <c r="N576" s="38"/>
      <c r="O576" s="38"/>
      <c r="P576" s="38"/>
      <c r="U576" s="39">
        <f t="shared" si="51"/>
        <v>23.439464000000001</v>
      </c>
      <c r="V576" s="34">
        <v>7.1440000000000001</v>
      </c>
      <c r="X576" s="39"/>
      <c r="AA576" s="34">
        <v>430.64</v>
      </c>
      <c r="AB576" s="34">
        <v>423.5</v>
      </c>
      <c r="AD576" s="34">
        <v>6.86</v>
      </c>
    </row>
    <row r="577" spans="1:30" s="34" customFormat="1" x14ac:dyDescent="0.2">
      <c r="A577" s="34" t="s">
        <v>200</v>
      </c>
      <c r="B577" s="42">
        <v>473426095052601</v>
      </c>
      <c r="C577" s="36">
        <v>303</v>
      </c>
      <c r="D577" s="37">
        <v>34058</v>
      </c>
      <c r="E577" s="37"/>
      <c r="F577" s="37"/>
      <c r="G577" s="37"/>
      <c r="H577" s="37"/>
      <c r="I577" s="37"/>
      <c r="J577" s="38" t="str">
        <f t="shared" si="50"/>
        <v>V</v>
      </c>
      <c r="K577" s="38"/>
      <c r="L577" s="38"/>
      <c r="M577" s="38"/>
      <c r="N577" s="38"/>
      <c r="O577" s="38"/>
      <c r="P577" s="38"/>
      <c r="U577" s="39">
        <f t="shared" si="51"/>
        <v>23.377124999999999</v>
      </c>
      <c r="V577" s="34">
        <v>7.125</v>
      </c>
      <c r="X577" s="39"/>
      <c r="AA577" s="34">
        <v>430.64</v>
      </c>
      <c r="AB577" s="34">
        <v>423.52</v>
      </c>
      <c r="AD577" s="34">
        <v>6.8410000000000002</v>
      </c>
    </row>
    <row r="578" spans="1:30" s="34" customFormat="1" x14ac:dyDescent="0.2">
      <c r="A578" s="34" t="s">
        <v>200</v>
      </c>
      <c r="B578" s="42">
        <v>473426095052601</v>
      </c>
      <c r="C578" s="36">
        <v>303</v>
      </c>
      <c r="D578" s="37">
        <v>34065</v>
      </c>
      <c r="E578" s="37"/>
      <c r="F578" s="37"/>
      <c r="G578" s="37"/>
      <c r="H578" s="37"/>
      <c r="I578" s="37"/>
      <c r="J578" s="38" t="str">
        <f t="shared" si="50"/>
        <v>V</v>
      </c>
      <c r="K578" s="38"/>
      <c r="L578" s="38"/>
      <c r="M578" s="38"/>
      <c r="N578" s="38"/>
      <c r="O578" s="38"/>
      <c r="P578" s="38"/>
      <c r="U578" s="39">
        <f t="shared" si="51"/>
        <v>23.308224000000003</v>
      </c>
      <c r="V578" s="34">
        <v>7.1040000000000001</v>
      </c>
      <c r="X578" s="39"/>
      <c r="AA578" s="34">
        <v>430.64</v>
      </c>
      <c r="AB578" s="34">
        <v>423.54</v>
      </c>
      <c r="AD578" s="34">
        <v>6.82</v>
      </c>
    </row>
    <row r="579" spans="1:30" s="34" customFormat="1" x14ac:dyDescent="0.2">
      <c r="A579" s="34" t="s">
        <v>200</v>
      </c>
      <c r="B579" s="42">
        <v>473426095052601</v>
      </c>
      <c r="C579" s="36">
        <v>303</v>
      </c>
      <c r="D579" s="37">
        <v>34075</v>
      </c>
      <c r="E579" s="37"/>
      <c r="F579" s="37"/>
      <c r="G579" s="37"/>
      <c r="H579" s="37"/>
      <c r="I579" s="37"/>
      <c r="J579" s="38" t="str">
        <f t="shared" si="50"/>
        <v>V</v>
      </c>
      <c r="K579" s="38"/>
      <c r="L579" s="38"/>
      <c r="M579" s="38"/>
      <c r="N579" s="38"/>
      <c r="O579" s="38"/>
      <c r="P579" s="38"/>
      <c r="U579" s="39">
        <f t="shared" si="51"/>
        <v>23.236042000000001</v>
      </c>
      <c r="V579" s="34">
        <v>7.0819999999999999</v>
      </c>
      <c r="X579" s="39"/>
      <c r="AA579" s="34">
        <v>430.64</v>
      </c>
      <c r="AB579" s="34">
        <v>423.56</v>
      </c>
      <c r="AD579" s="34">
        <v>6.798</v>
      </c>
    </row>
    <row r="580" spans="1:30" s="34" customFormat="1" x14ac:dyDescent="0.2">
      <c r="A580" s="34" t="s">
        <v>200</v>
      </c>
      <c r="B580" s="42">
        <v>473426095052601</v>
      </c>
      <c r="C580" s="36">
        <v>303</v>
      </c>
      <c r="D580" s="37">
        <v>34100</v>
      </c>
      <c r="E580" s="37"/>
      <c r="F580" s="37"/>
      <c r="G580" s="37"/>
      <c r="H580" s="37"/>
      <c r="I580" s="37"/>
      <c r="J580" s="38" t="str">
        <f t="shared" si="50"/>
        <v>V</v>
      </c>
      <c r="K580" s="38"/>
      <c r="L580" s="38"/>
      <c r="M580" s="38"/>
      <c r="N580" s="38"/>
      <c r="O580" s="38"/>
      <c r="P580" s="38"/>
      <c r="U580" s="39">
        <f t="shared" si="51"/>
        <v>23.058868</v>
      </c>
      <c r="V580" s="34">
        <v>7.0279999999999996</v>
      </c>
      <c r="X580" s="39"/>
      <c r="AA580" s="34">
        <v>430.64</v>
      </c>
      <c r="AB580" s="34">
        <v>423.61</v>
      </c>
      <c r="AD580" s="34">
        <v>6.7439999999999998</v>
      </c>
    </row>
    <row r="581" spans="1:30" s="34" customFormat="1" x14ac:dyDescent="0.2">
      <c r="A581" s="34" t="s">
        <v>200</v>
      </c>
      <c r="B581" s="42">
        <v>473426095052601</v>
      </c>
      <c r="C581" s="36">
        <v>303</v>
      </c>
      <c r="D581" s="37">
        <v>34110</v>
      </c>
      <c r="E581" s="37"/>
      <c r="F581" s="37"/>
      <c r="G581" s="37"/>
      <c r="H581" s="37"/>
      <c r="I581" s="37"/>
      <c r="J581" s="38" t="str">
        <f t="shared" si="50"/>
        <v>V</v>
      </c>
      <c r="K581" s="38"/>
      <c r="L581" s="38"/>
      <c r="M581" s="38"/>
      <c r="N581" s="38"/>
      <c r="O581" s="38"/>
      <c r="P581" s="38"/>
      <c r="U581" s="39">
        <f t="shared" si="51"/>
        <v>23.016214999999999</v>
      </c>
      <c r="V581" s="34">
        <v>7.0149999999999997</v>
      </c>
      <c r="X581" s="39"/>
      <c r="AA581" s="34">
        <v>430.64</v>
      </c>
      <c r="AB581" s="34">
        <v>423.63</v>
      </c>
      <c r="AD581" s="34">
        <v>6.7309999999999999</v>
      </c>
    </row>
    <row r="582" spans="1:30" s="34" customFormat="1" x14ac:dyDescent="0.2">
      <c r="A582" s="34" t="s">
        <v>200</v>
      </c>
      <c r="B582" s="42">
        <v>473426095052601</v>
      </c>
      <c r="C582" s="36">
        <v>303</v>
      </c>
      <c r="D582" s="37">
        <v>34117</v>
      </c>
      <c r="E582" s="37"/>
      <c r="F582" s="37"/>
      <c r="G582" s="37"/>
      <c r="H582" s="37"/>
      <c r="I582" s="37"/>
      <c r="J582" s="38" t="str">
        <f t="shared" si="50"/>
        <v>V</v>
      </c>
      <c r="K582" s="38"/>
      <c r="L582" s="38"/>
      <c r="M582" s="38"/>
      <c r="N582" s="38"/>
      <c r="O582" s="38"/>
      <c r="P582" s="38"/>
      <c r="U582" s="39">
        <f t="shared" si="51"/>
        <v>23.006371999999999</v>
      </c>
      <c r="V582" s="34">
        <v>7.0119999999999996</v>
      </c>
      <c r="X582" s="39"/>
      <c r="AA582" s="34">
        <v>430.64</v>
      </c>
      <c r="AB582" s="34">
        <v>423.63</v>
      </c>
      <c r="AD582" s="34">
        <v>6.7279999999999998</v>
      </c>
    </row>
    <row r="583" spans="1:30" s="34" customFormat="1" x14ac:dyDescent="0.2">
      <c r="A583" s="34" t="s">
        <v>200</v>
      </c>
      <c r="B583" s="42">
        <v>473426095052601</v>
      </c>
      <c r="C583" s="36">
        <v>303</v>
      </c>
      <c r="D583" s="37">
        <v>34129</v>
      </c>
      <c r="E583" s="37"/>
      <c r="F583" s="37"/>
      <c r="G583" s="37"/>
      <c r="H583" s="37"/>
      <c r="I583" s="37"/>
      <c r="J583" s="38" t="str">
        <f t="shared" si="50"/>
        <v>V</v>
      </c>
      <c r="K583" s="38"/>
      <c r="L583" s="38"/>
      <c r="M583" s="38"/>
      <c r="N583" s="38"/>
      <c r="O583" s="38"/>
      <c r="P583" s="38"/>
      <c r="U583" s="39">
        <f t="shared" si="51"/>
        <v>22.99981</v>
      </c>
      <c r="V583" s="34">
        <v>7.01</v>
      </c>
      <c r="X583" s="39"/>
      <c r="AA583" s="34">
        <v>430.64</v>
      </c>
      <c r="AB583" s="34">
        <v>423.63</v>
      </c>
      <c r="AD583" s="34">
        <v>6.726</v>
      </c>
    </row>
    <row r="584" spans="1:30" s="34" customFormat="1" x14ac:dyDescent="0.2">
      <c r="A584" s="34" t="s">
        <v>200</v>
      </c>
      <c r="B584" s="42">
        <v>473426095052601</v>
      </c>
      <c r="C584" s="36">
        <v>303</v>
      </c>
      <c r="D584" s="37">
        <v>34267</v>
      </c>
      <c r="E584" s="37"/>
      <c r="F584" s="37"/>
      <c r="G584" s="37"/>
      <c r="H584" s="37"/>
      <c r="I584" s="37"/>
      <c r="J584" s="38" t="str">
        <f t="shared" si="50"/>
        <v>V</v>
      </c>
      <c r="K584" s="38"/>
      <c r="L584" s="38"/>
      <c r="M584" s="38"/>
      <c r="N584" s="38"/>
      <c r="O584" s="38"/>
      <c r="P584" s="38"/>
      <c r="U584" s="39">
        <f t="shared" si="51"/>
        <v>22.842321999999999</v>
      </c>
      <c r="V584" s="34">
        <v>6.9619999999999997</v>
      </c>
      <c r="X584" s="39"/>
      <c r="AA584" s="34">
        <v>430.64</v>
      </c>
      <c r="AB584" s="34">
        <v>423.678</v>
      </c>
      <c r="AD584" s="34">
        <v>6.6779999999999999</v>
      </c>
    </row>
    <row r="585" spans="1:30" s="34" customFormat="1" x14ac:dyDescent="0.2">
      <c r="A585" s="34" t="s">
        <v>200</v>
      </c>
      <c r="B585" s="42">
        <v>473426095052601</v>
      </c>
      <c r="C585" s="36">
        <v>303</v>
      </c>
      <c r="D585" s="37">
        <v>34310</v>
      </c>
      <c r="E585" s="37"/>
      <c r="F585" s="37"/>
      <c r="G585" s="37"/>
      <c r="H585" s="37"/>
      <c r="I585" s="37"/>
      <c r="J585" s="38" t="str">
        <f t="shared" si="50"/>
        <v>V</v>
      </c>
      <c r="K585" s="38"/>
      <c r="L585" s="38"/>
      <c r="M585" s="38"/>
      <c r="N585" s="38"/>
      <c r="O585" s="38"/>
      <c r="P585" s="38"/>
      <c r="U585" s="39">
        <f t="shared" si="51"/>
        <v>22.973562000000001</v>
      </c>
      <c r="V585" s="34">
        <v>7.0019999999999998</v>
      </c>
      <c r="X585" s="39"/>
      <c r="AA585" s="34">
        <v>430.64</v>
      </c>
      <c r="AB585" s="34">
        <v>423.63799999999998</v>
      </c>
      <c r="AD585" s="34">
        <v>6.718</v>
      </c>
    </row>
    <row r="586" spans="1:30" s="34" customFormat="1" x14ac:dyDescent="0.2">
      <c r="A586" s="34" t="s">
        <v>200</v>
      </c>
      <c r="B586" s="42">
        <v>473426095052601</v>
      </c>
      <c r="C586" s="36">
        <v>303</v>
      </c>
      <c r="D586" s="37">
        <v>34402</v>
      </c>
      <c r="E586" s="37"/>
      <c r="F586" s="37"/>
      <c r="G586" s="37"/>
      <c r="H586" s="37"/>
      <c r="I586" s="37"/>
      <c r="J586" s="38" t="str">
        <f t="shared" si="50"/>
        <v>V</v>
      </c>
      <c r="K586" s="38"/>
      <c r="L586" s="38"/>
      <c r="M586" s="38"/>
      <c r="N586" s="38"/>
      <c r="O586" s="38"/>
      <c r="P586" s="38"/>
      <c r="U586" s="39">
        <f t="shared" si="51"/>
        <v>23.259009000000002</v>
      </c>
      <c r="V586" s="34">
        <v>7.0890000000000004</v>
      </c>
      <c r="X586" s="39"/>
      <c r="AA586" s="34">
        <v>430.64</v>
      </c>
      <c r="AB586" s="34">
        <v>423.55099999999999</v>
      </c>
      <c r="AD586" s="34">
        <v>6.8049999999999997</v>
      </c>
    </row>
    <row r="587" spans="1:30" s="34" customFormat="1" x14ac:dyDescent="0.2">
      <c r="A587" s="34" t="s">
        <v>200</v>
      </c>
      <c r="B587" s="42">
        <v>473426095052601</v>
      </c>
      <c r="C587" s="36">
        <v>303</v>
      </c>
      <c r="D587" s="37">
        <v>34438</v>
      </c>
      <c r="E587" s="37"/>
      <c r="F587" s="37"/>
      <c r="G587" s="37"/>
      <c r="H587" s="37"/>
      <c r="I587" s="37"/>
      <c r="J587" s="38" t="str">
        <f t="shared" si="50"/>
        <v>V</v>
      </c>
      <c r="K587" s="38"/>
      <c r="L587" s="38"/>
      <c r="M587" s="38"/>
      <c r="N587" s="38"/>
      <c r="O587" s="38"/>
      <c r="P587" s="38"/>
      <c r="U587" s="39">
        <f t="shared" si="51"/>
        <v>23.170422000000002</v>
      </c>
      <c r="V587" s="34">
        <v>7.0620000000000003</v>
      </c>
      <c r="X587" s="39"/>
      <c r="AA587" s="34">
        <v>430.64</v>
      </c>
      <c r="AB587" s="34">
        <v>423.57799999999997</v>
      </c>
      <c r="AD587" s="34">
        <v>6.7779999999999996</v>
      </c>
    </row>
    <row r="588" spans="1:30" s="34" customFormat="1" x14ac:dyDescent="0.2">
      <c r="A588" s="34" t="s">
        <v>200</v>
      </c>
      <c r="B588" s="42">
        <v>473426095052601</v>
      </c>
      <c r="C588" s="36">
        <v>303</v>
      </c>
      <c r="D588" s="37">
        <v>34488</v>
      </c>
      <c r="E588" s="37"/>
      <c r="F588" s="37"/>
      <c r="G588" s="37"/>
      <c r="H588" s="37"/>
      <c r="I588" s="37"/>
      <c r="J588" s="38" t="str">
        <f t="shared" ref="J588:J651" si="52">IF(ISBLANK(Q588),"V","S")</f>
        <v>V</v>
      </c>
      <c r="K588" s="38"/>
      <c r="L588" s="38"/>
      <c r="M588" s="38"/>
      <c r="N588" s="38"/>
      <c r="O588" s="38"/>
      <c r="P588" s="38"/>
      <c r="U588" s="39">
        <f t="shared" si="51"/>
        <v>22.904661000000001</v>
      </c>
      <c r="V588" s="34">
        <v>6.9809999999999999</v>
      </c>
      <c r="X588" s="39"/>
      <c r="AA588" s="34">
        <v>430.64</v>
      </c>
      <c r="AB588" s="34">
        <v>423.65899999999999</v>
      </c>
      <c r="AD588" s="34">
        <v>6.6970000000000001</v>
      </c>
    </row>
    <row r="589" spans="1:30" s="34" customFormat="1" x14ac:dyDescent="0.2">
      <c r="A589" s="34" t="s">
        <v>200</v>
      </c>
      <c r="B589" s="42">
        <v>473426095052601</v>
      </c>
      <c r="C589" s="36">
        <v>303</v>
      </c>
      <c r="D589" s="37">
        <v>34522</v>
      </c>
      <c r="E589" s="37"/>
      <c r="F589" s="37"/>
      <c r="G589" s="37"/>
      <c r="H589" s="37"/>
      <c r="I589" s="37"/>
      <c r="J589" s="38" t="str">
        <f t="shared" si="52"/>
        <v>V</v>
      </c>
      <c r="K589" s="38"/>
      <c r="L589" s="38"/>
      <c r="M589" s="38"/>
      <c r="N589" s="38"/>
      <c r="O589" s="38"/>
      <c r="P589" s="38"/>
      <c r="U589" s="39">
        <f t="shared" si="51"/>
        <v>22.819355000000002</v>
      </c>
      <c r="V589" s="34">
        <v>6.9550000000000001</v>
      </c>
      <c r="X589" s="39"/>
      <c r="AA589" s="34">
        <v>430.64</v>
      </c>
      <c r="AB589" s="34">
        <v>423.685</v>
      </c>
      <c r="AD589" s="34">
        <v>6.6710000000000003</v>
      </c>
    </row>
    <row r="590" spans="1:30" s="34" customFormat="1" x14ac:dyDescent="0.2">
      <c r="A590" s="34" t="s">
        <v>200</v>
      </c>
      <c r="B590" s="42">
        <v>473426095052601</v>
      </c>
      <c r="C590" s="36">
        <v>303</v>
      </c>
      <c r="D590" s="37">
        <v>34561</v>
      </c>
      <c r="E590" s="37"/>
      <c r="F590" s="37"/>
      <c r="G590" s="37"/>
      <c r="H590" s="37"/>
      <c r="I590" s="37"/>
      <c r="J590" s="38" t="str">
        <f t="shared" si="52"/>
        <v>V</v>
      </c>
      <c r="K590" s="38"/>
      <c r="L590" s="38"/>
      <c r="M590" s="38"/>
      <c r="N590" s="38"/>
      <c r="O590" s="38"/>
      <c r="P590" s="38"/>
      <c r="U590" s="39">
        <f t="shared" ref="U590:U636" si="53">V590*3.281</f>
        <v>22.661867000000001</v>
      </c>
      <c r="V590" s="34">
        <v>6.907</v>
      </c>
      <c r="X590" s="39"/>
      <c r="AA590" s="34">
        <v>430.64</v>
      </c>
      <c r="AB590" s="34">
        <v>423.733</v>
      </c>
      <c r="AD590" s="34">
        <v>6.6230000000000002</v>
      </c>
    </row>
    <row r="591" spans="1:30" s="34" customFormat="1" x14ac:dyDescent="0.2">
      <c r="A591" s="34" t="s">
        <v>200</v>
      </c>
      <c r="B591" s="42">
        <v>473426095052601</v>
      </c>
      <c r="C591" s="36">
        <v>303</v>
      </c>
      <c r="D591" s="37">
        <v>34589</v>
      </c>
      <c r="E591" s="37"/>
      <c r="F591" s="37"/>
      <c r="G591" s="37"/>
      <c r="H591" s="37"/>
      <c r="I591" s="37"/>
      <c r="J591" s="38" t="str">
        <f t="shared" si="52"/>
        <v>V</v>
      </c>
      <c r="K591" s="38"/>
      <c r="L591" s="38"/>
      <c r="M591" s="38"/>
      <c r="N591" s="38"/>
      <c r="O591" s="38"/>
      <c r="P591" s="38"/>
      <c r="U591" s="39">
        <f t="shared" si="53"/>
        <v>22.720925000000001</v>
      </c>
      <c r="V591" s="34">
        <v>6.9249999999999998</v>
      </c>
      <c r="X591" s="39"/>
      <c r="AA591" s="34">
        <v>430.64</v>
      </c>
      <c r="AB591" s="34">
        <v>423.71499999999997</v>
      </c>
      <c r="AD591" s="34">
        <v>6.641</v>
      </c>
    </row>
    <row r="592" spans="1:30" s="34" customFormat="1" x14ac:dyDescent="0.2">
      <c r="A592" s="34" t="s">
        <v>200</v>
      </c>
      <c r="B592" s="42">
        <v>473426095052601</v>
      </c>
      <c r="C592" s="36">
        <v>303</v>
      </c>
      <c r="D592" s="37">
        <v>34611</v>
      </c>
      <c r="E592" s="37"/>
      <c r="F592" s="37"/>
      <c r="G592" s="37"/>
      <c r="H592" s="37"/>
      <c r="I592" s="37"/>
      <c r="J592" s="38" t="str">
        <f t="shared" si="52"/>
        <v>V</v>
      </c>
      <c r="K592" s="38"/>
      <c r="L592" s="38"/>
      <c r="M592" s="38"/>
      <c r="N592" s="38"/>
      <c r="O592" s="38"/>
      <c r="P592" s="38"/>
      <c r="U592" s="39">
        <f t="shared" si="53"/>
        <v>22.110659000000002</v>
      </c>
      <c r="V592" s="34">
        <v>6.7389999999999999</v>
      </c>
      <c r="X592" s="39"/>
      <c r="AA592" s="34">
        <v>430.64</v>
      </c>
      <c r="AB592" s="34">
        <v>423.90100000000001</v>
      </c>
      <c r="AD592" s="34">
        <v>6.4550000000000001</v>
      </c>
    </row>
    <row r="593" spans="1:30" s="34" customFormat="1" x14ac:dyDescent="0.2">
      <c r="A593" s="34" t="s">
        <v>200</v>
      </c>
      <c r="B593" s="42">
        <v>473426095052601</v>
      </c>
      <c r="C593" s="36">
        <v>303</v>
      </c>
      <c r="D593" s="37">
        <v>34648</v>
      </c>
      <c r="E593" s="37"/>
      <c r="F593" s="37"/>
      <c r="G593" s="37"/>
      <c r="H593" s="37"/>
      <c r="I593" s="37"/>
      <c r="J593" s="38" t="str">
        <f t="shared" si="52"/>
        <v>V</v>
      </c>
      <c r="K593" s="38"/>
      <c r="L593" s="38"/>
      <c r="M593" s="38"/>
      <c r="N593" s="38"/>
      <c r="O593" s="38"/>
      <c r="P593" s="38"/>
      <c r="U593" s="39">
        <f t="shared" si="53"/>
        <v>22.442040000000002</v>
      </c>
      <c r="V593" s="34">
        <v>6.84</v>
      </c>
      <c r="X593" s="39"/>
      <c r="AA593" s="34">
        <v>430.64</v>
      </c>
      <c r="AB593" s="34">
        <v>423.8</v>
      </c>
      <c r="AD593" s="34">
        <v>6.556</v>
      </c>
    </row>
    <row r="594" spans="1:30" s="34" customFormat="1" x14ac:dyDescent="0.2">
      <c r="A594" s="34" t="s">
        <v>200</v>
      </c>
      <c r="B594" s="42">
        <v>473426095052601</v>
      </c>
      <c r="C594" s="36">
        <v>303</v>
      </c>
      <c r="D594" s="37">
        <v>34676</v>
      </c>
      <c r="E594" s="37"/>
      <c r="F594" s="37"/>
      <c r="G594" s="37"/>
      <c r="H594" s="37"/>
      <c r="I594" s="37"/>
      <c r="J594" s="38" t="str">
        <f t="shared" si="52"/>
        <v>V</v>
      </c>
      <c r="K594" s="38"/>
      <c r="L594" s="38"/>
      <c r="M594" s="38"/>
      <c r="N594" s="38"/>
      <c r="O594" s="38"/>
      <c r="P594" s="38"/>
      <c r="U594" s="39">
        <f t="shared" si="53"/>
        <v>22.415792</v>
      </c>
      <c r="V594" s="34">
        <v>6.8319999999999999</v>
      </c>
      <c r="X594" s="39"/>
      <c r="AA594" s="34">
        <v>430.64</v>
      </c>
      <c r="AB594" s="34">
        <v>423.80799999999999</v>
      </c>
      <c r="AD594" s="34">
        <v>6.548</v>
      </c>
    </row>
    <row r="595" spans="1:30" s="34" customFormat="1" x14ac:dyDescent="0.2">
      <c r="A595" s="34" t="s">
        <v>200</v>
      </c>
      <c r="B595" s="42">
        <v>473426095052601</v>
      </c>
      <c r="C595" s="36">
        <v>303</v>
      </c>
      <c r="D595" s="37">
        <v>34702</v>
      </c>
      <c r="E595" s="37"/>
      <c r="F595" s="37"/>
      <c r="G595" s="37"/>
      <c r="H595" s="37"/>
      <c r="I595" s="37"/>
      <c r="J595" s="38" t="str">
        <f t="shared" si="52"/>
        <v>V</v>
      </c>
      <c r="K595" s="38"/>
      <c r="L595" s="38"/>
      <c r="M595" s="38"/>
      <c r="N595" s="38"/>
      <c r="O595" s="38"/>
      <c r="P595" s="38"/>
      <c r="U595" s="39">
        <f t="shared" si="53"/>
        <v>22.507660000000001</v>
      </c>
      <c r="V595" s="34">
        <v>6.86</v>
      </c>
      <c r="X595" s="39"/>
      <c r="AA595" s="34">
        <v>430.64</v>
      </c>
      <c r="AB595" s="34">
        <v>423.78</v>
      </c>
      <c r="AD595" s="34">
        <v>6.57</v>
      </c>
    </row>
    <row r="596" spans="1:30" s="34" customFormat="1" x14ac:dyDescent="0.2">
      <c r="A596" s="34" t="s">
        <v>200</v>
      </c>
      <c r="B596" s="42">
        <v>473426095052601</v>
      </c>
      <c r="C596" s="36">
        <v>303</v>
      </c>
      <c r="D596" s="37">
        <v>34775</v>
      </c>
      <c r="E596" s="37"/>
      <c r="F596" s="37"/>
      <c r="G596" s="37"/>
      <c r="H596" s="37"/>
      <c r="I596" s="37"/>
      <c r="J596" s="38" t="str">
        <f t="shared" si="52"/>
        <v>V</v>
      </c>
      <c r="K596" s="38"/>
      <c r="L596" s="38"/>
      <c r="M596" s="38"/>
      <c r="N596" s="38"/>
      <c r="O596" s="38"/>
      <c r="P596" s="38"/>
      <c r="U596" s="39">
        <f t="shared" si="53"/>
        <v>22.750454000000001</v>
      </c>
      <c r="V596" s="34">
        <v>6.9340000000000002</v>
      </c>
      <c r="X596" s="39"/>
      <c r="AA596" s="34">
        <v>430.64</v>
      </c>
      <c r="AB596" s="34">
        <v>423.70600000000002</v>
      </c>
      <c r="AD596" s="34">
        <v>6.65</v>
      </c>
    </row>
    <row r="597" spans="1:30" s="34" customFormat="1" x14ac:dyDescent="0.2">
      <c r="A597" s="34" t="s">
        <v>200</v>
      </c>
      <c r="B597" s="42">
        <v>473426095052601</v>
      </c>
      <c r="C597" s="36">
        <v>303</v>
      </c>
      <c r="D597" s="37">
        <v>34817</v>
      </c>
      <c r="E597" s="37"/>
      <c r="F597" s="37"/>
      <c r="G597" s="37"/>
      <c r="H597" s="37"/>
      <c r="I597" s="37"/>
      <c r="J597" s="38" t="str">
        <f t="shared" si="52"/>
        <v>V</v>
      </c>
      <c r="K597" s="38"/>
      <c r="L597" s="38"/>
      <c r="M597" s="38"/>
      <c r="N597" s="38"/>
      <c r="O597" s="38"/>
      <c r="P597" s="38"/>
      <c r="U597" s="39">
        <f t="shared" si="53"/>
        <v>22.642181000000001</v>
      </c>
      <c r="V597" s="34">
        <v>6.9009999999999998</v>
      </c>
      <c r="X597" s="39"/>
      <c r="AA597" s="34">
        <v>430.64</v>
      </c>
      <c r="AB597" s="34">
        <v>423.73899999999998</v>
      </c>
      <c r="AD597" s="34">
        <v>6.617</v>
      </c>
    </row>
    <row r="598" spans="1:30" s="34" customFormat="1" x14ac:dyDescent="0.2">
      <c r="A598" s="34" t="s">
        <v>200</v>
      </c>
      <c r="B598" s="42">
        <v>473426095052601</v>
      </c>
      <c r="C598" s="36">
        <v>303</v>
      </c>
      <c r="D598" s="37">
        <v>34859</v>
      </c>
      <c r="E598" s="37"/>
      <c r="F598" s="37"/>
      <c r="G598" s="37"/>
      <c r="H598" s="37"/>
      <c r="I598" s="37"/>
      <c r="J598" s="38" t="str">
        <f t="shared" si="52"/>
        <v>V</v>
      </c>
      <c r="K598" s="38"/>
      <c r="L598" s="38"/>
      <c r="M598" s="38"/>
      <c r="N598" s="38"/>
      <c r="O598" s="38"/>
      <c r="P598" s="38"/>
      <c r="U598" s="39">
        <f t="shared" si="53"/>
        <v>22.389544000000001</v>
      </c>
      <c r="V598" s="34">
        <v>6.8239999999999998</v>
      </c>
      <c r="X598" s="39"/>
      <c r="AA598" s="34">
        <v>430.64</v>
      </c>
      <c r="AB598" s="34">
        <f t="shared" ref="AB598:AB661" si="54">AA598-V598</f>
        <v>423.81599999999997</v>
      </c>
      <c r="AD598" s="34">
        <f t="shared" ref="AD598:AD626" si="55">430.356-AB598</f>
        <v>6.5400000000000205</v>
      </c>
    </row>
    <row r="599" spans="1:30" s="34" customFormat="1" x14ac:dyDescent="0.2">
      <c r="A599" s="34" t="s">
        <v>200</v>
      </c>
      <c r="B599" s="42">
        <v>473426095052601</v>
      </c>
      <c r="C599" s="36">
        <v>303</v>
      </c>
      <c r="D599" s="37">
        <v>35025</v>
      </c>
      <c r="E599" s="37"/>
      <c r="F599" s="37"/>
      <c r="G599" s="37"/>
      <c r="H599" s="37"/>
      <c r="I599" s="37"/>
      <c r="J599" s="38" t="str">
        <f t="shared" si="52"/>
        <v>V</v>
      </c>
      <c r="K599" s="38"/>
      <c r="L599" s="38"/>
      <c r="M599" s="38"/>
      <c r="N599" s="38"/>
      <c r="O599" s="38"/>
      <c r="P599" s="38"/>
      <c r="U599" s="39">
        <f t="shared" si="53"/>
        <v>26.490794000000001</v>
      </c>
      <c r="V599" s="34">
        <v>8.0739999999999998</v>
      </c>
      <c r="X599" s="39"/>
      <c r="Z599" s="34" t="s">
        <v>211</v>
      </c>
      <c r="AA599" s="34">
        <v>430.64</v>
      </c>
      <c r="AB599" s="34">
        <f t="shared" si="54"/>
        <v>422.56599999999997</v>
      </c>
      <c r="AD599" s="34">
        <f>430.356-AB599</f>
        <v>7.7900000000000205</v>
      </c>
    </row>
    <row r="600" spans="1:30" s="34" customFormat="1" x14ac:dyDescent="0.2">
      <c r="A600" s="34" t="s">
        <v>200</v>
      </c>
      <c r="B600" s="42">
        <v>473426095052601</v>
      </c>
      <c r="C600" s="36">
        <v>303</v>
      </c>
      <c r="D600" s="37">
        <v>35101</v>
      </c>
      <c r="E600" s="37"/>
      <c r="F600" s="37"/>
      <c r="G600" s="37"/>
      <c r="H600" s="37"/>
      <c r="I600" s="37"/>
      <c r="J600" s="38" t="str">
        <f t="shared" si="52"/>
        <v>V</v>
      </c>
      <c r="K600" s="38"/>
      <c r="L600" s="38"/>
      <c r="M600" s="38"/>
      <c r="N600" s="38"/>
      <c r="O600" s="38"/>
      <c r="P600" s="38"/>
      <c r="U600" s="39">
        <f t="shared" si="53"/>
        <v>23.593671000000001</v>
      </c>
      <c r="V600" s="34">
        <v>7.1909999999999998</v>
      </c>
      <c r="X600" s="39"/>
      <c r="AA600" s="34">
        <v>430.64</v>
      </c>
      <c r="AB600" s="34">
        <f t="shared" si="54"/>
        <v>423.44900000000001</v>
      </c>
      <c r="AD600" s="34">
        <f t="shared" si="55"/>
        <v>6.9069999999999823</v>
      </c>
    </row>
    <row r="601" spans="1:30" s="34" customFormat="1" x14ac:dyDescent="0.2">
      <c r="A601" s="34" t="s">
        <v>200</v>
      </c>
      <c r="B601" s="42">
        <v>473426095052601</v>
      </c>
      <c r="C601" s="36">
        <v>303</v>
      </c>
      <c r="D601" s="37">
        <v>35143</v>
      </c>
      <c r="E601" s="37"/>
      <c r="F601" s="37"/>
      <c r="G601" s="37"/>
      <c r="H601" s="37"/>
      <c r="I601" s="37"/>
      <c r="J601" s="38" t="str">
        <f t="shared" si="52"/>
        <v>V</v>
      </c>
      <c r="K601" s="38"/>
      <c r="L601" s="38"/>
      <c r="M601" s="38"/>
      <c r="N601" s="38"/>
      <c r="O601" s="38"/>
      <c r="P601" s="38"/>
      <c r="U601" s="39">
        <f t="shared" si="53"/>
        <v>23.783968999999999</v>
      </c>
      <c r="V601" s="34">
        <v>7.2489999999999997</v>
      </c>
      <c r="X601" s="39"/>
      <c r="AA601" s="34">
        <v>430.64</v>
      </c>
      <c r="AB601" s="34">
        <f t="shared" si="54"/>
        <v>423.39099999999996</v>
      </c>
      <c r="AD601" s="34">
        <f t="shared" si="55"/>
        <v>6.9650000000000318</v>
      </c>
    </row>
    <row r="602" spans="1:30" s="34" customFormat="1" x14ac:dyDescent="0.2">
      <c r="A602" s="34" t="s">
        <v>200</v>
      </c>
      <c r="B602" s="42">
        <v>473426095052601</v>
      </c>
      <c r="C602" s="36">
        <v>303</v>
      </c>
      <c r="D602" s="37">
        <v>35184</v>
      </c>
      <c r="E602" s="37"/>
      <c r="F602" s="37"/>
      <c r="G602" s="37"/>
      <c r="H602" s="37"/>
      <c r="I602" s="37"/>
      <c r="J602" s="38" t="str">
        <f t="shared" si="52"/>
        <v>V</v>
      </c>
      <c r="K602" s="38"/>
      <c r="L602" s="38"/>
      <c r="M602" s="38"/>
      <c r="N602" s="38"/>
      <c r="O602" s="38"/>
      <c r="P602" s="38"/>
      <c r="U602" s="39">
        <f t="shared" si="53"/>
        <v>22.419073000000001</v>
      </c>
      <c r="V602" s="34">
        <v>6.8330000000000002</v>
      </c>
      <c r="X602" s="39"/>
      <c r="AA602" s="34">
        <v>430.64</v>
      </c>
      <c r="AB602" s="34">
        <f t="shared" si="54"/>
        <v>423.80699999999996</v>
      </c>
      <c r="AD602" s="34">
        <f t="shared" si="55"/>
        <v>6.549000000000035</v>
      </c>
    </row>
    <row r="603" spans="1:30" s="34" customFormat="1" x14ac:dyDescent="0.2">
      <c r="A603" s="34" t="s">
        <v>200</v>
      </c>
      <c r="B603" s="42">
        <v>473426095052601</v>
      </c>
      <c r="C603" s="36">
        <v>303</v>
      </c>
      <c r="D603" s="37">
        <v>35213</v>
      </c>
      <c r="E603" s="37"/>
      <c r="F603" s="37"/>
      <c r="G603" s="37"/>
      <c r="H603" s="37"/>
      <c r="I603" s="37"/>
      <c r="J603" s="38" t="str">
        <f t="shared" si="52"/>
        <v>V</v>
      </c>
      <c r="K603" s="38"/>
      <c r="L603" s="38"/>
      <c r="M603" s="38"/>
      <c r="N603" s="38"/>
      <c r="O603" s="38"/>
      <c r="P603" s="38"/>
      <c r="U603" s="39">
        <f t="shared" si="53"/>
        <v>22.012229000000001</v>
      </c>
      <c r="V603" s="34">
        <v>6.7089999999999996</v>
      </c>
      <c r="X603" s="39"/>
      <c r="AA603" s="34">
        <v>430.64</v>
      </c>
      <c r="AB603" s="34">
        <f t="shared" si="54"/>
        <v>423.93099999999998</v>
      </c>
      <c r="AD603" s="34">
        <f t="shared" si="55"/>
        <v>6.4250000000000114</v>
      </c>
    </row>
    <row r="604" spans="1:30" s="34" customFormat="1" x14ac:dyDescent="0.2">
      <c r="A604" s="34" t="s">
        <v>200</v>
      </c>
      <c r="B604" s="42">
        <v>473426095052601</v>
      </c>
      <c r="C604" s="36">
        <v>303</v>
      </c>
      <c r="D604" s="37">
        <v>35240</v>
      </c>
      <c r="E604" s="37"/>
      <c r="F604" s="37"/>
      <c r="G604" s="37"/>
      <c r="H604" s="37"/>
      <c r="I604" s="37"/>
      <c r="J604" s="38" t="str">
        <f t="shared" si="52"/>
        <v>V</v>
      </c>
      <c r="K604" s="38"/>
      <c r="L604" s="38"/>
      <c r="M604" s="38"/>
      <c r="N604" s="38"/>
      <c r="O604" s="38"/>
      <c r="P604" s="38"/>
      <c r="U604" s="39">
        <f t="shared" si="53"/>
        <v>22.068006</v>
      </c>
      <c r="V604" s="34">
        <v>6.726</v>
      </c>
      <c r="X604" s="39"/>
      <c r="AA604" s="34">
        <v>430.64</v>
      </c>
      <c r="AB604" s="34">
        <f t="shared" si="54"/>
        <v>423.91399999999999</v>
      </c>
      <c r="AD604" s="34">
        <f t="shared" si="55"/>
        <v>6.4420000000000073</v>
      </c>
    </row>
    <row r="605" spans="1:30" s="34" customFormat="1" x14ac:dyDescent="0.2">
      <c r="A605" s="34" t="s">
        <v>200</v>
      </c>
      <c r="B605" s="42">
        <v>473426095052601</v>
      </c>
      <c r="C605" s="36">
        <v>303</v>
      </c>
      <c r="D605" s="37">
        <v>35286</v>
      </c>
      <c r="E605" s="37"/>
      <c r="F605" s="37"/>
      <c r="G605" s="37"/>
      <c r="H605" s="37"/>
      <c r="I605" s="37"/>
      <c r="J605" s="38" t="str">
        <f t="shared" si="52"/>
        <v>V</v>
      </c>
      <c r="K605" s="38"/>
      <c r="L605" s="38"/>
      <c r="M605" s="38"/>
      <c r="N605" s="38"/>
      <c r="O605" s="38"/>
      <c r="P605" s="38"/>
      <c r="U605" s="39">
        <f t="shared" si="53"/>
        <v>22.323924000000002</v>
      </c>
      <c r="V605" s="34">
        <v>6.8040000000000003</v>
      </c>
      <c r="X605" s="39"/>
      <c r="AA605" s="34">
        <v>430.64</v>
      </c>
      <c r="AB605" s="34">
        <f t="shared" si="54"/>
        <v>423.83600000000001</v>
      </c>
      <c r="AD605" s="34">
        <f t="shared" si="55"/>
        <v>6.5199999999999818</v>
      </c>
    </row>
    <row r="606" spans="1:30" s="34" customFormat="1" x14ac:dyDescent="0.2">
      <c r="A606" s="34" t="s">
        <v>200</v>
      </c>
      <c r="B606" s="42">
        <v>473426095052601</v>
      </c>
      <c r="C606" s="36">
        <v>303</v>
      </c>
      <c r="D606" s="37">
        <v>35311</v>
      </c>
      <c r="E606" s="37"/>
      <c r="F606" s="37"/>
      <c r="G606" s="37"/>
      <c r="H606" s="37"/>
      <c r="I606" s="37"/>
      <c r="J606" s="38" t="str">
        <f t="shared" si="52"/>
        <v>V</v>
      </c>
      <c r="K606" s="38"/>
      <c r="L606" s="38"/>
      <c r="M606" s="38"/>
      <c r="N606" s="38"/>
      <c r="O606" s="38"/>
      <c r="P606" s="38"/>
      <c r="U606" s="39">
        <f t="shared" si="53"/>
        <v>22.510940999999999</v>
      </c>
      <c r="V606" s="34">
        <v>6.8609999999999998</v>
      </c>
      <c r="X606" s="39"/>
      <c r="AA606" s="34">
        <v>430.64</v>
      </c>
      <c r="AB606" s="34">
        <f t="shared" si="54"/>
        <v>423.779</v>
      </c>
      <c r="AD606" s="34">
        <f t="shared" si="55"/>
        <v>6.5769999999999982</v>
      </c>
    </row>
    <row r="607" spans="1:30" s="34" customFormat="1" x14ac:dyDescent="0.2">
      <c r="A607" s="34" t="s">
        <v>200</v>
      </c>
      <c r="B607" s="42">
        <v>473426095052601</v>
      </c>
      <c r="C607" s="36">
        <v>303</v>
      </c>
      <c r="D607" s="37">
        <v>35359</v>
      </c>
      <c r="E607" s="37"/>
      <c r="F607" s="37"/>
      <c r="G607" s="37"/>
      <c r="H607" s="37"/>
      <c r="I607" s="37"/>
      <c r="J607" s="38" t="str">
        <f t="shared" si="52"/>
        <v>V</v>
      </c>
      <c r="K607" s="38"/>
      <c r="L607" s="38"/>
      <c r="M607" s="38"/>
      <c r="N607" s="38"/>
      <c r="O607" s="38"/>
      <c r="P607" s="38"/>
      <c r="U607" s="39">
        <f t="shared" si="53"/>
        <v>22.802950000000003</v>
      </c>
      <c r="V607" s="34">
        <v>6.95</v>
      </c>
      <c r="X607" s="39"/>
      <c r="AA607" s="34">
        <v>430.64</v>
      </c>
      <c r="AB607" s="34">
        <f t="shared" si="54"/>
        <v>423.69</v>
      </c>
      <c r="AD607" s="34">
        <f t="shared" si="55"/>
        <v>6.6659999999999968</v>
      </c>
    </row>
    <row r="608" spans="1:30" s="34" customFormat="1" x14ac:dyDescent="0.2">
      <c r="A608" s="34" t="s">
        <v>200</v>
      </c>
      <c r="B608" s="42">
        <v>473426095052601</v>
      </c>
      <c r="C608" s="36">
        <v>303</v>
      </c>
      <c r="D608" s="37">
        <v>35419</v>
      </c>
      <c r="E608" s="37"/>
      <c r="F608" s="37"/>
      <c r="G608" s="37"/>
      <c r="H608" s="37"/>
      <c r="I608" s="37"/>
      <c r="J608" s="38" t="str">
        <f t="shared" si="52"/>
        <v>V</v>
      </c>
      <c r="K608" s="38"/>
      <c r="L608" s="38"/>
      <c r="M608" s="38"/>
      <c r="N608" s="38"/>
      <c r="O608" s="38"/>
      <c r="P608" s="38"/>
      <c r="U608" s="39">
        <f t="shared" si="53"/>
        <v>22.734049000000002</v>
      </c>
      <c r="V608" s="34">
        <v>6.9290000000000003</v>
      </c>
      <c r="X608" s="39"/>
      <c r="AA608" s="34">
        <v>430.64</v>
      </c>
      <c r="AB608" s="34">
        <f t="shared" si="54"/>
        <v>423.71100000000001</v>
      </c>
      <c r="AD608" s="34">
        <f t="shared" si="55"/>
        <v>6.6449999999999818</v>
      </c>
    </row>
    <row r="609" spans="1:30" s="34" customFormat="1" x14ac:dyDescent="0.2">
      <c r="A609" s="34" t="s">
        <v>200</v>
      </c>
      <c r="B609" s="42">
        <v>473426095052601</v>
      </c>
      <c r="C609" s="36">
        <v>303</v>
      </c>
      <c r="D609" s="37">
        <v>35487</v>
      </c>
      <c r="E609" s="37"/>
      <c r="F609" s="37"/>
      <c r="G609" s="37"/>
      <c r="H609" s="37"/>
      <c r="I609" s="37"/>
      <c r="J609" s="38" t="str">
        <f t="shared" si="52"/>
        <v>V</v>
      </c>
      <c r="K609" s="38"/>
      <c r="L609" s="38"/>
      <c r="M609" s="38"/>
      <c r="N609" s="38"/>
      <c r="O609" s="38"/>
      <c r="P609" s="38"/>
      <c r="U609" s="39">
        <f t="shared" si="53"/>
        <v>22.930909</v>
      </c>
      <c r="V609" s="34">
        <v>6.9889999999999999</v>
      </c>
      <c r="X609" s="39"/>
      <c r="AA609" s="34">
        <v>430.64</v>
      </c>
      <c r="AB609" s="34">
        <f t="shared" si="54"/>
        <v>423.65100000000001</v>
      </c>
      <c r="AD609" s="34">
        <f t="shared" si="55"/>
        <v>6.7049999999999841</v>
      </c>
    </row>
    <row r="610" spans="1:30" s="34" customFormat="1" x14ac:dyDescent="0.2">
      <c r="A610" s="34" t="s">
        <v>200</v>
      </c>
      <c r="B610" s="42">
        <v>473426095052601</v>
      </c>
      <c r="C610" s="36">
        <v>303</v>
      </c>
      <c r="D610" s="37">
        <v>35551</v>
      </c>
      <c r="E610" s="37"/>
      <c r="F610" s="37"/>
      <c r="G610" s="37"/>
      <c r="H610" s="37"/>
      <c r="I610" s="37"/>
      <c r="J610" s="38" t="str">
        <f t="shared" si="52"/>
        <v>V</v>
      </c>
      <c r="K610" s="38"/>
      <c r="L610" s="38"/>
      <c r="M610" s="38"/>
      <c r="N610" s="38"/>
      <c r="O610" s="38"/>
      <c r="P610" s="38"/>
      <c r="U610" s="39">
        <f t="shared" si="53"/>
        <v>22.245180000000001</v>
      </c>
      <c r="V610" s="34">
        <v>6.78</v>
      </c>
      <c r="X610" s="39"/>
      <c r="AA610" s="34">
        <v>430.64</v>
      </c>
      <c r="AB610" s="34">
        <f t="shared" si="54"/>
        <v>423.86</v>
      </c>
      <c r="AD610" s="34">
        <f t="shared" si="55"/>
        <v>6.4959999999999809</v>
      </c>
    </row>
    <row r="611" spans="1:30" s="34" customFormat="1" x14ac:dyDescent="0.2">
      <c r="A611" s="34" t="s">
        <v>200</v>
      </c>
      <c r="B611" s="42">
        <v>473426095052601</v>
      </c>
      <c r="C611" s="36">
        <v>303</v>
      </c>
      <c r="D611" s="37">
        <v>35586</v>
      </c>
      <c r="E611" s="37"/>
      <c r="F611" s="37"/>
      <c r="G611" s="37"/>
      <c r="H611" s="37"/>
      <c r="I611" s="37"/>
      <c r="J611" s="38" t="str">
        <f t="shared" si="52"/>
        <v>V</v>
      </c>
      <c r="K611" s="38"/>
      <c r="L611" s="38"/>
      <c r="M611" s="38"/>
      <c r="N611" s="38"/>
      <c r="O611" s="38"/>
      <c r="P611" s="38"/>
      <c r="U611" s="39">
        <f t="shared" si="53"/>
        <v>22.159873999999999</v>
      </c>
      <c r="V611" s="34">
        <v>6.7539999999999996</v>
      </c>
      <c r="X611" s="39"/>
      <c r="AA611" s="34">
        <v>430.64</v>
      </c>
      <c r="AB611" s="34">
        <f t="shared" si="54"/>
        <v>423.88599999999997</v>
      </c>
      <c r="AD611" s="34">
        <f t="shared" si="55"/>
        <v>6.4700000000000273</v>
      </c>
    </row>
    <row r="612" spans="1:30" s="34" customFormat="1" x14ac:dyDescent="0.2">
      <c r="A612" s="34" t="s">
        <v>200</v>
      </c>
      <c r="B612" s="42">
        <v>473426095052601</v>
      </c>
      <c r="C612" s="36">
        <v>303</v>
      </c>
      <c r="D612" s="37">
        <v>35625</v>
      </c>
      <c r="E612" s="37"/>
      <c r="F612" s="37"/>
      <c r="G612" s="37"/>
      <c r="H612" s="37"/>
      <c r="I612" s="37"/>
      <c r="J612" s="38" t="str">
        <f t="shared" si="52"/>
        <v>V</v>
      </c>
      <c r="K612" s="38"/>
      <c r="L612" s="38"/>
      <c r="M612" s="38"/>
      <c r="N612" s="38"/>
      <c r="O612" s="38"/>
      <c r="P612" s="38"/>
      <c r="U612" s="39">
        <f t="shared" si="53"/>
        <v>21.985980999999999</v>
      </c>
      <c r="V612" s="34">
        <v>6.7009999999999996</v>
      </c>
      <c r="X612" s="39"/>
      <c r="AA612" s="34">
        <v>430.64</v>
      </c>
      <c r="AB612" s="34">
        <f t="shared" si="54"/>
        <v>423.93899999999996</v>
      </c>
      <c r="AD612" s="34">
        <f t="shared" si="55"/>
        <v>6.41700000000003</v>
      </c>
    </row>
    <row r="613" spans="1:30" s="34" customFormat="1" x14ac:dyDescent="0.2">
      <c r="A613" s="34" t="s">
        <v>200</v>
      </c>
      <c r="B613" s="42">
        <v>473426095052601</v>
      </c>
      <c r="C613" s="36">
        <v>303</v>
      </c>
      <c r="D613" s="37">
        <v>35651</v>
      </c>
      <c r="E613" s="37"/>
      <c r="F613" s="37"/>
      <c r="G613" s="37"/>
      <c r="H613" s="37"/>
      <c r="I613" s="37"/>
      <c r="J613" s="38" t="str">
        <f t="shared" si="52"/>
        <v>V</v>
      </c>
      <c r="K613" s="38"/>
      <c r="L613" s="38"/>
      <c r="M613" s="38"/>
      <c r="N613" s="38"/>
      <c r="O613" s="38"/>
      <c r="P613" s="38"/>
      <c r="U613" s="39">
        <f t="shared" si="53"/>
        <v>21.736625</v>
      </c>
      <c r="V613" s="34">
        <v>6.625</v>
      </c>
      <c r="X613" s="39"/>
      <c r="AA613" s="34">
        <v>430.64</v>
      </c>
      <c r="AB613" s="34">
        <f t="shared" si="54"/>
        <v>424.01499999999999</v>
      </c>
      <c r="AD613" s="34">
        <f t="shared" si="55"/>
        <v>6.3410000000000082</v>
      </c>
    </row>
    <row r="614" spans="1:30" s="34" customFormat="1" x14ac:dyDescent="0.2">
      <c r="A614" s="34" t="s">
        <v>200</v>
      </c>
      <c r="B614" s="42">
        <v>473426095052601</v>
      </c>
      <c r="C614" s="36">
        <v>303</v>
      </c>
      <c r="D614" s="37">
        <v>35693</v>
      </c>
      <c r="E614" s="37"/>
      <c r="F614" s="37"/>
      <c r="G614" s="37"/>
      <c r="H614" s="37"/>
      <c r="I614" s="37"/>
      <c r="J614" s="38" t="str">
        <f t="shared" si="52"/>
        <v>V</v>
      </c>
      <c r="K614" s="38"/>
      <c r="L614" s="38"/>
      <c r="M614" s="38"/>
      <c r="N614" s="38"/>
      <c r="O614" s="38"/>
      <c r="P614" s="38"/>
      <c r="U614" s="39">
        <f t="shared" si="53"/>
        <v>22.540470000000003</v>
      </c>
      <c r="V614" s="34">
        <v>6.87</v>
      </c>
      <c r="X614" s="39"/>
      <c r="AA614" s="34">
        <v>430.64</v>
      </c>
      <c r="AB614" s="34">
        <f t="shared" si="54"/>
        <v>423.77</v>
      </c>
      <c r="AD614" s="34">
        <f t="shared" si="55"/>
        <v>6.5860000000000127</v>
      </c>
    </row>
    <row r="615" spans="1:30" s="34" customFormat="1" x14ac:dyDescent="0.2">
      <c r="A615" s="34" t="s">
        <v>200</v>
      </c>
      <c r="B615" s="42">
        <v>473426095052601</v>
      </c>
      <c r="C615" s="36">
        <v>303</v>
      </c>
      <c r="D615" s="37">
        <v>35731</v>
      </c>
      <c r="E615" s="37"/>
      <c r="F615" s="37"/>
      <c r="G615" s="37"/>
      <c r="H615" s="37"/>
      <c r="I615" s="37"/>
      <c r="J615" s="38" t="str">
        <f t="shared" si="52"/>
        <v>V</v>
      </c>
      <c r="K615" s="38"/>
      <c r="L615" s="38"/>
      <c r="M615" s="38"/>
      <c r="N615" s="38"/>
      <c r="O615" s="38"/>
      <c r="P615" s="38"/>
      <c r="U615" s="39">
        <f t="shared" si="53"/>
        <v>22.674990999999999</v>
      </c>
      <c r="V615" s="34">
        <v>6.9109999999999996</v>
      </c>
      <c r="X615" s="39"/>
      <c r="AA615" s="34">
        <v>430.64</v>
      </c>
      <c r="AB615" s="34">
        <f t="shared" si="54"/>
        <v>423.72899999999998</v>
      </c>
      <c r="AD615" s="34">
        <f t="shared" si="55"/>
        <v>6.6270000000000095</v>
      </c>
    </row>
    <row r="616" spans="1:30" s="34" customFormat="1" x14ac:dyDescent="0.2">
      <c r="A616" s="34" t="s">
        <v>200</v>
      </c>
      <c r="B616" s="42">
        <v>473426095052601</v>
      </c>
      <c r="C616" s="36">
        <v>303</v>
      </c>
      <c r="D616" s="37">
        <v>35754</v>
      </c>
      <c r="E616" s="37"/>
      <c r="F616" s="37"/>
      <c r="G616" s="37"/>
      <c r="H616" s="37"/>
      <c r="I616" s="37"/>
      <c r="J616" s="38" t="str">
        <f t="shared" si="52"/>
        <v>V</v>
      </c>
      <c r="K616" s="38"/>
      <c r="L616" s="38"/>
      <c r="M616" s="38"/>
      <c r="N616" s="38"/>
      <c r="O616" s="38"/>
      <c r="P616" s="38"/>
      <c r="U616" s="39">
        <f t="shared" si="53"/>
        <v>22.799669000000002</v>
      </c>
      <c r="V616" s="34">
        <v>6.9489999999999998</v>
      </c>
      <c r="X616" s="39"/>
      <c r="AA616" s="34">
        <v>430.64</v>
      </c>
      <c r="AB616" s="34">
        <f t="shared" si="54"/>
        <v>423.69099999999997</v>
      </c>
      <c r="AD616" s="34">
        <f t="shared" si="55"/>
        <v>6.6650000000000205</v>
      </c>
    </row>
    <row r="617" spans="1:30" s="34" customFormat="1" x14ac:dyDescent="0.2">
      <c r="A617" s="34" t="s">
        <v>200</v>
      </c>
      <c r="B617" s="42">
        <v>473426095052601</v>
      </c>
      <c r="C617" s="36">
        <v>303</v>
      </c>
      <c r="D617" s="37">
        <v>35776</v>
      </c>
      <c r="E617" s="37"/>
      <c r="F617" s="37"/>
      <c r="G617" s="37"/>
      <c r="H617" s="37"/>
      <c r="I617" s="37"/>
      <c r="J617" s="38" t="str">
        <f t="shared" si="52"/>
        <v>V</v>
      </c>
      <c r="K617" s="38"/>
      <c r="L617" s="38"/>
      <c r="M617" s="38"/>
      <c r="N617" s="38"/>
      <c r="O617" s="38"/>
      <c r="P617" s="38"/>
      <c r="U617" s="39">
        <f t="shared" si="53"/>
        <v>22.373139000000002</v>
      </c>
      <c r="V617" s="34">
        <v>6.819</v>
      </c>
      <c r="X617" s="39"/>
      <c r="AA617" s="34">
        <v>430.64</v>
      </c>
      <c r="AB617" s="34">
        <f t="shared" si="54"/>
        <v>423.82099999999997</v>
      </c>
      <c r="AD617" s="34">
        <f t="shared" si="55"/>
        <v>6.535000000000025</v>
      </c>
    </row>
    <row r="618" spans="1:30" s="34" customFormat="1" x14ac:dyDescent="0.2">
      <c r="A618" s="34" t="s">
        <v>200</v>
      </c>
      <c r="B618" s="42">
        <v>473426095052601</v>
      </c>
      <c r="C618" s="36">
        <v>303</v>
      </c>
      <c r="D618" s="37">
        <v>35817</v>
      </c>
      <c r="E618" s="37"/>
      <c r="F618" s="37"/>
      <c r="G618" s="37"/>
      <c r="H618" s="37"/>
      <c r="I618" s="37"/>
      <c r="J618" s="38" t="str">
        <f t="shared" si="52"/>
        <v>V</v>
      </c>
      <c r="K618" s="38"/>
      <c r="L618" s="38"/>
      <c r="M618" s="38"/>
      <c r="N618" s="38"/>
      <c r="O618" s="38"/>
      <c r="P618" s="38"/>
      <c r="U618" s="39">
        <f t="shared" si="53"/>
        <v>23.039182</v>
      </c>
      <c r="V618" s="34">
        <v>7.0220000000000002</v>
      </c>
      <c r="X618" s="39"/>
      <c r="AA618" s="34">
        <v>430.64</v>
      </c>
      <c r="AB618" s="34">
        <f t="shared" si="54"/>
        <v>423.61799999999999</v>
      </c>
      <c r="AD618" s="34">
        <f t="shared" si="55"/>
        <v>6.7379999999999995</v>
      </c>
    </row>
    <row r="619" spans="1:30" s="34" customFormat="1" x14ac:dyDescent="0.2">
      <c r="A619" s="34" t="s">
        <v>200</v>
      </c>
      <c r="B619" s="42">
        <v>473426095052601</v>
      </c>
      <c r="C619" s="36">
        <v>303</v>
      </c>
      <c r="D619" s="37">
        <v>35845</v>
      </c>
      <c r="E619" s="37"/>
      <c r="F619" s="37"/>
      <c r="G619" s="37"/>
      <c r="H619" s="37"/>
      <c r="I619" s="37"/>
      <c r="J619" s="38" t="str">
        <f t="shared" si="52"/>
        <v>V</v>
      </c>
      <c r="K619" s="38"/>
      <c r="L619" s="38"/>
      <c r="M619" s="38"/>
      <c r="N619" s="38"/>
      <c r="O619" s="38"/>
      <c r="P619" s="38"/>
      <c r="U619" s="39">
        <f t="shared" si="53"/>
        <v>22.625776000000002</v>
      </c>
      <c r="V619" s="34">
        <v>6.8959999999999999</v>
      </c>
      <c r="X619" s="39"/>
      <c r="AA619" s="34">
        <v>430.64</v>
      </c>
      <c r="AB619" s="34">
        <f t="shared" si="54"/>
        <v>423.74399999999997</v>
      </c>
      <c r="AD619" s="34">
        <f t="shared" si="55"/>
        <v>6.6120000000000232</v>
      </c>
    </row>
    <row r="620" spans="1:30" s="34" customFormat="1" x14ac:dyDescent="0.2">
      <c r="A620" s="34" t="s">
        <v>200</v>
      </c>
      <c r="B620" s="42">
        <v>473426095052601</v>
      </c>
      <c r="C620" s="36">
        <v>303</v>
      </c>
      <c r="D620" s="37">
        <v>35871</v>
      </c>
      <c r="E620" s="37"/>
      <c r="F620" s="37"/>
      <c r="G620" s="37"/>
      <c r="H620" s="37"/>
      <c r="I620" s="37"/>
      <c r="J620" s="38" t="str">
        <f t="shared" si="52"/>
        <v>V</v>
      </c>
      <c r="K620" s="38"/>
      <c r="L620" s="38"/>
      <c r="M620" s="38"/>
      <c r="N620" s="38"/>
      <c r="O620" s="38"/>
      <c r="P620" s="38"/>
      <c r="U620" s="39">
        <f t="shared" si="53"/>
        <v>23.111363999999998</v>
      </c>
      <c r="V620" s="34">
        <v>7.0439999999999996</v>
      </c>
      <c r="X620" s="39"/>
      <c r="AA620" s="34">
        <v>430.64</v>
      </c>
      <c r="AB620" s="34">
        <f t="shared" si="54"/>
        <v>423.596</v>
      </c>
      <c r="AD620" s="34">
        <f t="shared" si="55"/>
        <v>6.7599999999999909</v>
      </c>
    </row>
    <row r="621" spans="1:30" s="34" customFormat="1" x14ac:dyDescent="0.2">
      <c r="A621" s="34" t="s">
        <v>200</v>
      </c>
      <c r="B621" s="42">
        <v>473426095052601</v>
      </c>
      <c r="C621" s="36">
        <v>303</v>
      </c>
      <c r="D621" s="37">
        <v>35900</v>
      </c>
      <c r="E621" s="37"/>
      <c r="F621" s="37"/>
      <c r="G621" s="37"/>
      <c r="H621" s="37"/>
      <c r="I621" s="37"/>
      <c r="J621" s="38" t="str">
        <f t="shared" si="52"/>
        <v>V</v>
      </c>
      <c r="K621" s="38"/>
      <c r="L621" s="38"/>
      <c r="M621" s="38"/>
      <c r="N621" s="38"/>
      <c r="O621" s="38"/>
      <c r="P621" s="38"/>
      <c r="U621" s="39">
        <f t="shared" si="53"/>
        <v>23.078554</v>
      </c>
      <c r="V621" s="34">
        <v>7.0339999999999998</v>
      </c>
      <c r="X621" s="39"/>
      <c r="AA621" s="34">
        <v>430.64</v>
      </c>
      <c r="AB621" s="34">
        <f t="shared" si="54"/>
        <v>423.60599999999999</v>
      </c>
      <c r="AD621" s="34">
        <f t="shared" si="55"/>
        <v>6.75</v>
      </c>
    </row>
    <row r="622" spans="1:30" s="34" customFormat="1" x14ac:dyDescent="0.2">
      <c r="A622" s="34" t="s">
        <v>200</v>
      </c>
      <c r="B622" s="42">
        <v>473426095052601</v>
      </c>
      <c r="C622" s="36">
        <v>303</v>
      </c>
      <c r="D622" s="37">
        <v>35956</v>
      </c>
      <c r="E622" s="37"/>
      <c r="F622" s="37"/>
      <c r="G622" s="37"/>
      <c r="H622" s="37"/>
      <c r="I622" s="37"/>
      <c r="J622" s="38" t="str">
        <f t="shared" si="52"/>
        <v>V</v>
      </c>
      <c r="K622" s="38"/>
      <c r="L622" s="38"/>
      <c r="M622" s="38"/>
      <c r="N622" s="38"/>
      <c r="O622" s="38"/>
      <c r="P622" s="38"/>
      <c r="U622" s="39">
        <f t="shared" si="53"/>
        <v>22.346890999999999</v>
      </c>
      <c r="V622" s="34">
        <v>6.8109999999999999</v>
      </c>
      <c r="X622" s="39"/>
      <c r="AA622" s="34">
        <v>430.64</v>
      </c>
      <c r="AB622" s="34">
        <f t="shared" si="54"/>
        <v>423.82900000000001</v>
      </c>
      <c r="AD622" s="34">
        <f t="shared" si="55"/>
        <v>6.5269999999999868</v>
      </c>
    </row>
    <row r="623" spans="1:30" s="34" customFormat="1" x14ac:dyDescent="0.2">
      <c r="A623" s="34" t="s">
        <v>200</v>
      </c>
      <c r="B623" s="42">
        <v>473426095052601</v>
      </c>
      <c r="C623" s="36">
        <v>303</v>
      </c>
      <c r="D623" s="37">
        <v>36060</v>
      </c>
      <c r="E623" s="37"/>
      <c r="F623" s="37"/>
      <c r="G623" s="37"/>
      <c r="H623" s="37"/>
      <c r="I623" s="37"/>
      <c r="J623" s="38" t="str">
        <f t="shared" si="52"/>
        <v>V</v>
      </c>
      <c r="K623" s="38"/>
      <c r="L623" s="38"/>
      <c r="M623" s="38"/>
      <c r="N623" s="38"/>
      <c r="O623" s="38"/>
      <c r="P623" s="38"/>
      <c r="U623" s="39">
        <f t="shared" si="53"/>
        <v>23.442744999999999</v>
      </c>
      <c r="V623" s="34">
        <v>7.1449999999999996</v>
      </c>
      <c r="X623" s="39"/>
      <c r="AA623" s="34">
        <v>430.64</v>
      </c>
      <c r="AB623" s="34">
        <f t="shared" si="54"/>
        <v>423.495</v>
      </c>
      <c r="AD623" s="34">
        <f t="shared" si="55"/>
        <v>6.86099999999999</v>
      </c>
    </row>
    <row r="624" spans="1:30" s="34" customFormat="1" x14ac:dyDescent="0.2">
      <c r="A624" s="34" t="s">
        <v>200</v>
      </c>
      <c r="B624" s="42">
        <v>473426095052601</v>
      </c>
      <c r="C624" s="36">
        <v>303</v>
      </c>
      <c r="D624" s="37">
        <v>36082</v>
      </c>
      <c r="E624" s="37"/>
      <c r="F624" s="37"/>
      <c r="G624" s="37"/>
      <c r="H624" s="37"/>
      <c r="I624" s="37"/>
      <c r="J624" s="38" t="str">
        <f t="shared" si="52"/>
        <v>V</v>
      </c>
      <c r="K624" s="38"/>
      <c r="L624" s="38"/>
      <c r="M624" s="38"/>
      <c r="N624" s="38"/>
      <c r="O624" s="38"/>
      <c r="P624" s="38"/>
      <c r="U624" s="39">
        <f t="shared" si="53"/>
        <v>22.993248000000001</v>
      </c>
      <c r="V624" s="34">
        <v>7.008</v>
      </c>
      <c r="X624" s="39"/>
      <c r="AA624" s="34">
        <v>430.64</v>
      </c>
      <c r="AB624" s="34">
        <f t="shared" si="54"/>
        <v>423.63200000000001</v>
      </c>
      <c r="AD624" s="34">
        <f t="shared" si="55"/>
        <v>6.7239999999999895</v>
      </c>
    </row>
    <row r="625" spans="1:30" s="34" customFormat="1" x14ac:dyDescent="0.2">
      <c r="A625" s="34" t="s">
        <v>200</v>
      </c>
      <c r="B625" s="42">
        <v>473426095052601</v>
      </c>
      <c r="C625" s="36">
        <v>303</v>
      </c>
      <c r="D625" s="37">
        <v>36185</v>
      </c>
      <c r="E625" s="37"/>
      <c r="F625" s="37"/>
      <c r="G625" s="37"/>
      <c r="H625" s="37"/>
      <c r="I625" s="37"/>
      <c r="J625" s="38" t="str">
        <f t="shared" si="52"/>
        <v>V</v>
      </c>
      <c r="K625" s="38"/>
      <c r="L625" s="38"/>
      <c r="M625" s="38"/>
      <c r="N625" s="38"/>
      <c r="O625" s="38"/>
      <c r="P625" s="38"/>
      <c r="U625" s="39">
        <f t="shared" si="53"/>
        <v>23.127769000000001</v>
      </c>
      <c r="V625" s="34">
        <v>7.0490000000000004</v>
      </c>
      <c r="X625" s="39"/>
      <c r="AA625" s="34">
        <v>431.64</v>
      </c>
      <c r="AB625" s="34">
        <f>AA625-V625</f>
        <v>424.59100000000001</v>
      </c>
      <c r="AD625" s="34">
        <f t="shared" si="55"/>
        <v>5.7649999999999864</v>
      </c>
    </row>
    <row r="626" spans="1:30" s="34" customFormat="1" x14ac:dyDescent="0.2">
      <c r="A626" s="34" t="s">
        <v>200</v>
      </c>
      <c r="B626" s="42">
        <v>473426095052601</v>
      </c>
      <c r="C626" s="36">
        <v>303</v>
      </c>
      <c r="D626" s="37">
        <v>36216</v>
      </c>
      <c r="E626" s="37"/>
      <c r="F626" s="37"/>
      <c r="G626" s="37"/>
      <c r="H626" s="37"/>
      <c r="I626" s="37"/>
      <c r="J626" s="38" t="str">
        <f t="shared" si="52"/>
        <v>V</v>
      </c>
      <c r="K626" s="38"/>
      <c r="L626" s="38"/>
      <c r="M626" s="38"/>
      <c r="N626" s="38"/>
      <c r="O626" s="38"/>
      <c r="P626" s="38"/>
      <c r="U626" s="39">
        <f t="shared" si="53"/>
        <v>23.265571000000001</v>
      </c>
      <c r="V626" s="34">
        <v>7.0910000000000002</v>
      </c>
      <c r="X626" s="39"/>
      <c r="AA626" s="34">
        <v>432.64</v>
      </c>
      <c r="AB626" s="34">
        <f>AA626-V626</f>
        <v>425.54899999999998</v>
      </c>
      <c r="AD626" s="34">
        <f t="shared" si="55"/>
        <v>4.8070000000000164</v>
      </c>
    </row>
    <row r="627" spans="1:30" s="34" customFormat="1" x14ac:dyDescent="0.2">
      <c r="A627" s="34" t="s">
        <v>200</v>
      </c>
      <c r="B627" s="42">
        <v>473426095052601</v>
      </c>
      <c r="C627" s="36">
        <v>303</v>
      </c>
      <c r="D627" s="37">
        <v>36235</v>
      </c>
      <c r="E627" s="37"/>
      <c r="F627" s="37"/>
      <c r="G627" s="37"/>
      <c r="H627" s="37"/>
      <c r="I627" s="37"/>
      <c r="J627" s="38" t="str">
        <f t="shared" si="52"/>
        <v>V</v>
      </c>
      <c r="K627" s="38"/>
      <c r="L627" s="38"/>
      <c r="M627" s="38"/>
      <c r="N627" s="38"/>
      <c r="O627" s="38"/>
      <c r="P627" s="38"/>
      <c r="U627" s="39">
        <f t="shared" si="53"/>
        <v>23.232761000000004</v>
      </c>
      <c r="V627" s="34">
        <v>7.0810000000000004</v>
      </c>
      <c r="X627" s="39"/>
      <c r="AA627" s="34">
        <v>433.64</v>
      </c>
      <c r="AB627" s="34">
        <f>AA627-V627</f>
        <v>426.55899999999997</v>
      </c>
      <c r="AD627" s="34">
        <f>430.356-AB627</f>
        <v>3.7970000000000255</v>
      </c>
    </row>
    <row r="628" spans="1:30" s="34" customFormat="1" x14ac:dyDescent="0.2">
      <c r="A628" s="34" t="s">
        <v>200</v>
      </c>
      <c r="B628" s="42">
        <v>473426095052601</v>
      </c>
      <c r="C628" s="36">
        <v>303</v>
      </c>
      <c r="D628" s="37">
        <v>36277</v>
      </c>
      <c r="E628" s="37"/>
      <c r="F628" s="37"/>
      <c r="G628" s="37"/>
      <c r="H628" s="37"/>
      <c r="I628" s="37"/>
      <c r="J628" s="38" t="str">
        <f t="shared" si="52"/>
        <v>V</v>
      </c>
      <c r="K628" s="38"/>
      <c r="L628" s="38"/>
      <c r="M628" s="38"/>
      <c r="N628" s="38"/>
      <c r="O628" s="38"/>
      <c r="P628" s="38"/>
      <c r="U628" s="39">
        <f t="shared" si="53"/>
        <v>22.635619000000002</v>
      </c>
      <c r="V628" s="34">
        <v>6.899</v>
      </c>
      <c r="X628" s="39"/>
      <c r="AA628" s="34">
        <v>434.64</v>
      </c>
      <c r="AB628" s="34">
        <f>AA628-V628</f>
        <v>427.74099999999999</v>
      </c>
      <c r="AD628" s="34">
        <f>430.356-AB628</f>
        <v>2.6150000000000091</v>
      </c>
    </row>
    <row r="629" spans="1:30" s="34" customFormat="1" x14ac:dyDescent="0.2">
      <c r="A629" s="34" t="s">
        <v>200</v>
      </c>
      <c r="B629" s="42">
        <v>473426095052601</v>
      </c>
      <c r="C629" s="36">
        <v>303</v>
      </c>
      <c r="D629" s="37">
        <v>36299</v>
      </c>
      <c r="E629" s="37"/>
      <c r="F629" s="37"/>
      <c r="G629" s="37"/>
      <c r="H629" s="37"/>
      <c r="I629" s="37"/>
      <c r="J629" s="38" t="str">
        <f t="shared" si="52"/>
        <v>V</v>
      </c>
      <c r="K629" s="38"/>
      <c r="L629" s="38"/>
      <c r="M629" s="38"/>
      <c r="N629" s="38"/>
      <c r="O629" s="38"/>
      <c r="P629" s="38"/>
      <c r="U629" s="39">
        <f t="shared" si="53"/>
        <v>22.346890999999999</v>
      </c>
      <c r="V629" s="34">
        <v>6.8109999999999999</v>
      </c>
      <c r="X629" s="39"/>
      <c r="AA629" s="34">
        <v>430.64</v>
      </c>
      <c r="AB629" s="34">
        <f t="shared" si="54"/>
        <v>423.82900000000001</v>
      </c>
      <c r="AD629" s="34">
        <f t="shared" ref="AD629:AD692" si="56">430.356-AB629</f>
        <v>6.5269999999999868</v>
      </c>
    </row>
    <row r="630" spans="1:30" s="34" customFormat="1" x14ac:dyDescent="0.2">
      <c r="A630" s="34" t="s">
        <v>200</v>
      </c>
      <c r="B630" s="42">
        <v>473426095052601</v>
      </c>
      <c r="C630" s="36">
        <v>303</v>
      </c>
      <c r="D630" s="37">
        <v>36328</v>
      </c>
      <c r="E630" s="37"/>
      <c r="F630" s="37"/>
      <c r="G630" s="37"/>
      <c r="H630" s="37"/>
      <c r="I630" s="37"/>
      <c r="J630" s="38" t="str">
        <f t="shared" si="52"/>
        <v>V</v>
      </c>
      <c r="K630" s="38"/>
      <c r="L630" s="38"/>
      <c r="M630" s="38"/>
      <c r="N630" s="38"/>
      <c r="O630" s="38"/>
      <c r="P630" s="38"/>
      <c r="U630" s="39">
        <f t="shared" si="53"/>
        <v>21.779278000000001</v>
      </c>
      <c r="V630" s="34">
        <v>6.6379999999999999</v>
      </c>
      <c r="X630" s="39"/>
      <c r="AA630" s="34">
        <v>430.64</v>
      </c>
      <c r="AB630" s="34">
        <f t="shared" si="54"/>
        <v>424.00200000000001</v>
      </c>
      <c r="AD630" s="34">
        <f t="shared" si="56"/>
        <v>6.353999999999985</v>
      </c>
    </row>
    <row r="631" spans="1:30" s="34" customFormat="1" x14ac:dyDescent="0.2">
      <c r="A631" s="34" t="s">
        <v>200</v>
      </c>
      <c r="B631" s="42">
        <v>473426095052601</v>
      </c>
      <c r="C631" s="36">
        <v>303</v>
      </c>
      <c r="D631" s="37">
        <v>36371</v>
      </c>
      <c r="E631" s="37"/>
      <c r="F631" s="37"/>
      <c r="G631" s="37"/>
      <c r="H631" s="37"/>
      <c r="I631" s="37"/>
      <c r="J631" s="38" t="str">
        <f t="shared" si="52"/>
        <v>V</v>
      </c>
      <c r="K631" s="38"/>
      <c r="L631" s="38"/>
      <c r="M631" s="38"/>
      <c r="N631" s="38"/>
      <c r="O631" s="38"/>
      <c r="P631" s="38"/>
      <c r="U631" s="39">
        <f t="shared" si="53"/>
        <v>21.451178000000002</v>
      </c>
      <c r="V631" s="34">
        <v>6.5380000000000003</v>
      </c>
      <c r="X631" s="39"/>
      <c r="AA631" s="34">
        <v>430.64</v>
      </c>
      <c r="AB631" s="34">
        <f t="shared" si="54"/>
        <v>424.10199999999998</v>
      </c>
      <c r="AD631" s="34">
        <f t="shared" si="56"/>
        <v>6.2540000000000191</v>
      </c>
    </row>
    <row r="632" spans="1:30" s="34" customFormat="1" x14ac:dyDescent="0.2">
      <c r="A632" s="34" t="s">
        <v>200</v>
      </c>
      <c r="B632" s="42">
        <v>473426095052601</v>
      </c>
      <c r="C632" s="36">
        <v>303</v>
      </c>
      <c r="D632" s="37">
        <v>36399</v>
      </c>
      <c r="E632" s="37"/>
      <c r="F632" s="37"/>
      <c r="G632" s="37"/>
      <c r="H632" s="37"/>
      <c r="I632" s="37"/>
      <c r="J632" s="38" t="str">
        <f t="shared" si="52"/>
        <v>V</v>
      </c>
      <c r="K632" s="38"/>
      <c r="L632" s="38"/>
      <c r="M632" s="38"/>
      <c r="N632" s="38"/>
      <c r="O632" s="38"/>
      <c r="P632" s="38"/>
      <c r="U632" s="39">
        <f t="shared" si="53"/>
        <v>21.438054000000001</v>
      </c>
      <c r="V632" s="34">
        <v>6.5339999999999998</v>
      </c>
      <c r="X632" s="39"/>
      <c r="AA632" s="34">
        <v>430.64</v>
      </c>
      <c r="AB632" s="34">
        <f t="shared" si="54"/>
        <v>424.10599999999999</v>
      </c>
      <c r="AD632" s="34">
        <f t="shared" si="56"/>
        <v>6.25</v>
      </c>
    </row>
    <row r="633" spans="1:30" s="34" customFormat="1" x14ac:dyDescent="0.2">
      <c r="A633" s="34" t="s">
        <v>200</v>
      </c>
      <c r="B633" s="42">
        <v>473426095052601</v>
      </c>
      <c r="C633" s="36">
        <v>303</v>
      </c>
      <c r="D633" s="37">
        <v>36427</v>
      </c>
      <c r="E633" s="37"/>
      <c r="F633" s="37"/>
      <c r="G633" s="37"/>
      <c r="H633" s="37"/>
      <c r="I633" s="37"/>
      <c r="J633" s="38" t="str">
        <f t="shared" si="52"/>
        <v>V</v>
      </c>
      <c r="K633" s="38"/>
      <c r="L633" s="38"/>
      <c r="M633" s="38"/>
      <c r="N633" s="38"/>
      <c r="O633" s="38"/>
      <c r="P633" s="38"/>
      <c r="U633" s="39">
        <f t="shared" si="53"/>
        <v>21.362591000000002</v>
      </c>
      <c r="V633" s="34">
        <v>6.5110000000000001</v>
      </c>
      <c r="X633" s="39"/>
      <c r="AA633" s="34">
        <v>430.64</v>
      </c>
      <c r="AB633" s="34">
        <f t="shared" si="54"/>
        <v>424.12899999999996</v>
      </c>
      <c r="AD633" s="34">
        <f t="shared" si="56"/>
        <v>6.2270000000000323</v>
      </c>
    </row>
    <row r="634" spans="1:30" s="34" customFormat="1" x14ac:dyDescent="0.2">
      <c r="A634" s="34" t="s">
        <v>200</v>
      </c>
      <c r="B634" s="42">
        <v>473426095052601</v>
      </c>
      <c r="C634" s="36">
        <v>303</v>
      </c>
      <c r="D634" s="37">
        <v>36458</v>
      </c>
      <c r="E634" s="37"/>
      <c r="F634" s="37"/>
      <c r="G634" s="37"/>
      <c r="H634" s="37"/>
      <c r="I634" s="37"/>
      <c r="J634" s="38" t="str">
        <f t="shared" si="52"/>
        <v>V</v>
      </c>
      <c r="K634" s="38"/>
      <c r="L634" s="38"/>
      <c r="M634" s="38"/>
      <c r="N634" s="38"/>
      <c r="O634" s="38"/>
      <c r="P634" s="38"/>
      <c r="U634" s="39">
        <f t="shared" si="53"/>
        <v>21.641476000000001</v>
      </c>
      <c r="V634" s="34">
        <v>6.5960000000000001</v>
      </c>
      <c r="X634" s="39"/>
      <c r="AA634" s="34">
        <v>430.64</v>
      </c>
      <c r="AB634" s="34">
        <f t="shared" si="54"/>
        <v>424.04399999999998</v>
      </c>
      <c r="AD634" s="34">
        <f t="shared" si="56"/>
        <v>6.3120000000000118</v>
      </c>
    </row>
    <row r="635" spans="1:30" s="34" customFormat="1" x14ac:dyDescent="0.2">
      <c r="A635" s="34" t="s">
        <v>200</v>
      </c>
      <c r="B635" s="42">
        <v>473426095052601</v>
      </c>
      <c r="C635" s="36">
        <v>303</v>
      </c>
      <c r="D635" s="37">
        <v>36486</v>
      </c>
      <c r="E635" s="37"/>
      <c r="F635" s="37"/>
      <c r="G635" s="37"/>
      <c r="H635" s="37"/>
      <c r="I635" s="37"/>
      <c r="J635" s="38" t="str">
        <f t="shared" si="52"/>
        <v>V</v>
      </c>
      <c r="K635" s="38"/>
      <c r="L635" s="38"/>
      <c r="M635" s="38"/>
      <c r="N635" s="38"/>
      <c r="O635" s="38"/>
      <c r="P635" s="38"/>
      <c r="U635" s="39">
        <f t="shared" si="53"/>
        <v>21.907236999999999</v>
      </c>
      <c r="V635" s="34">
        <v>6.6769999999999996</v>
      </c>
      <c r="X635" s="39"/>
      <c r="AA635" s="34">
        <v>430.64</v>
      </c>
      <c r="AB635" s="34">
        <f t="shared" si="54"/>
        <v>423.96299999999997</v>
      </c>
      <c r="AD635" s="34">
        <f t="shared" si="56"/>
        <v>6.3930000000000291</v>
      </c>
    </row>
    <row r="636" spans="1:30" s="34" customFormat="1" x14ac:dyDescent="0.2">
      <c r="A636" s="34" t="s">
        <v>200</v>
      </c>
      <c r="B636" s="42">
        <v>473426095052601</v>
      </c>
      <c r="C636" s="36">
        <v>303</v>
      </c>
      <c r="D636" s="37">
        <v>36521</v>
      </c>
      <c r="E636" s="37"/>
      <c r="F636" s="37"/>
      <c r="G636" s="37"/>
      <c r="H636" s="37"/>
      <c r="I636" s="37"/>
      <c r="J636" s="38" t="str">
        <f t="shared" si="52"/>
        <v>V</v>
      </c>
      <c r="K636" s="38"/>
      <c r="L636" s="38"/>
      <c r="M636" s="38"/>
      <c r="N636" s="38"/>
      <c r="O636" s="38"/>
      <c r="P636" s="38"/>
      <c r="U636" s="39">
        <f t="shared" si="53"/>
        <v>22.146750000000001</v>
      </c>
      <c r="V636" s="34">
        <v>6.75</v>
      </c>
      <c r="X636" s="39"/>
      <c r="AA636" s="34">
        <v>430.64</v>
      </c>
      <c r="AB636" s="34">
        <f t="shared" si="54"/>
        <v>423.89</v>
      </c>
      <c r="AD636" s="34">
        <f t="shared" si="56"/>
        <v>6.4660000000000082</v>
      </c>
    </row>
    <row r="637" spans="1:30" s="34" customFormat="1" x14ac:dyDescent="0.2">
      <c r="A637" s="34" t="s">
        <v>200</v>
      </c>
      <c r="B637" s="42">
        <v>473426095052601</v>
      </c>
      <c r="C637" s="36">
        <v>303</v>
      </c>
      <c r="D637" s="37">
        <v>36553</v>
      </c>
      <c r="E637" s="37"/>
      <c r="F637" s="37"/>
      <c r="G637" s="37"/>
      <c r="H637" s="37"/>
      <c r="I637" s="37"/>
      <c r="J637" s="38" t="str">
        <f t="shared" si="52"/>
        <v>V</v>
      </c>
      <c r="K637" s="38"/>
      <c r="L637" s="38"/>
      <c r="M637" s="38"/>
      <c r="N637" s="38"/>
      <c r="O637" s="38"/>
      <c r="P637" s="38"/>
      <c r="U637" s="39">
        <v>22.37</v>
      </c>
      <c r="V637" s="40">
        <f t="shared" ref="V637:V643" si="57">U637/3.281</f>
        <v>6.8180432794879611</v>
      </c>
      <c r="W637" s="40"/>
      <c r="X637" s="39"/>
      <c r="AA637" s="34">
        <v>430.64</v>
      </c>
      <c r="AB637" s="34">
        <f t="shared" si="54"/>
        <v>423.82195672051205</v>
      </c>
      <c r="AD637" s="40">
        <f t="shared" si="56"/>
        <v>6.5340432794879462</v>
      </c>
    </row>
    <row r="638" spans="1:30" s="34" customFormat="1" x14ac:dyDescent="0.2">
      <c r="A638" s="34" t="s">
        <v>200</v>
      </c>
      <c r="B638" s="42">
        <v>473426095052601</v>
      </c>
      <c r="C638" s="36">
        <v>303</v>
      </c>
      <c r="D638" s="37">
        <v>36587</v>
      </c>
      <c r="E638" s="37"/>
      <c r="F638" s="37"/>
      <c r="G638" s="37"/>
      <c r="H638" s="37"/>
      <c r="I638" s="37"/>
      <c r="J638" s="38" t="str">
        <f t="shared" si="52"/>
        <v>V</v>
      </c>
      <c r="K638" s="38"/>
      <c r="L638" s="38"/>
      <c r="M638" s="38"/>
      <c r="N638" s="38"/>
      <c r="O638" s="38"/>
      <c r="P638" s="38"/>
      <c r="U638" s="39">
        <v>22.52</v>
      </c>
      <c r="V638" s="40">
        <f t="shared" si="57"/>
        <v>6.8637610484608347</v>
      </c>
      <c r="W638" s="40"/>
      <c r="X638" s="39"/>
      <c r="AA638" s="34">
        <v>430.64</v>
      </c>
      <c r="AB638" s="34">
        <f t="shared" si="54"/>
        <v>423.77623895153914</v>
      </c>
      <c r="AD638" s="40">
        <f t="shared" si="56"/>
        <v>6.5797610484608526</v>
      </c>
    </row>
    <row r="639" spans="1:30" s="34" customFormat="1" x14ac:dyDescent="0.2">
      <c r="A639" s="34" t="s">
        <v>200</v>
      </c>
      <c r="B639" s="42">
        <v>473426095052601</v>
      </c>
      <c r="C639" s="36">
        <v>303</v>
      </c>
      <c r="D639" s="37">
        <v>36612</v>
      </c>
      <c r="E639" s="37"/>
      <c r="F639" s="37"/>
      <c r="G639" s="37"/>
      <c r="H639" s="37"/>
      <c r="I639" s="37"/>
      <c r="J639" s="38" t="str">
        <f t="shared" si="52"/>
        <v>V</v>
      </c>
      <c r="K639" s="38"/>
      <c r="L639" s="38"/>
      <c r="M639" s="38"/>
      <c r="N639" s="38"/>
      <c r="O639" s="38"/>
      <c r="P639" s="38"/>
      <c r="U639" s="39">
        <v>22.6</v>
      </c>
      <c r="V639" s="40">
        <f t="shared" si="57"/>
        <v>6.888143858579701</v>
      </c>
      <c r="W639" s="40"/>
      <c r="X639" s="39"/>
      <c r="AA639" s="34">
        <v>430.64</v>
      </c>
      <c r="AB639" s="34">
        <f t="shared" si="54"/>
        <v>423.75185614142026</v>
      </c>
      <c r="AD639" s="40">
        <f t="shared" si="56"/>
        <v>6.6041438585797323</v>
      </c>
    </row>
    <row r="640" spans="1:30" s="34" customFormat="1" x14ac:dyDescent="0.2">
      <c r="A640" s="34" t="s">
        <v>200</v>
      </c>
      <c r="B640" s="42">
        <v>473426095052601</v>
      </c>
      <c r="C640" s="36">
        <v>303</v>
      </c>
      <c r="D640" s="37">
        <v>36640</v>
      </c>
      <c r="E640" s="37"/>
      <c r="F640" s="37"/>
      <c r="G640" s="37"/>
      <c r="H640" s="37"/>
      <c r="I640" s="37"/>
      <c r="J640" s="38" t="str">
        <f t="shared" si="52"/>
        <v>V</v>
      </c>
      <c r="K640" s="38"/>
      <c r="L640" s="38"/>
      <c r="M640" s="38"/>
      <c r="N640" s="38"/>
      <c r="O640" s="38"/>
      <c r="P640" s="38"/>
      <c r="U640" s="39">
        <v>22.59</v>
      </c>
      <c r="V640" s="40">
        <f t="shared" si="57"/>
        <v>6.8850960073148428</v>
      </c>
      <c r="W640" s="40"/>
      <c r="X640" s="39"/>
      <c r="AA640" s="34">
        <v>430.64</v>
      </c>
      <c r="AB640" s="34">
        <f t="shared" si="54"/>
        <v>423.75490399268517</v>
      </c>
      <c r="AD640" s="40">
        <f t="shared" si="56"/>
        <v>6.6010960073148226</v>
      </c>
    </row>
    <row r="641" spans="1:30" s="34" customFormat="1" x14ac:dyDescent="0.2">
      <c r="A641" s="34" t="s">
        <v>200</v>
      </c>
      <c r="B641" s="42">
        <v>473426095052601</v>
      </c>
      <c r="C641" s="36">
        <v>303</v>
      </c>
      <c r="D641" s="37">
        <v>36669</v>
      </c>
      <c r="E641" s="37"/>
      <c r="F641" s="37"/>
      <c r="G641" s="37"/>
      <c r="H641" s="37"/>
      <c r="I641" s="37"/>
      <c r="J641" s="38" t="str">
        <f t="shared" si="52"/>
        <v>V</v>
      </c>
      <c r="K641" s="38"/>
      <c r="L641" s="38"/>
      <c r="M641" s="38"/>
      <c r="N641" s="38"/>
      <c r="O641" s="38"/>
      <c r="P641" s="38"/>
      <c r="U641" s="39">
        <v>22.64</v>
      </c>
      <c r="V641" s="40">
        <f t="shared" si="57"/>
        <v>6.9003352636391346</v>
      </c>
      <c r="W641" s="40"/>
      <c r="X641" s="39"/>
      <c r="AA641" s="34">
        <v>430.64</v>
      </c>
      <c r="AB641" s="34">
        <f t="shared" si="54"/>
        <v>423.73966473636085</v>
      </c>
      <c r="AD641" s="40">
        <f t="shared" si="56"/>
        <v>6.6163352636391437</v>
      </c>
    </row>
    <row r="642" spans="1:30" s="34" customFormat="1" x14ac:dyDescent="0.2">
      <c r="A642" s="34" t="s">
        <v>200</v>
      </c>
      <c r="B642" s="42">
        <v>473426095052601</v>
      </c>
      <c r="C642" s="36">
        <v>303</v>
      </c>
      <c r="D642" s="37">
        <v>36706</v>
      </c>
      <c r="E642" s="37"/>
      <c r="F642" s="37"/>
      <c r="G642" s="37"/>
      <c r="H642" s="37"/>
      <c r="I642" s="37"/>
      <c r="J642" s="38" t="str">
        <f t="shared" si="52"/>
        <v>V</v>
      </c>
      <c r="K642" s="38"/>
      <c r="L642" s="38"/>
      <c r="M642" s="38"/>
      <c r="N642" s="38"/>
      <c r="O642" s="38"/>
      <c r="P642" s="38"/>
      <c r="U642" s="39">
        <v>22.55</v>
      </c>
      <c r="V642" s="40">
        <f t="shared" si="57"/>
        <v>6.8729046022554101</v>
      </c>
      <c r="W642" s="40"/>
      <c r="X642" s="39"/>
      <c r="AA642" s="34">
        <v>430.64</v>
      </c>
      <c r="AB642" s="34">
        <f t="shared" si="54"/>
        <v>423.76709539774458</v>
      </c>
      <c r="AD642" s="40">
        <f t="shared" si="56"/>
        <v>6.5889046022554112</v>
      </c>
    </row>
    <row r="643" spans="1:30" s="34" customFormat="1" x14ac:dyDescent="0.2">
      <c r="A643" s="34" t="s">
        <v>200</v>
      </c>
      <c r="B643" s="42">
        <v>473426095052601</v>
      </c>
      <c r="C643" s="36">
        <v>303</v>
      </c>
      <c r="D643" s="37">
        <v>36732</v>
      </c>
      <c r="E643" s="37"/>
      <c r="F643" s="37"/>
      <c r="G643" s="37"/>
      <c r="H643" s="37"/>
      <c r="I643" s="37"/>
      <c r="J643" s="38" t="str">
        <f t="shared" si="52"/>
        <v>V</v>
      </c>
      <c r="K643" s="38"/>
      <c r="L643" s="38"/>
      <c r="M643" s="38"/>
      <c r="N643" s="38"/>
      <c r="O643" s="38"/>
      <c r="P643" s="38"/>
      <c r="U643" s="39">
        <v>22.74</v>
      </c>
      <c r="V643" s="40">
        <f t="shared" si="57"/>
        <v>6.9308137762877164</v>
      </c>
      <c r="W643" s="40"/>
      <c r="X643" s="39"/>
      <c r="AA643" s="34">
        <v>430.64</v>
      </c>
      <c r="AB643" s="34">
        <f t="shared" si="54"/>
        <v>423.70918622371227</v>
      </c>
      <c r="AD643" s="40">
        <f t="shared" si="56"/>
        <v>6.6468137762877291</v>
      </c>
    </row>
    <row r="644" spans="1:30" s="34" customFormat="1" x14ac:dyDescent="0.2">
      <c r="A644" s="34" t="s">
        <v>200</v>
      </c>
      <c r="B644" s="42">
        <v>473426095052601</v>
      </c>
      <c r="C644" s="36">
        <v>303</v>
      </c>
      <c r="D644" s="37">
        <v>36760</v>
      </c>
      <c r="E644" s="37"/>
      <c r="F644" s="37"/>
      <c r="G644" s="37"/>
      <c r="H644" s="37"/>
      <c r="I644" s="37"/>
      <c r="J644" s="38" t="str">
        <f t="shared" si="52"/>
        <v>V</v>
      </c>
      <c r="K644" s="38"/>
      <c r="L644" s="38"/>
      <c r="M644" s="38"/>
      <c r="N644" s="38"/>
      <c r="O644" s="38"/>
      <c r="P644" s="38"/>
      <c r="U644" s="39">
        <v>22.75</v>
      </c>
      <c r="V644" s="40">
        <v>6.9329999999999998</v>
      </c>
      <c r="W644" s="40"/>
      <c r="X644" s="39"/>
      <c r="AA644" s="34">
        <v>430.64</v>
      </c>
      <c r="AB644" s="34">
        <f t="shared" si="54"/>
        <v>423.70699999999999</v>
      </c>
      <c r="AD644" s="40">
        <f t="shared" si="56"/>
        <v>6.6490000000000009</v>
      </c>
    </row>
    <row r="645" spans="1:30" s="34" customFormat="1" x14ac:dyDescent="0.2">
      <c r="A645" s="34" t="s">
        <v>200</v>
      </c>
      <c r="B645" s="42">
        <v>473426095052601</v>
      </c>
      <c r="C645" s="36">
        <v>303</v>
      </c>
      <c r="D645" s="37">
        <v>36787</v>
      </c>
      <c r="E645" s="37"/>
      <c r="F645" s="37"/>
      <c r="G645" s="37"/>
      <c r="H645" s="37"/>
      <c r="I645" s="37"/>
      <c r="J645" s="38" t="str">
        <f t="shared" si="52"/>
        <v>V</v>
      </c>
      <c r="K645" s="38"/>
      <c r="L645" s="38"/>
      <c r="M645" s="38"/>
      <c r="N645" s="38"/>
      <c r="O645" s="38"/>
      <c r="P645" s="38"/>
      <c r="U645" s="39">
        <v>22.73</v>
      </c>
      <c r="V645" s="40">
        <v>6.9279999999999999</v>
      </c>
      <c r="W645" s="40"/>
      <c r="X645" s="39"/>
      <c r="AA645" s="34">
        <v>430.64</v>
      </c>
      <c r="AB645" s="34">
        <f t="shared" si="54"/>
        <v>423.71199999999999</v>
      </c>
      <c r="AD645" s="40">
        <f t="shared" si="56"/>
        <v>6.6440000000000055</v>
      </c>
    </row>
    <row r="646" spans="1:30" s="34" customFormat="1" x14ac:dyDescent="0.2">
      <c r="A646" s="34" t="s">
        <v>200</v>
      </c>
      <c r="B646" s="42">
        <v>473426095052601</v>
      </c>
      <c r="C646" s="36">
        <v>303</v>
      </c>
      <c r="D646" s="37">
        <v>36822</v>
      </c>
      <c r="E646" s="37"/>
      <c r="F646" s="37"/>
      <c r="G646" s="37"/>
      <c r="H646" s="37"/>
      <c r="I646" s="37"/>
      <c r="J646" s="38" t="str">
        <f t="shared" si="52"/>
        <v>V</v>
      </c>
      <c r="K646" s="38"/>
      <c r="L646" s="38"/>
      <c r="M646" s="38"/>
      <c r="N646" s="38"/>
      <c r="O646" s="38"/>
      <c r="P646" s="38"/>
      <c r="U646" s="39">
        <v>22.7</v>
      </c>
      <c r="V646" s="40">
        <v>6.9189999999999996</v>
      </c>
      <c r="W646" s="40"/>
      <c r="X646" s="39"/>
      <c r="AA646" s="34">
        <v>430.64</v>
      </c>
      <c r="AB646" s="34">
        <f t="shared" si="54"/>
        <v>423.721</v>
      </c>
      <c r="AD646" s="40">
        <f t="shared" si="56"/>
        <v>6.6349999999999909</v>
      </c>
    </row>
    <row r="647" spans="1:30" s="34" customFormat="1" x14ac:dyDescent="0.2">
      <c r="A647" s="34" t="s">
        <v>200</v>
      </c>
      <c r="B647" s="42">
        <v>473426095052601</v>
      </c>
      <c r="C647" s="36">
        <v>303</v>
      </c>
      <c r="D647" s="37">
        <v>36859</v>
      </c>
      <c r="E647" s="37"/>
      <c r="F647" s="37"/>
      <c r="G647" s="37"/>
      <c r="H647" s="37"/>
      <c r="I647" s="37"/>
      <c r="J647" s="38" t="str">
        <f t="shared" si="52"/>
        <v>V</v>
      </c>
      <c r="K647" s="38"/>
      <c r="L647" s="38"/>
      <c r="M647" s="38"/>
      <c r="N647" s="38"/>
      <c r="O647" s="38"/>
      <c r="P647" s="38"/>
      <c r="U647" s="39">
        <v>22.23</v>
      </c>
      <c r="V647" s="40">
        <v>6.7759999999999998</v>
      </c>
      <c r="W647" s="40"/>
      <c r="X647" s="39"/>
      <c r="AA647" s="34">
        <v>430.64</v>
      </c>
      <c r="AB647" s="34">
        <f t="shared" si="54"/>
        <v>423.86399999999998</v>
      </c>
      <c r="AD647" s="40">
        <f t="shared" si="56"/>
        <v>6.4920000000000186</v>
      </c>
    </row>
    <row r="648" spans="1:30" s="34" customFormat="1" x14ac:dyDescent="0.2">
      <c r="A648" s="34" t="s">
        <v>200</v>
      </c>
      <c r="B648" s="42">
        <v>473426095052601</v>
      </c>
      <c r="C648" s="36">
        <v>303</v>
      </c>
      <c r="D648" s="37">
        <v>36888</v>
      </c>
      <c r="E648" s="37"/>
      <c r="F648" s="37"/>
      <c r="G648" s="37"/>
      <c r="H648" s="37"/>
      <c r="I648" s="37"/>
      <c r="J648" s="38" t="str">
        <f t="shared" si="52"/>
        <v>V</v>
      </c>
      <c r="K648" s="38"/>
      <c r="L648" s="38"/>
      <c r="M648" s="38"/>
      <c r="N648" s="38"/>
      <c r="O648" s="38"/>
      <c r="P648" s="38"/>
      <c r="U648" s="39">
        <v>22.19</v>
      </c>
      <c r="V648" s="40">
        <v>6.7640000000000002</v>
      </c>
      <c r="W648" s="40"/>
      <c r="X648" s="39"/>
      <c r="AA648" s="34">
        <v>430.64</v>
      </c>
      <c r="AB648" s="34">
        <f t="shared" si="54"/>
        <v>423.87599999999998</v>
      </c>
      <c r="AD648" s="40">
        <f t="shared" si="56"/>
        <v>6.4800000000000182</v>
      </c>
    </row>
    <row r="649" spans="1:30" s="34" customFormat="1" x14ac:dyDescent="0.2">
      <c r="A649" s="34" t="s">
        <v>200</v>
      </c>
      <c r="B649" s="42">
        <v>473426095052601</v>
      </c>
      <c r="C649" s="36">
        <v>303</v>
      </c>
      <c r="D649" s="37">
        <v>36914</v>
      </c>
      <c r="E649" s="37"/>
      <c r="F649" s="37"/>
      <c r="G649" s="37"/>
      <c r="H649" s="37"/>
      <c r="I649" s="37"/>
      <c r="J649" s="38" t="str">
        <f t="shared" si="52"/>
        <v>V</v>
      </c>
      <c r="K649" s="38"/>
      <c r="L649" s="38"/>
      <c r="M649" s="38"/>
      <c r="N649" s="38"/>
      <c r="O649" s="38"/>
      <c r="P649" s="38"/>
      <c r="U649" s="39">
        <v>22.33</v>
      </c>
      <c r="V649" s="40">
        <v>6.806</v>
      </c>
      <c r="W649" s="40"/>
      <c r="X649" s="39"/>
      <c r="AA649" s="34">
        <v>430.64</v>
      </c>
      <c r="AB649" s="34">
        <f t="shared" si="54"/>
        <v>423.834</v>
      </c>
      <c r="AD649" s="40">
        <f t="shared" si="56"/>
        <v>6.5219999999999914</v>
      </c>
    </row>
    <row r="650" spans="1:30" s="34" customFormat="1" x14ac:dyDescent="0.2">
      <c r="A650" s="34" t="s">
        <v>200</v>
      </c>
      <c r="B650" s="42">
        <v>473426095052601</v>
      </c>
      <c r="C650" s="36">
        <v>303</v>
      </c>
      <c r="D650" s="37">
        <v>36941</v>
      </c>
      <c r="E650" s="37"/>
      <c r="F650" s="37"/>
      <c r="G650" s="37"/>
      <c r="H650" s="37"/>
      <c r="I650" s="37"/>
      <c r="J650" s="38" t="str">
        <f t="shared" si="52"/>
        <v>V</v>
      </c>
      <c r="K650" s="38"/>
      <c r="L650" s="38"/>
      <c r="M650" s="38"/>
      <c r="N650" s="38"/>
      <c r="O650" s="38"/>
      <c r="P650" s="38"/>
      <c r="U650" s="39">
        <v>22.48</v>
      </c>
      <c r="V650" s="40">
        <v>6.8520000000000003</v>
      </c>
      <c r="W650" s="40"/>
      <c r="X650" s="39"/>
      <c r="AA650" s="34">
        <v>430.64</v>
      </c>
      <c r="AB650" s="34">
        <f t="shared" si="54"/>
        <v>423.78800000000001</v>
      </c>
      <c r="AD650" s="40">
        <f t="shared" si="56"/>
        <v>6.5679999999999836</v>
      </c>
    </row>
    <row r="651" spans="1:30" s="34" customFormat="1" x14ac:dyDescent="0.2">
      <c r="A651" s="34" t="s">
        <v>200</v>
      </c>
      <c r="B651" s="42">
        <v>473426095052601</v>
      </c>
      <c r="C651" s="36">
        <v>303</v>
      </c>
      <c r="D651" s="37">
        <v>36965</v>
      </c>
      <c r="E651" s="37"/>
      <c r="F651" s="37"/>
      <c r="G651" s="37"/>
      <c r="H651" s="37"/>
      <c r="I651" s="37"/>
      <c r="J651" s="38" t="str">
        <f t="shared" si="52"/>
        <v>V</v>
      </c>
      <c r="K651" s="38"/>
      <c r="L651" s="38"/>
      <c r="M651" s="38"/>
      <c r="N651" s="38"/>
      <c r="O651" s="38"/>
      <c r="P651" s="38"/>
      <c r="U651" s="39">
        <v>22.59</v>
      </c>
      <c r="V651" s="40">
        <v>6.8849999999999998</v>
      </c>
      <c r="W651" s="40"/>
      <c r="X651" s="39"/>
      <c r="AA651" s="34">
        <v>430.64</v>
      </c>
      <c r="AB651" s="34">
        <f t="shared" si="54"/>
        <v>423.755</v>
      </c>
      <c r="AD651" s="40">
        <f t="shared" si="56"/>
        <v>6.6009999999999991</v>
      </c>
    </row>
    <row r="652" spans="1:30" s="34" customFormat="1" x14ac:dyDescent="0.2">
      <c r="A652" s="34" t="s">
        <v>200</v>
      </c>
      <c r="B652" s="42">
        <v>473426095052601</v>
      </c>
      <c r="C652" s="36">
        <v>303</v>
      </c>
      <c r="D652" s="37">
        <v>37011</v>
      </c>
      <c r="E652" s="37"/>
      <c r="F652" s="37"/>
      <c r="G652" s="37"/>
      <c r="H652" s="37"/>
      <c r="I652" s="37"/>
      <c r="J652" s="38" t="str">
        <f t="shared" ref="J652:J708" si="58">IF(ISBLANK(Q652),"V","S")</f>
        <v>V</v>
      </c>
      <c r="K652" s="38"/>
      <c r="L652" s="38"/>
      <c r="M652" s="38"/>
      <c r="N652" s="38"/>
      <c r="O652" s="38"/>
      <c r="P652" s="38"/>
      <c r="U652" s="39">
        <v>22.19</v>
      </c>
      <c r="V652" s="40">
        <v>6.7640000000000002</v>
      </c>
      <c r="W652" s="40"/>
      <c r="X652" s="39"/>
      <c r="AA652" s="34">
        <v>430.64</v>
      </c>
      <c r="AB652" s="34">
        <f t="shared" si="54"/>
        <v>423.87599999999998</v>
      </c>
      <c r="AD652" s="40">
        <f t="shared" si="56"/>
        <v>6.4800000000000182</v>
      </c>
    </row>
    <row r="653" spans="1:30" s="34" customFormat="1" x14ac:dyDescent="0.2">
      <c r="A653" s="34" t="s">
        <v>200</v>
      </c>
      <c r="B653" s="42">
        <v>473426095052601</v>
      </c>
      <c r="C653" s="36">
        <v>303</v>
      </c>
      <c r="D653" s="37">
        <v>37041</v>
      </c>
      <c r="E653" s="37"/>
      <c r="F653" s="37"/>
      <c r="G653" s="37"/>
      <c r="H653" s="37"/>
      <c r="I653" s="37"/>
      <c r="J653" s="38" t="str">
        <f t="shared" si="58"/>
        <v>V</v>
      </c>
      <c r="K653" s="38"/>
      <c r="L653" s="38"/>
      <c r="M653" s="38"/>
      <c r="N653" s="38"/>
      <c r="O653" s="38"/>
      <c r="P653" s="38"/>
      <c r="U653" s="39">
        <v>21.44</v>
      </c>
      <c r="V653" s="40">
        <v>6.5350000000000001</v>
      </c>
      <c r="W653" s="40"/>
      <c r="X653" s="39"/>
      <c r="AA653" s="34">
        <v>430.64</v>
      </c>
      <c r="AB653" s="34">
        <f t="shared" si="54"/>
        <v>424.10499999999996</v>
      </c>
      <c r="AD653" s="40">
        <f t="shared" si="56"/>
        <v>6.2510000000000332</v>
      </c>
    </row>
    <row r="654" spans="1:30" s="34" customFormat="1" x14ac:dyDescent="0.2">
      <c r="A654" s="34" t="s">
        <v>200</v>
      </c>
      <c r="B654" s="42">
        <v>473426095052601</v>
      </c>
      <c r="C654" s="36">
        <v>303</v>
      </c>
      <c r="D654" s="37">
        <v>37063</v>
      </c>
      <c r="E654" s="37"/>
      <c r="F654" s="37"/>
      <c r="G654" s="37"/>
      <c r="H654" s="37"/>
      <c r="I654" s="37"/>
      <c r="J654" s="38" t="str">
        <f t="shared" si="58"/>
        <v>V</v>
      </c>
      <c r="K654" s="38"/>
      <c r="L654" s="38"/>
      <c r="M654" s="38"/>
      <c r="N654" s="38"/>
      <c r="O654" s="38"/>
      <c r="P654" s="38"/>
      <c r="U654" s="39">
        <v>20.97</v>
      </c>
      <c r="V654" s="40">
        <v>6.3920000000000003</v>
      </c>
      <c r="W654" s="40"/>
      <c r="X654" s="39"/>
      <c r="AA654" s="34">
        <v>430.64</v>
      </c>
      <c r="AB654" s="34">
        <f t="shared" si="54"/>
        <v>424.24799999999999</v>
      </c>
      <c r="AD654" s="40">
        <f t="shared" si="56"/>
        <v>6.1080000000000041</v>
      </c>
    </row>
    <row r="655" spans="1:30" s="34" customFormat="1" x14ac:dyDescent="0.2">
      <c r="A655" s="34" t="s">
        <v>200</v>
      </c>
      <c r="B655" s="42">
        <v>473426095052601</v>
      </c>
      <c r="C655" s="36">
        <v>303</v>
      </c>
      <c r="D655" s="37">
        <v>37102</v>
      </c>
      <c r="E655" s="37"/>
      <c r="F655" s="37"/>
      <c r="G655" s="37"/>
      <c r="H655" s="37"/>
      <c r="I655" s="37"/>
      <c r="J655" s="38" t="str">
        <f t="shared" si="58"/>
        <v>V</v>
      </c>
      <c r="K655" s="38"/>
      <c r="L655" s="38"/>
      <c r="M655" s="38"/>
      <c r="N655" s="38"/>
      <c r="O655" s="38"/>
      <c r="P655" s="38"/>
      <c r="U655" s="39">
        <v>21.5</v>
      </c>
      <c r="V655" s="40">
        <v>6.5529999999999999</v>
      </c>
      <c r="W655" s="40"/>
      <c r="X655" s="39"/>
      <c r="AA655" s="34">
        <v>430.64</v>
      </c>
      <c r="AB655" s="34">
        <f t="shared" si="54"/>
        <v>424.08699999999999</v>
      </c>
      <c r="AD655" s="40">
        <f t="shared" si="56"/>
        <v>6.2690000000000055</v>
      </c>
    </row>
    <row r="656" spans="1:30" s="34" customFormat="1" x14ac:dyDescent="0.2">
      <c r="A656" s="34" t="s">
        <v>200</v>
      </c>
      <c r="B656" s="42">
        <v>473426095052601</v>
      </c>
      <c r="C656" s="36">
        <v>303</v>
      </c>
      <c r="D656" s="37">
        <v>37130</v>
      </c>
      <c r="E656" s="37"/>
      <c r="F656" s="37"/>
      <c r="G656" s="37"/>
      <c r="H656" s="37"/>
      <c r="I656" s="37"/>
      <c r="J656" s="38" t="str">
        <f t="shared" si="58"/>
        <v>V</v>
      </c>
      <c r="K656" s="38"/>
      <c r="L656" s="38"/>
      <c r="M656" s="38"/>
      <c r="N656" s="38"/>
      <c r="O656" s="38"/>
      <c r="P656" s="38"/>
      <c r="U656" s="39">
        <v>21.72</v>
      </c>
      <c r="V656" s="40">
        <v>6.62</v>
      </c>
      <c r="W656" s="40"/>
      <c r="X656" s="39"/>
      <c r="AA656" s="34">
        <v>430.64</v>
      </c>
      <c r="AB656" s="34">
        <f t="shared" si="54"/>
        <v>424.02</v>
      </c>
      <c r="AD656" s="40">
        <f t="shared" si="56"/>
        <v>6.3360000000000127</v>
      </c>
    </row>
    <row r="657" spans="1:30" s="34" customFormat="1" x14ac:dyDescent="0.2">
      <c r="A657" s="34" t="s">
        <v>200</v>
      </c>
      <c r="B657" s="42">
        <v>473426095052601</v>
      </c>
      <c r="C657" s="36">
        <v>303</v>
      </c>
      <c r="D657" s="37">
        <v>37159</v>
      </c>
      <c r="E657" s="37"/>
      <c r="F657" s="37"/>
      <c r="G657" s="37"/>
      <c r="H657" s="37"/>
      <c r="I657" s="37"/>
      <c r="J657" s="38" t="str">
        <f t="shared" si="58"/>
        <v>V</v>
      </c>
      <c r="K657" s="38"/>
      <c r="L657" s="38"/>
      <c r="M657" s="38"/>
      <c r="N657" s="38"/>
      <c r="O657" s="38"/>
      <c r="P657" s="38"/>
      <c r="U657" s="39">
        <v>21.98</v>
      </c>
      <c r="V657" s="40">
        <v>6.7</v>
      </c>
      <c r="W657" s="40"/>
      <c r="X657" s="39"/>
      <c r="AA657" s="34">
        <v>430.64</v>
      </c>
      <c r="AB657" s="34">
        <f t="shared" si="54"/>
        <v>423.94</v>
      </c>
      <c r="AD657" s="40">
        <f t="shared" si="56"/>
        <v>6.4159999999999968</v>
      </c>
    </row>
    <row r="658" spans="1:30" s="34" customFormat="1" x14ac:dyDescent="0.2">
      <c r="A658" s="34" t="s">
        <v>200</v>
      </c>
      <c r="B658" s="42">
        <v>473426095052601</v>
      </c>
      <c r="C658" s="36">
        <v>303</v>
      </c>
      <c r="D658" s="37">
        <v>37193</v>
      </c>
      <c r="E658" s="37"/>
      <c r="F658" s="37"/>
      <c r="G658" s="37"/>
      <c r="H658" s="37"/>
      <c r="I658" s="37"/>
      <c r="J658" s="38" t="str">
        <f t="shared" si="58"/>
        <v>V</v>
      </c>
      <c r="K658" s="38"/>
      <c r="L658" s="38"/>
      <c r="M658" s="38"/>
      <c r="N658" s="38"/>
      <c r="O658" s="38"/>
      <c r="P658" s="38"/>
      <c r="U658" s="39">
        <v>22.14</v>
      </c>
      <c r="V658" s="40">
        <v>6.7480000000000002</v>
      </c>
      <c r="W658" s="40"/>
      <c r="X658" s="39"/>
      <c r="AA658" s="34">
        <v>430.64</v>
      </c>
      <c r="AB658" s="34">
        <f t="shared" si="54"/>
        <v>423.892</v>
      </c>
      <c r="AD658" s="40">
        <f t="shared" si="56"/>
        <v>6.4639999999999986</v>
      </c>
    </row>
    <row r="659" spans="1:30" s="34" customFormat="1" x14ac:dyDescent="0.2">
      <c r="A659" s="34" t="s">
        <v>200</v>
      </c>
      <c r="B659" s="42">
        <v>473426095052601</v>
      </c>
      <c r="C659" s="36">
        <v>303</v>
      </c>
      <c r="D659" s="37">
        <v>37223</v>
      </c>
      <c r="E659" s="37"/>
      <c r="F659" s="37"/>
      <c r="G659" s="37"/>
      <c r="H659" s="37"/>
      <c r="I659" s="37"/>
      <c r="J659" s="38" t="str">
        <f t="shared" si="58"/>
        <v>V</v>
      </c>
      <c r="K659" s="38"/>
      <c r="L659" s="38"/>
      <c r="M659" s="38"/>
      <c r="N659" s="38"/>
      <c r="O659" s="38"/>
      <c r="P659" s="38"/>
      <c r="U659" s="39">
        <v>22.26</v>
      </c>
      <c r="V659" s="40">
        <v>6.7850000000000001</v>
      </c>
      <c r="W659" s="40"/>
      <c r="X659" s="39"/>
      <c r="AA659" s="34">
        <v>430.64</v>
      </c>
      <c r="AB659" s="34">
        <f t="shared" si="54"/>
        <v>423.85499999999996</v>
      </c>
      <c r="AD659" s="40">
        <f t="shared" si="56"/>
        <v>6.5010000000000332</v>
      </c>
    </row>
    <row r="660" spans="1:30" s="34" customFormat="1" x14ac:dyDescent="0.2">
      <c r="A660" s="34" t="s">
        <v>200</v>
      </c>
      <c r="B660" s="42">
        <v>473426095052601</v>
      </c>
      <c r="C660" s="36">
        <v>303</v>
      </c>
      <c r="D660" s="37">
        <v>37244</v>
      </c>
      <c r="E660" s="37"/>
      <c r="F660" s="37"/>
      <c r="G660" s="37"/>
      <c r="H660" s="37"/>
      <c r="I660" s="37"/>
      <c r="J660" s="38" t="str">
        <f t="shared" si="58"/>
        <v>V</v>
      </c>
      <c r="K660" s="38"/>
      <c r="L660" s="38"/>
      <c r="M660" s="38"/>
      <c r="N660" s="38"/>
      <c r="O660" s="38"/>
      <c r="P660" s="38"/>
      <c r="U660" s="39">
        <v>22.34</v>
      </c>
      <c r="V660" s="40">
        <v>6.8090000000000002</v>
      </c>
      <c r="W660" s="40"/>
      <c r="X660" s="39"/>
      <c r="AA660" s="34">
        <v>430.64</v>
      </c>
      <c r="AB660" s="34">
        <f t="shared" si="54"/>
        <v>423.83099999999996</v>
      </c>
      <c r="AD660" s="40">
        <f t="shared" si="56"/>
        <v>6.5250000000000341</v>
      </c>
    </row>
    <row r="661" spans="1:30" s="34" customFormat="1" x14ac:dyDescent="0.2">
      <c r="A661" s="34" t="s">
        <v>200</v>
      </c>
      <c r="B661" s="42">
        <v>473426095052601</v>
      </c>
      <c r="C661" s="36">
        <v>303</v>
      </c>
      <c r="D661" s="37">
        <v>37281</v>
      </c>
      <c r="E661" s="37"/>
      <c r="F661" s="37"/>
      <c r="G661" s="37"/>
      <c r="H661" s="37"/>
      <c r="I661" s="37"/>
      <c r="J661" s="38" t="str">
        <f t="shared" si="58"/>
        <v>V</v>
      </c>
      <c r="K661" s="38"/>
      <c r="L661" s="38"/>
      <c r="M661" s="38"/>
      <c r="N661" s="38"/>
      <c r="O661" s="38"/>
      <c r="P661" s="38"/>
      <c r="U661" s="39">
        <v>22.45</v>
      </c>
      <c r="V661" s="40">
        <v>6.843</v>
      </c>
      <c r="W661" s="40"/>
      <c r="X661" s="39"/>
      <c r="AA661" s="34">
        <v>430.64</v>
      </c>
      <c r="AB661" s="34">
        <f t="shared" si="54"/>
        <v>423.79699999999997</v>
      </c>
      <c r="AD661" s="40">
        <f t="shared" si="56"/>
        <v>6.5590000000000259</v>
      </c>
    </row>
    <row r="662" spans="1:30" s="34" customFormat="1" x14ac:dyDescent="0.2">
      <c r="A662" s="34" t="s">
        <v>200</v>
      </c>
      <c r="B662" s="42">
        <v>473426095052601</v>
      </c>
      <c r="C662" s="36">
        <v>303</v>
      </c>
      <c r="D662" s="37">
        <v>37314</v>
      </c>
      <c r="E662" s="37"/>
      <c r="F662" s="37"/>
      <c r="G662" s="37"/>
      <c r="H662" s="37"/>
      <c r="I662" s="37"/>
      <c r="J662" s="38" t="str">
        <f t="shared" si="58"/>
        <v>V</v>
      </c>
      <c r="K662" s="38"/>
      <c r="L662" s="38"/>
      <c r="M662" s="38"/>
      <c r="N662" s="38"/>
      <c r="O662" s="38"/>
      <c r="P662" s="38"/>
      <c r="U662" s="39">
        <v>22.59</v>
      </c>
      <c r="V662" s="40">
        <v>6.8849999999999998</v>
      </c>
      <c r="W662" s="40"/>
      <c r="X662" s="39"/>
      <c r="AA662" s="34">
        <v>430.64</v>
      </c>
      <c r="AB662" s="34">
        <f t="shared" ref="AB662:AB725" si="59">AA662-V662</f>
        <v>423.755</v>
      </c>
      <c r="AD662" s="40">
        <f t="shared" si="56"/>
        <v>6.6009999999999991</v>
      </c>
    </row>
    <row r="663" spans="1:30" s="34" customFormat="1" x14ac:dyDescent="0.2">
      <c r="A663" s="34" t="s">
        <v>200</v>
      </c>
      <c r="B663" s="42">
        <v>473426095052601</v>
      </c>
      <c r="C663" s="36">
        <v>303</v>
      </c>
      <c r="D663" s="37">
        <v>37337</v>
      </c>
      <c r="E663" s="37"/>
      <c r="F663" s="37"/>
      <c r="G663" s="37"/>
      <c r="H663" s="37"/>
      <c r="I663" s="37"/>
      <c r="J663" s="38" t="str">
        <f t="shared" si="58"/>
        <v>V</v>
      </c>
      <c r="K663" s="38"/>
      <c r="L663" s="38"/>
      <c r="M663" s="38"/>
      <c r="N663" s="38"/>
      <c r="O663" s="38"/>
      <c r="P663" s="38"/>
      <c r="U663" s="39">
        <v>22.69</v>
      </c>
      <c r="V663" s="40">
        <v>6.9160000000000004</v>
      </c>
      <c r="W663" s="40"/>
      <c r="X663" s="39"/>
      <c r="AA663" s="34">
        <v>430.64</v>
      </c>
      <c r="AB663" s="34">
        <f t="shared" si="59"/>
        <v>423.72399999999999</v>
      </c>
      <c r="AD663" s="40">
        <f t="shared" si="56"/>
        <v>6.632000000000005</v>
      </c>
    </row>
    <row r="664" spans="1:30" s="34" customFormat="1" x14ac:dyDescent="0.2">
      <c r="A664" s="34" t="s">
        <v>200</v>
      </c>
      <c r="B664" s="42">
        <v>473426095052601</v>
      </c>
      <c r="C664" s="36">
        <v>303</v>
      </c>
      <c r="D664" s="37">
        <v>37375</v>
      </c>
      <c r="E664" s="37"/>
      <c r="F664" s="37"/>
      <c r="G664" s="37"/>
      <c r="H664" s="37"/>
      <c r="I664" s="37"/>
      <c r="J664" s="38" t="str">
        <f t="shared" si="58"/>
        <v>V</v>
      </c>
      <c r="K664" s="38"/>
      <c r="L664" s="38"/>
      <c r="M664" s="38"/>
      <c r="N664" s="38"/>
      <c r="O664" s="38"/>
      <c r="P664" s="38"/>
      <c r="U664" s="39">
        <v>22.72</v>
      </c>
      <c r="V664" s="40">
        <v>6.9249999999999998</v>
      </c>
      <c r="W664" s="40"/>
      <c r="X664" s="39"/>
      <c r="AA664" s="34">
        <v>430.64</v>
      </c>
      <c r="AB664" s="34">
        <f t="shared" si="59"/>
        <v>423.71499999999997</v>
      </c>
      <c r="AD664" s="40">
        <f t="shared" si="56"/>
        <v>6.6410000000000196</v>
      </c>
    </row>
    <row r="665" spans="1:30" s="34" customFormat="1" x14ac:dyDescent="0.2">
      <c r="A665" s="34" t="s">
        <v>200</v>
      </c>
      <c r="B665" s="42">
        <v>473426095052601</v>
      </c>
      <c r="C665" s="36">
        <v>303</v>
      </c>
      <c r="D665" s="37">
        <v>37398</v>
      </c>
      <c r="E665" s="37"/>
      <c r="F665" s="37"/>
      <c r="G665" s="37"/>
      <c r="H665" s="37"/>
      <c r="I665" s="37"/>
      <c r="J665" s="38" t="str">
        <f t="shared" si="58"/>
        <v>V</v>
      </c>
      <c r="K665" s="38"/>
      <c r="L665" s="38"/>
      <c r="M665" s="38"/>
      <c r="N665" s="38"/>
      <c r="O665" s="38"/>
      <c r="P665" s="38"/>
      <c r="U665" s="39">
        <v>22.6</v>
      </c>
      <c r="V665" s="40">
        <v>6.8879999999999999</v>
      </c>
      <c r="W665" s="40"/>
      <c r="X665" s="39"/>
      <c r="AA665" s="34">
        <v>430.64</v>
      </c>
      <c r="AB665" s="34">
        <f t="shared" si="59"/>
        <v>423.75200000000001</v>
      </c>
      <c r="AD665" s="40">
        <f t="shared" si="56"/>
        <v>6.603999999999985</v>
      </c>
    </row>
    <row r="666" spans="1:30" s="34" customFormat="1" x14ac:dyDescent="0.2">
      <c r="A666" s="34" t="s">
        <v>200</v>
      </c>
      <c r="B666" s="42">
        <v>473426095052601</v>
      </c>
      <c r="C666" s="36">
        <v>303</v>
      </c>
      <c r="D666" s="37">
        <v>37433</v>
      </c>
      <c r="E666" s="37"/>
      <c r="F666" s="37"/>
      <c r="G666" s="37"/>
      <c r="H666" s="37"/>
      <c r="I666" s="37"/>
      <c r="J666" s="38" t="str">
        <f t="shared" si="58"/>
        <v>V</v>
      </c>
      <c r="K666" s="38"/>
      <c r="L666" s="38"/>
      <c r="M666" s="38"/>
      <c r="N666" s="38"/>
      <c r="O666" s="38"/>
      <c r="P666" s="38"/>
      <c r="U666" s="39">
        <v>22.43</v>
      </c>
      <c r="V666" s="40">
        <v>6.8369999999999997</v>
      </c>
      <c r="W666" s="40"/>
      <c r="X666" s="39"/>
      <c r="AA666" s="34">
        <v>430.64</v>
      </c>
      <c r="AB666" s="34">
        <f t="shared" si="59"/>
        <v>423.803</v>
      </c>
      <c r="AD666" s="40">
        <f t="shared" si="56"/>
        <v>6.5529999999999973</v>
      </c>
    </row>
    <row r="667" spans="1:30" s="34" customFormat="1" x14ac:dyDescent="0.2">
      <c r="A667" s="34" t="s">
        <v>200</v>
      </c>
      <c r="B667" s="42">
        <v>473426095052601</v>
      </c>
      <c r="C667" s="36">
        <v>303</v>
      </c>
      <c r="D667" s="37">
        <v>37460</v>
      </c>
      <c r="E667" s="37"/>
      <c r="F667" s="37"/>
      <c r="G667" s="37"/>
      <c r="H667" s="37"/>
      <c r="I667" s="37"/>
      <c r="J667" s="38" t="str">
        <f t="shared" si="58"/>
        <v>V</v>
      </c>
      <c r="K667" s="38"/>
      <c r="L667" s="38"/>
      <c r="M667" s="38"/>
      <c r="N667" s="38"/>
      <c r="O667" s="38"/>
      <c r="P667" s="38"/>
      <c r="U667" s="39">
        <v>22.28</v>
      </c>
      <c r="V667" s="40">
        <v>6.7910000000000004</v>
      </c>
      <c r="W667" s="40"/>
      <c r="X667" s="39"/>
      <c r="AA667" s="34">
        <v>430.64</v>
      </c>
      <c r="AB667" s="34">
        <f t="shared" si="59"/>
        <v>423.84899999999999</v>
      </c>
      <c r="AD667" s="40">
        <f t="shared" si="56"/>
        <v>6.507000000000005</v>
      </c>
    </row>
    <row r="668" spans="1:30" s="34" customFormat="1" x14ac:dyDescent="0.2">
      <c r="A668" s="34" t="s">
        <v>200</v>
      </c>
      <c r="B668" s="42">
        <v>473426095052601</v>
      </c>
      <c r="C668" s="36">
        <v>303</v>
      </c>
      <c r="D668" s="37">
        <v>37494</v>
      </c>
      <c r="E668" s="37"/>
      <c r="F668" s="37"/>
      <c r="G668" s="37"/>
      <c r="H668" s="37"/>
      <c r="I668" s="37"/>
      <c r="J668" s="38" t="str">
        <f t="shared" si="58"/>
        <v>V</v>
      </c>
      <c r="K668" s="38"/>
      <c r="L668" s="38"/>
      <c r="M668" s="38"/>
      <c r="N668" s="38"/>
      <c r="O668" s="38"/>
      <c r="P668" s="38"/>
      <c r="U668" s="39">
        <v>22.32</v>
      </c>
      <c r="V668" s="40">
        <f t="shared" ref="V668:V731" si="60">U668*0.3048</f>
        <v>6.8031360000000003</v>
      </c>
      <c r="W668" s="40"/>
      <c r="X668" s="39"/>
      <c r="AA668" s="34">
        <v>430.64</v>
      </c>
      <c r="AB668" s="34">
        <f t="shared" si="59"/>
        <v>423.83686399999999</v>
      </c>
      <c r="AD668" s="40">
        <f t="shared" si="56"/>
        <v>6.5191360000000032</v>
      </c>
    </row>
    <row r="669" spans="1:30" s="34" customFormat="1" x14ac:dyDescent="0.2">
      <c r="A669" s="34" t="s">
        <v>200</v>
      </c>
      <c r="B669" s="42">
        <v>473426095052601</v>
      </c>
      <c r="C669" s="36">
        <v>303</v>
      </c>
      <c r="D669" s="37">
        <v>37524</v>
      </c>
      <c r="E669" s="37"/>
      <c r="F669" s="37"/>
      <c r="G669" s="37"/>
      <c r="H669" s="37"/>
      <c r="I669" s="37"/>
      <c r="J669" s="38" t="str">
        <f t="shared" si="58"/>
        <v>V</v>
      </c>
      <c r="K669" s="38"/>
      <c r="L669" s="38"/>
      <c r="M669" s="38"/>
      <c r="N669" s="38"/>
      <c r="O669" s="38"/>
      <c r="P669" s="38"/>
      <c r="U669" s="39">
        <v>22.49</v>
      </c>
      <c r="V669" s="40">
        <f t="shared" si="60"/>
        <v>6.8549519999999999</v>
      </c>
      <c r="W669" s="40"/>
      <c r="X669" s="39"/>
      <c r="AA669" s="34">
        <v>430.64</v>
      </c>
      <c r="AB669" s="34">
        <f t="shared" si="59"/>
        <v>423.78504799999996</v>
      </c>
      <c r="AD669" s="40">
        <f t="shared" si="56"/>
        <v>6.5709520000000339</v>
      </c>
    </row>
    <row r="670" spans="1:30" s="34" customFormat="1" x14ac:dyDescent="0.2">
      <c r="A670" s="34" t="s">
        <v>200</v>
      </c>
      <c r="B670" s="42">
        <v>473426095052601</v>
      </c>
      <c r="C670" s="36">
        <v>303</v>
      </c>
      <c r="D670" s="37">
        <v>37550</v>
      </c>
      <c r="E670" s="37"/>
      <c r="F670" s="37"/>
      <c r="G670" s="37"/>
      <c r="H670" s="37"/>
      <c r="I670" s="37"/>
      <c r="J670" s="38" t="str">
        <f t="shared" si="58"/>
        <v>V</v>
      </c>
      <c r="K670" s="38"/>
      <c r="L670" s="38"/>
      <c r="M670" s="38"/>
      <c r="N670" s="38"/>
      <c r="O670" s="38"/>
      <c r="P670" s="38"/>
      <c r="U670" s="39">
        <v>22.63</v>
      </c>
      <c r="V670" s="40">
        <f t="shared" si="60"/>
        <v>6.8976240000000004</v>
      </c>
      <c r="W670" s="40"/>
      <c r="X670" s="39"/>
      <c r="AA670" s="34">
        <v>430.64</v>
      </c>
      <c r="AB670" s="34">
        <f t="shared" si="59"/>
        <v>423.74237599999998</v>
      </c>
      <c r="AD670" s="40">
        <f t="shared" si="56"/>
        <v>6.6136240000000157</v>
      </c>
    </row>
    <row r="671" spans="1:30" s="34" customFormat="1" x14ac:dyDescent="0.2">
      <c r="A671" s="34" t="s">
        <v>200</v>
      </c>
      <c r="B671" s="42">
        <v>473426095052601</v>
      </c>
      <c r="C671" s="36">
        <v>303</v>
      </c>
      <c r="D671" s="37">
        <v>37581</v>
      </c>
      <c r="E671" s="37"/>
      <c r="F671" s="37"/>
      <c r="G671" s="37"/>
      <c r="H671" s="37"/>
      <c r="I671" s="37"/>
      <c r="J671" s="38" t="str">
        <f t="shared" si="58"/>
        <v>V</v>
      </c>
      <c r="K671" s="38"/>
      <c r="L671" s="38"/>
      <c r="M671" s="38"/>
      <c r="N671" s="38"/>
      <c r="O671" s="38"/>
      <c r="P671" s="38"/>
      <c r="U671" s="39">
        <v>22.71</v>
      </c>
      <c r="V671" s="40">
        <f t="shared" si="60"/>
        <v>6.9220080000000008</v>
      </c>
      <c r="W671" s="40"/>
      <c r="X671" s="39"/>
      <c r="AA671" s="34">
        <v>430.64</v>
      </c>
      <c r="AB671" s="34">
        <f t="shared" si="59"/>
        <v>423.71799199999998</v>
      </c>
      <c r="AD671" s="40">
        <f t="shared" si="56"/>
        <v>6.6380080000000135</v>
      </c>
    </row>
    <row r="672" spans="1:30" s="34" customFormat="1" x14ac:dyDescent="0.2">
      <c r="A672" s="34" t="s">
        <v>200</v>
      </c>
      <c r="B672" s="42">
        <v>473426095052601</v>
      </c>
      <c r="C672" s="36">
        <v>303</v>
      </c>
      <c r="D672" s="37">
        <v>37610</v>
      </c>
      <c r="E672" s="37"/>
      <c r="F672" s="37"/>
      <c r="G672" s="37"/>
      <c r="H672" s="37"/>
      <c r="I672" s="37"/>
      <c r="J672" s="38" t="str">
        <f t="shared" si="58"/>
        <v>V</v>
      </c>
      <c r="K672" s="38"/>
      <c r="L672" s="38"/>
      <c r="M672" s="38"/>
      <c r="N672" s="38"/>
      <c r="O672" s="38"/>
      <c r="P672" s="38"/>
      <c r="U672" s="39">
        <v>22.79</v>
      </c>
      <c r="V672" s="40">
        <f t="shared" si="60"/>
        <v>6.9463920000000003</v>
      </c>
      <c r="W672" s="40"/>
      <c r="X672" s="39"/>
      <c r="AA672" s="34">
        <v>430.64</v>
      </c>
      <c r="AB672" s="34">
        <f t="shared" si="59"/>
        <v>423.69360799999998</v>
      </c>
      <c r="AD672" s="40">
        <f t="shared" si="56"/>
        <v>6.6623920000000112</v>
      </c>
    </row>
    <row r="673" spans="1:30" s="34" customFormat="1" x14ac:dyDescent="0.2">
      <c r="A673" s="34" t="s">
        <v>200</v>
      </c>
      <c r="B673" s="42">
        <v>473426095052601</v>
      </c>
      <c r="C673" s="36">
        <v>303</v>
      </c>
      <c r="D673" s="37">
        <v>37651</v>
      </c>
      <c r="E673" s="37"/>
      <c r="F673" s="37"/>
      <c r="G673" s="37"/>
      <c r="H673" s="37"/>
      <c r="I673" s="37"/>
      <c r="J673" s="38" t="str">
        <f t="shared" si="58"/>
        <v>V</v>
      </c>
      <c r="K673" s="38"/>
      <c r="L673" s="38"/>
      <c r="M673" s="38"/>
      <c r="N673" s="38"/>
      <c r="O673" s="38"/>
      <c r="P673" s="38"/>
      <c r="U673" s="39">
        <v>22.89</v>
      </c>
      <c r="V673" s="40">
        <f t="shared" si="60"/>
        <v>6.9768720000000002</v>
      </c>
      <c r="W673" s="40"/>
      <c r="X673" s="39"/>
      <c r="AA673" s="34">
        <v>430.64</v>
      </c>
      <c r="AB673" s="34">
        <f t="shared" si="59"/>
        <v>423.66312799999997</v>
      </c>
      <c r="AD673" s="40">
        <f t="shared" si="56"/>
        <v>6.6928720000000226</v>
      </c>
    </row>
    <row r="674" spans="1:30" s="34" customFormat="1" x14ac:dyDescent="0.2">
      <c r="A674" s="34" t="s">
        <v>200</v>
      </c>
      <c r="B674" s="42">
        <v>473426095052601</v>
      </c>
      <c r="C674" s="36">
        <v>303</v>
      </c>
      <c r="D674" s="37">
        <v>37679</v>
      </c>
      <c r="E674" s="37"/>
      <c r="F674" s="37"/>
      <c r="G674" s="37"/>
      <c r="H674" s="37"/>
      <c r="I674" s="37"/>
      <c r="J674" s="38" t="str">
        <f t="shared" si="58"/>
        <v>V</v>
      </c>
      <c r="K674" s="38"/>
      <c r="L674" s="38"/>
      <c r="M674" s="38"/>
      <c r="N674" s="38"/>
      <c r="O674" s="38"/>
      <c r="P674" s="38"/>
      <c r="U674" s="39">
        <v>23</v>
      </c>
      <c r="V674" s="40">
        <f t="shared" si="60"/>
        <v>7.0104000000000006</v>
      </c>
      <c r="W674" s="40"/>
      <c r="X674" s="39"/>
      <c r="AA674" s="34">
        <v>430.64</v>
      </c>
      <c r="AB674" s="34">
        <f t="shared" si="59"/>
        <v>423.62959999999998</v>
      </c>
      <c r="AD674" s="40">
        <f t="shared" si="56"/>
        <v>6.7264000000000124</v>
      </c>
    </row>
    <row r="675" spans="1:30" s="34" customFormat="1" x14ac:dyDescent="0.2">
      <c r="A675" s="34" t="s">
        <v>200</v>
      </c>
      <c r="B675" s="42">
        <v>473426095052601</v>
      </c>
      <c r="C675" s="36">
        <v>303</v>
      </c>
      <c r="D675" s="37">
        <v>37706</v>
      </c>
      <c r="E675" s="37"/>
      <c r="F675" s="37"/>
      <c r="G675" s="37"/>
      <c r="H675" s="37"/>
      <c r="I675" s="37"/>
      <c r="J675" s="38" t="str">
        <f t="shared" si="58"/>
        <v>V</v>
      </c>
      <c r="K675" s="38"/>
      <c r="L675" s="38"/>
      <c r="M675" s="38"/>
      <c r="N675" s="38"/>
      <c r="O675" s="38"/>
      <c r="P675" s="38"/>
      <c r="U675" s="39">
        <v>23.07</v>
      </c>
      <c r="V675" s="40">
        <f t="shared" si="60"/>
        <v>7.0317360000000004</v>
      </c>
      <c r="W675" s="40"/>
      <c r="X675" s="39"/>
      <c r="AA675" s="34">
        <v>430.64</v>
      </c>
      <c r="AB675" s="34">
        <f t="shared" si="59"/>
        <v>423.60826399999996</v>
      </c>
      <c r="AD675" s="40">
        <f t="shared" si="56"/>
        <v>6.7477360000000317</v>
      </c>
    </row>
    <row r="676" spans="1:30" s="34" customFormat="1" x14ac:dyDescent="0.2">
      <c r="A676" s="34" t="s">
        <v>200</v>
      </c>
      <c r="B676" s="42">
        <v>473426095052601</v>
      </c>
      <c r="C676" s="36">
        <v>303</v>
      </c>
      <c r="D676" s="37">
        <v>37739</v>
      </c>
      <c r="E676" s="37"/>
      <c r="F676" s="37"/>
      <c r="G676" s="37"/>
      <c r="H676" s="37"/>
      <c r="I676" s="37"/>
      <c r="J676" s="38" t="str">
        <f t="shared" si="58"/>
        <v>V</v>
      </c>
      <c r="K676" s="38"/>
      <c r="L676" s="38"/>
      <c r="M676" s="38"/>
      <c r="N676" s="38"/>
      <c r="O676" s="38"/>
      <c r="P676" s="38"/>
      <c r="U676" s="39">
        <v>23.08</v>
      </c>
      <c r="V676" s="40">
        <f t="shared" si="60"/>
        <v>7.0347840000000001</v>
      </c>
      <c r="W676" s="40"/>
      <c r="X676" s="39"/>
      <c r="AA676" s="34">
        <v>430.64</v>
      </c>
      <c r="AB676" s="34">
        <f t="shared" si="59"/>
        <v>423.60521599999998</v>
      </c>
      <c r="AD676" s="40">
        <f t="shared" si="56"/>
        <v>6.7507840000000101</v>
      </c>
    </row>
    <row r="677" spans="1:30" s="34" customFormat="1" x14ac:dyDescent="0.2">
      <c r="A677" s="34" t="s">
        <v>200</v>
      </c>
      <c r="B677" s="42">
        <v>473426095052601</v>
      </c>
      <c r="C677" s="36">
        <v>303</v>
      </c>
      <c r="D677" s="37">
        <v>37761</v>
      </c>
      <c r="E677" s="37"/>
      <c r="F677" s="37"/>
      <c r="G677" s="37"/>
      <c r="H677" s="37"/>
      <c r="I677" s="37"/>
      <c r="J677" s="38" t="str">
        <f t="shared" si="58"/>
        <v>V</v>
      </c>
      <c r="K677" s="38"/>
      <c r="L677" s="38"/>
      <c r="M677" s="38"/>
      <c r="N677" s="38"/>
      <c r="O677" s="38"/>
      <c r="P677" s="38"/>
      <c r="U677" s="39">
        <v>23.06</v>
      </c>
      <c r="V677" s="40">
        <f t="shared" si="60"/>
        <v>7.0286879999999998</v>
      </c>
      <c r="W677" s="40"/>
      <c r="X677" s="39"/>
      <c r="AA677" s="34">
        <v>430.64</v>
      </c>
      <c r="AB677" s="34">
        <f t="shared" si="59"/>
        <v>423.611312</v>
      </c>
      <c r="AD677" s="40">
        <f t="shared" si="56"/>
        <v>6.7446879999999965</v>
      </c>
    </row>
    <row r="678" spans="1:30" s="34" customFormat="1" x14ac:dyDescent="0.2">
      <c r="A678" s="34" t="s">
        <v>200</v>
      </c>
      <c r="B678" s="42">
        <v>473426095052601</v>
      </c>
      <c r="C678" s="36">
        <v>303</v>
      </c>
      <c r="D678" s="37">
        <v>37802</v>
      </c>
      <c r="E678" s="37"/>
      <c r="F678" s="37"/>
      <c r="G678" s="37"/>
      <c r="H678" s="37"/>
      <c r="I678" s="37"/>
      <c r="J678" s="38" t="str">
        <f t="shared" si="58"/>
        <v>V</v>
      </c>
      <c r="K678" s="38"/>
      <c r="L678" s="38"/>
      <c r="M678" s="38"/>
      <c r="N678" s="38"/>
      <c r="O678" s="38"/>
      <c r="P678" s="38"/>
      <c r="U678" s="39">
        <v>22.98</v>
      </c>
      <c r="V678" s="40">
        <f t="shared" si="60"/>
        <v>7.0043040000000003</v>
      </c>
      <c r="W678" s="40"/>
      <c r="X678" s="39"/>
      <c r="AA678" s="34">
        <v>430.64</v>
      </c>
      <c r="AB678" s="34">
        <f t="shared" si="59"/>
        <v>423.635696</v>
      </c>
      <c r="AD678" s="40">
        <f t="shared" si="56"/>
        <v>6.7203039999999987</v>
      </c>
    </row>
    <row r="679" spans="1:30" s="34" customFormat="1" x14ac:dyDescent="0.2">
      <c r="A679" s="34" t="s">
        <v>200</v>
      </c>
      <c r="B679" s="42">
        <v>473426095052601</v>
      </c>
      <c r="C679" s="36">
        <v>303</v>
      </c>
      <c r="D679" s="37">
        <v>37832</v>
      </c>
      <c r="E679" s="37"/>
      <c r="F679" s="37"/>
      <c r="G679" s="37"/>
      <c r="H679" s="37"/>
      <c r="I679" s="37"/>
      <c r="J679" s="38" t="str">
        <f t="shared" si="58"/>
        <v>V</v>
      </c>
      <c r="K679" s="38"/>
      <c r="L679" s="38"/>
      <c r="M679" s="38"/>
      <c r="N679" s="38"/>
      <c r="O679" s="38"/>
      <c r="P679" s="38"/>
      <c r="U679" s="39">
        <v>22.96</v>
      </c>
      <c r="V679" s="40">
        <f t="shared" si="60"/>
        <v>6.9982080000000009</v>
      </c>
      <c r="W679" s="40"/>
      <c r="X679" s="39"/>
      <c r="AA679" s="34">
        <v>430.64</v>
      </c>
      <c r="AB679" s="34">
        <f t="shared" si="59"/>
        <v>423.64179200000001</v>
      </c>
      <c r="AD679" s="40">
        <f t="shared" si="56"/>
        <v>6.7142079999999851</v>
      </c>
    </row>
    <row r="680" spans="1:30" s="34" customFormat="1" x14ac:dyDescent="0.2">
      <c r="A680" s="34" t="s">
        <v>200</v>
      </c>
      <c r="B680" s="42">
        <v>473426095052601</v>
      </c>
      <c r="C680" s="36">
        <v>303</v>
      </c>
      <c r="D680" s="37">
        <v>37860</v>
      </c>
      <c r="E680" s="37"/>
      <c r="F680" s="37"/>
      <c r="G680" s="37"/>
      <c r="H680" s="37"/>
      <c r="I680" s="37"/>
      <c r="J680" s="38" t="str">
        <f t="shared" si="58"/>
        <v>V</v>
      </c>
      <c r="K680" s="38"/>
      <c r="L680" s="38"/>
      <c r="M680" s="38"/>
      <c r="N680" s="38"/>
      <c r="O680" s="38"/>
      <c r="P680" s="38"/>
      <c r="U680" s="39">
        <v>23.12</v>
      </c>
      <c r="V680" s="40">
        <f t="shared" si="60"/>
        <v>7.0469760000000008</v>
      </c>
      <c r="W680" s="40"/>
      <c r="X680" s="39"/>
      <c r="AA680" s="34">
        <v>430.64</v>
      </c>
      <c r="AB680" s="34">
        <f t="shared" si="59"/>
        <v>423.59302400000001</v>
      </c>
      <c r="AD680" s="40">
        <f t="shared" si="56"/>
        <v>6.7629759999999806</v>
      </c>
    </row>
    <row r="681" spans="1:30" s="34" customFormat="1" x14ac:dyDescent="0.2">
      <c r="A681" s="34" t="s">
        <v>200</v>
      </c>
      <c r="B681" s="42">
        <v>473426095052601</v>
      </c>
      <c r="C681" s="36">
        <v>303</v>
      </c>
      <c r="D681" s="37">
        <v>37888</v>
      </c>
      <c r="E681" s="37"/>
      <c r="F681" s="37"/>
      <c r="G681" s="37"/>
      <c r="H681" s="37"/>
      <c r="I681" s="37"/>
      <c r="J681" s="38" t="str">
        <f t="shared" si="58"/>
        <v>V</v>
      </c>
      <c r="K681" s="38"/>
      <c r="L681" s="38"/>
      <c r="M681" s="38"/>
      <c r="N681" s="38"/>
      <c r="O681" s="38"/>
      <c r="P681" s="38"/>
      <c r="U681" s="39">
        <v>23.24</v>
      </c>
      <c r="V681" s="40">
        <f t="shared" si="60"/>
        <v>7.0835520000000001</v>
      </c>
      <c r="W681" s="40"/>
      <c r="X681" s="39"/>
      <c r="AA681" s="34">
        <v>430.64</v>
      </c>
      <c r="AB681" s="34">
        <f t="shared" si="59"/>
        <v>423.55644799999999</v>
      </c>
      <c r="AD681" s="40">
        <f t="shared" si="56"/>
        <v>6.7995520000000056</v>
      </c>
    </row>
    <row r="682" spans="1:30" s="34" customFormat="1" x14ac:dyDescent="0.2">
      <c r="A682" s="34" t="s">
        <v>200</v>
      </c>
      <c r="B682" s="42">
        <v>473426095052601</v>
      </c>
      <c r="C682" s="36">
        <v>303</v>
      </c>
      <c r="D682" s="37">
        <v>37924</v>
      </c>
      <c r="E682" s="37"/>
      <c r="F682" s="37"/>
      <c r="G682" s="37"/>
      <c r="H682" s="37"/>
      <c r="I682" s="37"/>
      <c r="J682" s="38" t="str">
        <f t="shared" si="58"/>
        <v>V</v>
      </c>
      <c r="K682" s="38"/>
      <c r="L682" s="38"/>
      <c r="M682" s="38"/>
      <c r="N682" s="38"/>
      <c r="O682" s="38"/>
      <c r="P682" s="38"/>
      <c r="U682" s="39">
        <v>23.28</v>
      </c>
      <c r="V682" s="40">
        <f t="shared" si="60"/>
        <v>7.0957440000000007</v>
      </c>
      <c r="W682" s="40"/>
      <c r="X682" s="39"/>
      <c r="AA682" s="34">
        <v>430.64</v>
      </c>
      <c r="AB682" s="34">
        <f t="shared" si="59"/>
        <v>423.54425599999996</v>
      </c>
      <c r="AD682" s="40">
        <f t="shared" si="56"/>
        <v>6.8117440000000329</v>
      </c>
    </row>
    <row r="683" spans="1:30" s="34" customFormat="1" x14ac:dyDescent="0.2">
      <c r="A683" s="34" t="s">
        <v>200</v>
      </c>
      <c r="B683" s="42">
        <v>473426095052601</v>
      </c>
      <c r="C683" s="36">
        <v>303</v>
      </c>
      <c r="D683" s="37">
        <v>37951</v>
      </c>
      <c r="E683" s="37"/>
      <c r="F683" s="37"/>
      <c r="G683" s="37"/>
      <c r="H683" s="37"/>
      <c r="I683" s="37"/>
      <c r="J683" s="38" t="str">
        <f t="shared" si="58"/>
        <v>V</v>
      </c>
      <c r="K683" s="38"/>
      <c r="L683" s="38"/>
      <c r="M683" s="38"/>
      <c r="N683" s="38"/>
      <c r="O683" s="38"/>
      <c r="P683" s="38"/>
      <c r="U683" s="39">
        <v>23.28</v>
      </c>
      <c r="V683" s="40">
        <f t="shared" si="60"/>
        <v>7.0957440000000007</v>
      </c>
      <c r="W683" s="40"/>
      <c r="X683" s="39"/>
      <c r="AA683" s="34">
        <v>430.64</v>
      </c>
      <c r="AB683" s="34">
        <f t="shared" si="59"/>
        <v>423.54425599999996</v>
      </c>
      <c r="AD683" s="40">
        <f t="shared" si="56"/>
        <v>6.8117440000000329</v>
      </c>
    </row>
    <row r="684" spans="1:30" s="34" customFormat="1" x14ac:dyDescent="0.2">
      <c r="A684" s="34" t="s">
        <v>200</v>
      </c>
      <c r="B684" s="42">
        <v>473426095052601</v>
      </c>
      <c r="C684" s="36">
        <v>303</v>
      </c>
      <c r="D684" s="37">
        <v>37978</v>
      </c>
      <c r="E684" s="37"/>
      <c r="F684" s="37"/>
      <c r="G684" s="37"/>
      <c r="H684" s="37"/>
      <c r="I684" s="37"/>
      <c r="J684" s="38" t="str">
        <f t="shared" si="58"/>
        <v>V</v>
      </c>
      <c r="K684" s="38"/>
      <c r="L684" s="38"/>
      <c r="M684" s="38"/>
      <c r="N684" s="38"/>
      <c r="O684" s="38"/>
      <c r="P684" s="38"/>
      <c r="U684" s="39">
        <v>23.19</v>
      </c>
      <c r="V684" s="40">
        <f t="shared" si="60"/>
        <v>7.0683120000000006</v>
      </c>
      <c r="W684" s="40"/>
      <c r="X684" s="39"/>
      <c r="AA684" s="34">
        <v>430.64</v>
      </c>
      <c r="AB684" s="34">
        <f t="shared" si="59"/>
        <v>423.57168799999999</v>
      </c>
      <c r="AD684" s="40">
        <f t="shared" si="56"/>
        <v>6.7843119999999999</v>
      </c>
    </row>
    <row r="685" spans="1:30" s="34" customFormat="1" x14ac:dyDescent="0.2">
      <c r="A685" s="34" t="s">
        <v>200</v>
      </c>
      <c r="B685" s="42">
        <v>473426095052601</v>
      </c>
      <c r="C685" s="36">
        <v>303</v>
      </c>
      <c r="D685" s="37">
        <v>38008</v>
      </c>
      <c r="E685" s="37"/>
      <c r="F685" s="37"/>
      <c r="G685" s="37"/>
      <c r="H685" s="37"/>
      <c r="I685" s="37"/>
      <c r="J685" s="38" t="str">
        <f t="shared" si="58"/>
        <v>V</v>
      </c>
      <c r="K685" s="38"/>
      <c r="L685" s="38"/>
      <c r="M685" s="38"/>
      <c r="N685" s="38"/>
      <c r="O685" s="38"/>
      <c r="P685" s="38"/>
      <c r="U685" s="39">
        <v>23.25</v>
      </c>
      <c r="V685" s="40">
        <f t="shared" si="60"/>
        <v>7.0866000000000007</v>
      </c>
      <c r="W685" s="40"/>
      <c r="X685" s="39"/>
      <c r="AA685" s="34">
        <v>430.64</v>
      </c>
      <c r="AB685" s="34">
        <f t="shared" si="59"/>
        <v>423.55340000000001</v>
      </c>
      <c r="AD685" s="40">
        <f t="shared" si="56"/>
        <v>6.802599999999984</v>
      </c>
    </row>
    <row r="686" spans="1:30" s="34" customFormat="1" x14ac:dyDescent="0.2">
      <c r="A686" s="34" t="s">
        <v>200</v>
      </c>
      <c r="B686" s="42">
        <v>473426095052601</v>
      </c>
      <c r="C686" s="36">
        <v>303</v>
      </c>
      <c r="D686" s="37">
        <v>38047</v>
      </c>
      <c r="E686" s="37"/>
      <c r="F686" s="37"/>
      <c r="G686" s="37"/>
      <c r="H686" s="37"/>
      <c r="I686" s="37"/>
      <c r="J686" s="38" t="str">
        <f t="shared" si="58"/>
        <v>V</v>
      </c>
      <c r="K686" s="38"/>
      <c r="L686" s="38"/>
      <c r="M686" s="38"/>
      <c r="N686" s="38"/>
      <c r="O686" s="38"/>
      <c r="P686" s="38"/>
      <c r="U686" s="39">
        <v>23.31</v>
      </c>
      <c r="V686" s="40">
        <f t="shared" si="60"/>
        <v>7.1048879999999999</v>
      </c>
      <c r="W686" s="40"/>
      <c r="X686" s="39"/>
      <c r="AA686" s="34">
        <v>430.64</v>
      </c>
      <c r="AB686" s="34">
        <f t="shared" si="59"/>
        <v>423.53511199999997</v>
      </c>
      <c r="AD686" s="40">
        <f t="shared" si="56"/>
        <v>6.8208880000000249</v>
      </c>
    </row>
    <row r="687" spans="1:30" s="34" customFormat="1" x14ac:dyDescent="0.2">
      <c r="A687" s="34" t="s">
        <v>200</v>
      </c>
      <c r="B687" s="42">
        <v>473426095052601</v>
      </c>
      <c r="C687" s="36">
        <v>303</v>
      </c>
      <c r="D687" s="37">
        <v>38079</v>
      </c>
      <c r="E687" s="37"/>
      <c r="F687" s="37"/>
      <c r="G687" s="37"/>
      <c r="H687" s="37"/>
      <c r="I687" s="37"/>
      <c r="J687" s="38" t="str">
        <f t="shared" si="58"/>
        <v>V</v>
      </c>
      <c r="K687" s="38"/>
      <c r="L687" s="38"/>
      <c r="M687" s="38"/>
      <c r="N687" s="38"/>
      <c r="O687" s="38"/>
      <c r="P687" s="38"/>
      <c r="U687" s="39">
        <v>23.24</v>
      </c>
      <c r="V687" s="40">
        <f t="shared" si="60"/>
        <v>7.0835520000000001</v>
      </c>
      <c r="W687" s="40"/>
      <c r="X687" s="39"/>
      <c r="AA687" s="34">
        <v>430.64</v>
      </c>
      <c r="AB687" s="34">
        <f t="shared" si="59"/>
        <v>423.55644799999999</v>
      </c>
      <c r="AD687" s="40">
        <f t="shared" si="56"/>
        <v>6.7995520000000056</v>
      </c>
    </row>
    <row r="688" spans="1:30" s="34" customFormat="1" x14ac:dyDescent="0.2">
      <c r="A688" s="34" t="s">
        <v>200</v>
      </c>
      <c r="B688" s="42">
        <v>473426095052601</v>
      </c>
      <c r="C688" s="36">
        <v>303</v>
      </c>
      <c r="D688" s="37">
        <v>38105</v>
      </c>
      <c r="E688" s="37"/>
      <c r="F688" s="37"/>
      <c r="G688" s="37"/>
      <c r="H688" s="37"/>
      <c r="I688" s="37"/>
      <c r="J688" s="38" t="str">
        <f t="shared" si="58"/>
        <v>V</v>
      </c>
      <c r="K688" s="38"/>
      <c r="L688" s="38"/>
      <c r="M688" s="38"/>
      <c r="N688" s="38"/>
      <c r="O688" s="38"/>
      <c r="P688" s="38"/>
      <c r="U688" s="39">
        <v>23.23</v>
      </c>
      <c r="V688" s="40">
        <f t="shared" si="60"/>
        <v>7.0805040000000004</v>
      </c>
      <c r="W688" s="40"/>
      <c r="X688" s="39"/>
      <c r="Z688" s="34" t="s">
        <v>76</v>
      </c>
      <c r="AA688" s="34">
        <v>430.64</v>
      </c>
      <c r="AB688" s="34">
        <f t="shared" si="59"/>
        <v>423.55949599999997</v>
      </c>
      <c r="AD688" s="40">
        <f t="shared" si="56"/>
        <v>6.7965040000000272</v>
      </c>
    </row>
    <row r="689" spans="1:30" s="34" customFormat="1" x14ac:dyDescent="0.2">
      <c r="A689" s="34" t="s">
        <v>200</v>
      </c>
      <c r="B689" s="42">
        <v>473426095052601</v>
      </c>
      <c r="C689" s="36">
        <v>303</v>
      </c>
      <c r="D689" s="37">
        <v>38131</v>
      </c>
      <c r="E689" s="37"/>
      <c r="F689" s="37"/>
      <c r="G689" s="37"/>
      <c r="H689" s="37"/>
      <c r="I689" s="37"/>
      <c r="J689" s="38" t="str">
        <f t="shared" si="58"/>
        <v>V</v>
      </c>
      <c r="K689" s="38"/>
      <c r="L689" s="38"/>
      <c r="M689" s="38"/>
      <c r="N689" s="38"/>
      <c r="O689" s="38"/>
      <c r="P689" s="38"/>
      <c r="U689" s="39">
        <v>23.29</v>
      </c>
      <c r="V689" s="40">
        <f t="shared" si="60"/>
        <v>7.0987920000000004</v>
      </c>
      <c r="W689" s="40"/>
      <c r="X689" s="39"/>
      <c r="AA689" s="34">
        <v>430.64</v>
      </c>
      <c r="AB689" s="34">
        <f t="shared" si="59"/>
        <v>423.54120799999998</v>
      </c>
      <c r="AD689" s="40">
        <f t="shared" si="56"/>
        <v>6.8147920000000113</v>
      </c>
    </row>
    <row r="690" spans="1:30" s="34" customFormat="1" x14ac:dyDescent="0.2">
      <c r="A690" s="34" t="s">
        <v>200</v>
      </c>
      <c r="B690" s="42">
        <v>473426095052601</v>
      </c>
      <c r="C690" s="36">
        <v>303</v>
      </c>
      <c r="D690" s="37">
        <v>38162</v>
      </c>
      <c r="E690" s="37"/>
      <c r="F690" s="37"/>
      <c r="G690" s="37"/>
      <c r="H690" s="37"/>
      <c r="I690" s="37"/>
      <c r="J690" s="38" t="s">
        <v>202</v>
      </c>
      <c r="K690" s="38"/>
      <c r="L690" s="38"/>
      <c r="M690" s="38"/>
      <c r="N690" s="38"/>
      <c r="O690" s="38"/>
      <c r="P690" s="38"/>
      <c r="U690" s="39">
        <v>23.34</v>
      </c>
      <c r="V690" s="40">
        <f t="shared" si="60"/>
        <v>7.1140319999999999</v>
      </c>
      <c r="W690" s="40"/>
      <c r="X690" s="39"/>
      <c r="Z690" s="34" t="s">
        <v>79</v>
      </c>
      <c r="AA690" s="34">
        <v>430.64</v>
      </c>
      <c r="AB690" s="34">
        <f t="shared" si="59"/>
        <v>423.52596799999998</v>
      </c>
      <c r="AD690" s="40">
        <f t="shared" si="56"/>
        <v>6.830032000000017</v>
      </c>
    </row>
    <row r="691" spans="1:30" s="34" customFormat="1" x14ac:dyDescent="0.2">
      <c r="A691" s="34" t="s">
        <v>200</v>
      </c>
      <c r="B691" s="42">
        <v>473426095052601</v>
      </c>
      <c r="C691" s="36">
        <v>303</v>
      </c>
      <c r="D691" s="37">
        <v>38191</v>
      </c>
      <c r="E691" s="37"/>
      <c r="F691" s="37"/>
      <c r="G691" s="37"/>
      <c r="H691" s="37"/>
      <c r="I691" s="37"/>
      <c r="J691" s="38" t="s">
        <v>202</v>
      </c>
      <c r="K691" s="38"/>
      <c r="L691" s="38"/>
      <c r="M691" s="38"/>
      <c r="N691" s="38"/>
      <c r="O691" s="38"/>
      <c r="P691" s="38"/>
      <c r="U691" s="39">
        <v>23.4</v>
      </c>
      <c r="V691" s="40">
        <f t="shared" si="60"/>
        <v>7.13232</v>
      </c>
      <c r="W691" s="40"/>
      <c r="X691" s="39"/>
      <c r="Z691" s="34" t="s">
        <v>79</v>
      </c>
      <c r="AA691" s="34">
        <v>430.64</v>
      </c>
      <c r="AB691" s="34">
        <f t="shared" si="59"/>
        <v>423.50767999999999</v>
      </c>
      <c r="AD691" s="40">
        <f t="shared" si="56"/>
        <v>6.8483200000000011</v>
      </c>
    </row>
    <row r="692" spans="1:30" s="34" customFormat="1" x14ac:dyDescent="0.2">
      <c r="A692" s="34" t="s">
        <v>200</v>
      </c>
      <c r="B692" s="42">
        <v>473426095052601</v>
      </c>
      <c r="C692" s="36">
        <v>303</v>
      </c>
      <c r="D692" s="37">
        <v>38217</v>
      </c>
      <c r="E692" s="37"/>
      <c r="F692" s="37"/>
      <c r="G692" s="37"/>
      <c r="H692" s="37"/>
      <c r="I692" s="37"/>
      <c r="J692" s="38" t="s">
        <v>202</v>
      </c>
      <c r="K692" s="38"/>
      <c r="L692" s="38"/>
      <c r="M692" s="38"/>
      <c r="N692" s="38"/>
      <c r="O692" s="38"/>
      <c r="P692" s="38"/>
      <c r="U692" s="39">
        <v>23.5</v>
      </c>
      <c r="V692" s="40">
        <f t="shared" si="60"/>
        <v>7.1628000000000007</v>
      </c>
      <c r="W692" s="40"/>
      <c r="X692" s="39"/>
      <c r="Z692" s="34" t="s">
        <v>79</v>
      </c>
      <c r="AA692" s="34">
        <v>430.64</v>
      </c>
      <c r="AB692" s="34">
        <f t="shared" si="59"/>
        <v>423.47719999999998</v>
      </c>
      <c r="AD692" s="40">
        <f t="shared" si="56"/>
        <v>6.8788000000000125</v>
      </c>
    </row>
    <row r="693" spans="1:30" s="34" customFormat="1" x14ac:dyDescent="0.2">
      <c r="A693" s="34" t="s">
        <v>200</v>
      </c>
      <c r="B693" s="42">
        <v>473426095052601</v>
      </c>
      <c r="C693" s="36">
        <v>303</v>
      </c>
      <c r="D693" s="37">
        <v>38250</v>
      </c>
      <c r="E693" s="37"/>
      <c r="F693" s="37"/>
      <c r="G693" s="37"/>
      <c r="H693" s="37"/>
      <c r="I693" s="37"/>
      <c r="J693" s="38" t="s">
        <v>202</v>
      </c>
      <c r="K693" s="38"/>
      <c r="L693" s="38"/>
      <c r="M693" s="38"/>
      <c r="N693" s="38"/>
      <c r="O693" s="38"/>
      <c r="P693" s="38"/>
      <c r="U693" s="39">
        <v>23.58</v>
      </c>
      <c r="V693" s="40">
        <f t="shared" si="60"/>
        <v>7.1871840000000002</v>
      </c>
      <c r="W693" s="40"/>
      <c r="X693" s="39"/>
      <c r="Z693" s="34" t="s">
        <v>79</v>
      </c>
      <c r="AA693" s="34">
        <v>430.64</v>
      </c>
      <c r="AB693" s="34">
        <f t="shared" si="59"/>
        <v>423.45281599999998</v>
      </c>
      <c r="AD693" s="40">
        <f t="shared" ref="AD693:AD746" si="61">430.356-AB693</f>
        <v>6.9031840000000102</v>
      </c>
    </row>
    <row r="694" spans="1:30" s="34" customFormat="1" x14ac:dyDescent="0.2">
      <c r="A694" s="34" t="s">
        <v>200</v>
      </c>
      <c r="B694" s="42">
        <v>473426095052601</v>
      </c>
      <c r="C694" s="36">
        <v>303</v>
      </c>
      <c r="D694" s="37">
        <v>38292</v>
      </c>
      <c r="E694" s="37"/>
      <c r="F694" s="37"/>
      <c r="G694" s="37"/>
      <c r="H694" s="37"/>
      <c r="I694" s="37"/>
      <c r="J694" s="38" t="s">
        <v>202</v>
      </c>
      <c r="K694" s="38"/>
      <c r="L694" s="38"/>
      <c r="M694" s="38"/>
      <c r="N694" s="38"/>
      <c r="O694" s="38"/>
      <c r="P694" s="38"/>
      <c r="U694" s="39">
        <v>23.36</v>
      </c>
      <c r="V694" s="40">
        <f t="shared" si="60"/>
        <v>7.1201280000000002</v>
      </c>
      <c r="W694" s="40"/>
      <c r="X694" s="39"/>
      <c r="Z694" s="34" t="s">
        <v>79</v>
      </c>
      <c r="AA694" s="34">
        <v>430.64</v>
      </c>
      <c r="AB694" s="34">
        <f t="shared" si="59"/>
        <v>423.51987199999996</v>
      </c>
      <c r="AD694" s="40">
        <f t="shared" si="61"/>
        <v>6.8361280000000306</v>
      </c>
    </row>
    <row r="695" spans="1:30" s="34" customFormat="1" x14ac:dyDescent="0.2">
      <c r="A695" s="34" t="s">
        <v>200</v>
      </c>
      <c r="B695" s="42">
        <v>473426095052601</v>
      </c>
      <c r="C695" s="36">
        <v>303</v>
      </c>
      <c r="D695" s="37">
        <v>38320</v>
      </c>
      <c r="E695" s="37"/>
      <c r="F695" s="37"/>
      <c r="G695" s="37"/>
      <c r="H695" s="37"/>
      <c r="I695" s="37"/>
      <c r="J695" s="38" t="s">
        <v>202</v>
      </c>
      <c r="K695" s="38"/>
      <c r="L695" s="38"/>
      <c r="M695" s="38"/>
      <c r="N695" s="38"/>
      <c r="O695" s="38"/>
      <c r="P695" s="38"/>
      <c r="U695" s="39">
        <v>22.86</v>
      </c>
      <c r="V695" s="40">
        <f t="shared" si="60"/>
        <v>6.9677280000000001</v>
      </c>
      <c r="W695" s="40"/>
      <c r="X695" s="39"/>
      <c r="Z695" s="34" t="s">
        <v>79</v>
      </c>
      <c r="AA695" s="34">
        <v>430.64</v>
      </c>
      <c r="AB695" s="34">
        <f t="shared" si="59"/>
        <v>423.67227199999996</v>
      </c>
      <c r="AD695" s="40">
        <f t="shared" si="61"/>
        <v>6.6837280000000305</v>
      </c>
    </row>
    <row r="696" spans="1:30" s="34" customFormat="1" x14ac:dyDescent="0.2">
      <c r="A696" s="34" t="s">
        <v>200</v>
      </c>
      <c r="B696" s="42">
        <v>473426095052601</v>
      </c>
      <c r="C696" s="36">
        <v>303</v>
      </c>
      <c r="D696" s="37">
        <v>38341</v>
      </c>
      <c r="E696" s="37"/>
      <c r="F696" s="37"/>
      <c r="G696" s="37"/>
      <c r="H696" s="37"/>
      <c r="I696" s="37"/>
      <c r="J696" s="38" t="s">
        <v>202</v>
      </c>
      <c r="K696" s="38"/>
      <c r="L696" s="38"/>
      <c r="M696" s="38"/>
      <c r="N696" s="38"/>
      <c r="O696" s="38"/>
      <c r="P696" s="38"/>
      <c r="U696" s="39">
        <v>22.88</v>
      </c>
      <c r="V696" s="40">
        <f t="shared" si="60"/>
        <v>6.9738240000000005</v>
      </c>
      <c r="W696" s="40"/>
      <c r="X696" s="39"/>
      <c r="Z696" s="34" t="s">
        <v>79</v>
      </c>
      <c r="AA696" s="34">
        <v>430.64</v>
      </c>
      <c r="AB696" s="34">
        <f t="shared" si="59"/>
        <v>423.66617600000001</v>
      </c>
      <c r="AD696" s="40">
        <f t="shared" si="61"/>
        <v>6.6898239999999873</v>
      </c>
    </row>
    <row r="697" spans="1:30" s="34" customFormat="1" x14ac:dyDescent="0.2">
      <c r="A697" s="34" t="s">
        <v>200</v>
      </c>
      <c r="B697" s="42">
        <v>473426095052601</v>
      </c>
      <c r="C697" s="36">
        <v>303</v>
      </c>
      <c r="D697" s="37">
        <v>38377</v>
      </c>
      <c r="E697" s="37"/>
      <c r="F697" s="37"/>
      <c r="G697" s="37"/>
      <c r="H697" s="37"/>
      <c r="I697" s="37"/>
      <c r="J697" s="38" t="s">
        <v>202</v>
      </c>
      <c r="K697" s="38"/>
      <c r="L697" s="38"/>
      <c r="M697" s="38"/>
      <c r="N697" s="38"/>
      <c r="O697" s="38"/>
      <c r="P697" s="38"/>
      <c r="U697" s="39">
        <v>23.06</v>
      </c>
      <c r="V697" s="40">
        <f t="shared" si="60"/>
        <v>7.0286879999999998</v>
      </c>
      <c r="W697" s="40"/>
      <c r="X697" s="39"/>
      <c r="Z697" s="34" t="s">
        <v>79</v>
      </c>
      <c r="AA697" s="34">
        <v>430.64</v>
      </c>
      <c r="AB697" s="34">
        <f t="shared" si="59"/>
        <v>423.611312</v>
      </c>
      <c r="AD697" s="40">
        <f t="shared" si="61"/>
        <v>6.7446879999999965</v>
      </c>
    </row>
    <row r="698" spans="1:30" s="34" customFormat="1" x14ac:dyDescent="0.2">
      <c r="A698" s="34" t="s">
        <v>200</v>
      </c>
      <c r="B698" s="42">
        <v>473426095052601</v>
      </c>
      <c r="C698" s="36">
        <v>303</v>
      </c>
      <c r="D698" s="37">
        <v>38413</v>
      </c>
      <c r="E698" s="37"/>
      <c r="F698" s="37"/>
      <c r="G698" s="37"/>
      <c r="H698" s="37"/>
      <c r="I698" s="37"/>
      <c r="J698" s="38" t="s">
        <v>202</v>
      </c>
      <c r="K698" s="38"/>
      <c r="L698" s="38"/>
      <c r="M698" s="38"/>
      <c r="N698" s="38"/>
      <c r="O698" s="38"/>
      <c r="P698" s="38"/>
      <c r="U698" s="39">
        <v>23.21</v>
      </c>
      <c r="V698" s="40">
        <f t="shared" si="60"/>
        <v>7.0744080000000009</v>
      </c>
      <c r="W698" s="40"/>
      <c r="X698" s="39"/>
      <c r="Z698" s="34" t="s">
        <v>79</v>
      </c>
      <c r="AA698" s="34">
        <v>430.64</v>
      </c>
      <c r="AB698" s="34">
        <f t="shared" si="59"/>
        <v>423.56559199999998</v>
      </c>
      <c r="AD698" s="40">
        <f t="shared" si="61"/>
        <v>6.7904080000000135</v>
      </c>
    </row>
    <row r="699" spans="1:30" s="34" customFormat="1" x14ac:dyDescent="0.2">
      <c r="A699" s="34" t="s">
        <v>200</v>
      </c>
      <c r="B699" s="42">
        <v>473426095052601</v>
      </c>
      <c r="C699" s="36">
        <v>303</v>
      </c>
      <c r="D699" s="37">
        <v>38440</v>
      </c>
      <c r="E699" s="37"/>
      <c r="F699" s="37"/>
      <c r="G699" s="37"/>
      <c r="H699" s="37"/>
      <c r="I699" s="37"/>
      <c r="J699" s="38" t="s">
        <v>202</v>
      </c>
      <c r="K699" s="38"/>
      <c r="L699" s="38"/>
      <c r="M699" s="38"/>
      <c r="N699" s="38"/>
      <c r="O699" s="38"/>
      <c r="P699" s="38"/>
      <c r="U699" s="39">
        <v>23.26</v>
      </c>
      <c r="V699" s="40">
        <f t="shared" si="60"/>
        <v>7.0896480000000004</v>
      </c>
      <c r="W699" s="40"/>
      <c r="X699" s="39"/>
      <c r="Z699" s="34" t="s">
        <v>79</v>
      </c>
      <c r="AA699" s="34">
        <v>430.64</v>
      </c>
      <c r="AB699" s="34">
        <f t="shared" si="59"/>
        <v>423.55035199999998</v>
      </c>
      <c r="AD699" s="40">
        <f t="shared" si="61"/>
        <v>6.8056480000000192</v>
      </c>
    </row>
    <row r="700" spans="1:30" s="34" customFormat="1" x14ac:dyDescent="0.2">
      <c r="A700" s="34" t="s">
        <v>200</v>
      </c>
      <c r="B700" s="42">
        <v>473426095052601</v>
      </c>
      <c r="C700" s="36">
        <v>303</v>
      </c>
      <c r="D700" s="37">
        <v>38467</v>
      </c>
      <c r="E700" s="37"/>
      <c r="F700" s="37"/>
      <c r="G700" s="37"/>
      <c r="H700" s="37"/>
      <c r="I700" s="37"/>
      <c r="J700" s="38" t="s">
        <v>202</v>
      </c>
      <c r="K700" s="38"/>
      <c r="L700" s="38"/>
      <c r="M700" s="38"/>
      <c r="N700" s="38"/>
      <c r="O700" s="38"/>
      <c r="P700" s="38"/>
      <c r="U700" s="39">
        <v>23.06</v>
      </c>
      <c r="V700" s="40">
        <f t="shared" si="60"/>
        <v>7.0286879999999998</v>
      </c>
      <c r="W700" s="40"/>
      <c r="X700" s="39"/>
      <c r="Z700" s="34" t="s">
        <v>79</v>
      </c>
      <c r="AA700" s="34">
        <v>430.64</v>
      </c>
      <c r="AB700" s="34">
        <f t="shared" si="59"/>
        <v>423.611312</v>
      </c>
      <c r="AD700" s="40">
        <f t="shared" si="61"/>
        <v>6.7446879999999965</v>
      </c>
    </row>
    <row r="701" spans="1:30" s="34" customFormat="1" x14ac:dyDescent="0.2">
      <c r="A701" s="34" t="s">
        <v>200</v>
      </c>
      <c r="B701" s="42">
        <v>473426095052601</v>
      </c>
      <c r="C701" s="36">
        <v>303</v>
      </c>
      <c r="D701" s="37">
        <v>38496</v>
      </c>
      <c r="E701" s="37"/>
      <c r="F701" s="37"/>
      <c r="G701" s="37"/>
      <c r="H701" s="37"/>
      <c r="I701" s="37"/>
      <c r="J701" s="38" t="s">
        <v>202</v>
      </c>
      <c r="K701" s="38"/>
      <c r="L701" s="38"/>
      <c r="M701" s="38"/>
      <c r="N701" s="38"/>
      <c r="O701" s="38"/>
      <c r="P701" s="38"/>
      <c r="U701" s="39">
        <v>22.98</v>
      </c>
      <c r="V701" s="40">
        <f t="shared" si="60"/>
        <v>7.0043040000000003</v>
      </c>
      <c r="W701" s="40"/>
      <c r="X701" s="39"/>
      <c r="Z701" s="34" t="s">
        <v>79</v>
      </c>
      <c r="AA701" s="34">
        <v>430.64</v>
      </c>
      <c r="AB701" s="34">
        <f t="shared" si="59"/>
        <v>423.635696</v>
      </c>
      <c r="AD701" s="40">
        <f t="shared" si="61"/>
        <v>6.7203039999999987</v>
      </c>
    </row>
    <row r="702" spans="1:30" s="34" customFormat="1" x14ac:dyDescent="0.2">
      <c r="A702" s="34" t="s">
        <v>200</v>
      </c>
      <c r="B702" s="42">
        <v>473426095052601</v>
      </c>
      <c r="C702" s="36">
        <v>303</v>
      </c>
      <c r="D702" s="37">
        <v>38526</v>
      </c>
      <c r="E702" s="37"/>
      <c r="F702" s="37"/>
      <c r="G702" s="37"/>
      <c r="H702" s="37"/>
      <c r="I702" s="37"/>
      <c r="J702" s="38" t="s">
        <v>202</v>
      </c>
      <c r="K702" s="38"/>
      <c r="L702" s="38"/>
      <c r="M702" s="38"/>
      <c r="N702" s="38"/>
      <c r="O702" s="38"/>
      <c r="P702" s="38"/>
      <c r="U702" s="39">
        <v>22.28</v>
      </c>
      <c r="V702" s="40">
        <f t="shared" si="60"/>
        <v>6.7909440000000005</v>
      </c>
      <c r="W702" s="40"/>
      <c r="X702" s="39"/>
      <c r="Z702" s="34" t="s">
        <v>79</v>
      </c>
      <c r="AA702" s="34">
        <v>430.64</v>
      </c>
      <c r="AB702" s="34">
        <f t="shared" si="59"/>
        <v>423.84905599999996</v>
      </c>
      <c r="AD702" s="40">
        <f t="shared" si="61"/>
        <v>6.5069440000000327</v>
      </c>
    </row>
    <row r="703" spans="1:30" s="34" customFormat="1" x14ac:dyDescent="0.2">
      <c r="A703" s="34" t="s">
        <v>200</v>
      </c>
      <c r="B703" s="42">
        <v>473426095052601</v>
      </c>
      <c r="C703" s="36">
        <v>303</v>
      </c>
      <c r="D703" s="37">
        <v>38558</v>
      </c>
      <c r="E703" s="37"/>
      <c r="F703" s="37"/>
      <c r="G703" s="37"/>
      <c r="H703" s="37"/>
      <c r="I703" s="37"/>
      <c r="J703" s="38" t="str">
        <f t="shared" si="58"/>
        <v>V</v>
      </c>
      <c r="K703" s="38"/>
      <c r="L703" s="38"/>
      <c r="M703" s="38"/>
      <c r="N703" s="38"/>
      <c r="O703" s="38"/>
      <c r="P703" s="38"/>
      <c r="U703" s="39">
        <v>22.24</v>
      </c>
      <c r="V703" s="40">
        <f t="shared" si="60"/>
        <v>6.7787519999999999</v>
      </c>
      <c r="W703" s="40"/>
      <c r="X703" s="39"/>
      <c r="Z703" s="34" t="s">
        <v>105</v>
      </c>
      <c r="AA703" s="34">
        <v>430.64</v>
      </c>
      <c r="AB703" s="34">
        <f t="shared" si="59"/>
        <v>423.86124799999999</v>
      </c>
      <c r="AD703" s="40">
        <f t="shared" si="61"/>
        <v>6.4947520000000054</v>
      </c>
    </row>
    <row r="704" spans="1:30" s="34" customFormat="1" x14ac:dyDescent="0.2">
      <c r="A704" s="34" t="s">
        <v>200</v>
      </c>
      <c r="B704" s="42">
        <v>473426095052601</v>
      </c>
      <c r="C704" s="36">
        <v>303</v>
      </c>
      <c r="D704" s="37">
        <v>38586</v>
      </c>
      <c r="E704" s="37"/>
      <c r="F704" s="37"/>
      <c r="G704" s="37"/>
      <c r="H704" s="37"/>
      <c r="I704" s="37"/>
      <c r="J704" s="38" t="str">
        <f t="shared" si="58"/>
        <v>V</v>
      </c>
      <c r="K704" s="38"/>
      <c r="L704" s="38"/>
      <c r="M704" s="38"/>
      <c r="N704" s="38"/>
      <c r="O704" s="38"/>
      <c r="P704" s="38"/>
      <c r="U704" s="39">
        <v>22.54</v>
      </c>
      <c r="V704" s="40">
        <f t="shared" si="60"/>
        <v>6.8701920000000003</v>
      </c>
      <c r="W704" s="40"/>
      <c r="X704" s="39"/>
      <c r="Z704" s="34" t="s">
        <v>105</v>
      </c>
      <c r="AA704" s="34">
        <v>430.64</v>
      </c>
      <c r="AB704" s="34">
        <f t="shared" si="59"/>
        <v>423.76980800000001</v>
      </c>
      <c r="AD704" s="40">
        <f t="shared" si="61"/>
        <v>6.5861919999999827</v>
      </c>
    </row>
    <row r="705" spans="1:30" s="34" customFormat="1" x14ac:dyDescent="0.2">
      <c r="A705" s="34" t="s">
        <v>200</v>
      </c>
      <c r="B705" s="42">
        <v>473426095052601</v>
      </c>
      <c r="C705" s="36">
        <v>303</v>
      </c>
      <c r="D705" s="37">
        <v>38618</v>
      </c>
      <c r="E705" s="37"/>
      <c r="F705" s="37"/>
      <c r="G705" s="37"/>
      <c r="H705" s="37"/>
      <c r="I705" s="37"/>
      <c r="J705" s="38" t="s">
        <v>202</v>
      </c>
      <c r="K705" s="38"/>
      <c r="L705" s="38"/>
      <c r="M705" s="38"/>
      <c r="N705" s="38"/>
      <c r="O705" s="38"/>
      <c r="P705" s="38"/>
      <c r="U705" s="39">
        <v>22.74</v>
      </c>
      <c r="V705" s="40">
        <f t="shared" si="60"/>
        <v>6.931152</v>
      </c>
      <c r="W705" s="40"/>
      <c r="X705" s="39"/>
      <c r="Z705" s="34" t="s">
        <v>79</v>
      </c>
      <c r="AA705" s="34">
        <v>430.64</v>
      </c>
      <c r="AB705" s="34">
        <f t="shared" si="59"/>
        <v>423.70884799999999</v>
      </c>
      <c r="AD705" s="40">
        <f t="shared" si="61"/>
        <v>6.6471520000000055</v>
      </c>
    </row>
    <row r="706" spans="1:30" s="34" customFormat="1" x14ac:dyDescent="0.2">
      <c r="A706" s="34" t="s">
        <v>200</v>
      </c>
      <c r="B706" s="42">
        <v>473426095052601</v>
      </c>
      <c r="C706" s="36">
        <v>303</v>
      </c>
      <c r="D706" s="37">
        <v>38649</v>
      </c>
      <c r="E706" s="37"/>
      <c r="F706" s="37"/>
      <c r="G706" s="37"/>
      <c r="H706" s="37"/>
      <c r="I706" s="37"/>
      <c r="J706" s="38" t="s">
        <v>202</v>
      </c>
      <c r="K706" s="38"/>
      <c r="L706" s="38"/>
      <c r="M706" s="38"/>
      <c r="N706" s="38"/>
      <c r="O706" s="38"/>
      <c r="P706" s="38"/>
      <c r="U706" s="39">
        <v>22.88</v>
      </c>
      <c r="V706" s="40">
        <f t="shared" si="60"/>
        <v>6.9738240000000005</v>
      </c>
      <c r="W706" s="40"/>
      <c r="X706" s="39"/>
      <c r="Z706" s="34" t="s">
        <v>79</v>
      </c>
      <c r="AA706" s="34">
        <v>430.64</v>
      </c>
      <c r="AB706" s="34">
        <f t="shared" si="59"/>
        <v>423.66617600000001</v>
      </c>
      <c r="AD706" s="40">
        <f t="shared" si="61"/>
        <v>6.6898239999999873</v>
      </c>
    </row>
    <row r="707" spans="1:30" s="34" customFormat="1" x14ac:dyDescent="0.2">
      <c r="A707" s="34" t="s">
        <v>200</v>
      </c>
      <c r="B707" s="42">
        <v>473426095052601</v>
      </c>
      <c r="C707" s="36">
        <v>303</v>
      </c>
      <c r="D707" s="37">
        <v>38677</v>
      </c>
      <c r="E707" s="37"/>
      <c r="F707" s="37"/>
      <c r="G707" s="37"/>
      <c r="H707" s="37"/>
      <c r="I707" s="37"/>
      <c r="J707" s="38" t="s">
        <v>202</v>
      </c>
      <c r="K707" s="38"/>
      <c r="L707" s="38"/>
      <c r="M707" s="38"/>
      <c r="N707" s="38"/>
      <c r="O707" s="38"/>
      <c r="P707" s="38"/>
      <c r="U707" s="39">
        <v>22.84</v>
      </c>
      <c r="V707" s="40">
        <f t="shared" si="60"/>
        <v>6.9616320000000007</v>
      </c>
      <c r="W707" s="40"/>
      <c r="X707" s="39"/>
      <c r="Z707" s="34" t="s">
        <v>79</v>
      </c>
      <c r="AA707" s="34">
        <v>430.64</v>
      </c>
      <c r="AB707" s="34">
        <f t="shared" si="59"/>
        <v>423.67836799999998</v>
      </c>
      <c r="AD707" s="40">
        <f t="shared" si="61"/>
        <v>6.6776320000000169</v>
      </c>
    </row>
    <row r="708" spans="1:30" s="34" customFormat="1" x14ac:dyDescent="0.2">
      <c r="A708" s="34" t="s">
        <v>200</v>
      </c>
      <c r="B708" s="42">
        <v>473426095052601</v>
      </c>
      <c r="C708" s="36">
        <v>303</v>
      </c>
      <c r="D708" s="37">
        <v>38707</v>
      </c>
      <c r="E708" s="37"/>
      <c r="F708" s="37"/>
      <c r="G708" s="37"/>
      <c r="H708" s="37"/>
      <c r="I708" s="37"/>
      <c r="J708" s="38" t="str">
        <f t="shared" si="58"/>
        <v>V</v>
      </c>
      <c r="K708" s="38"/>
      <c r="L708" s="38"/>
      <c r="M708" s="38"/>
      <c r="N708" s="38"/>
      <c r="O708" s="38"/>
      <c r="P708" s="38"/>
      <c r="U708" s="39">
        <v>23</v>
      </c>
      <c r="V708" s="40">
        <f t="shared" si="60"/>
        <v>7.0104000000000006</v>
      </c>
      <c r="W708" s="40"/>
      <c r="X708" s="39"/>
      <c r="Z708" s="34" t="s">
        <v>114</v>
      </c>
      <c r="AA708" s="34">
        <v>430.64</v>
      </c>
      <c r="AB708" s="34">
        <f t="shared" si="59"/>
        <v>423.62959999999998</v>
      </c>
      <c r="AD708" s="40">
        <f t="shared" si="61"/>
        <v>6.7264000000000124</v>
      </c>
    </row>
    <row r="709" spans="1:30" s="34" customFormat="1" x14ac:dyDescent="0.2">
      <c r="A709" s="34" t="s">
        <v>200</v>
      </c>
      <c r="B709" s="42">
        <v>473426095052601</v>
      </c>
      <c r="C709" s="36">
        <v>303</v>
      </c>
      <c r="D709" s="37">
        <v>38743</v>
      </c>
      <c r="E709" s="37"/>
      <c r="F709" s="37"/>
      <c r="G709" s="37"/>
      <c r="H709" s="37"/>
      <c r="I709" s="37"/>
      <c r="J709" s="38" t="s">
        <v>202</v>
      </c>
      <c r="K709" s="38"/>
      <c r="L709" s="38"/>
      <c r="M709" s="38"/>
      <c r="N709" s="38"/>
      <c r="O709" s="38"/>
      <c r="P709" s="38"/>
      <c r="U709" s="39">
        <v>23.09</v>
      </c>
      <c r="V709" s="40">
        <f t="shared" si="60"/>
        <v>7.0378320000000008</v>
      </c>
      <c r="W709" s="40"/>
      <c r="X709" s="39"/>
      <c r="Z709" s="34" t="s">
        <v>79</v>
      </c>
      <c r="AA709" s="34">
        <v>430.64</v>
      </c>
      <c r="AB709" s="34">
        <f t="shared" si="59"/>
        <v>423.60216800000001</v>
      </c>
      <c r="AD709" s="40">
        <f t="shared" si="61"/>
        <v>6.7538319999999885</v>
      </c>
    </row>
    <row r="710" spans="1:30" s="34" customFormat="1" x14ac:dyDescent="0.2">
      <c r="A710" s="34" t="s">
        <v>200</v>
      </c>
      <c r="B710" s="42">
        <v>473426095052601</v>
      </c>
      <c r="C710" s="36">
        <v>303</v>
      </c>
      <c r="D710" s="37">
        <v>38776</v>
      </c>
      <c r="E710" s="37"/>
      <c r="F710" s="37"/>
      <c r="G710" s="37"/>
      <c r="H710" s="37"/>
      <c r="I710" s="37"/>
      <c r="J710" s="38" t="s">
        <v>202</v>
      </c>
      <c r="K710" s="38"/>
      <c r="L710" s="38"/>
      <c r="M710" s="38"/>
      <c r="N710" s="38"/>
      <c r="O710" s="38"/>
      <c r="P710" s="38"/>
      <c r="U710" s="39">
        <v>23.2</v>
      </c>
      <c r="V710" s="40">
        <f t="shared" si="60"/>
        <v>7.0713600000000003</v>
      </c>
      <c r="W710" s="40"/>
      <c r="X710" s="39"/>
      <c r="Z710" s="34" t="s">
        <v>79</v>
      </c>
      <c r="AA710" s="34">
        <v>430.64</v>
      </c>
      <c r="AB710" s="34">
        <f t="shared" si="59"/>
        <v>423.56863999999996</v>
      </c>
      <c r="AD710" s="40">
        <f t="shared" si="61"/>
        <v>6.7873600000000351</v>
      </c>
    </row>
    <row r="711" spans="1:30" s="34" customFormat="1" x14ac:dyDescent="0.2">
      <c r="A711" s="34" t="s">
        <v>200</v>
      </c>
      <c r="B711" s="42">
        <v>473426095052601</v>
      </c>
      <c r="C711" s="36">
        <v>303</v>
      </c>
      <c r="D711" s="37">
        <v>38803</v>
      </c>
      <c r="E711" s="37"/>
      <c r="F711" s="37"/>
      <c r="G711" s="37"/>
      <c r="H711" s="37"/>
      <c r="I711" s="37"/>
      <c r="J711" s="38" t="s">
        <v>202</v>
      </c>
      <c r="K711" s="38"/>
      <c r="L711" s="38"/>
      <c r="M711" s="38"/>
      <c r="N711" s="38"/>
      <c r="O711" s="38"/>
      <c r="P711" s="38"/>
      <c r="U711" s="39">
        <v>23.26</v>
      </c>
      <c r="V711" s="40">
        <f t="shared" si="60"/>
        <v>7.0896480000000004</v>
      </c>
      <c r="W711" s="40"/>
      <c r="X711" s="39"/>
      <c r="Z711" s="34" t="s">
        <v>79</v>
      </c>
      <c r="AA711" s="34">
        <v>430.64</v>
      </c>
      <c r="AB711" s="34">
        <f t="shared" si="59"/>
        <v>423.55035199999998</v>
      </c>
      <c r="AD711" s="40">
        <f t="shared" si="61"/>
        <v>6.8056480000000192</v>
      </c>
    </row>
    <row r="712" spans="1:30" s="34" customFormat="1" x14ac:dyDescent="0.2">
      <c r="A712" s="34" t="s">
        <v>200</v>
      </c>
      <c r="B712" s="42">
        <v>473426095052601</v>
      </c>
      <c r="C712" s="36">
        <v>303</v>
      </c>
      <c r="D712" s="37">
        <v>38835</v>
      </c>
      <c r="E712" s="37"/>
      <c r="F712" s="37"/>
      <c r="G712" s="37"/>
      <c r="H712" s="37"/>
      <c r="I712" s="37"/>
      <c r="J712" s="38" t="s">
        <v>202</v>
      </c>
      <c r="K712" s="38"/>
      <c r="L712" s="38"/>
      <c r="M712" s="38"/>
      <c r="N712" s="38"/>
      <c r="O712" s="38"/>
      <c r="P712" s="38"/>
      <c r="U712" s="39">
        <v>22.75</v>
      </c>
      <c r="V712" s="40">
        <f t="shared" si="60"/>
        <v>6.9342000000000006</v>
      </c>
      <c r="W712" s="40"/>
      <c r="X712" s="39"/>
      <c r="Z712" s="34" t="s">
        <v>79</v>
      </c>
      <c r="AA712" s="34">
        <v>430.64</v>
      </c>
      <c r="AB712" s="34">
        <f t="shared" si="59"/>
        <v>423.70580000000001</v>
      </c>
      <c r="AD712" s="40">
        <f t="shared" si="61"/>
        <v>6.6501999999999839</v>
      </c>
    </row>
    <row r="713" spans="1:30" s="34" customFormat="1" x14ac:dyDescent="0.2">
      <c r="A713" s="34" t="s">
        <v>200</v>
      </c>
      <c r="B713" s="42">
        <v>473426095052601</v>
      </c>
      <c r="C713" s="36">
        <v>303</v>
      </c>
      <c r="D713" s="37">
        <v>38856</v>
      </c>
      <c r="E713" s="37"/>
      <c r="F713" s="37"/>
      <c r="G713" s="37"/>
      <c r="H713" s="37"/>
      <c r="I713" s="37"/>
      <c r="J713" s="38" t="s">
        <v>202</v>
      </c>
      <c r="K713" s="38"/>
      <c r="L713" s="38"/>
      <c r="M713" s="38"/>
      <c r="N713" s="38"/>
      <c r="O713" s="38"/>
      <c r="P713" s="38"/>
      <c r="U713" s="39">
        <v>22.64</v>
      </c>
      <c r="V713" s="40">
        <f t="shared" si="60"/>
        <v>6.9006720000000001</v>
      </c>
      <c r="W713" s="40"/>
      <c r="X713" s="39"/>
      <c r="Z713" s="34" t="s">
        <v>79</v>
      </c>
      <c r="AA713" s="34">
        <v>430.64</v>
      </c>
      <c r="AB713" s="34">
        <f t="shared" si="59"/>
        <v>423.739328</v>
      </c>
      <c r="AD713" s="40">
        <f t="shared" si="61"/>
        <v>6.6166719999999941</v>
      </c>
    </row>
    <row r="714" spans="1:30" s="34" customFormat="1" x14ac:dyDescent="0.2">
      <c r="A714" s="34" t="s">
        <v>200</v>
      </c>
      <c r="B714" s="42">
        <v>473426095052601</v>
      </c>
      <c r="C714" s="36">
        <v>303</v>
      </c>
      <c r="D714" s="37">
        <v>38895</v>
      </c>
      <c r="E714" s="37"/>
      <c r="F714" s="37"/>
      <c r="G714" s="37"/>
      <c r="H714" s="37"/>
      <c r="I714" s="37"/>
      <c r="J714" s="38" t="s">
        <v>202</v>
      </c>
      <c r="K714" s="38"/>
      <c r="L714" s="38"/>
      <c r="M714" s="38"/>
      <c r="N714" s="38"/>
      <c r="O714" s="38"/>
      <c r="P714" s="38"/>
      <c r="U714" s="39">
        <v>22.68</v>
      </c>
      <c r="V714" s="40">
        <f t="shared" si="60"/>
        <v>6.9128639999999999</v>
      </c>
      <c r="W714" s="40"/>
      <c r="X714" s="39"/>
      <c r="Z714" s="34" t="s">
        <v>79</v>
      </c>
      <c r="AA714" s="34">
        <v>430.64</v>
      </c>
      <c r="AB714" s="34">
        <f t="shared" si="59"/>
        <v>423.72713599999997</v>
      </c>
      <c r="AD714" s="40">
        <f t="shared" si="61"/>
        <v>6.6288640000000214</v>
      </c>
    </row>
    <row r="715" spans="1:30" s="34" customFormat="1" x14ac:dyDescent="0.2">
      <c r="A715" s="34" t="s">
        <v>200</v>
      </c>
      <c r="B715" s="42">
        <v>473426095052601</v>
      </c>
      <c r="C715" s="36">
        <v>303</v>
      </c>
      <c r="D715" s="37">
        <v>38925</v>
      </c>
      <c r="E715" s="37"/>
      <c r="F715" s="37"/>
      <c r="G715" s="37"/>
      <c r="H715" s="37"/>
      <c r="I715" s="37"/>
      <c r="J715" s="38" t="s">
        <v>202</v>
      </c>
      <c r="K715" s="38"/>
      <c r="L715" s="38"/>
      <c r="M715" s="38"/>
      <c r="N715" s="38"/>
      <c r="O715" s="38"/>
      <c r="P715" s="38"/>
      <c r="U715" s="39">
        <v>22.96</v>
      </c>
      <c r="V715" s="40">
        <f t="shared" si="60"/>
        <v>6.9982080000000009</v>
      </c>
      <c r="W715" s="40"/>
      <c r="X715" s="39"/>
      <c r="Z715" s="34" t="s">
        <v>79</v>
      </c>
      <c r="AA715" s="34">
        <v>430.64</v>
      </c>
      <c r="AB715" s="34">
        <f t="shared" si="59"/>
        <v>423.64179200000001</v>
      </c>
      <c r="AD715" s="40">
        <f t="shared" si="61"/>
        <v>6.7142079999999851</v>
      </c>
    </row>
    <row r="716" spans="1:30" s="34" customFormat="1" x14ac:dyDescent="0.2">
      <c r="A716" s="34" t="s">
        <v>200</v>
      </c>
      <c r="B716" s="42">
        <v>473426095052601</v>
      </c>
      <c r="C716" s="36">
        <v>303</v>
      </c>
      <c r="D716" s="37">
        <v>38958</v>
      </c>
      <c r="E716" s="37"/>
      <c r="F716" s="37"/>
      <c r="G716" s="37"/>
      <c r="H716" s="37"/>
      <c r="I716" s="37"/>
      <c r="J716" s="38" t="s">
        <v>202</v>
      </c>
      <c r="K716" s="38"/>
      <c r="L716" s="38"/>
      <c r="M716" s="38"/>
      <c r="N716" s="38"/>
      <c r="O716" s="38"/>
      <c r="P716" s="38"/>
      <c r="U716" s="39">
        <v>23.23</v>
      </c>
      <c r="V716" s="40">
        <f t="shared" si="60"/>
        <v>7.0805040000000004</v>
      </c>
      <c r="W716" s="40"/>
      <c r="X716" s="39"/>
      <c r="Z716" s="34" t="s">
        <v>79</v>
      </c>
      <c r="AA716" s="34">
        <v>430.64</v>
      </c>
      <c r="AB716" s="34">
        <f t="shared" si="59"/>
        <v>423.55949599999997</v>
      </c>
      <c r="AD716" s="40">
        <f t="shared" si="61"/>
        <v>6.7965040000000272</v>
      </c>
    </row>
    <row r="717" spans="1:30" s="34" customFormat="1" x14ac:dyDescent="0.2">
      <c r="A717" s="34" t="s">
        <v>200</v>
      </c>
      <c r="B717" s="42">
        <v>473426095052601</v>
      </c>
      <c r="C717" s="36">
        <v>303</v>
      </c>
      <c r="D717" s="37">
        <v>38986</v>
      </c>
      <c r="E717" s="37"/>
      <c r="F717" s="37"/>
      <c r="G717" s="37"/>
      <c r="H717" s="37"/>
      <c r="I717" s="37"/>
      <c r="J717" s="38" t="s">
        <v>202</v>
      </c>
      <c r="K717" s="38"/>
      <c r="L717" s="38"/>
      <c r="M717" s="38"/>
      <c r="N717" s="38"/>
      <c r="O717" s="38"/>
      <c r="P717" s="38"/>
      <c r="U717" s="39">
        <v>23.33</v>
      </c>
      <c r="V717" s="40">
        <f t="shared" si="60"/>
        <v>7.1109840000000002</v>
      </c>
      <c r="W717" s="40"/>
      <c r="X717" s="39"/>
      <c r="Z717" s="34" t="s">
        <v>79</v>
      </c>
      <c r="AA717" s="34">
        <v>430.64</v>
      </c>
      <c r="AB717" s="34">
        <f t="shared" si="59"/>
        <v>423.52901600000001</v>
      </c>
      <c r="AD717" s="40">
        <f t="shared" si="61"/>
        <v>6.8269839999999817</v>
      </c>
    </row>
    <row r="718" spans="1:30" s="34" customFormat="1" x14ac:dyDescent="0.2">
      <c r="A718" s="34" t="s">
        <v>200</v>
      </c>
      <c r="B718" s="42">
        <v>473426095052601</v>
      </c>
      <c r="C718" s="36">
        <v>303</v>
      </c>
      <c r="D718" s="37">
        <v>39014</v>
      </c>
      <c r="E718" s="37"/>
      <c r="F718" s="37"/>
      <c r="G718" s="37"/>
      <c r="H718" s="37"/>
      <c r="I718" s="37"/>
      <c r="J718" s="38" t="str">
        <f>IF(ISBLANK(Q718),"V","S")</f>
        <v>V</v>
      </c>
      <c r="K718" s="38"/>
      <c r="L718" s="38"/>
      <c r="M718" s="38"/>
      <c r="N718" s="38"/>
      <c r="O718" s="38"/>
      <c r="P718" s="38"/>
      <c r="U718" s="39">
        <v>23.35</v>
      </c>
      <c r="V718" s="40">
        <f t="shared" si="60"/>
        <v>7.1170800000000005</v>
      </c>
      <c r="W718" s="40"/>
      <c r="X718" s="39"/>
      <c r="Z718" s="34" t="s">
        <v>105</v>
      </c>
      <c r="AA718" s="34">
        <v>430.64</v>
      </c>
      <c r="AB718" s="34">
        <f t="shared" si="59"/>
        <v>423.52292</v>
      </c>
      <c r="AD718" s="40">
        <f t="shared" si="61"/>
        <v>6.8330799999999954</v>
      </c>
    </row>
    <row r="719" spans="1:30" s="34" customFormat="1" x14ac:dyDescent="0.2">
      <c r="A719" s="34" t="s">
        <v>200</v>
      </c>
      <c r="B719" s="42">
        <v>473426095052601</v>
      </c>
      <c r="C719" s="36">
        <v>303</v>
      </c>
      <c r="D719" s="37">
        <v>39050</v>
      </c>
      <c r="E719" s="37"/>
      <c r="F719" s="37"/>
      <c r="G719" s="37"/>
      <c r="H719" s="37"/>
      <c r="I719" s="37"/>
      <c r="J719" s="38" t="s">
        <v>202</v>
      </c>
      <c r="K719" s="38"/>
      <c r="L719" s="38"/>
      <c r="M719" s="38"/>
      <c r="N719" s="38"/>
      <c r="O719" s="38"/>
      <c r="P719" s="38"/>
      <c r="U719" s="39">
        <v>23.44</v>
      </c>
      <c r="V719" s="40">
        <f t="shared" si="60"/>
        <v>7.1445120000000006</v>
      </c>
      <c r="W719" s="40"/>
      <c r="X719" s="39"/>
      <c r="Z719" s="34" t="s">
        <v>79</v>
      </c>
      <c r="AA719" s="34">
        <v>430.64</v>
      </c>
      <c r="AB719" s="34">
        <f t="shared" si="59"/>
        <v>423.49548799999997</v>
      </c>
      <c r="AD719" s="40">
        <f t="shared" si="61"/>
        <v>6.8605120000000284</v>
      </c>
    </row>
    <row r="720" spans="1:30" s="34" customFormat="1" x14ac:dyDescent="0.2">
      <c r="A720" s="34" t="s">
        <v>200</v>
      </c>
      <c r="B720" s="42">
        <v>473426095052601</v>
      </c>
      <c r="C720" s="36">
        <v>303</v>
      </c>
      <c r="D720" s="37">
        <v>39077</v>
      </c>
      <c r="E720" s="37"/>
      <c r="F720" s="37"/>
      <c r="G720" s="37"/>
      <c r="H720" s="37"/>
      <c r="I720" s="37"/>
      <c r="J720" s="38" t="s">
        <v>202</v>
      </c>
      <c r="K720" s="38"/>
      <c r="L720" s="38"/>
      <c r="M720" s="38"/>
      <c r="N720" s="38"/>
      <c r="O720" s="38"/>
      <c r="P720" s="38"/>
      <c r="U720" s="39">
        <v>23.51</v>
      </c>
      <c r="V720" s="40">
        <f t="shared" si="60"/>
        <v>7.1658480000000004</v>
      </c>
      <c r="W720" s="40"/>
      <c r="X720" s="39"/>
      <c r="Z720" s="34" t="s">
        <v>79</v>
      </c>
      <c r="AA720" s="34">
        <v>430.64</v>
      </c>
      <c r="AB720" s="34">
        <f t="shared" si="59"/>
        <v>423.474152</v>
      </c>
      <c r="AD720" s="40">
        <f t="shared" si="61"/>
        <v>6.8818479999999909</v>
      </c>
    </row>
    <row r="721" spans="1:30" s="34" customFormat="1" x14ac:dyDescent="0.2">
      <c r="A721" s="34" t="s">
        <v>200</v>
      </c>
      <c r="B721" s="42">
        <v>473426095052601</v>
      </c>
      <c r="C721" s="36">
        <v>303</v>
      </c>
      <c r="D721" s="37">
        <v>39114</v>
      </c>
      <c r="E721" s="37"/>
      <c r="F721" s="37"/>
      <c r="G721" s="37"/>
      <c r="H721" s="37"/>
      <c r="I721" s="37"/>
      <c r="J721" s="38" t="s">
        <v>202</v>
      </c>
      <c r="K721" s="38"/>
      <c r="L721" s="38"/>
      <c r="M721" s="38"/>
      <c r="N721" s="38"/>
      <c r="O721" s="38"/>
      <c r="P721" s="38"/>
      <c r="U721" s="39">
        <v>23.62</v>
      </c>
      <c r="V721" s="40">
        <f t="shared" si="60"/>
        <v>7.1993760000000009</v>
      </c>
      <c r="W721" s="40"/>
      <c r="X721" s="39"/>
      <c r="Z721" s="34" t="s">
        <v>79</v>
      </c>
      <c r="AA721" s="34">
        <v>430.64</v>
      </c>
      <c r="AB721" s="34">
        <f t="shared" si="59"/>
        <v>423.44062399999996</v>
      </c>
      <c r="AD721" s="40">
        <f t="shared" si="61"/>
        <v>6.9153760000000375</v>
      </c>
    </row>
    <row r="722" spans="1:30" s="34" customFormat="1" x14ac:dyDescent="0.2">
      <c r="A722" s="34" t="s">
        <v>200</v>
      </c>
      <c r="B722" s="42">
        <v>473426095052601</v>
      </c>
      <c r="C722" s="36">
        <v>303</v>
      </c>
      <c r="D722" s="37">
        <v>39136</v>
      </c>
      <c r="E722" s="37"/>
      <c r="F722" s="37"/>
      <c r="G722" s="37"/>
      <c r="H722" s="37"/>
      <c r="I722" s="37"/>
      <c r="J722" s="38" t="s">
        <v>202</v>
      </c>
      <c r="K722" s="38"/>
      <c r="L722" s="38"/>
      <c r="M722" s="38"/>
      <c r="N722" s="38"/>
      <c r="O722" s="38"/>
      <c r="P722" s="38"/>
      <c r="U722" s="39">
        <v>23.68</v>
      </c>
      <c r="V722" s="40">
        <f t="shared" si="60"/>
        <v>7.2176640000000001</v>
      </c>
      <c r="W722" s="40"/>
      <c r="X722" s="39"/>
      <c r="Z722" s="34" t="s">
        <v>79</v>
      </c>
      <c r="AA722" s="34">
        <v>430.64</v>
      </c>
      <c r="AB722" s="34">
        <f t="shared" si="59"/>
        <v>423.42233599999997</v>
      </c>
      <c r="AD722" s="40">
        <f t="shared" si="61"/>
        <v>6.9336640000000216</v>
      </c>
    </row>
    <row r="723" spans="1:30" s="34" customFormat="1" x14ac:dyDescent="0.2">
      <c r="A723" s="34" t="s">
        <v>200</v>
      </c>
      <c r="B723" s="42">
        <v>473426095052601</v>
      </c>
      <c r="C723" s="36">
        <v>303</v>
      </c>
      <c r="D723" s="37">
        <v>39167</v>
      </c>
      <c r="E723" s="37"/>
      <c r="F723" s="37"/>
      <c r="G723" s="37"/>
      <c r="H723" s="37"/>
      <c r="I723" s="37"/>
      <c r="J723" s="38" t="s">
        <v>202</v>
      </c>
      <c r="K723" s="38"/>
      <c r="L723" s="38"/>
      <c r="M723" s="38"/>
      <c r="N723" s="38"/>
      <c r="O723" s="38"/>
      <c r="P723" s="38"/>
      <c r="U723" s="39">
        <v>23.62</v>
      </c>
      <c r="V723" s="40">
        <f t="shared" si="60"/>
        <v>7.1993760000000009</v>
      </c>
      <c r="W723" s="40"/>
      <c r="X723" s="39"/>
      <c r="Z723" s="34" t="s">
        <v>79</v>
      </c>
      <c r="AA723" s="34">
        <v>430.64</v>
      </c>
      <c r="AB723" s="34">
        <f t="shared" si="59"/>
        <v>423.44062399999996</v>
      </c>
      <c r="AD723" s="40">
        <f t="shared" si="61"/>
        <v>6.9153760000000375</v>
      </c>
    </row>
    <row r="724" spans="1:30" s="34" customFormat="1" x14ac:dyDescent="0.2">
      <c r="A724" s="34" t="s">
        <v>200</v>
      </c>
      <c r="B724" s="42">
        <v>473426095052601</v>
      </c>
      <c r="C724" s="36">
        <v>303</v>
      </c>
      <c r="D724" s="37">
        <v>39198</v>
      </c>
      <c r="E724" s="37"/>
      <c r="F724" s="37"/>
      <c r="G724" s="37"/>
      <c r="H724" s="37"/>
      <c r="I724" s="37"/>
      <c r="J724" s="38" t="s">
        <v>202</v>
      </c>
      <c r="K724" s="38"/>
      <c r="L724" s="38"/>
      <c r="M724" s="38"/>
      <c r="N724" s="38"/>
      <c r="O724" s="38"/>
      <c r="P724" s="38"/>
      <c r="U724" s="39">
        <v>23.43</v>
      </c>
      <c r="V724" s="40">
        <f t="shared" si="60"/>
        <v>7.141464</v>
      </c>
      <c r="W724" s="40"/>
      <c r="X724" s="39"/>
      <c r="Z724" s="34" t="s">
        <v>79</v>
      </c>
      <c r="AA724" s="34">
        <v>430.64</v>
      </c>
      <c r="AB724" s="34">
        <f t="shared" si="59"/>
        <v>423.498536</v>
      </c>
      <c r="AD724" s="40">
        <f t="shared" si="61"/>
        <v>6.8574639999999931</v>
      </c>
    </row>
    <row r="725" spans="1:30" s="34" customFormat="1" x14ac:dyDescent="0.2">
      <c r="A725" s="34" t="s">
        <v>200</v>
      </c>
      <c r="B725" s="42">
        <v>473426095052601</v>
      </c>
      <c r="C725" s="36">
        <v>303</v>
      </c>
      <c r="D725" s="37">
        <v>39220</v>
      </c>
      <c r="E725" s="37"/>
      <c r="F725" s="37"/>
      <c r="G725" s="37"/>
      <c r="H725" s="37"/>
      <c r="I725" s="37"/>
      <c r="J725" s="38" t="s">
        <v>202</v>
      </c>
      <c r="K725" s="38"/>
      <c r="L725" s="38"/>
      <c r="M725" s="38"/>
      <c r="N725" s="38"/>
      <c r="O725" s="38"/>
      <c r="P725" s="38"/>
      <c r="U725" s="39">
        <v>23.26</v>
      </c>
      <c r="V725" s="40">
        <f t="shared" si="60"/>
        <v>7.0896480000000004</v>
      </c>
      <c r="W725" s="40"/>
      <c r="X725" s="39"/>
      <c r="Z725" s="34" t="s">
        <v>79</v>
      </c>
      <c r="AA725" s="34">
        <v>430.64</v>
      </c>
      <c r="AB725" s="34">
        <f t="shared" si="59"/>
        <v>423.55035199999998</v>
      </c>
      <c r="AD725" s="40">
        <f t="shared" si="61"/>
        <v>6.8056480000000192</v>
      </c>
    </row>
    <row r="726" spans="1:30" s="34" customFormat="1" x14ac:dyDescent="0.2">
      <c r="A726" s="34" t="s">
        <v>200</v>
      </c>
      <c r="B726" s="42">
        <v>473426095052601</v>
      </c>
      <c r="C726" s="36">
        <v>303</v>
      </c>
      <c r="D726" s="37">
        <v>39258</v>
      </c>
      <c r="E726" s="37"/>
      <c r="F726" s="37"/>
      <c r="G726" s="37"/>
      <c r="H726" s="37"/>
      <c r="I726" s="37"/>
      <c r="J726" s="38" t="s">
        <v>202</v>
      </c>
      <c r="K726" s="38"/>
      <c r="L726" s="38"/>
      <c r="M726" s="38"/>
      <c r="N726" s="38"/>
      <c r="O726" s="38"/>
      <c r="P726" s="38"/>
      <c r="U726" s="39">
        <v>23.15</v>
      </c>
      <c r="V726" s="40">
        <f t="shared" si="60"/>
        <v>7.0561199999999999</v>
      </c>
      <c r="W726" s="40"/>
      <c r="X726" s="39"/>
      <c r="Z726" s="34" t="s">
        <v>79</v>
      </c>
      <c r="AA726" s="34">
        <v>430.64</v>
      </c>
      <c r="AB726" s="34">
        <f t="shared" ref="AB726:AB746" si="62">AA726-V726</f>
        <v>423.58387999999997</v>
      </c>
      <c r="AD726" s="40">
        <f t="shared" si="61"/>
        <v>6.7721200000000294</v>
      </c>
    </row>
    <row r="727" spans="1:30" s="34" customFormat="1" x14ac:dyDescent="0.2">
      <c r="A727" s="34" t="s">
        <v>200</v>
      </c>
      <c r="B727" s="42">
        <v>473426095052601</v>
      </c>
      <c r="C727" s="36">
        <v>303</v>
      </c>
      <c r="D727" s="37">
        <v>39317</v>
      </c>
      <c r="E727" s="37"/>
      <c r="F727" s="37"/>
      <c r="G727" s="37"/>
      <c r="H727" s="37"/>
      <c r="I727" s="37"/>
      <c r="J727" s="38" t="s">
        <v>202</v>
      </c>
      <c r="K727" s="38"/>
      <c r="L727" s="38"/>
      <c r="M727" s="38"/>
      <c r="N727" s="38"/>
      <c r="O727" s="38"/>
      <c r="P727" s="38"/>
      <c r="U727" s="39">
        <v>23.43</v>
      </c>
      <c r="V727" s="40">
        <f t="shared" si="60"/>
        <v>7.141464</v>
      </c>
      <c r="W727" s="40"/>
      <c r="X727" s="39"/>
      <c r="Z727" s="34" t="s">
        <v>79</v>
      </c>
      <c r="AA727" s="34">
        <v>430.64</v>
      </c>
      <c r="AB727" s="34">
        <f t="shared" si="62"/>
        <v>423.498536</v>
      </c>
      <c r="AD727" s="40">
        <f t="shared" si="61"/>
        <v>6.8574639999999931</v>
      </c>
    </row>
    <row r="728" spans="1:30" s="34" customFormat="1" x14ac:dyDescent="0.2">
      <c r="A728" s="34" t="s">
        <v>200</v>
      </c>
      <c r="B728" s="42">
        <v>473426095052601</v>
      </c>
      <c r="C728" s="36">
        <v>303</v>
      </c>
      <c r="D728" s="37">
        <v>39356</v>
      </c>
      <c r="E728" s="37"/>
      <c r="F728" s="37"/>
      <c r="G728" s="37"/>
      <c r="H728" s="37"/>
      <c r="I728" s="37"/>
      <c r="J728" s="38" t="s">
        <v>202</v>
      </c>
      <c r="K728" s="38"/>
      <c r="L728" s="38"/>
      <c r="M728" s="38"/>
      <c r="N728" s="38"/>
      <c r="O728" s="38"/>
      <c r="P728" s="38"/>
      <c r="U728" s="39">
        <v>23.51</v>
      </c>
      <c r="V728" s="40">
        <f t="shared" si="60"/>
        <v>7.1658480000000004</v>
      </c>
      <c r="W728" s="40"/>
      <c r="X728" s="39"/>
      <c r="Z728" s="34" t="s">
        <v>79</v>
      </c>
      <c r="AA728" s="34">
        <v>430.64</v>
      </c>
      <c r="AB728" s="34">
        <f t="shared" si="62"/>
        <v>423.474152</v>
      </c>
      <c r="AD728" s="40">
        <f t="shared" si="61"/>
        <v>6.8818479999999909</v>
      </c>
    </row>
    <row r="729" spans="1:30" s="34" customFormat="1" x14ac:dyDescent="0.2">
      <c r="A729" s="34" t="s">
        <v>200</v>
      </c>
      <c r="B729" s="42">
        <v>473426095052601</v>
      </c>
      <c r="C729" s="36">
        <v>303</v>
      </c>
      <c r="D729" s="37">
        <v>39373</v>
      </c>
      <c r="E729" s="37"/>
      <c r="F729" s="37"/>
      <c r="G729" s="37"/>
      <c r="H729" s="37"/>
      <c r="I729" s="37"/>
      <c r="J729" s="38" t="str">
        <f>IF(ISBLANK(Q729),"V","S")</f>
        <v>V</v>
      </c>
      <c r="K729" s="38"/>
      <c r="L729" s="38"/>
      <c r="M729" s="38"/>
      <c r="N729" s="38"/>
      <c r="O729" s="38"/>
      <c r="P729" s="38"/>
      <c r="U729" s="39">
        <v>23.4</v>
      </c>
      <c r="V729" s="40">
        <f t="shared" si="60"/>
        <v>7.13232</v>
      </c>
      <c r="W729" s="40"/>
      <c r="X729" s="39"/>
      <c r="Z729" s="34" t="s">
        <v>137</v>
      </c>
      <c r="AA729" s="34">
        <v>430.64</v>
      </c>
      <c r="AB729" s="34">
        <f t="shared" si="62"/>
        <v>423.50767999999999</v>
      </c>
      <c r="AD729" s="40">
        <f t="shared" si="61"/>
        <v>6.8483200000000011</v>
      </c>
    </row>
    <row r="730" spans="1:30" s="34" customFormat="1" x14ac:dyDescent="0.2">
      <c r="A730" s="34" t="s">
        <v>200</v>
      </c>
      <c r="B730" s="42">
        <v>473426095052601</v>
      </c>
      <c r="C730" s="36">
        <v>303</v>
      </c>
      <c r="D730" s="37">
        <v>39413</v>
      </c>
      <c r="E730" s="37"/>
      <c r="F730" s="37"/>
      <c r="G730" s="37"/>
      <c r="H730" s="37"/>
      <c r="I730" s="37"/>
      <c r="J730" s="38" t="s">
        <v>202</v>
      </c>
      <c r="K730" s="38"/>
      <c r="L730" s="38"/>
      <c r="M730" s="38"/>
      <c r="N730" s="38"/>
      <c r="O730" s="38"/>
      <c r="P730" s="38"/>
      <c r="U730" s="39">
        <v>23.22</v>
      </c>
      <c r="V730" s="40">
        <f t="shared" si="60"/>
        <v>7.0774559999999997</v>
      </c>
      <c r="W730" s="40"/>
      <c r="X730" s="39"/>
      <c r="Z730" s="34" t="s">
        <v>79</v>
      </c>
      <c r="AA730" s="34">
        <v>430.64</v>
      </c>
      <c r="AB730" s="34">
        <f t="shared" si="62"/>
        <v>423.562544</v>
      </c>
      <c r="AD730" s="40">
        <f t="shared" si="61"/>
        <v>6.7934559999999919</v>
      </c>
    </row>
    <row r="731" spans="1:30" s="34" customFormat="1" x14ac:dyDescent="0.2">
      <c r="A731" s="34" t="s">
        <v>200</v>
      </c>
      <c r="B731" s="42">
        <v>473426095052601</v>
      </c>
      <c r="C731" s="36">
        <v>303</v>
      </c>
      <c r="D731" s="37">
        <v>39443</v>
      </c>
      <c r="E731" s="37"/>
      <c r="F731" s="37"/>
      <c r="G731" s="37"/>
      <c r="H731" s="37"/>
      <c r="I731" s="37"/>
      <c r="J731" s="38" t="str">
        <f>IF(ISBLANK(Q731),"V","S")</f>
        <v>V</v>
      </c>
      <c r="K731" s="38"/>
      <c r="L731" s="38"/>
      <c r="M731" s="38"/>
      <c r="N731" s="38"/>
      <c r="O731" s="38"/>
      <c r="P731" s="38"/>
      <c r="U731" s="39">
        <v>23.15</v>
      </c>
      <c r="V731" s="40">
        <f t="shared" si="60"/>
        <v>7.0561199999999999</v>
      </c>
      <c r="W731" s="40"/>
      <c r="X731" s="39"/>
      <c r="Z731" s="34" t="s">
        <v>143</v>
      </c>
      <c r="AA731" s="34">
        <v>430.64</v>
      </c>
      <c r="AB731" s="34">
        <f t="shared" si="62"/>
        <v>423.58387999999997</v>
      </c>
      <c r="AD731" s="40">
        <f t="shared" si="61"/>
        <v>6.7721200000000294</v>
      </c>
    </row>
    <row r="732" spans="1:30" s="34" customFormat="1" x14ac:dyDescent="0.2">
      <c r="A732" s="34" t="s">
        <v>200</v>
      </c>
      <c r="B732" s="42">
        <v>473426095052601</v>
      </c>
      <c r="C732" s="36">
        <v>303</v>
      </c>
      <c r="D732" s="37">
        <v>39472</v>
      </c>
      <c r="E732" s="37"/>
      <c r="F732" s="37"/>
      <c r="G732" s="37"/>
      <c r="H732" s="37"/>
      <c r="I732" s="37"/>
      <c r="J732" s="38" t="s">
        <v>202</v>
      </c>
      <c r="K732" s="38"/>
      <c r="L732" s="38"/>
      <c r="M732" s="38"/>
      <c r="N732" s="38"/>
      <c r="O732" s="38"/>
      <c r="P732" s="38"/>
      <c r="U732" s="39">
        <v>23.38</v>
      </c>
      <c r="V732" s="40">
        <f t="shared" ref="V732:V757" si="63">U732*0.3048</f>
        <v>7.1262239999999997</v>
      </c>
      <c r="W732" s="40"/>
      <c r="X732" s="39"/>
      <c r="Z732" s="34" t="s">
        <v>79</v>
      </c>
      <c r="AA732" s="34">
        <v>430.64</v>
      </c>
      <c r="AB732" s="34">
        <f t="shared" si="62"/>
        <v>423.51377600000001</v>
      </c>
      <c r="AD732" s="40">
        <f t="shared" si="61"/>
        <v>6.8422239999999874</v>
      </c>
    </row>
    <row r="733" spans="1:30" s="34" customFormat="1" x14ac:dyDescent="0.2">
      <c r="A733" s="34" t="s">
        <v>200</v>
      </c>
      <c r="B733" s="42">
        <v>473426095052601</v>
      </c>
      <c r="C733" s="36">
        <v>303</v>
      </c>
      <c r="D733" s="37">
        <v>39507</v>
      </c>
      <c r="E733" s="37"/>
      <c r="F733" s="37"/>
      <c r="G733" s="37"/>
      <c r="H733" s="37"/>
      <c r="I733" s="37"/>
      <c r="J733" s="38" t="str">
        <f t="shared" ref="J733:J740" si="64">IF(ISBLANK(Q733),"V","S")</f>
        <v>V</v>
      </c>
      <c r="K733" s="38"/>
      <c r="L733" s="38"/>
      <c r="M733" s="38"/>
      <c r="N733" s="38"/>
      <c r="O733" s="38"/>
      <c r="P733" s="38"/>
      <c r="U733" s="39">
        <v>23.4</v>
      </c>
      <c r="V733" s="40">
        <f t="shared" si="63"/>
        <v>7.13232</v>
      </c>
      <c r="W733" s="40"/>
      <c r="X733" s="39"/>
      <c r="Z733" s="34" t="s">
        <v>150</v>
      </c>
      <c r="AA733" s="34">
        <v>430.64</v>
      </c>
      <c r="AB733" s="34">
        <f t="shared" si="62"/>
        <v>423.50767999999999</v>
      </c>
      <c r="AD733" s="40">
        <f t="shared" si="61"/>
        <v>6.8483200000000011</v>
      </c>
    </row>
    <row r="734" spans="1:30" s="34" customFormat="1" x14ac:dyDescent="0.2">
      <c r="A734" s="34" t="s">
        <v>200</v>
      </c>
      <c r="B734" s="42">
        <v>473426095052601</v>
      </c>
      <c r="C734" s="36">
        <v>303</v>
      </c>
      <c r="D734" s="37">
        <v>39536</v>
      </c>
      <c r="E734" s="37"/>
      <c r="F734" s="37"/>
      <c r="G734" s="37"/>
      <c r="H734" s="37"/>
      <c r="I734" s="37"/>
      <c r="J734" s="38" t="str">
        <f t="shared" si="64"/>
        <v>V</v>
      </c>
      <c r="K734" s="38"/>
      <c r="L734" s="38"/>
      <c r="M734" s="38"/>
      <c r="N734" s="38"/>
      <c r="O734" s="38"/>
      <c r="P734" s="38"/>
      <c r="U734" s="39">
        <v>23.49</v>
      </c>
      <c r="V734" s="40">
        <f t="shared" si="63"/>
        <v>7.1597520000000001</v>
      </c>
      <c r="W734" s="40"/>
      <c r="X734" s="39"/>
      <c r="Z734" s="34" t="s">
        <v>151</v>
      </c>
      <c r="AA734" s="34">
        <v>430.64</v>
      </c>
      <c r="AB734" s="34">
        <f t="shared" si="62"/>
        <v>423.48024799999996</v>
      </c>
      <c r="AD734" s="40">
        <f t="shared" si="61"/>
        <v>6.8757520000000341</v>
      </c>
    </row>
    <row r="735" spans="1:30" s="34" customFormat="1" x14ac:dyDescent="0.2">
      <c r="A735" s="34" t="s">
        <v>200</v>
      </c>
      <c r="B735" s="42">
        <v>473426095052601</v>
      </c>
      <c r="C735" s="36">
        <v>303</v>
      </c>
      <c r="D735" s="37">
        <v>39563</v>
      </c>
      <c r="E735" s="37"/>
      <c r="F735" s="37"/>
      <c r="G735" s="37"/>
      <c r="H735" s="37"/>
      <c r="I735" s="37"/>
      <c r="J735" s="38" t="str">
        <f t="shared" si="64"/>
        <v>V</v>
      </c>
      <c r="K735" s="38"/>
      <c r="L735" s="38"/>
      <c r="M735" s="38"/>
      <c r="N735" s="38"/>
      <c r="O735" s="38"/>
      <c r="P735" s="38"/>
      <c r="U735" s="39">
        <v>23.33</v>
      </c>
      <c r="V735" s="40">
        <f t="shared" si="63"/>
        <v>7.1109840000000002</v>
      </c>
      <c r="W735" s="40"/>
      <c r="X735" s="39"/>
      <c r="Z735" s="34" t="s">
        <v>151</v>
      </c>
      <c r="AA735" s="34">
        <v>430.64</v>
      </c>
      <c r="AB735" s="34">
        <f t="shared" si="62"/>
        <v>423.52901600000001</v>
      </c>
      <c r="AD735" s="40">
        <f t="shared" si="61"/>
        <v>6.8269839999999817</v>
      </c>
    </row>
    <row r="736" spans="1:30" s="34" customFormat="1" x14ac:dyDescent="0.2">
      <c r="A736" s="34" t="s">
        <v>200</v>
      </c>
      <c r="B736" s="42">
        <v>473426095052601</v>
      </c>
      <c r="C736" s="36">
        <v>303</v>
      </c>
      <c r="D736" s="37">
        <v>39580</v>
      </c>
      <c r="E736" s="37"/>
      <c r="F736" s="37"/>
      <c r="G736" s="37"/>
      <c r="H736" s="37"/>
      <c r="I736" s="37"/>
      <c r="J736" s="38" t="str">
        <f t="shared" si="64"/>
        <v>V</v>
      </c>
      <c r="K736" s="38"/>
      <c r="L736" s="38"/>
      <c r="M736" s="38"/>
      <c r="N736" s="38"/>
      <c r="O736" s="38"/>
      <c r="P736" s="38"/>
      <c r="U736" s="39">
        <v>23.08</v>
      </c>
      <c r="V736" s="40">
        <f t="shared" si="63"/>
        <v>7.0347840000000001</v>
      </c>
      <c r="W736" s="40"/>
      <c r="X736" s="39"/>
      <c r="Z736" s="34" t="s">
        <v>161</v>
      </c>
      <c r="AA736" s="34">
        <v>430.64</v>
      </c>
      <c r="AB736" s="34">
        <f t="shared" si="62"/>
        <v>423.60521599999998</v>
      </c>
      <c r="AD736" s="40">
        <f t="shared" si="61"/>
        <v>6.7507840000000101</v>
      </c>
    </row>
    <row r="737" spans="1:30" s="34" customFormat="1" x14ac:dyDescent="0.2">
      <c r="A737" s="34" t="s">
        <v>200</v>
      </c>
      <c r="B737" s="42">
        <v>473426095052601</v>
      </c>
      <c r="C737" s="36">
        <v>303</v>
      </c>
      <c r="D737" s="37">
        <v>39674</v>
      </c>
      <c r="E737" s="37"/>
      <c r="F737" s="37"/>
      <c r="G737" s="37"/>
      <c r="H737" s="37"/>
      <c r="I737" s="37"/>
      <c r="J737" s="38" t="str">
        <f t="shared" si="64"/>
        <v>V</v>
      </c>
      <c r="K737" s="38"/>
      <c r="L737" s="38"/>
      <c r="M737" s="38"/>
      <c r="N737" s="38"/>
      <c r="O737" s="38"/>
      <c r="P737" s="38"/>
      <c r="U737" s="39">
        <v>22.79</v>
      </c>
      <c r="V737" s="40">
        <f t="shared" si="63"/>
        <v>6.9463920000000003</v>
      </c>
      <c r="W737" s="40"/>
      <c r="X737" s="39"/>
      <c r="Z737" s="34" t="s">
        <v>150</v>
      </c>
      <c r="AA737" s="34">
        <v>430.64</v>
      </c>
      <c r="AB737" s="34">
        <f t="shared" si="62"/>
        <v>423.69360799999998</v>
      </c>
      <c r="AD737" s="40">
        <f t="shared" si="61"/>
        <v>6.6623920000000112</v>
      </c>
    </row>
    <row r="738" spans="1:30" s="34" customFormat="1" x14ac:dyDescent="0.2">
      <c r="A738" s="34" t="s">
        <v>200</v>
      </c>
      <c r="B738" s="42">
        <v>473426095052601</v>
      </c>
      <c r="C738" s="36">
        <v>303</v>
      </c>
      <c r="D738" s="37">
        <v>39725</v>
      </c>
      <c r="E738" s="37"/>
      <c r="F738" s="37"/>
      <c r="G738" s="37"/>
      <c r="H738" s="37"/>
      <c r="I738" s="37"/>
      <c r="J738" s="38" t="str">
        <f t="shared" si="64"/>
        <v>V</v>
      </c>
      <c r="K738" s="38"/>
      <c r="L738" s="38"/>
      <c r="M738" s="38"/>
      <c r="N738" s="38"/>
      <c r="O738" s="38"/>
      <c r="P738" s="38"/>
      <c r="U738" s="39">
        <v>22.93</v>
      </c>
      <c r="V738" s="40">
        <f t="shared" si="63"/>
        <v>6.9890639999999999</v>
      </c>
      <c r="W738" s="40"/>
      <c r="X738" s="39"/>
      <c r="Z738" s="34" t="s">
        <v>160</v>
      </c>
      <c r="AA738" s="34">
        <v>430.64</v>
      </c>
      <c r="AB738" s="34">
        <f t="shared" si="62"/>
        <v>423.650936</v>
      </c>
      <c r="AD738" s="40">
        <f t="shared" si="61"/>
        <v>6.705063999999993</v>
      </c>
    </row>
    <row r="739" spans="1:30" s="34" customFormat="1" x14ac:dyDescent="0.2">
      <c r="A739" s="34" t="s">
        <v>200</v>
      </c>
      <c r="B739" s="42">
        <v>473426095052601</v>
      </c>
      <c r="C739" s="36">
        <v>303</v>
      </c>
      <c r="D739" s="37">
        <v>39767</v>
      </c>
      <c r="E739" s="37"/>
      <c r="F739" s="37"/>
      <c r="G739" s="37"/>
      <c r="H739" s="37"/>
      <c r="I739" s="37"/>
      <c r="J739" s="38" t="str">
        <f t="shared" si="64"/>
        <v>V</v>
      </c>
      <c r="K739" s="38"/>
      <c r="L739" s="38"/>
      <c r="M739" s="38"/>
      <c r="N739" s="38"/>
      <c r="O739" s="38"/>
      <c r="P739" s="38"/>
      <c r="U739" s="39">
        <v>22.62</v>
      </c>
      <c r="V739" s="40">
        <f t="shared" si="63"/>
        <v>6.8945760000000007</v>
      </c>
      <c r="W739" s="40"/>
      <c r="X739" s="39"/>
      <c r="Z739" s="34" t="s">
        <v>161</v>
      </c>
      <c r="AA739" s="34">
        <v>430.64</v>
      </c>
      <c r="AB739" s="34">
        <f t="shared" si="62"/>
        <v>423.74542399999996</v>
      </c>
      <c r="AD739" s="40">
        <f t="shared" si="61"/>
        <v>6.6105760000000373</v>
      </c>
    </row>
    <row r="740" spans="1:30" s="34" customFormat="1" x14ac:dyDescent="0.2">
      <c r="A740" s="34" t="s">
        <v>200</v>
      </c>
      <c r="B740" s="42">
        <v>473426095052601</v>
      </c>
      <c r="C740" s="36">
        <v>303</v>
      </c>
      <c r="D740" s="37">
        <v>39795</v>
      </c>
      <c r="E740" s="37"/>
      <c r="F740" s="37"/>
      <c r="G740" s="37"/>
      <c r="H740" s="37"/>
      <c r="I740" s="37"/>
      <c r="J740" s="38" t="str">
        <f t="shared" si="64"/>
        <v>V</v>
      </c>
      <c r="K740" s="38"/>
      <c r="L740" s="38"/>
      <c r="M740" s="38"/>
      <c r="N740" s="38"/>
      <c r="O740" s="38"/>
      <c r="P740" s="38"/>
      <c r="U740" s="39">
        <v>22.55</v>
      </c>
      <c r="V740" s="40">
        <f t="shared" si="63"/>
        <v>6.8732400000000009</v>
      </c>
      <c r="W740" s="40"/>
      <c r="X740" s="39"/>
      <c r="Z740" s="34" t="s">
        <v>161</v>
      </c>
      <c r="AA740" s="34">
        <v>430.64</v>
      </c>
      <c r="AB740" s="34">
        <f t="shared" si="62"/>
        <v>423.76675999999998</v>
      </c>
      <c r="AD740" s="40">
        <f t="shared" si="61"/>
        <v>6.589240000000018</v>
      </c>
    </row>
    <row r="741" spans="1:30" s="34" customFormat="1" x14ac:dyDescent="0.2">
      <c r="A741" s="34" t="s">
        <v>200</v>
      </c>
      <c r="B741" s="42">
        <v>473426095052601</v>
      </c>
      <c r="C741" s="36">
        <v>303</v>
      </c>
      <c r="D741" s="37">
        <v>39833</v>
      </c>
      <c r="E741" s="37"/>
      <c r="F741" s="37"/>
      <c r="G741" s="37"/>
      <c r="H741" s="37"/>
      <c r="I741" s="37"/>
      <c r="J741" s="38" t="s">
        <v>202</v>
      </c>
      <c r="K741" s="38"/>
      <c r="L741" s="38"/>
      <c r="M741" s="38"/>
      <c r="N741" s="38"/>
      <c r="O741" s="38"/>
      <c r="P741" s="38"/>
      <c r="U741" s="39">
        <v>22.6</v>
      </c>
      <c r="V741" s="40">
        <f t="shared" si="63"/>
        <v>6.8884800000000004</v>
      </c>
      <c r="W741" s="40"/>
      <c r="X741" s="39"/>
      <c r="Z741" s="34" t="s">
        <v>79</v>
      </c>
      <c r="AA741" s="34">
        <v>430.64</v>
      </c>
      <c r="AB741" s="34">
        <f t="shared" si="62"/>
        <v>423.75151999999997</v>
      </c>
      <c r="AD741" s="40">
        <f t="shared" si="61"/>
        <v>6.6044800000000237</v>
      </c>
    </row>
    <row r="742" spans="1:30" s="34" customFormat="1" x14ac:dyDescent="0.2">
      <c r="A742" s="34" t="s">
        <v>200</v>
      </c>
      <c r="B742" s="42">
        <v>473426095052601</v>
      </c>
      <c r="C742" s="36">
        <v>303</v>
      </c>
      <c r="D742" s="37">
        <v>39866</v>
      </c>
      <c r="E742" s="37"/>
      <c r="F742" s="37"/>
      <c r="G742" s="37"/>
      <c r="H742" s="37"/>
      <c r="I742" s="37"/>
      <c r="J742" s="38" t="str">
        <f t="shared" ref="J742:J751" si="65">IF(ISBLANK(Q742),"V","S")</f>
        <v>V</v>
      </c>
      <c r="K742" s="38"/>
      <c r="L742" s="38"/>
      <c r="M742" s="38"/>
      <c r="N742" s="38"/>
      <c r="O742" s="38"/>
      <c r="P742" s="38"/>
      <c r="U742" s="39">
        <v>22.77</v>
      </c>
      <c r="V742" s="40">
        <f t="shared" si="63"/>
        <v>6.940296</v>
      </c>
      <c r="W742" s="40"/>
      <c r="X742" s="39"/>
      <c r="Z742" s="34" t="s">
        <v>165</v>
      </c>
      <c r="AA742" s="34">
        <v>430.64</v>
      </c>
      <c r="AB742" s="34">
        <f t="shared" si="62"/>
        <v>423.699704</v>
      </c>
      <c r="AD742" s="40">
        <f t="shared" si="61"/>
        <v>6.6562959999999975</v>
      </c>
    </row>
    <row r="743" spans="1:30" s="34" customFormat="1" x14ac:dyDescent="0.2">
      <c r="A743" s="34" t="s">
        <v>200</v>
      </c>
      <c r="B743" s="42">
        <v>473426095052601</v>
      </c>
      <c r="C743" s="36">
        <v>303</v>
      </c>
      <c r="D743" s="37">
        <v>39898</v>
      </c>
      <c r="E743" s="37"/>
      <c r="F743" s="37"/>
      <c r="G743" s="37"/>
      <c r="H743" s="37"/>
      <c r="I743" s="37"/>
      <c r="J743" s="38" t="str">
        <f t="shared" si="65"/>
        <v>V</v>
      </c>
      <c r="K743" s="38"/>
      <c r="L743" s="38"/>
      <c r="M743" s="38"/>
      <c r="N743" s="38"/>
      <c r="O743" s="38"/>
      <c r="P743" s="38"/>
      <c r="U743" s="39">
        <v>22.59</v>
      </c>
      <c r="V743" s="40">
        <f t="shared" si="63"/>
        <v>6.8854320000000007</v>
      </c>
      <c r="W743" s="40"/>
      <c r="X743" s="39"/>
      <c r="Z743" s="34" t="s">
        <v>168</v>
      </c>
      <c r="AA743" s="34">
        <v>430.64</v>
      </c>
      <c r="AB743" s="34">
        <f t="shared" si="62"/>
        <v>423.75456800000001</v>
      </c>
      <c r="AD743" s="40">
        <f t="shared" si="61"/>
        <v>6.6014319999999884</v>
      </c>
    </row>
    <row r="744" spans="1:30" s="34" customFormat="1" x14ac:dyDescent="0.2">
      <c r="A744" s="34" t="s">
        <v>200</v>
      </c>
      <c r="B744" s="42">
        <v>473426095052601</v>
      </c>
      <c r="C744" s="36">
        <v>303</v>
      </c>
      <c r="D744" s="37">
        <v>39928</v>
      </c>
      <c r="E744" s="37"/>
      <c r="F744" s="37"/>
      <c r="G744" s="37"/>
      <c r="H744" s="37"/>
      <c r="I744" s="37"/>
      <c r="J744" s="38" t="str">
        <f t="shared" si="65"/>
        <v>V</v>
      </c>
      <c r="K744" s="38"/>
      <c r="L744" s="38"/>
      <c r="M744" s="38"/>
      <c r="N744" s="38"/>
      <c r="O744" s="38"/>
      <c r="P744" s="38"/>
      <c r="U744" s="39">
        <v>22.27</v>
      </c>
      <c r="V744" s="40">
        <f t="shared" si="63"/>
        <v>6.7878959999999999</v>
      </c>
      <c r="W744" s="40"/>
      <c r="X744" s="39"/>
      <c r="Z744" s="34" t="s">
        <v>168</v>
      </c>
      <c r="AA744" s="34">
        <v>430.64</v>
      </c>
      <c r="AB744" s="34">
        <f t="shared" si="62"/>
        <v>423.852104</v>
      </c>
      <c r="AD744" s="40">
        <f t="shared" si="61"/>
        <v>6.5038959999999975</v>
      </c>
    </row>
    <row r="745" spans="1:30" s="34" customFormat="1" x14ac:dyDescent="0.2">
      <c r="A745" s="34" t="s">
        <v>200</v>
      </c>
      <c r="B745" s="42">
        <v>473426095052601</v>
      </c>
      <c r="C745" s="36">
        <v>303</v>
      </c>
      <c r="D745" s="37">
        <v>39966</v>
      </c>
      <c r="E745" s="37"/>
      <c r="F745" s="37"/>
      <c r="G745" s="37"/>
      <c r="H745" s="37"/>
      <c r="I745" s="37"/>
      <c r="J745" s="38" t="str">
        <f t="shared" si="65"/>
        <v>V</v>
      </c>
      <c r="K745" s="38"/>
      <c r="L745" s="38"/>
      <c r="M745" s="38"/>
      <c r="N745" s="38"/>
      <c r="O745" s="38"/>
      <c r="P745" s="38"/>
      <c r="U745" s="39">
        <v>21.94</v>
      </c>
      <c r="V745" s="40">
        <f t="shared" si="63"/>
        <v>6.6873120000000004</v>
      </c>
      <c r="W745" s="40"/>
      <c r="X745" s="39"/>
      <c r="Z745" s="34" t="s">
        <v>165</v>
      </c>
      <c r="AA745" s="34">
        <v>430.64</v>
      </c>
      <c r="AB745" s="34">
        <f t="shared" si="62"/>
        <v>423.95268799999997</v>
      </c>
      <c r="AD745" s="40">
        <f t="shared" si="61"/>
        <v>6.4033120000000281</v>
      </c>
    </row>
    <row r="746" spans="1:30" s="34" customFormat="1" x14ac:dyDescent="0.2">
      <c r="A746" s="34" t="s">
        <v>200</v>
      </c>
      <c r="B746" s="42">
        <v>473426095052601</v>
      </c>
      <c r="C746" s="36">
        <v>303</v>
      </c>
      <c r="D746" s="37">
        <v>40004</v>
      </c>
      <c r="E746" s="37"/>
      <c r="F746" s="37"/>
      <c r="G746" s="37"/>
      <c r="H746" s="37"/>
      <c r="I746" s="37"/>
      <c r="J746" s="38" t="str">
        <f t="shared" si="65"/>
        <v>V</v>
      </c>
      <c r="K746" s="38"/>
      <c r="L746" s="38"/>
      <c r="M746" s="38"/>
      <c r="N746" s="38"/>
      <c r="O746" s="38"/>
      <c r="P746" s="38"/>
      <c r="U746" s="39">
        <v>21.98</v>
      </c>
      <c r="V746" s="40">
        <f t="shared" si="63"/>
        <v>6.6995040000000001</v>
      </c>
      <c r="W746" s="40"/>
      <c r="X746" s="39"/>
      <c r="Z746" s="34" t="s">
        <v>176</v>
      </c>
      <c r="AA746" s="34">
        <v>430.64</v>
      </c>
      <c r="AB746" s="34">
        <f t="shared" si="62"/>
        <v>423.940496</v>
      </c>
      <c r="AD746" s="40">
        <f t="shared" si="61"/>
        <v>6.4155039999999985</v>
      </c>
    </row>
    <row r="747" spans="1:30" s="34" customFormat="1" x14ac:dyDescent="0.2">
      <c r="A747" s="34" t="s">
        <v>200</v>
      </c>
      <c r="B747" s="42">
        <v>473426095052601</v>
      </c>
      <c r="C747" s="36">
        <v>303</v>
      </c>
      <c r="D747" s="37">
        <v>40045</v>
      </c>
      <c r="E747" s="37"/>
      <c r="F747" s="37"/>
      <c r="G747" s="37"/>
      <c r="H747" s="37"/>
      <c r="I747" s="37"/>
      <c r="J747" s="38" t="str">
        <f t="shared" si="65"/>
        <v>V</v>
      </c>
      <c r="K747" s="38"/>
      <c r="L747" s="38"/>
      <c r="M747" s="38"/>
      <c r="N747" s="38"/>
      <c r="O747" s="38"/>
      <c r="P747" s="38"/>
      <c r="U747" s="39">
        <v>22.14</v>
      </c>
      <c r="V747" s="40">
        <f t="shared" si="63"/>
        <v>6.7482720000000009</v>
      </c>
      <c r="W747" s="40"/>
      <c r="X747" s="39"/>
      <c r="Z747" s="34" t="s">
        <v>176</v>
      </c>
      <c r="AA747" s="34">
        <v>430.64</v>
      </c>
      <c r="AB747" s="34">
        <f>AA747-V747</f>
        <v>423.891728</v>
      </c>
      <c r="AD747" s="40">
        <f>430.356-AB747</f>
        <v>6.464271999999994</v>
      </c>
    </row>
    <row r="748" spans="1:30" s="34" customFormat="1" x14ac:dyDescent="0.2">
      <c r="A748" s="34" t="s">
        <v>200</v>
      </c>
      <c r="B748" s="42">
        <v>473426095052601</v>
      </c>
      <c r="C748" s="36">
        <v>303</v>
      </c>
      <c r="D748" s="37">
        <v>40074</v>
      </c>
      <c r="E748" s="37"/>
      <c r="F748" s="37"/>
      <c r="G748" s="37"/>
      <c r="H748" s="37"/>
      <c r="I748" s="37"/>
      <c r="J748" s="38" t="str">
        <f t="shared" si="65"/>
        <v>V</v>
      </c>
      <c r="K748" s="38"/>
      <c r="L748" s="38"/>
      <c r="M748" s="38"/>
      <c r="N748" s="38"/>
      <c r="O748" s="38"/>
      <c r="P748" s="38"/>
      <c r="U748" s="39">
        <v>22.69</v>
      </c>
      <c r="V748" s="40">
        <f t="shared" si="63"/>
        <v>6.9159120000000005</v>
      </c>
      <c r="W748" s="40"/>
      <c r="X748" s="39"/>
      <c r="Z748" s="34" t="s">
        <v>176</v>
      </c>
      <c r="AA748" s="34">
        <v>430.64</v>
      </c>
      <c r="AB748" s="34">
        <f>AA748-V748</f>
        <v>423.72408799999999</v>
      </c>
      <c r="AD748" s="40">
        <f>430.356-AB748</f>
        <v>6.6319119999999998</v>
      </c>
    </row>
    <row r="749" spans="1:30" s="34" customFormat="1" x14ac:dyDescent="0.2">
      <c r="A749" s="34" t="s">
        <v>200</v>
      </c>
      <c r="B749" s="42">
        <v>473426095052601</v>
      </c>
      <c r="C749" s="36">
        <v>303</v>
      </c>
      <c r="D749" s="37">
        <v>40102</v>
      </c>
      <c r="E749" s="37"/>
      <c r="F749" s="37"/>
      <c r="G749" s="37"/>
      <c r="H749" s="37"/>
      <c r="I749" s="37"/>
      <c r="J749" s="38" t="str">
        <f t="shared" si="65"/>
        <v>V</v>
      </c>
      <c r="K749" s="38"/>
      <c r="L749" s="38"/>
      <c r="M749" s="38"/>
      <c r="N749" s="38"/>
      <c r="O749" s="38"/>
      <c r="P749" s="38"/>
      <c r="U749" s="39">
        <v>22.87</v>
      </c>
      <c r="V749" s="40">
        <f t="shared" si="63"/>
        <v>6.9707760000000007</v>
      </c>
      <c r="W749" s="40"/>
      <c r="X749" s="39"/>
      <c r="Z749" s="34" t="s">
        <v>165</v>
      </c>
      <c r="AA749" s="34">
        <v>430.64</v>
      </c>
      <c r="AB749" s="34">
        <f>AA749-V749</f>
        <v>423.66922399999999</v>
      </c>
      <c r="AD749" s="40">
        <f>430.356-AB749</f>
        <v>6.6867760000000089</v>
      </c>
    </row>
    <row r="750" spans="1:30" s="34" customFormat="1" x14ac:dyDescent="0.2">
      <c r="A750" s="34" t="s">
        <v>200</v>
      </c>
      <c r="B750" s="42">
        <v>473426095052601</v>
      </c>
      <c r="C750" s="36">
        <v>303</v>
      </c>
      <c r="D750" s="37">
        <v>40128</v>
      </c>
      <c r="E750" s="37"/>
      <c r="F750" s="37"/>
      <c r="G750" s="37"/>
      <c r="H750" s="37"/>
      <c r="I750" s="37"/>
      <c r="J750" s="38" t="str">
        <f t="shared" si="65"/>
        <v>V</v>
      </c>
      <c r="K750" s="38"/>
      <c r="L750" s="38"/>
      <c r="M750" s="38"/>
      <c r="N750" s="38"/>
      <c r="O750" s="38"/>
      <c r="P750" s="38"/>
      <c r="U750" s="39">
        <v>22.92</v>
      </c>
      <c r="V750" s="40">
        <f t="shared" si="63"/>
        <v>6.9860160000000011</v>
      </c>
      <c r="W750" s="40"/>
      <c r="X750" s="39"/>
      <c r="Z750" s="34" t="s">
        <v>180</v>
      </c>
      <c r="AA750" s="34">
        <v>430.64</v>
      </c>
      <c r="AB750" s="43">
        <f>AA750-V750</f>
        <v>423.65398399999998</v>
      </c>
      <c r="AD750" s="40">
        <f>430.356-AB750</f>
        <v>6.7020160000000146</v>
      </c>
    </row>
    <row r="751" spans="1:30" s="34" customFormat="1" x14ac:dyDescent="0.2">
      <c r="A751" s="34" t="s">
        <v>200</v>
      </c>
      <c r="B751" s="42">
        <v>473426095052601</v>
      </c>
      <c r="C751" s="36">
        <v>303</v>
      </c>
      <c r="D751" s="37">
        <v>40161</v>
      </c>
      <c r="E751" s="37"/>
      <c r="F751" s="37"/>
      <c r="G751" s="37"/>
      <c r="H751" s="37"/>
      <c r="I751" s="37"/>
      <c r="J751" s="38" t="str">
        <f t="shared" si="65"/>
        <v>V</v>
      </c>
      <c r="K751" s="38"/>
      <c r="L751" s="38"/>
      <c r="M751" s="38"/>
      <c r="N751" s="38"/>
      <c r="O751" s="38"/>
      <c r="P751" s="38"/>
      <c r="U751" s="39">
        <v>23.02</v>
      </c>
      <c r="V751" s="40">
        <f t="shared" si="63"/>
        <v>7.0164960000000001</v>
      </c>
      <c r="W751" s="40"/>
      <c r="X751" s="39"/>
      <c r="Z751" s="34" t="s">
        <v>165</v>
      </c>
      <c r="AA751" s="34">
        <v>430.64</v>
      </c>
      <c r="AB751" s="43">
        <f>AA751-V751</f>
        <v>423.62350399999997</v>
      </c>
      <c r="AD751" s="40">
        <f>430.356-AB751</f>
        <v>6.732496000000026</v>
      </c>
    </row>
    <row r="752" spans="1:30" s="34" customFormat="1" x14ac:dyDescent="0.2">
      <c r="A752" s="34" t="s">
        <v>200</v>
      </c>
      <c r="B752" s="42">
        <v>473426095052601</v>
      </c>
      <c r="C752" s="36">
        <v>303</v>
      </c>
      <c r="D752" s="37">
        <v>40191</v>
      </c>
      <c r="E752" s="37"/>
      <c r="F752" s="37"/>
      <c r="G752" s="37"/>
      <c r="H752" s="37"/>
      <c r="I752" s="37"/>
      <c r="J752" s="38" t="s">
        <v>207</v>
      </c>
      <c r="K752" s="38"/>
      <c r="L752" s="38"/>
      <c r="M752" s="38"/>
      <c r="N752" s="38"/>
      <c r="O752" s="38"/>
      <c r="P752" s="38"/>
      <c r="U752" s="39">
        <v>23.12</v>
      </c>
      <c r="V752" s="40">
        <f t="shared" si="63"/>
        <v>7.0469760000000008</v>
      </c>
      <c r="W752" s="40"/>
      <c r="X752" s="39"/>
      <c r="Z752" s="34" t="s">
        <v>222</v>
      </c>
      <c r="AA752" s="34">
        <v>430.64</v>
      </c>
      <c r="AB752" s="43">
        <f t="shared" ref="AB752:AB757" si="66">AA752-V752</f>
        <v>423.59302400000001</v>
      </c>
      <c r="AD752" s="40">
        <f t="shared" ref="AD752:AD757" si="67">430.356-AB752</f>
        <v>6.7629759999999806</v>
      </c>
    </row>
    <row r="753" spans="1:32" s="34" customFormat="1" x14ac:dyDescent="0.2">
      <c r="A753" s="34" t="s">
        <v>200</v>
      </c>
      <c r="B753" s="42">
        <v>473426095052601</v>
      </c>
      <c r="C753" s="36">
        <v>303</v>
      </c>
      <c r="D753" s="37">
        <v>40221</v>
      </c>
      <c r="E753" s="37"/>
      <c r="F753" s="37"/>
      <c r="G753" s="37"/>
      <c r="H753" s="37"/>
      <c r="I753" s="37"/>
      <c r="J753" s="38" t="s">
        <v>207</v>
      </c>
      <c r="K753" s="38"/>
      <c r="L753" s="38"/>
      <c r="M753" s="38"/>
      <c r="N753" s="38"/>
      <c r="O753" s="38"/>
      <c r="P753" s="38"/>
      <c r="U753" s="39">
        <v>23.23</v>
      </c>
      <c r="V753" s="40">
        <f t="shared" si="63"/>
        <v>7.0805040000000004</v>
      </c>
      <c r="W753" s="40"/>
      <c r="X753" s="39"/>
      <c r="Z753" s="34" t="s">
        <v>222</v>
      </c>
      <c r="AA753" s="34">
        <v>430.64</v>
      </c>
      <c r="AB753" s="43">
        <f t="shared" si="66"/>
        <v>423.55949599999997</v>
      </c>
      <c r="AD753" s="40">
        <f t="shared" si="67"/>
        <v>6.7965040000000272</v>
      </c>
    </row>
    <row r="754" spans="1:32" s="34" customFormat="1" x14ac:dyDescent="0.2">
      <c r="A754" s="34" t="s">
        <v>200</v>
      </c>
      <c r="B754" s="42">
        <v>473426095052601</v>
      </c>
      <c r="C754" s="36">
        <v>303</v>
      </c>
      <c r="D754" s="37">
        <v>40246</v>
      </c>
      <c r="E754" s="37"/>
      <c r="F754" s="37"/>
      <c r="G754" s="37"/>
      <c r="H754" s="37"/>
      <c r="I754" s="37"/>
      <c r="J754" s="38" t="s">
        <v>207</v>
      </c>
      <c r="K754" s="38"/>
      <c r="L754" s="38"/>
      <c r="M754" s="38"/>
      <c r="N754" s="38"/>
      <c r="O754" s="38"/>
      <c r="P754" s="38"/>
      <c r="U754" s="39">
        <v>23.27</v>
      </c>
      <c r="V754" s="40">
        <f t="shared" si="63"/>
        <v>7.0926960000000001</v>
      </c>
      <c r="W754" s="40"/>
      <c r="X754" s="39"/>
      <c r="Z754" s="34" t="s">
        <v>223</v>
      </c>
      <c r="AA754" s="34">
        <v>430.64</v>
      </c>
      <c r="AB754" s="43">
        <f t="shared" si="66"/>
        <v>423.547304</v>
      </c>
      <c r="AD754" s="40">
        <f t="shared" si="67"/>
        <v>6.8086959999999976</v>
      </c>
    </row>
    <row r="755" spans="1:32" s="34" customFormat="1" x14ac:dyDescent="0.2">
      <c r="A755" s="34" t="s">
        <v>200</v>
      </c>
      <c r="B755" s="42">
        <v>473426095052601</v>
      </c>
      <c r="C755" s="36">
        <v>303</v>
      </c>
      <c r="D755" s="37">
        <v>40274</v>
      </c>
      <c r="E755" s="37"/>
      <c r="F755" s="37"/>
      <c r="G755" s="37"/>
      <c r="H755" s="37"/>
      <c r="I755" s="37"/>
      <c r="J755" s="38" t="s">
        <v>207</v>
      </c>
      <c r="K755" s="38"/>
      <c r="L755" s="38"/>
      <c r="M755" s="38"/>
      <c r="N755" s="38"/>
      <c r="O755" s="38"/>
      <c r="P755" s="38"/>
      <c r="U755" s="39">
        <v>23.18</v>
      </c>
      <c r="V755" s="40">
        <f t="shared" si="63"/>
        <v>7.065264</v>
      </c>
      <c r="W755" s="40"/>
      <c r="X755" s="39"/>
      <c r="Z755" s="34" t="s">
        <v>180</v>
      </c>
      <c r="AA755" s="34">
        <v>430.64</v>
      </c>
      <c r="AB755" s="43">
        <f t="shared" si="66"/>
        <v>423.57473599999997</v>
      </c>
      <c r="AD755" s="40">
        <f t="shared" si="67"/>
        <v>6.7812640000000215</v>
      </c>
    </row>
    <row r="756" spans="1:32" s="34" customFormat="1" x14ac:dyDescent="0.2">
      <c r="A756" s="34" t="s">
        <v>200</v>
      </c>
      <c r="B756" s="42">
        <v>473426095052601</v>
      </c>
      <c r="C756" s="36">
        <v>303</v>
      </c>
      <c r="D756" s="37">
        <v>40302</v>
      </c>
      <c r="E756" s="37"/>
      <c r="F756" s="37"/>
      <c r="G756" s="37"/>
      <c r="H756" s="37"/>
      <c r="I756" s="37"/>
      <c r="J756" s="38" t="s">
        <v>207</v>
      </c>
      <c r="K756" s="38"/>
      <c r="L756" s="38"/>
      <c r="M756" s="38"/>
      <c r="N756" s="38"/>
      <c r="O756" s="38"/>
      <c r="P756" s="38"/>
      <c r="U756" s="39">
        <v>23.14</v>
      </c>
      <c r="V756" s="40">
        <f t="shared" si="63"/>
        <v>7.0530720000000002</v>
      </c>
      <c r="W756" s="40"/>
      <c r="X756" s="39"/>
      <c r="Z756" s="34" t="s">
        <v>180</v>
      </c>
      <c r="AA756" s="34">
        <v>430.64</v>
      </c>
      <c r="AB756" s="43">
        <f t="shared" si="66"/>
        <v>423.586928</v>
      </c>
      <c r="AD756" s="40">
        <f t="shared" si="67"/>
        <v>6.7690719999999942</v>
      </c>
    </row>
    <row r="757" spans="1:32" s="34" customFormat="1" x14ac:dyDescent="0.2">
      <c r="A757" s="34" t="s">
        <v>200</v>
      </c>
      <c r="B757" s="42">
        <v>473426095052601</v>
      </c>
      <c r="C757" s="36">
        <v>303</v>
      </c>
      <c r="D757" s="37">
        <v>40331</v>
      </c>
      <c r="E757" s="37"/>
      <c r="F757" s="37"/>
      <c r="G757" s="37"/>
      <c r="H757" s="37"/>
      <c r="I757" s="37"/>
      <c r="J757" s="38" t="s">
        <v>207</v>
      </c>
      <c r="K757" s="38"/>
      <c r="L757" s="38"/>
      <c r="M757" s="38"/>
      <c r="N757" s="38"/>
      <c r="O757" s="38"/>
      <c r="P757" s="38"/>
      <c r="U757" s="39">
        <v>22.85</v>
      </c>
      <c r="V757" s="40">
        <f t="shared" si="63"/>
        <v>6.9646800000000004</v>
      </c>
      <c r="W757" s="40"/>
      <c r="X757" s="39"/>
      <c r="Z757" s="34" t="s">
        <v>180</v>
      </c>
      <c r="AA757" s="34">
        <v>430.64</v>
      </c>
      <c r="AB757" s="43">
        <f t="shared" si="66"/>
        <v>423.67532</v>
      </c>
      <c r="AD757" s="40">
        <f t="shared" si="67"/>
        <v>6.6806799999999953</v>
      </c>
    </row>
    <row r="758" spans="1:32" s="34" customFormat="1" x14ac:dyDescent="0.2">
      <c r="A758" s="34" t="s">
        <v>200</v>
      </c>
      <c r="C758" s="36"/>
      <c r="D758" s="37"/>
      <c r="E758" s="37"/>
      <c r="F758" s="37"/>
      <c r="G758" s="37"/>
      <c r="H758" s="37"/>
      <c r="I758" s="37"/>
      <c r="J758" s="38"/>
      <c r="K758" s="38"/>
      <c r="L758" s="38"/>
      <c r="M758" s="38"/>
      <c r="N758" s="38"/>
      <c r="O758" s="38"/>
      <c r="P758" s="38"/>
      <c r="U758" s="39"/>
      <c r="V758" s="40"/>
      <c r="W758" s="40"/>
      <c r="X758" s="39"/>
      <c r="AD758" s="40"/>
    </row>
    <row r="759" spans="1:32" s="34" customFormat="1" x14ac:dyDescent="0.2">
      <c r="A759" s="34" t="s">
        <v>200</v>
      </c>
      <c r="C759" s="36">
        <v>306</v>
      </c>
      <c r="D759" s="37">
        <v>30470</v>
      </c>
      <c r="E759" s="37"/>
      <c r="F759" s="37"/>
      <c r="G759" s="37"/>
      <c r="H759" s="37"/>
      <c r="I759" s="37"/>
      <c r="J759" s="38" t="s">
        <v>206</v>
      </c>
      <c r="K759" s="38"/>
      <c r="L759" s="38"/>
      <c r="M759" s="38"/>
      <c r="N759" s="38"/>
      <c r="O759" s="38"/>
      <c r="P759" s="38"/>
      <c r="Q759" s="34">
        <v>28</v>
      </c>
      <c r="R759" s="34">
        <v>1.72</v>
      </c>
      <c r="U759" s="39">
        <f t="shared" ref="U759:U822" si="68">V759*3.281</f>
        <v>26.280809999999999</v>
      </c>
      <c r="V759" s="34">
        <v>8.01</v>
      </c>
      <c r="X759" s="39">
        <v>22.32</v>
      </c>
      <c r="Y759" s="34">
        <v>6.8029999999999999</v>
      </c>
      <c r="AA759" s="34">
        <v>430.61</v>
      </c>
      <c r="AB759" s="34">
        <v>422.59899999999999</v>
      </c>
      <c r="AC759" s="34">
        <v>423.80599999999998</v>
      </c>
      <c r="AD759" s="34">
        <v>7.5679999999999996</v>
      </c>
      <c r="AE759" s="34">
        <v>6.3609999999999998</v>
      </c>
      <c r="AF759" s="34">
        <f t="shared" ref="AF759:AF822" si="69">AC759-AB759</f>
        <v>1.2069999999999936</v>
      </c>
    </row>
    <row r="760" spans="1:32" s="34" customFormat="1" x14ac:dyDescent="0.2">
      <c r="A760" s="34" t="s">
        <v>200</v>
      </c>
      <c r="C760" s="36">
        <v>306</v>
      </c>
      <c r="D760" s="37">
        <v>30470</v>
      </c>
      <c r="E760" s="37"/>
      <c r="F760" s="37"/>
      <c r="G760" s="37"/>
      <c r="H760" s="37"/>
      <c r="I760" s="37"/>
      <c r="J760" s="38" t="s">
        <v>206</v>
      </c>
      <c r="K760" s="38"/>
      <c r="L760" s="38"/>
      <c r="M760" s="38"/>
      <c r="N760" s="38"/>
      <c r="O760" s="38"/>
      <c r="P760" s="38"/>
      <c r="Q760" s="34">
        <v>0</v>
      </c>
      <c r="R760" s="34">
        <v>0</v>
      </c>
      <c r="U760" s="39">
        <f t="shared" si="68"/>
        <v>26.320182000000003</v>
      </c>
      <c r="V760" s="34">
        <v>8.0220000000000002</v>
      </c>
      <c r="X760" s="39">
        <v>22.25</v>
      </c>
      <c r="Y760" s="34">
        <v>6.782</v>
      </c>
      <c r="Z760" s="34" t="s">
        <v>29</v>
      </c>
      <c r="AA760" s="34">
        <v>430.61</v>
      </c>
      <c r="AB760" s="34">
        <v>422.58699999999999</v>
      </c>
      <c r="AC760" s="34">
        <v>423.82799999999997</v>
      </c>
      <c r="AD760" s="34">
        <v>7.58</v>
      </c>
      <c r="AE760" s="34">
        <v>6.34</v>
      </c>
      <c r="AF760" s="34">
        <f t="shared" si="69"/>
        <v>1.2409999999999854</v>
      </c>
    </row>
    <row r="761" spans="1:32" s="34" customFormat="1" x14ac:dyDescent="0.2">
      <c r="A761" s="34" t="s">
        <v>200</v>
      </c>
      <c r="C761" s="36">
        <v>306</v>
      </c>
      <c r="D761" s="37">
        <v>30475</v>
      </c>
      <c r="E761" s="37"/>
      <c r="F761" s="37"/>
      <c r="G761" s="37"/>
      <c r="H761" s="37"/>
      <c r="I761" s="37"/>
      <c r="J761" s="38" t="s">
        <v>206</v>
      </c>
      <c r="K761" s="38"/>
      <c r="L761" s="38"/>
      <c r="M761" s="38"/>
      <c r="N761" s="38"/>
      <c r="O761" s="38"/>
      <c r="P761" s="38"/>
      <c r="Q761" s="34">
        <v>28</v>
      </c>
      <c r="R761" s="34">
        <v>1.68</v>
      </c>
      <c r="U761" s="39">
        <f t="shared" si="68"/>
        <v>26.320182000000003</v>
      </c>
      <c r="V761" s="34">
        <v>8.0220000000000002</v>
      </c>
      <c r="X761" s="39">
        <v>22.44</v>
      </c>
      <c r="Y761" s="34">
        <v>6.84</v>
      </c>
      <c r="Z761" s="34" t="s">
        <v>30</v>
      </c>
      <c r="AA761" s="34">
        <v>430.61</v>
      </c>
      <c r="AB761" s="34">
        <v>422.58699999999999</v>
      </c>
      <c r="AC761" s="34">
        <v>423.77</v>
      </c>
      <c r="AD761" s="34">
        <v>7.58</v>
      </c>
      <c r="AE761" s="34">
        <v>6.3979999999999997</v>
      </c>
      <c r="AF761" s="34">
        <f t="shared" si="69"/>
        <v>1.1829999999999927</v>
      </c>
    </row>
    <row r="762" spans="1:32" s="34" customFormat="1" x14ac:dyDescent="0.2">
      <c r="A762" s="34" t="s">
        <v>200</v>
      </c>
      <c r="C762" s="36">
        <v>306</v>
      </c>
      <c r="D762" s="37">
        <v>30483</v>
      </c>
      <c r="E762" s="37"/>
      <c r="F762" s="37"/>
      <c r="G762" s="37"/>
      <c r="H762" s="37"/>
      <c r="I762" s="37"/>
      <c r="J762" s="38" t="s">
        <v>202</v>
      </c>
      <c r="K762" s="38"/>
      <c r="L762" s="38"/>
      <c r="M762" s="38"/>
      <c r="N762" s="38"/>
      <c r="O762" s="38"/>
      <c r="P762" s="38"/>
      <c r="U762" s="39"/>
      <c r="X762" s="39">
        <v>22.42</v>
      </c>
      <c r="Y762" s="34">
        <v>6.8339999999999996</v>
      </c>
      <c r="AA762" s="34">
        <v>430.61</v>
      </c>
      <c r="AC762" s="34">
        <v>423.77600000000001</v>
      </c>
      <c r="AE762" s="34">
        <v>6.3920000000000003</v>
      </c>
    </row>
    <row r="763" spans="1:32" s="34" customFormat="1" x14ac:dyDescent="0.2">
      <c r="A763" s="34" t="s">
        <v>200</v>
      </c>
      <c r="C763" s="36">
        <v>306</v>
      </c>
      <c r="D763" s="37">
        <v>30488</v>
      </c>
      <c r="E763" s="37"/>
      <c r="F763" s="37"/>
      <c r="G763" s="37"/>
      <c r="H763" s="37"/>
      <c r="I763" s="37"/>
      <c r="J763" s="38" t="s">
        <v>202</v>
      </c>
      <c r="K763" s="38"/>
      <c r="L763" s="38"/>
      <c r="M763" s="38"/>
      <c r="N763" s="38"/>
      <c r="O763" s="38"/>
      <c r="P763" s="38"/>
      <c r="U763" s="39"/>
      <c r="X763" s="39">
        <v>22.37</v>
      </c>
      <c r="Y763" s="34">
        <v>6.8179999999999996</v>
      </c>
      <c r="AA763" s="34">
        <v>430.61</v>
      </c>
      <c r="AC763" s="34">
        <v>423.791</v>
      </c>
      <c r="AE763" s="34">
        <v>6.3760000000000003</v>
      </c>
    </row>
    <row r="764" spans="1:32" s="34" customFormat="1" x14ac:dyDescent="0.2">
      <c r="A764" s="34" t="s">
        <v>200</v>
      </c>
      <c r="C764" s="36">
        <v>306</v>
      </c>
      <c r="D764" s="37">
        <v>30509</v>
      </c>
      <c r="E764" s="37"/>
      <c r="F764" s="37"/>
      <c r="G764" s="37"/>
      <c r="H764" s="37"/>
      <c r="I764" s="37"/>
      <c r="J764" s="38" t="s">
        <v>202</v>
      </c>
      <c r="K764" s="38"/>
      <c r="L764" s="38"/>
      <c r="M764" s="38"/>
      <c r="N764" s="38"/>
      <c r="O764" s="38"/>
      <c r="P764" s="38"/>
      <c r="U764" s="39"/>
      <c r="X764" s="39">
        <v>22.14</v>
      </c>
      <c r="Y764" s="34">
        <v>6.7480000000000002</v>
      </c>
      <c r="AA764" s="34">
        <v>430.61</v>
      </c>
      <c r="AC764" s="34">
        <v>423.86099999999999</v>
      </c>
      <c r="AE764" s="34">
        <v>6.306</v>
      </c>
    </row>
    <row r="765" spans="1:32" s="34" customFormat="1" x14ac:dyDescent="0.2">
      <c r="A765" s="34" t="s">
        <v>200</v>
      </c>
      <c r="C765" s="36">
        <v>306</v>
      </c>
      <c r="D765" s="37">
        <v>30524</v>
      </c>
      <c r="E765" s="37"/>
      <c r="F765" s="37"/>
      <c r="G765" s="37"/>
      <c r="H765" s="37"/>
      <c r="I765" s="37"/>
      <c r="J765" s="38" t="s">
        <v>202</v>
      </c>
      <c r="K765" s="38"/>
      <c r="L765" s="38"/>
      <c r="M765" s="38"/>
      <c r="N765" s="38"/>
      <c r="O765" s="38"/>
      <c r="P765" s="38"/>
      <c r="U765" s="39"/>
      <c r="X765" s="39">
        <v>22.12</v>
      </c>
      <c r="Y765" s="34">
        <v>6.742</v>
      </c>
      <c r="AA765" s="34">
        <v>430.61</v>
      </c>
      <c r="AC765" s="34">
        <v>423.86700000000002</v>
      </c>
      <c r="AE765" s="34">
        <v>6.3</v>
      </c>
    </row>
    <row r="766" spans="1:32" s="34" customFormat="1" x14ac:dyDescent="0.2">
      <c r="A766" s="34" t="s">
        <v>200</v>
      </c>
      <c r="C766" s="36">
        <v>306</v>
      </c>
      <c r="D766" s="37">
        <v>30566</v>
      </c>
      <c r="E766" s="37"/>
      <c r="F766" s="37"/>
      <c r="G766" s="37"/>
      <c r="H766" s="37"/>
      <c r="I766" s="37"/>
      <c r="J766" s="38" t="s">
        <v>206</v>
      </c>
      <c r="K766" s="38"/>
      <c r="L766" s="38"/>
      <c r="M766" s="38"/>
      <c r="N766" s="38"/>
      <c r="O766" s="38"/>
      <c r="P766" s="38"/>
      <c r="U766" s="39">
        <f t="shared" si="68"/>
        <v>26.192222999999998</v>
      </c>
      <c r="V766" s="34">
        <v>7.9829999999999997</v>
      </c>
      <c r="X766" s="39">
        <v>22.28</v>
      </c>
      <c r="Y766" s="34">
        <v>6.7910000000000004</v>
      </c>
      <c r="AA766" s="34">
        <v>430.61</v>
      </c>
      <c r="AB766" s="34">
        <v>422.62700000000001</v>
      </c>
      <c r="AC766" s="34">
        <v>423.81900000000002</v>
      </c>
      <c r="AD766" s="34">
        <v>7.5410000000000004</v>
      </c>
      <c r="AE766" s="34">
        <v>6.3490000000000002</v>
      </c>
      <c r="AF766" s="34">
        <f t="shared" si="69"/>
        <v>1.1920000000000073</v>
      </c>
    </row>
    <row r="767" spans="1:32" s="34" customFormat="1" x14ac:dyDescent="0.2">
      <c r="A767" s="34" t="s">
        <v>200</v>
      </c>
      <c r="C767" s="36">
        <v>306</v>
      </c>
      <c r="D767" s="37">
        <v>30610</v>
      </c>
      <c r="E767" s="37"/>
      <c r="F767" s="37"/>
      <c r="G767" s="37"/>
      <c r="H767" s="37"/>
      <c r="I767" s="37"/>
      <c r="J767" s="38" t="s">
        <v>202</v>
      </c>
      <c r="K767" s="38"/>
      <c r="L767" s="38"/>
      <c r="M767" s="38"/>
      <c r="N767" s="38"/>
      <c r="O767" s="38"/>
      <c r="P767" s="38"/>
      <c r="U767" s="39"/>
      <c r="X767" s="39">
        <v>22.23</v>
      </c>
      <c r="Y767" s="34">
        <v>6.7759999999999998</v>
      </c>
      <c r="AA767" s="34">
        <v>430.61</v>
      </c>
      <c r="AC767" s="34">
        <v>423.834</v>
      </c>
      <c r="AE767" s="34">
        <v>6.3339999999999996</v>
      </c>
    </row>
    <row r="768" spans="1:32" s="34" customFormat="1" x14ac:dyDescent="0.2">
      <c r="A768" s="34" t="s">
        <v>200</v>
      </c>
      <c r="C768" s="36">
        <v>306</v>
      </c>
      <c r="D768" s="37">
        <v>30778</v>
      </c>
      <c r="E768" s="37"/>
      <c r="F768" s="37"/>
      <c r="G768" s="37"/>
      <c r="H768" s="37"/>
      <c r="I768" s="37"/>
      <c r="J768" s="38" t="s">
        <v>202</v>
      </c>
      <c r="K768" s="38"/>
      <c r="L768" s="38"/>
      <c r="M768" s="38"/>
      <c r="N768" s="38"/>
      <c r="O768" s="38"/>
      <c r="P768" s="38"/>
      <c r="U768" s="39"/>
      <c r="X768" s="39">
        <v>22.53</v>
      </c>
      <c r="Y768" s="34">
        <v>6.867</v>
      </c>
      <c r="AA768" s="34">
        <v>430.61</v>
      </c>
      <c r="AC768" s="34">
        <v>423.74200000000002</v>
      </c>
      <c r="AE768" s="34">
        <v>6.4249999999999998</v>
      </c>
    </row>
    <row r="769" spans="1:32" s="34" customFormat="1" x14ac:dyDescent="0.2">
      <c r="A769" s="34" t="s">
        <v>200</v>
      </c>
      <c r="C769" s="36">
        <v>306</v>
      </c>
      <c r="D769" s="37">
        <v>30785</v>
      </c>
      <c r="E769" s="37"/>
      <c r="F769" s="37"/>
      <c r="G769" s="37"/>
      <c r="H769" s="37"/>
      <c r="I769" s="37"/>
      <c r="J769" s="38" t="s">
        <v>202</v>
      </c>
      <c r="K769" s="38"/>
      <c r="L769" s="38"/>
      <c r="M769" s="38"/>
      <c r="N769" s="38"/>
      <c r="O769" s="38"/>
      <c r="P769" s="38"/>
      <c r="U769" s="39"/>
      <c r="X769" s="39">
        <v>22.52</v>
      </c>
      <c r="Y769" s="34">
        <v>6.8639999999999999</v>
      </c>
      <c r="AA769" s="34">
        <v>430.61</v>
      </c>
      <c r="AC769" s="34">
        <v>423.745</v>
      </c>
      <c r="AE769" s="34">
        <v>6.4219999999999997</v>
      </c>
    </row>
    <row r="770" spans="1:32" s="34" customFormat="1" x14ac:dyDescent="0.2">
      <c r="A770" s="34" t="s">
        <v>200</v>
      </c>
      <c r="C770" s="36">
        <v>306</v>
      </c>
      <c r="D770" s="37">
        <v>30799</v>
      </c>
      <c r="E770" s="37"/>
      <c r="F770" s="37"/>
      <c r="G770" s="37"/>
      <c r="H770" s="37"/>
      <c r="I770" s="37"/>
      <c r="J770" s="38" t="s">
        <v>202</v>
      </c>
      <c r="K770" s="38"/>
      <c r="L770" s="38"/>
      <c r="M770" s="38"/>
      <c r="N770" s="38"/>
      <c r="O770" s="38"/>
      <c r="P770" s="38"/>
      <c r="U770" s="39"/>
      <c r="X770" s="39">
        <v>22.47</v>
      </c>
      <c r="Y770" s="34">
        <v>6.8490000000000002</v>
      </c>
      <c r="AA770" s="34">
        <v>430.61</v>
      </c>
      <c r="AC770" s="34">
        <v>423.76100000000002</v>
      </c>
      <c r="AE770" s="34">
        <v>6.407</v>
      </c>
    </row>
    <row r="771" spans="1:32" s="34" customFormat="1" x14ac:dyDescent="0.2">
      <c r="A771" s="34" t="s">
        <v>200</v>
      </c>
      <c r="C771" s="36">
        <v>306</v>
      </c>
      <c r="D771" s="37">
        <v>30806</v>
      </c>
      <c r="E771" s="37"/>
      <c r="F771" s="37"/>
      <c r="G771" s="37"/>
      <c r="H771" s="37"/>
      <c r="I771" s="37"/>
      <c r="J771" s="38" t="s">
        <v>206</v>
      </c>
      <c r="K771" s="38"/>
      <c r="L771" s="38"/>
      <c r="M771" s="38"/>
      <c r="N771" s="38"/>
      <c r="O771" s="38"/>
      <c r="P771" s="38"/>
      <c r="U771" s="39">
        <f t="shared" si="68"/>
        <v>26.270966999999999</v>
      </c>
      <c r="V771" s="34">
        <v>8.0069999999999997</v>
      </c>
      <c r="X771" s="39">
        <v>22.4</v>
      </c>
      <c r="Y771" s="34">
        <v>6.8280000000000003</v>
      </c>
      <c r="Z771" s="34">
        <v>3.87</v>
      </c>
      <c r="AA771" s="34">
        <v>430.61</v>
      </c>
      <c r="AB771" s="34">
        <v>422.60199999999998</v>
      </c>
      <c r="AC771" s="34">
        <v>423.78199999999998</v>
      </c>
      <c r="AD771" s="34">
        <v>7.5650000000000004</v>
      </c>
      <c r="AE771" s="34">
        <v>6.3860000000000001</v>
      </c>
      <c r="AF771" s="34">
        <f t="shared" si="69"/>
        <v>1.1800000000000068</v>
      </c>
    </row>
    <row r="772" spans="1:32" s="34" customFormat="1" x14ac:dyDescent="0.2">
      <c r="A772" s="34" t="s">
        <v>200</v>
      </c>
      <c r="C772" s="36">
        <v>306</v>
      </c>
      <c r="D772" s="37">
        <v>30830</v>
      </c>
      <c r="E772" s="37"/>
      <c r="F772" s="37"/>
      <c r="G772" s="37"/>
      <c r="H772" s="37"/>
      <c r="I772" s="37"/>
      <c r="J772" s="38" t="s">
        <v>202</v>
      </c>
      <c r="K772" s="38"/>
      <c r="L772" s="38"/>
      <c r="M772" s="38"/>
      <c r="N772" s="38"/>
      <c r="O772" s="38"/>
      <c r="P772" s="38"/>
      <c r="U772" s="39"/>
      <c r="X772" s="39">
        <v>22.42</v>
      </c>
      <c r="Y772" s="34">
        <v>6.8339999999999996</v>
      </c>
      <c r="Z772" s="34" t="s">
        <v>31</v>
      </c>
      <c r="AA772" s="34">
        <v>430.61</v>
      </c>
      <c r="AC772" s="34">
        <v>423.77600000000001</v>
      </c>
      <c r="AE772" s="34">
        <v>6.3920000000000003</v>
      </c>
    </row>
    <row r="773" spans="1:32" s="34" customFormat="1" x14ac:dyDescent="0.2">
      <c r="A773" s="34" t="s">
        <v>200</v>
      </c>
      <c r="C773" s="36">
        <v>306</v>
      </c>
      <c r="D773" s="37">
        <v>30839</v>
      </c>
      <c r="E773" s="37"/>
      <c r="F773" s="37"/>
      <c r="G773" s="37"/>
      <c r="H773" s="37"/>
      <c r="I773" s="37"/>
      <c r="J773" s="38" t="s">
        <v>206</v>
      </c>
      <c r="K773" s="38"/>
      <c r="L773" s="38"/>
      <c r="M773" s="38"/>
      <c r="N773" s="38"/>
      <c r="O773" s="38"/>
      <c r="P773" s="38"/>
      <c r="U773" s="39">
        <f t="shared" si="68"/>
        <v>26.110198</v>
      </c>
      <c r="V773" s="34">
        <v>7.9580000000000002</v>
      </c>
      <c r="X773" s="39">
        <v>22.36</v>
      </c>
      <c r="Y773" s="34">
        <v>6.8150000000000004</v>
      </c>
      <c r="AA773" s="34">
        <v>430.61</v>
      </c>
      <c r="AB773" s="34">
        <v>422.65100000000001</v>
      </c>
      <c r="AC773" s="34">
        <v>423.79399999999998</v>
      </c>
      <c r="AD773" s="34">
        <v>7.516</v>
      </c>
      <c r="AE773" s="34">
        <v>6.3730000000000002</v>
      </c>
      <c r="AF773" s="34">
        <f t="shared" si="69"/>
        <v>1.1429999999999723</v>
      </c>
    </row>
    <row r="774" spans="1:32" s="34" customFormat="1" x14ac:dyDescent="0.2">
      <c r="A774" s="34" t="s">
        <v>200</v>
      </c>
      <c r="C774" s="36">
        <v>306</v>
      </c>
      <c r="D774" s="37">
        <v>30848</v>
      </c>
      <c r="E774" s="37"/>
      <c r="F774" s="37"/>
      <c r="G774" s="37"/>
      <c r="H774" s="37"/>
      <c r="I774" s="37"/>
      <c r="J774" s="38" t="s">
        <v>206</v>
      </c>
      <c r="K774" s="38"/>
      <c r="L774" s="38"/>
      <c r="M774" s="38"/>
      <c r="N774" s="38"/>
      <c r="O774" s="38"/>
      <c r="P774" s="38"/>
      <c r="U774" s="39">
        <f t="shared" si="68"/>
        <v>25.552428000000003</v>
      </c>
      <c r="V774" s="34">
        <v>7.7880000000000003</v>
      </c>
      <c r="X774" s="39">
        <v>22.25</v>
      </c>
      <c r="Y774" s="34">
        <v>6.782</v>
      </c>
      <c r="Z774" s="34" t="s">
        <v>32</v>
      </c>
      <c r="AA774" s="34">
        <v>430.61</v>
      </c>
      <c r="AB774" s="34">
        <v>422.822</v>
      </c>
      <c r="AC774" s="34">
        <v>423.82799999999997</v>
      </c>
      <c r="AD774" s="34">
        <v>7.3460000000000001</v>
      </c>
      <c r="AE774" s="34">
        <v>6.34</v>
      </c>
      <c r="AF774" s="34">
        <f t="shared" si="69"/>
        <v>1.0059999999999718</v>
      </c>
    </row>
    <row r="775" spans="1:32" s="34" customFormat="1" x14ac:dyDescent="0.2">
      <c r="A775" s="34" t="s">
        <v>200</v>
      </c>
      <c r="C775" s="36">
        <v>306</v>
      </c>
      <c r="D775" s="37">
        <v>30854</v>
      </c>
      <c r="E775" s="37"/>
      <c r="F775" s="37"/>
      <c r="G775" s="37"/>
      <c r="H775" s="37"/>
      <c r="I775" s="37"/>
      <c r="J775" s="38" t="s">
        <v>206</v>
      </c>
      <c r="K775" s="38"/>
      <c r="L775" s="38"/>
      <c r="M775" s="38"/>
      <c r="N775" s="38"/>
      <c r="O775" s="38"/>
      <c r="P775" s="38"/>
      <c r="U775" s="39">
        <f t="shared" si="68"/>
        <v>25.161988999999998</v>
      </c>
      <c r="V775" s="34">
        <v>7.6689999999999996</v>
      </c>
      <c r="X775" s="39">
        <v>21.96</v>
      </c>
      <c r="Y775" s="34">
        <v>6.6929999999999996</v>
      </c>
      <c r="Z775" s="34" t="s">
        <v>33</v>
      </c>
      <c r="AA775" s="34">
        <v>430.61</v>
      </c>
      <c r="AB775" s="34">
        <v>422.94099999999997</v>
      </c>
      <c r="AC775" s="34">
        <v>423.916</v>
      </c>
      <c r="AD775" s="34">
        <v>7.2270000000000003</v>
      </c>
      <c r="AE775" s="34">
        <v>6.2510000000000003</v>
      </c>
      <c r="AF775" s="34">
        <f t="shared" si="69"/>
        <v>0.97500000000002274</v>
      </c>
    </row>
    <row r="776" spans="1:32" s="34" customFormat="1" x14ac:dyDescent="0.2">
      <c r="A776" s="34" t="s">
        <v>200</v>
      </c>
      <c r="C776" s="36">
        <v>306</v>
      </c>
      <c r="D776" s="37">
        <v>30861</v>
      </c>
      <c r="E776" s="37"/>
      <c r="F776" s="37"/>
      <c r="G776" s="37"/>
      <c r="H776" s="37"/>
      <c r="I776" s="37"/>
      <c r="J776" s="38" t="s">
        <v>206</v>
      </c>
      <c r="K776" s="38"/>
      <c r="L776" s="38"/>
      <c r="M776" s="38"/>
      <c r="N776" s="38"/>
      <c r="O776" s="38"/>
      <c r="P776" s="38"/>
      <c r="U776" s="39">
        <f t="shared" si="68"/>
        <v>25.191518000000002</v>
      </c>
      <c r="V776" s="34">
        <v>7.6779999999999999</v>
      </c>
      <c r="X776" s="39">
        <v>21.91</v>
      </c>
      <c r="Y776" s="34">
        <v>6.6779999999999999</v>
      </c>
      <c r="Z776" s="34">
        <v>3.28</v>
      </c>
      <c r="AA776" s="34">
        <v>430.61</v>
      </c>
      <c r="AB776" s="34">
        <v>422.93200000000002</v>
      </c>
      <c r="AC776" s="34">
        <v>423.93099999999998</v>
      </c>
      <c r="AD776" s="34">
        <v>7.2359999999999998</v>
      </c>
      <c r="AE776" s="34">
        <v>6.2359999999999998</v>
      </c>
      <c r="AF776" s="34">
        <f t="shared" si="69"/>
        <v>0.9989999999999668</v>
      </c>
    </row>
    <row r="777" spans="1:32" s="34" customFormat="1" x14ac:dyDescent="0.2">
      <c r="A777" s="34" t="s">
        <v>200</v>
      </c>
      <c r="C777" s="36">
        <v>306</v>
      </c>
      <c r="D777" s="37">
        <v>30869</v>
      </c>
      <c r="E777" s="37"/>
      <c r="F777" s="37"/>
      <c r="G777" s="37"/>
      <c r="H777" s="37"/>
      <c r="I777" s="37"/>
      <c r="J777" s="38" t="s">
        <v>206</v>
      </c>
      <c r="K777" s="38"/>
      <c r="L777" s="38"/>
      <c r="M777" s="38"/>
      <c r="N777" s="38"/>
      <c r="O777" s="38"/>
      <c r="P777" s="38"/>
      <c r="U777" s="39">
        <f t="shared" si="68"/>
        <v>25.102931000000002</v>
      </c>
      <c r="V777" s="34">
        <v>7.6509999999999998</v>
      </c>
      <c r="X777" s="39">
        <v>21.92</v>
      </c>
      <c r="Y777" s="34">
        <v>6.681</v>
      </c>
      <c r="Z777" s="34">
        <v>3.18</v>
      </c>
      <c r="AA777" s="34">
        <v>430.61</v>
      </c>
      <c r="AB777" s="34">
        <v>422.959</v>
      </c>
      <c r="AC777" s="34">
        <v>423.928</v>
      </c>
      <c r="AD777" s="34">
        <v>7.2089999999999996</v>
      </c>
      <c r="AE777" s="34">
        <v>6.2389999999999999</v>
      </c>
      <c r="AF777" s="34">
        <f t="shared" si="69"/>
        <v>0.96899999999999409</v>
      </c>
    </row>
    <row r="778" spans="1:32" s="34" customFormat="1" x14ac:dyDescent="0.2">
      <c r="A778" s="34" t="s">
        <v>200</v>
      </c>
      <c r="C778" s="36">
        <v>306</v>
      </c>
      <c r="D778" s="37">
        <v>30881</v>
      </c>
      <c r="E778" s="37"/>
      <c r="F778" s="37"/>
      <c r="G778" s="37"/>
      <c r="H778" s="37"/>
      <c r="I778" s="37"/>
      <c r="J778" s="38" t="s">
        <v>206</v>
      </c>
      <c r="K778" s="38"/>
      <c r="L778" s="38"/>
      <c r="M778" s="38"/>
      <c r="N778" s="38"/>
      <c r="O778" s="38"/>
      <c r="P778" s="38"/>
      <c r="U778" s="39">
        <f t="shared" si="68"/>
        <v>25.122617000000002</v>
      </c>
      <c r="V778" s="34">
        <v>7.657</v>
      </c>
      <c r="X778" s="39">
        <v>22.02</v>
      </c>
      <c r="Y778" s="34">
        <v>6.7119999999999997</v>
      </c>
      <c r="Z778" s="34">
        <v>3.1</v>
      </c>
      <c r="AA778" s="34">
        <v>430.61</v>
      </c>
      <c r="AB778" s="34">
        <v>422.95299999999997</v>
      </c>
      <c r="AC778" s="34">
        <v>423.89800000000002</v>
      </c>
      <c r="AD778" s="34">
        <v>7.2149999999999999</v>
      </c>
      <c r="AE778" s="34">
        <v>6.27</v>
      </c>
      <c r="AF778" s="34">
        <f t="shared" si="69"/>
        <v>0.94500000000005002</v>
      </c>
    </row>
    <row r="779" spans="1:32" s="34" customFormat="1" x14ac:dyDescent="0.2">
      <c r="A779" s="34" t="s">
        <v>200</v>
      </c>
      <c r="C779" s="36">
        <v>306</v>
      </c>
      <c r="D779" s="37">
        <v>30897</v>
      </c>
      <c r="E779" s="37"/>
      <c r="F779" s="37"/>
      <c r="G779" s="37"/>
      <c r="H779" s="37"/>
      <c r="I779" s="37"/>
      <c r="J779" s="38" t="s">
        <v>206</v>
      </c>
      <c r="K779" s="38"/>
      <c r="L779" s="38"/>
      <c r="M779" s="38"/>
      <c r="N779" s="38"/>
      <c r="O779" s="38"/>
      <c r="P779" s="38"/>
      <c r="U779" s="39">
        <f t="shared" si="68"/>
        <v>25.240732999999999</v>
      </c>
      <c r="V779" s="34">
        <v>7.6929999999999996</v>
      </c>
      <c r="X779" s="39">
        <v>22.16</v>
      </c>
      <c r="Y779" s="34">
        <v>6.7539999999999996</v>
      </c>
      <c r="AA779" s="34">
        <v>430.61</v>
      </c>
      <c r="AB779" s="34">
        <v>422.916</v>
      </c>
      <c r="AC779" s="34">
        <v>423.85500000000002</v>
      </c>
      <c r="AD779" s="34">
        <v>7.2510000000000003</v>
      </c>
      <c r="AE779" s="34">
        <v>6.3120000000000003</v>
      </c>
      <c r="AF779" s="34">
        <f t="shared" si="69"/>
        <v>0.93900000000002137</v>
      </c>
    </row>
    <row r="780" spans="1:32" s="34" customFormat="1" x14ac:dyDescent="0.2">
      <c r="A780" s="34" t="s">
        <v>200</v>
      </c>
      <c r="C780" s="36">
        <v>306</v>
      </c>
      <c r="D780" s="37">
        <v>30900</v>
      </c>
      <c r="E780" s="37"/>
      <c r="F780" s="37"/>
      <c r="G780" s="37"/>
      <c r="H780" s="37"/>
      <c r="I780" s="37"/>
      <c r="J780" s="38" t="s">
        <v>202</v>
      </c>
      <c r="K780" s="38"/>
      <c r="L780" s="38"/>
      <c r="M780" s="38"/>
      <c r="N780" s="38"/>
      <c r="O780" s="38"/>
      <c r="P780" s="38"/>
      <c r="U780" s="39">
        <f t="shared" si="68"/>
        <v>25.542585000000003</v>
      </c>
      <c r="V780" s="34">
        <v>7.7850000000000001</v>
      </c>
      <c r="X780" s="39"/>
      <c r="AA780" s="34">
        <v>430.61</v>
      </c>
      <c r="AB780" s="34">
        <v>422.82499999999999</v>
      </c>
      <c r="AD780" s="34">
        <v>7.343</v>
      </c>
    </row>
    <row r="781" spans="1:32" s="34" customFormat="1" x14ac:dyDescent="0.2">
      <c r="A781" s="34" t="s">
        <v>200</v>
      </c>
      <c r="C781" s="36">
        <v>306</v>
      </c>
      <c r="D781" s="37">
        <v>30904</v>
      </c>
      <c r="E781" s="37"/>
      <c r="F781" s="37"/>
      <c r="G781" s="37"/>
      <c r="H781" s="37"/>
      <c r="I781" s="37"/>
      <c r="J781" s="38" t="s">
        <v>206</v>
      </c>
      <c r="K781" s="38"/>
      <c r="L781" s="38"/>
      <c r="M781" s="38"/>
      <c r="N781" s="38"/>
      <c r="O781" s="38"/>
      <c r="P781" s="38"/>
      <c r="U781" s="39">
        <f t="shared" si="68"/>
        <v>25.641015000000003</v>
      </c>
      <c r="V781" s="34">
        <v>7.8150000000000004</v>
      </c>
      <c r="X781" s="39">
        <v>22.2</v>
      </c>
      <c r="Y781" s="34">
        <v>6.7670000000000003</v>
      </c>
      <c r="AA781" s="34">
        <v>430.61</v>
      </c>
      <c r="AB781" s="34">
        <v>422.79399999999998</v>
      </c>
      <c r="AC781" s="34">
        <v>423.84300000000002</v>
      </c>
      <c r="AD781" s="34">
        <v>7.3730000000000002</v>
      </c>
      <c r="AE781" s="34">
        <v>6.3250000000000002</v>
      </c>
      <c r="AF781" s="34">
        <f t="shared" si="69"/>
        <v>1.049000000000035</v>
      </c>
    </row>
    <row r="782" spans="1:32" s="34" customFormat="1" x14ac:dyDescent="0.2">
      <c r="A782" s="34" t="s">
        <v>200</v>
      </c>
      <c r="C782" s="36">
        <v>306</v>
      </c>
      <c r="D782" s="37">
        <v>30911</v>
      </c>
      <c r="E782" s="37"/>
      <c r="F782" s="37"/>
      <c r="G782" s="37"/>
      <c r="H782" s="37"/>
      <c r="I782" s="37"/>
      <c r="J782" s="38" t="s">
        <v>206</v>
      </c>
      <c r="K782" s="38"/>
      <c r="L782" s="38"/>
      <c r="M782" s="38"/>
      <c r="N782" s="38"/>
      <c r="O782" s="38"/>
      <c r="P782" s="38"/>
      <c r="U782" s="39">
        <f t="shared" si="68"/>
        <v>26.021611</v>
      </c>
      <c r="V782" s="34">
        <v>7.931</v>
      </c>
      <c r="X782" s="39">
        <v>22.27</v>
      </c>
      <c r="Y782" s="34">
        <v>6.7880000000000003</v>
      </c>
      <c r="Z782" s="34">
        <v>3.75</v>
      </c>
      <c r="AA782" s="34">
        <v>430.61</v>
      </c>
      <c r="AB782" s="34">
        <v>422.67899999999997</v>
      </c>
      <c r="AC782" s="34">
        <v>423.822</v>
      </c>
      <c r="AD782" s="34">
        <v>7.4889999999999999</v>
      </c>
      <c r="AE782" s="34">
        <v>6.3460000000000001</v>
      </c>
      <c r="AF782" s="34">
        <f t="shared" si="69"/>
        <v>1.1430000000000291</v>
      </c>
    </row>
    <row r="783" spans="1:32" s="34" customFormat="1" x14ac:dyDescent="0.2">
      <c r="A783" s="34" t="s">
        <v>200</v>
      </c>
      <c r="C783" s="36">
        <v>306</v>
      </c>
      <c r="D783" s="37">
        <v>30917</v>
      </c>
      <c r="E783" s="37"/>
      <c r="F783" s="37"/>
      <c r="G783" s="37"/>
      <c r="H783" s="37"/>
      <c r="I783" s="37"/>
      <c r="J783" s="38" t="s">
        <v>206</v>
      </c>
      <c r="K783" s="38"/>
      <c r="L783" s="38"/>
      <c r="M783" s="38"/>
      <c r="N783" s="38"/>
      <c r="O783" s="38"/>
      <c r="P783" s="38"/>
      <c r="U783" s="39">
        <f t="shared" si="68"/>
        <v>26.001925</v>
      </c>
      <c r="V783" s="34">
        <v>7.9249999999999998</v>
      </c>
      <c r="X783" s="39">
        <v>22.26</v>
      </c>
      <c r="Y783" s="34">
        <v>6.7850000000000001</v>
      </c>
      <c r="AA783" s="34">
        <v>430.61</v>
      </c>
      <c r="AB783" s="34">
        <v>422.685</v>
      </c>
      <c r="AC783" s="34">
        <v>423.82499999999999</v>
      </c>
      <c r="AD783" s="34">
        <v>7.4829999999999997</v>
      </c>
      <c r="AE783" s="34">
        <v>6.343</v>
      </c>
      <c r="AF783" s="34">
        <f t="shared" si="69"/>
        <v>1.1399999999999864</v>
      </c>
    </row>
    <row r="784" spans="1:32" s="34" customFormat="1" x14ac:dyDescent="0.2">
      <c r="A784" s="34" t="s">
        <v>200</v>
      </c>
      <c r="C784" s="36">
        <v>306</v>
      </c>
      <c r="D784" s="37">
        <v>30925</v>
      </c>
      <c r="E784" s="37"/>
      <c r="F784" s="37"/>
      <c r="G784" s="37"/>
      <c r="H784" s="37"/>
      <c r="I784" s="37"/>
      <c r="J784" s="38" t="s">
        <v>206</v>
      </c>
      <c r="K784" s="38"/>
      <c r="L784" s="38"/>
      <c r="M784" s="38"/>
      <c r="N784" s="38"/>
      <c r="O784" s="38"/>
      <c r="P784" s="38"/>
      <c r="U784" s="39">
        <f t="shared" si="68"/>
        <v>26.051140000000004</v>
      </c>
      <c r="V784" s="34">
        <v>7.94</v>
      </c>
      <c r="X784" s="39">
        <v>22.29</v>
      </c>
      <c r="Y784" s="34">
        <v>6.7939999999999996</v>
      </c>
      <c r="Z784" s="34">
        <v>3.76</v>
      </c>
      <c r="AA784" s="34">
        <v>430.61</v>
      </c>
      <c r="AB784" s="34">
        <v>422.66899999999998</v>
      </c>
      <c r="AC784" s="34">
        <v>423.81599999999997</v>
      </c>
      <c r="AD784" s="34">
        <v>7.4980000000000002</v>
      </c>
      <c r="AE784" s="34">
        <v>6.3520000000000003</v>
      </c>
      <c r="AF784" s="34">
        <f t="shared" si="69"/>
        <v>1.1469999999999914</v>
      </c>
    </row>
    <row r="785" spans="1:32" s="34" customFormat="1" x14ac:dyDescent="0.2">
      <c r="A785" s="34" t="s">
        <v>200</v>
      </c>
      <c r="C785" s="36">
        <v>306</v>
      </c>
      <c r="D785" s="37">
        <v>30934</v>
      </c>
      <c r="E785" s="37"/>
      <c r="F785" s="37"/>
      <c r="G785" s="37"/>
      <c r="H785" s="37"/>
      <c r="I785" s="37"/>
      <c r="J785" s="38" t="s">
        <v>206</v>
      </c>
      <c r="K785" s="38"/>
      <c r="L785" s="38"/>
      <c r="M785" s="38"/>
      <c r="N785" s="38"/>
      <c r="O785" s="38"/>
      <c r="P785" s="38"/>
      <c r="U785" s="39">
        <f t="shared" si="68"/>
        <v>26.202066000000002</v>
      </c>
      <c r="V785" s="34">
        <v>7.9859999999999998</v>
      </c>
      <c r="X785" s="39">
        <v>22.32</v>
      </c>
      <c r="Y785" s="34">
        <v>6.8029999999999999</v>
      </c>
      <c r="AA785" s="34">
        <v>430.61</v>
      </c>
      <c r="AB785" s="34">
        <v>422.62400000000002</v>
      </c>
      <c r="AC785" s="34">
        <v>423.80599999999998</v>
      </c>
      <c r="AD785" s="34">
        <v>7.5439999999999996</v>
      </c>
      <c r="AE785" s="34">
        <v>6.3609999999999998</v>
      </c>
      <c r="AF785" s="34">
        <f t="shared" si="69"/>
        <v>1.1819999999999595</v>
      </c>
    </row>
    <row r="786" spans="1:32" s="34" customFormat="1" x14ac:dyDescent="0.2">
      <c r="A786" s="34" t="s">
        <v>200</v>
      </c>
      <c r="C786" s="36">
        <v>306</v>
      </c>
      <c r="D786" s="37">
        <v>30945</v>
      </c>
      <c r="E786" s="37"/>
      <c r="F786" s="37"/>
      <c r="G786" s="37"/>
      <c r="H786" s="37"/>
      <c r="I786" s="37"/>
      <c r="J786" s="38" t="s">
        <v>206</v>
      </c>
      <c r="K786" s="38"/>
      <c r="L786" s="38"/>
      <c r="M786" s="38"/>
      <c r="N786" s="38"/>
      <c r="O786" s="38"/>
      <c r="P786" s="38"/>
      <c r="U786" s="39">
        <f t="shared" si="68"/>
        <v>26.310339000000003</v>
      </c>
      <c r="V786" s="34">
        <v>8.0190000000000001</v>
      </c>
      <c r="X786" s="39">
        <v>22.37</v>
      </c>
      <c r="Y786" s="34">
        <v>6.8179999999999996</v>
      </c>
      <c r="AA786" s="34">
        <v>430.61</v>
      </c>
      <c r="AB786" s="34">
        <v>422.59</v>
      </c>
      <c r="AC786" s="34">
        <v>423.791</v>
      </c>
      <c r="AD786" s="34">
        <v>7.577</v>
      </c>
      <c r="AE786" s="34">
        <v>6.3760000000000003</v>
      </c>
      <c r="AF786" s="34">
        <f t="shared" si="69"/>
        <v>1.2010000000000218</v>
      </c>
    </row>
    <row r="787" spans="1:32" s="34" customFormat="1" x14ac:dyDescent="0.2">
      <c r="A787" s="34" t="s">
        <v>200</v>
      </c>
      <c r="C787" s="36">
        <v>306</v>
      </c>
      <c r="D787" s="37">
        <v>30979</v>
      </c>
      <c r="E787" s="37"/>
      <c r="F787" s="37"/>
      <c r="G787" s="37"/>
      <c r="H787" s="37"/>
      <c r="I787" s="37"/>
      <c r="J787" s="38" t="s">
        <v>206</v>
      </c>
      <c r="K787" s="38"/>
      <c r="L787" s="38"/>
      <c r="M787" s="38"/>
      <c r="N787" s="38"/>
      <c r="O787" s="38"/>
      <c r="P787" s="38"/>
      <c r="U787" s="39">
        <f t="shared" si="68"/>
        <v>25.933024</v>
      </c>
      <c r="V787" s="34">
        <v>7.9039999999999999</v>
      </c>
      <c r="X787" s="39">
        <v>22.2</v>
      </c>
      <c r="Y787" s="34">
        <v>6.7670000000000003</v>
      </c>
      <c r="AA787" s="34">
        <v>430.61</v>
      </c>
      <c r="AB787" s="34">
        <v>422.70600000000002</v>
      </c>
      <c r="AC787" s="34">
        <v>423.84300000000002</v>
      </c>
      <c r="AD787" s="34">
        <v>7.4619999999999997</v>
      </c>
      <c r="AE787" s="34">
        <v>6.3250000000000002</v>
      </c>
      <c r="AF787" s="34">
        <f t="shared" si="69"/>
        <v>1.1370000000000005</v>
      </c>
    </row>
    <row r="788" spans="1:32" s="34" customFormat="1" x14ac:dyDescent="0.2">
      <c r="A788" s="34" t="s">
        <v>200</v>
      </c>
      <c r="C788" s="36">
        <v>306</v>
      </c>
      <c r="D788" s="37">
        <v>30986</v>
      </c>
      <c r="E788" s="37"/>
      <c r="F788" s="37"/>
      <c r="G788" s="37"/>
      <c r="H788" s="37"/>
      <c r="I788" s="37"/>
      <c r="J788" s="38" t="s">
        <v>206</v>
      </c>
      <c r="K788" s="38"/>
      <c r="L788" s="38"/>
      <c r="M788" s="38"/>
      <c r="N788" s="38"/>
      <c r="O788" s="38"/>
      <c r="P788" s="38"/>
      <c r="U788" s="39">
        <f t="shared" si="68"/>
        <v>25.910057000000002</v>
      </c>
      <c r="V788" s="34">
        <v>7.8970000000000002</v>
      </c>
      <c r="X788" s="39">
        <v>22.13</v>
      </c>
      <c r="Y788" s="34">
        <v>6.7450000000000001</v>
      </c>
      <c r="AA788" s="34">
        <v>430.61</v>
      </c>
      <c r="AB788" s="34">
        <v>422.71199999999999</v>
      </c>
      <c r="AC788" s="34">
        <v>423.86399999999998</v>
      </c>
      <c r="AD788" s="34">
        <v>7.4550000000000001</v>
      </c>
      <c r="AE788" s="34">
        <v>6.3029999999999999</v>
      </c>
      <c r="AF788" s="34">
        <f t="shared" si="69"/>
        <v>1.1519999999999868</v>
      </c>
    </row>
    <row r="789" spans="1:32" s="34" customFormat="1" x14ac:dyDescent="0.2">
      <c r="A789" s="34" t="s">
        <v>200</v>
      </c>
      <c r="C789" s="36">
        <v>306</v>
      </c>
      <c r="D789" s="37">
        <v>30993</v>
      </c>
      <c r="E789" s="37"/>
      <c r="F789" s="37"/>
      <c r="G789" s="37"/>
      <c r="H789" s="37"/>
      <c r="I789" s="37"/>
      <c r="J789" s="38" t="s">
        <v>206</v>
      </c>
      <c r="K789" s="38"/>
      <c r="L789" s="38"/>
      <c r="M789" s="38"/>
      <c r="N789" s="38"/>
      <c r="O789" s="38"/>
      <c r="P789" s="38"/>
      <c r="U789" s="39">
        <f t="shared" si="68"/>
        <v>25.860842000000002</v>
      </c>
      <c r="V789" s="34">
        <v>7.8819999999999997</v>
      </c>
      <c r="X789" s="39">
        <v>22.1</v>
      </c>
      <c r="Y789" s="34">
        <v>6.7359999999999998</v>
      </c>
      <c r="AA789" s="34">
        <v>430.61</v>
      </c>
      <c r="AB789" s="34">
        <v>422.72699999999998</v>
      </c>
      <c r="AC789" s="34">
        <v>423.87299999999999</v>
      </c>
      <c r="AD789" s="34">
        <v>7.44</v>
      </c>
      <c r="AE789" s="34">
        <v>6.2939999999999996</v>
      </c>
      <c r="AF789" s="34">
        <f t="shared" si="69"/>
        <v>1.146000000000015</v>
      </c>
    </row>
    <row r="790" spans="1:32" s="34" customFormat="1" x14ac:dyDescent="0.2">
      <c r="A790" s="34" t="s">
        <v>200</v>
      </c>
      <c r="C790" s="36">
        <v>306</v>
      </c>
      <c r="D790" s="37">
        <v>31001</v>
      </c>
      <c r="E790" s="37"/>
      <c r="F790" s="37"/>
      <c r="G790" s="37"/>
      <c r="H790" s="37"/>
      <c r="I790" s="37"/>
      <c r="J790" s="38" t="s">
        <v>206</v>
      </c>
      <c r="K790" s="38"/>
      <c r="L790" s="38"/>
      <c r="M790" s="38"/>
      <c r="N790" s="38"/>
      <c r="O790" s="38"/>
      <c r="P790" s="38"/>
      <c r="U790" s="39">
        <f t="shared" si="68"/>
        <v>25.870685000000002</v>
      </c>
      <c r="V790" s="34">
        <v>7.8849999999999998</v>
      </c>
      <c r="X790" s="39">
        <v>22.15</v>
      </c>
      <c r="Y790" s="34">
        <v>6.7510000000000003</v>
      </c>
      <c r="AA790" s="34">
        <v>430.61</v>
      </c>
      <c r="AB790" s="34">
        <v>422.72399999999999</v>
      </c>
      <c r="AC790" s="34">
        <v>423.858</v>
      </c>
      <c r="AD790" s="34">
        <v>7.4429999999999996</v>
      </c>
      <c r="AE790" s="34">
        <v>6.3090000000000002</v>
      </c>
      <c r="AF790" s="34">
        <f t="shared" si="69"/>
        <v>1.1340000000000146</v>
      </c>
    </row>
    <row r="791" spans="1:32" s="34" customFormat="1" x14ac:dyDescent="0.2">
      <c r="A791" s="34" t="s">
        <v>200</v>
      </c>
      <c r="C791" s="36">
        <v>306</v>
      </c>
      <c r="D791" s="37">
        <v>31007</v>
      </c>
      <c r="E791" s="37"/>
      <c r="F791" s="37"/>
      <c r="G791" s="37"/>
      <c r="H791" s="37"/>
      <c r="I791" s="37"/>
      <c r="J791" s="38" t="s">
        <v>206</v>
      </c>
      <c r="K791" s="38"/>
      <c r="L791" s="38"/>
      <c r="M791" s="38"/>
      <c r="N791" s="38"/>
      <c r="O791" s="38"/>
      <c r="P791" s="38"/>
      <c r="U791" s="39">
        <f t="shared" si="68"/>
        <v>25.821470000000001</v>
      </c>
      <c r="V791" s="34">
        <v>7.87</v>
      </c>
      <c r="X791" s="39">
        <v>22.18</v>
      </c>
      <c r="Y791" s="34">
        <v>6.7610000000000001</v>
      </c>
      <c r="AA791" s="34">
        <v>430.61</v>
      </c>
      <c r="AB791" s="34">
        <v>422.74</v>
      </c>
      <c r="AC791" s="34">
        <v>423.84899999999999</v>
      </c>
      <c r="AD791" s="34">
        <v>7.4279999999999999</v>
      </c>
      <c r="AE791" s="34">
        <v>6.319</v>
      </c>
      <c r="AF791" s="34">
        <f t="shared" si="69"/>
        <v>1.1089999999999804</v>
      </c>
    </row>
    <row r="792" spans="1:32" s="34" customFormat="1" x14ac:dyDescent="0.2">
      <c r="A792" s="34" t="s">
        <v>200</v>
      </c>
      <c r="C792" s="36">
        <v>306</v>
      </c>
      <c r="D792" s="37">
        <v>31016</v>
      </c>
      <c r="E792" s="37"/>
      <c r="F792" s="37"/>
      <c r="G792" s="37"/>
      <c r="H792" s="37"/>
      <c r="I792" s="37"/>
      <c r="J792" s="38" t="s">
        <v>206</v>
      </c>
      <c r="K792" s="38"/>
      <c r="L792" s="38"/>
      <c r="M792" s="38"/>
      <c r="N792" s="38"/>
      <c r="O792" s="38"/>
      <c r="P792" s="38"/>
      <c r="U792" s="39">
        <f t="shared" si="68"/>
        <v>25.900214000000002</v>
      </c>
      <c r="V792" s="34">
        <v>7.8940000000000001</v>
      </c>
      <c r="X792" s="39">
        <v>22.21</v>
      </c>
      <c r="Y792" s="34">
        <v>6.77</v>
      </c>
      <c r="AA792" s="34">
        <v>430.61</v>
      </c>
      <c r="AB792" s="34">
        <v>422.71499999999997</v>
      </c>
      <c r="AC792" s="34">
        <v>423.84</v>
      </c>
      <c r="AD792" s="34">
        <v>7.452</v>
      </c>
      <c r="AE792" s="34">
        <v>6.3280000000000003</v>
      </c>
      <c r="AF792" s="34">
        <f t="shared" si="69"/>
        <v>1.125</v>
      </c>
    </row>
    <row r="793" spans="1:32" s="34" customFormat="1" x14ac:dyDescent="0.2">
      <c r="A793" s="34" t="s">
        <v>200</v>
      </c>
      <c r="C793" s="36">
        <v>306</v>
      </c>
      <c r="D793" s="37">
        <v>31021</v>
      </c>
      <c r="E793" s="37"/>
      <c r="F793" s="37"/>
      <c r="G793" s="37"/>
      <c r="H793" s="37"/>
      <c r="I793" s="37"/>
      <c r="J793" s="38" t="s">
        <v>206</v>
      </c>
      <c r="K793" s="38"/>
      <c r="L793" s="38"/>
      <c r="M793" s="38"/>
      <c r="N793" s="38"/>
      <c r="O793" s="38"/>
      <c r="P793" s="38"/>
      <c r="U793" s="39">
        <f t="shared" si="68"/>
        <v>26.001925</v>
      </c>
      <c r="V793" s="34">
        <v>7.9249999999999998</v>
      </c>
      <c r="X793" s="39">
        <v>22.24</v>
      </c>
      <c r="Y793" s="34">
        <v>6.7789999999999999</v>
      </c>
      <c r="AA793" s="34">
        <v>430.61</v>
      </c>
      <c r="AB793" s="34">
        <v>422.685</v>
      </c>
      <c r="AC793" s="34">
        <v>423.83100000000002</v>
      </c>
      <c r="AD793" s="34">
        <v>7.4829999999999997</v>
      </c>
      <c r="AE793" s="34">
        <v>6.3369999999999997</v>
      </c>
      <c r="AF793" s="34">
        <f t="shared" si="69"/>
        <v>1.146000000000015</v>
      </c>
    </row>
    <row r="794" spans="1:32" s="34" customFormat="1" x14ac:dyDescent="0.2">
      <c r="A794" s="34" t="s">
        <v>200</v>
      </c>
      <c r="C794" s="36">
        <v>306</v>
      </c>
      <c r="D794" s="37">
        <v>31029</v>
      </c>
      <c r="E794" s="37"/>
      <c r="F794" s="37"/>
      <c r="G794" s="37"/>
      <c r="H794" s="37"/>
      <c r="I794" s="37"/>
      <c r="J794" s="38" t="s">
        <v>206</v>
      </c>
      <c r="K794" s="38"/>
      <c r="L794" s="38"/>
      <c r="M794" s="38"/>
      <c r="N794" s="38"/>
      <c r="O794" s="38"/>
      <c r="P794" s="38"/>
      <c r="U794" s="39">
        <f t="shared" si="68"/>
        <v>26.100355</v>
      </c>
      <c r="V794" s="34">
        <v>7.9550000000000001</v>
      </c>
      <c r="X794" s="39">
        <v>22.26</v>
      </c>
      <c r="Y794" s="34">
        <v>6.7850000000000001</v>
      </c>
      <c r="AA794" s="34">
        <v>430.61</v>
      </c>
      <c r="AB794" s="34">
        <v>422.654</v>
      </c>
      <c r="AC794" s="34">
        <v>423.82499999999999</v>
      </c>
      <c r="AD794" s="34">
        <v>7.5129999999999999</v>
      </c>
      <c r="AE794" s="34">
        <v>6.343</v>
      </c>
      <c r="AF794" s="34">
        <f t="shared" si="69"/>
        <v>1.1709999999999923</v>
      </c>
    </row>
    <row r="795" spans="1:32" s="34" customFormat="1" x14ac:dyDescent="0.2">
      <c r="A795" s="34" t="s">
        <v>200</v>
      </c>
      <c r="C795" s="36">
        <v>306</v>
      </c>
      <c r="D795" s="37">
        <v>31039</v>
      </c>
      <c r="E795" s="37"/>
      <c r="F795" s="37"/>
      <c r="G795" s="37"/>
      <c r="H795" s="37"/>
      <c r="I795" s="37"/>
      <c r="J795" s="38" t="s">
        <v>206</v>
      </c>
      <c r="K795" s="38"/>
      <c r="L795" s="38"/>
      <c r="M795" s="38"/>
      <c r="N795" s="38"/>
      <c r="O795" s="38"/>
      <c r="P795" s="38"/>
      <c r="U795" s="39">
        <f t="shared" si="68"/>
        <v>26.352992</v>
      </c>
      <c r="V795" s="34">
        <v>8.032</v>
      </c>
      <c r="X795" s="39">
        <v>22.34</v>
      </c>
      <c r="Y795" s="34">
        <v>6.8090000000000002</v>
      </c>
      <c r="AA795" s="34">
        <v>430.61</v>
      </c>
      <c r="AB795" s="34">
        <v>422.57799999999997</v>
      </c>
      <c r="AC795" s="34">
        <v>423.8</v>
      </c>
      <c r="AD795" s="34">
        <v>7.59</v>
      </c>
      <c r="AE795" s="34">
        <v>6.367</v>
      </c>
      <c r="AF795" s="34">
        <f t="shared" si="69"/>
        <v>1.2220000000000368</v>
      </c>
    </row>
    <row r="796" spans="1:32" s="34" customFormat="1" x14ac:dyDescent="0.2">
      <c r="A796" s="34" t="s">
        <v>200</v>
      </c>
      <c r="C796" s="36">
        <v>306</v>
      </c>
      <c r="D796" s="37">
        <v>31046</v>
      </c>
      <c r="E796" s="37"/>
      <c r="F796" s="37"/>
      <c r="G796" s="37"/>
      <c r="H796" s="37"/>
      <c r="I796" s="37"/>
      <c r="J796" s="38" t="s">
        <v>206</v>
      </c>
      <c r="K796" s="38"/>
      <c r="L796" s="38"/>
      <c r="M796" s="38"/>
      <c r="N796" s="38"/>
      <c r="O796" s="38"/>
      <c r="P796" s="38"/>
      <c r="U796" s="39">
        <f t="shared" si="68"/>
        <v>26.352992</v>
      </c>
      <c r="V796" s="34">
        <v>8.032</v>
      </c>
      <c r="X796" s="39">
        <v>22.34</v>
      </c>
      <c r="Y796" s="34">
        <v>6.8090000000000002</v>
      </c>
      <c r="AA796" s="34">
        <v>430.61</v>
      </c>
      <c r="AB796" s="34">
        <v>422.57799999999997</v>
      </c>
      <c r="AC796" s="34">
        <v>423.8</v>
      </c>
      <c r="AD796" s="34">
        <v>7.59</v>
      </c>
      <c r="AE796" s="34">
        <v>6.367</v>
      </c>
      <c r="AF796" s="34">
        <f t="shared" si="69"/>
        <v>1.2220000000000368</v>
      </c>
    </row>
    <row r="797" spans="1:32" s="34" customFormat="1" x14ac:dyDescent="0.2">
      <c r="A797" s="34" t="s">
        <v>200</v>
      </c>
      <c r="C797" s="36">
        <v>306</v>
      </c>
      <c r="D797" s="37">
        <v>31053</v>
      </c>
      <c r="E797" s="37"/>
      <c r="F797" s="37"/>
      <c r="G797" s="37"/>
      <c r="H797" s="37"/>
      <c r="I797" s="37"/>
      <c r="J797" s="38" t="s">
        <v>206</v>
      </c>
      <c r="K797" s="38"/>
      <c r="L797" s="38"/>
      <c r="M797" s="38"/>
      <c r="N797" s="38"/>
      <c r="O797" s="38"/>
      <c r="P797" s="38"/>
      <c r="U797" s="39">
        <f t="shared" si="68"/>
        <v>26.330025000000003</v>
      </c>
      <c r="V797" s="34">
        <v>8.0250000000000004</v>
      </c>
      <c r="X797" s="39">
        <v>22.35</v>
      </c>
      <c r="Y797" s="34">
        <v>6.8120000000000003</v>
      </c>
      <c r="AA797" s="34">
        <v>430.61</v>
      </c>
      <c r="AB797" s="34">
        <v>422.584</v>
      </c>
      <c r="AC797" s="34">
        <v>423.79700000000003</v>
      </c>
      <c r="AD797" s="34">
        <v>7.5830000000000002</v>
      </c>
      <c r="AE797" s="34">
        <v>6.37</v>
      </c>
      <c r="AF797" s="34">
        <f t="shared" si="69"/>
        <v>1.2130000000000223</v>
      </c>
    </row>
    <row r="798" spans="1:32" s="34" customFormat="1" x14ac:dyDescent="0.2">
      <c r="A798" s="34" t="s">
        <v>200</v>
      </c>
      <c r="C798" s="36">
        <v>306</v>
      </c>
      <c r="D798" s="37">
        <v>31060</v>
      </c>
      <c r="E798" s="37"/>
      <c r="F798" s="37"/>
      <c r="G798" s="37"/>
      <c r="H798" s="37"/>
      <c r="I798" s="37"/>
      <c r="J798" s="38" t="s">
        <v>206</v>
      </c>
      <c r="K798" s="38"/>
      <c r="L798" s="38"/>
      <c r="M798" s="38"/>
      <c r="N798" s="38"/>
      <c r="O798" s="38"/>
      <c r="P798" s="38"/>
      <c r="U798" s="39">
        <f t="shared" si="68"/>
        <v>26.362835</v>
      </c>
      <c r="V798" s="34">
        <v>8.0350000000000001</v>
      </c>
      <c r="X798" s="39">
        <v>22.35</v>
      </c>
      <c r="Y798" s="34">
        <v>6.8120000000000003</v>
      </c>
      <c r="AA798" s="34">
        <v>430.61</v>
      </c>
      <c r="AB798" s="34">
        <v>422.57499999999999</v>
      </c>
      <c r="AC798" s="34">
        <v>423.79700000000003</v>
      </c>
      <c r="AD798" s="34">
        <v>7.593</v>
      </c>
      <c r="AE798" s="34">
        <v>6.37</v>
      </c>
      <c r="AF798" s="34">
        <f t="shared" si="69"/>
        <v>1.2220000000000368</v>
      </c>
    </row>
    <row r="799" spans="1:32" s="34" customFormat="1" x14ac:dyDescent="0.2">
      <c r="A799" s="34" t="s">
        <v>200</v>
      </c>
      <c r="C799" s="36">
        <v>306</v>
      </c>
      <c r="D799" s="37">
        <v>31076</v>
      </c>
      <c r="E799" s="37"/>
      <c r="F799" s="37"/>
      <c r="G799" s="37"/>
      <c r="H799" s="37"/>
      <c r="I799" s="37"/>
      <c r="J799" s="38" t="s">
        <v>206</v>
      </c>
      <c r="K799" s="38"/>
      <c r="L799" s="38"/>
      <c r="M799" s="38"/>
      <c r="N799" s="38"/>
      <c r="O799" s="38"/>
      <c r="P799" s="38"/>
      <c r="U799" s="39">
        <f t="shared" si="68"/>
        <v>26.372678000000001</v>
      </c>
      <c r="V799" s="34">
        <v>8.0380000000000003</v>
      </c>
      <c r="X799" s="39">
        <v>22.45</v>
      </c>
      <c r="Y799" s="34">
        <v>6.843</v>
      </c>
      <c r="AA799" s="34">
        <v>430.61</v>
      </c>
      <c r="AB799" s="34">
        <v>422.572</v>
      </c>
      <c r="AC799" s="34">
        <v>423.767</v>
      </c>
      <c r="AD799" s="34">
        <v>7.5960000000000001</v>
      </c>
      <c r="AE799" s="34">
        <v>6.4009999999999998</v>
      </c>
      <c r="AF799" s="34">
        <f t="shared" si="69"/>
        <v>1.1949999999999932</v>
      </c>
    </row>
    <row r="800" spans="1:32" s="34" customFormat="1" x14ac:dyDescent="0.2">
      <c r="A800" s="34" t="s">
        <v>200</v>
      </c>
      <c r="C800" s="36">
        <v>306</v>
      </c>
      <c r="D800" s="37">
        <v>31081</v>
      </c>
      <c r="E800" s="37"/>
      <c r="F800" s="37"/>
      <c r="G800" s="37"/>
      <c r="H800" s="37"/>
      <c r="I800" s="37"/>
      <c r="J800" s="38" t="s">
        <v>206</v>
      </c>
      <c r="K800" s="38"/>
      <c r="L800" s="38"/>
      <c r="M800" s="38"/>
      <c r="N800" s="38"/>
      <c r="O800" s="38"/>
      <c r="P800" s="38"/>
      <c r="U800" s="39">
        <f t="shared" si="68"/>
        <v>26.310339000000003</v>
      </c>
      <c r="V800" s="34">
        <v>8.0190000000000001</v>
      </c>
      <c r="X800" s="39">
        <v>22.41</v>
      </c>
      <c r="Y800" s="34">
        <v>6.8310000000000004</v>
      </c>
      <c r="AA800" s="34">
        <v>430.61</v>
      </c>
      <c r="AB800" s="34">
        <v>422.59</v>
      </c>
      <c r="AC800" s="34">
        <v>423.779</v>
      </c>
      <c r="AD800" s="34">
        <v>7.577</v>
      </c>
      <c r="AE800" s="34">
        <v>6.3890000000000002</v>
      </c>
      <c r="AF800" s="34">
        <f t="shared" si="69"/>
        <v>1.1890000000000214</v>
      </c>
    </row>
    <row r="801" spans="1:32" s="34" customFormat="1" x14ac:dyDescent="0.2">
      <c r="A801" s="34" t="s">
        <v>200</v>
      </c>
      <c r="C801" s="36">
        <v>306</v>
      </c>
      <c r="D801" s="37">
        <v>31088</v>
      </c>
      <c r="E801" s="37"/>
      <c r="F801" s="37"/>
      <c r="G801" s="37"/>
      <c r="H801" s="37"/>
      <c r="I801" s="37"/>
      <c r="J801" s="38" t="s">
        <v>206</v>
      </c>
      <c r="K801" s="38"/>
      <c r="L801" s="38"/>
      <c r="M801" s="38"/>
      <c r="N801" s="38"/>
      <c r="O801" s="38"/>
      <c r="P801" s="38"/>
      <c r="U801" s="39">
        <f t="shared" si="68"/>
        <v>26.382521000000001</v>
      </c>
      <c r="V801" s="34">
        <v>8.0410000000000004</v>
      </c>
      <c r="X801" s="39">
        <v>22.52</v>
      </c>
      <c r="Y801" s="34">
        <v>6.8639999999999999</v>
      </c>
      <c r="AA801" s="34">
        <v>430.61</v>
      </c>
      <c r="AB801" s="34">
        <v>422.56900000000002</v>
      </c>
      <c r="AC801" s="34">
        <v>423.745</v>
      </c>
      <c r="AD801" s="34">
        <v>7.5990000000000002</v>
      </c>
      <c r="AE801" s="34">
        <v>6.4219999999999997</v>
      </c>
      <c r="AF801" s="34">
        <f t="shared" si="69"/>
        <v>1.1759999999999877</v>
      </c>
    </row>
    <row r="802" spans="1:32" s="34" customFormat="1" x14ac:dyDescent="0.2">
      <c r="A802" s="34" t="s">
        <v>200</v>
      </c>
      <c r="C802" s="36">
        <v>306</v>
      </c>
      <c r="D802" s="37">
        <v>31095</v>
      </c>
      <c r="E802" s="37"/>
      <c r="F802" s="37"/>
      <c r="G802" s="37"/>
      <c r="H802" s="37"/>
      <c r="I802" s="37"/>
      <c r="J802" s="38" t="s">
        <v>206</v>
      </c>
      <c r="K802" s="38"/>
      <c r="L802" s="38"/>
      <c r="M802" s="38"/>
      <c r="N802" s="38"/>
      <c r="O802" s="38"/>
      <c r="P802" s="38"/>
      <c r="U802" s="39">
        <f t="shared" si="68"/>
        <v>26.320182000000003</v>
      </c>
      <c r="V802" s="34">
        <v>8.0220000000000002</v>
      </c>
      <c r="X802" s="39">
        <v>22.48</v>
      </c>
      <c r="Y802" s="34">
        <v>6.8520000000000003</v>
      </c>
      <c r="AA802" s="34">
        <v>430.61</v>
      </c>
      <c r="AB802" s="34">
        <v>422.58699999999999</v>
      </c>
      <c r="AC802" s="34">
        <v>423.75799999999998</v>
      </c>
      <c r="AD802" s="34">
        <v>7.58</v>
      </c>
      <c r="AE802" s="34">
        <v>6.41</v>
      </c>
      <c r="AF802" s="34">
        <f t="shared" si="69"/>
        <v>1.1709999999999923</v>
      </c>
    </row>
    <row r="803" spans="1:32" s="34" customFormat="1" x14ac:dyDescent="0.2">
      <c r="A803" s="34" t="s">
        <v>200</v>
      </c>
      <c r="C803" s="36">
        <v>306</v>
      </c>
      <c r="D803" s="37">
        <v>31116</v>
      </c>
      <c r="E803" s="37"/>
      <c r="F803" s="37"/>
      <c r="G803" s="37"/>
      <c r="H803" s="37"/>
      <c r="I803" s="37"/>
      <c r="J803" s="38" t="s">
        <v>206</v>
      </c>
      <c r="K803" s="38"/>
      <c r="L803" s="38"/>
      <c r="M803" s="38"/>
      <c r="N803" s="38"/>
      <c r="O803" s="38"/>
      <c r="P803" s="38"/>
      <c r="U803" s="39">
        <f t="shared" si="68"/>
        <v>26.343149</v>
      </c>
      <c r="V803" s="34">
        <v>8.0289999999999999</v>
      </c>
      <c r="X803" s="39">
        <v>22.6</v>
      </c>
      <c r="Y803" s="34">
        <v>6.8890000000000002</v>
      </c>
      <c r="AA803" s="34">
        <v>430.61</v>
      </c>
      <c r="AB803" s="34">
        <v>422.58100000000002</v>
      </c>
      <c r="AC803" s="34">
        <v>423.721</v>
      </c>
      <c r="AD803" s="34">
        <v>7.5869999999999997</v>
      </c>
      <c r="AE803" s="34">
        <v>6.4470000000000001</v>
      </c>
      <c r="AF803" s="34">
        <f t="shared" si="69"/>
        <v>1.1399999999999864</v>
      </c>
    </row>
    <row r="804" spans="1:32" s="34" customFormat="1" x14ac:dyDescent="0.2">
      <c r="A804" s="34" t="s">
        <v>200</v>
      </c>
      <c r="C804" s="36">
        <v>306</v>
      </c>
      <c r="D804" s="37">
        <v>31123</v>
      </c>
      <c r="E804" s="37"/>
      <c r="F804" s="37"/>
      <c r="G804" s="37"/>
      <c r="H804" s="37"/>
      <c r="I804" s="37"/>
      <c r="J804" s="38" t="s">
        <v>206</v>
      </c>
      <c r="K804" s="38"/>
      <c r="L804" s="38"/>
      <c r="M804" s="38"/>
      <c r="N804" s="38"/>
      <c r="O804" s="38"/>
      <c r="P804" s="38"/>
      <c r="U804" s="39">
        <f t="shared" si="68"/>
        <v>26.300496000000003</v>
      </c>
      <c r="V804" s="34">
        <v>8.016</v>
      </c>
      <c r="X804" s="39">
        <v>22.57</v>
      </c>
      <c r="Y804" s="34">
        <v>6.8789999999999996</v>
      </c>
      <c r="AA804" s="34">
        <v>430.61</v>
      </c>
      <c r="AB804" s="34">
        <v>422.59300000000002</v>
      </c>
      <c r="AC804" s="34">
        <v>423.73</v>
      </c>
      <c r="AD804" s="34">
        <v>7.5739999999999998</v>
      </c>
      <c r="AE804" s="34">
        <v>6.4370000000000003</v>
      </c>
      <c r="AF804" s="34">
        <f t="shared" si="69"/>
        <v>1.1370000000000005</v>
      </c>
    </row>
    <row r="805" spans="1:32" s="34" customFormat="1" x14ac:dyDescent="0.2">
      <c r="A805" s="34" t="s">
        <v>200</v>
      </c>
      <c r="C805" s="36">
        <v>306</v>
      </c>
      <c r="D805" s="37">
        <v>31130</v>
      </c>
      <c r="E805" s="37"/>
      <c r="F805" s="37"/>
      <c r="G805" s="37"/>
      <c r="H805" s="37"/>
      <c r="I805" s="37"/>
      <c r="J805" s="38" t="s">
        <v>206</v>
      </c>
      <c r="K805" s="38"/>
      <c r="L805" s="38"/>
      <c r="M805" s="38"/>
      <c r="N805" s="38"/>
      <c r="O805" s="38"/>
      <c r="P805" s="38"/>
      <c r="U805" s="39">
        <f t="shared" si="68"/>
        <v>26.352992</v>
      </c>
      <c r="V805" s="34">
        <v>8.032</v>
      </c>
      <c r="X805" s="39">
        <v>22.51</v>
      </c>
      <c r="Y805" s="34">
        <v>6.8609999999999998</v>
      </c>
      <c r="AA805" s="34">
        <v>430.61</v>
      </c>
      <c r="AB805" s="34">
        <v>422.57799999999997</v>
      </c>
      <c r="AC805" s="34">
        <v>423.74799999999999</v>
      </c>
      <c r="AD805" s="34">
        <v>7.59</v>
      </c>
      <c r="AE805" s="34">
        <v>6.4189999999999996</v>
      </c>
      <c r="AF805" s="34">
        <f t="shared" si="69"/>
        <v>1.1700000000000159</v>
      </c>
    </row>
    <row r="806" spans="1:32" s="34" customFormat="1" x14ac:dyDescent="0.2">
      <c r="A806" s="34" t="s">
        <v>200</v>
      </c>
      <c r="C806" s="36">
        <v>306</v>
      </c>
      <c r="D806" s="37">
        <v>31137</v>
      </c>
      <c r="E806" s="37"/>
      <c r="F806" s="37"/>
      <c r="G806" s="37"/>
      <c r="H806" s="37"/>
      <c r="I806" s="37"/>
      <c r="J806" s="38" t="s">
        <v>206</v>
      </c>
      <c r="K806" s="38"/>
      <c r="L806" s="38"/>
      <c r="M806" s="38"/>
      <c r="N806" s="38"/>
      <c r="O806" s="38"/>
      <c r="P806" s="38"/>
      <c r="U806" s="39">
        <f t="shared" si="68"/>
        <v>26.352992</v>
      </c>
      <c r="V806" s="34">
        <v>8.032</v>
      </c>
      <c r="X806" s="39">
        <v>22.48</v>
      </c>
      <c r="Y806" s="34">
        <v>6.8520000000000003</v>
      </c>
      <c r="AA806" s="34">
        <v>430.61</v>
      </c>
      <c r="AB806" s="34">
        <v>422.57799999999997</v>
      </c>
      <c r="AC806" s="34">
        <v>423.75799999999998</v>
      </c>
      <c r="AD806" s="34">
        <v>7.59</v>
      </c>
      <c r="AE806" s="34">
        <v>6.41</v>
      </c>
      <c r="AF806" s="34">
        <f t="shared" si="69"/>
        <v>1.1800000000000068</v>
      </c>
    </row>
    <row r="807" spans="1:32" s="34" customFormat="1" x14ac:dyDescent="0.2">
      <c r="A807" s="34" t="s">
        <v>200</v>
      </c>
      <c r="C807" s="36">
        <v>306</v>
      </c>
      <c r="D807" s="37">
        <v>31144</v>
      </c>
      <c r="E807" s="37"/>
      <c r="F807" s="37"/>
      <c r="G807" s="37"/>
      <c r="H807" s="37"/>
      <c r="I807" s="37"/>
      <c r="J807" s="38" t="s">
        <v>206</v>
      </c>
      <c r="K807" s="38"/>
      <c r="L807" s="38"/>
      <c r="M807" s="38"/>
      <c r="N807" s="38"/>
      <c r="O807" s="38"/>
      <c r="P807" s="38"/>
      <c r="U807" s="39">
        <f t="shared" si="68"/>
        <v>26.352992</v>
      </c>
      <c r="V807" s="34">
        <v>8.032</v>
      </c>
      <c r="X807" s="39">
        <v>22.44</v>
      </c>
      <c r="Y807" s="34">
        <v>6.84</v>
      </c>
      <c r="AA807" s="34">
        <v>430.61</v>
      </c>
      <c r="AB807" s="34">
        <v>422.57799999999997</v>
      </c>
      <c r="AC807" s="34">
        <v>423.77</v>
      </c>
      <c r="AD807" s="34">
        <v>7.59</v>
      </c>
      <c r="AE807" s="34">
        <v>6.3979999999999997</v>
      </c>
      <c r="AF807" s="34">
        <f t="shared" si="69"/>
        <v>1.1920000000000073</v>
      </c>
    </row>
    <row r="808" spans="1:32" s="34" customFormat="1" x14ac:dyDescent="0.2">
      <c r="A808" s="34" t="s">
        <v>200</v>
      </c>
      <c r="C808" s="36">
        <v>306</v>
      </c>
      <c r="D808" s="37">
        <v>31151</v>
      </c>
      <c r="E808" s="37"/>
      <c r="F808" s="37"/>
      <c r="G808" s="37"/>
      <c r="H808" s="37"/>
      <c r="I808" s="37"/>
      <c r="J808" s="38" t="s">
        <v>206</v>
      </c>
      <c r="K808" s="38"/>
      <c r="L808" s="38"/>
      <c r="M808" s="38"/>
      <c r="N808" s="38"/>
      <c r="O808" s="38"/>
      <c r="P808" s="38"/>
      <c r="U808" s="39">
        <f t="shared" si="68"/>
        <v>26.352992</v>
      </c>
      <c r="V808" s="34">
        <v>8.032</v>
      </c>
      <c r="X808" s="39">
        <v>22.44</v>
      </c>
      <c r="Y808" s="34">
        <v>6.84</v>
      </c>
      <c r="AA808" s="34">
        <v>430.61</v>
      </c>
      <c r="AB808" s="34">
        <v>422.57799999999997</v>
      </c>
      <c r="AC808" s="34">
        <v>423.77</v>
      </c>
      <c r="AD808" s="34">
        <v>7.59</v>
      </c>
      <c r="AE808" s="34">
        <v>6.3979999999999997</v>
      </c>
      <c r="AF808" s="34">
        <f t="shared" si="69"/>
        <v>1.1920000000000073</v>
      </c>
    </row>
    <row r="809" spans="1:32" s="34" customFormat="1" x14ac:dyDescent="0.2">
      <c r="A809" s="34" t="s">
        <v>200</v>
      </c>
      <c r="C809" s="36">
        <v>306</v>
      </c>
      <c r="D809" s="37">
        <v>31158</v>
      </c>
      <c r="E809" s="37"/>
      <c r="F809" s="37"/>
      <c r="G809" s="37"/>
      <c r="H809" s="37"/>
      <c r="I809" s="37"/>
      <c r="J809" s="38" t="s">
        <v>206</v>
      </c>
      <c r="K809" s="38"/>
      <c r="L809" s="38"/>
      <c r="M809" s="38"/>
      <c r="N809" s="38"/>
      <c r="O809" s="38"/>
      <c r="P809" s="38"/>
      <c r="U809" s="39">
        <f t="shared" si="68"/>
        <v>26.352992</v>
      </c>
      <c r="V809" s="34">
        <v>8.032</v>
      </c>
      <c r="X809" s="39">
        <v>22.44</v>
      </c>
      <c r="Y809" s="34">
        <v>6.84</v>
      </c>
      <c r="AA809" s="34">
        <v>430.61</v>
      </c>
      <c r="AB809" s="34">
        <v>422.57799999999997</v>
      </c>
      <c r="AC809" s="34">
        <v>423.77</v>
      </c>
      <c r="AD809" s="34">
        <v>7.59</v>
      </c>
      <c r="AE809" s="34">
        <v>6.3979999999999997</v>
      </c>
      <c r="AF809" s="34">
        <f t="shared" si="69"/>
        <v>1.1920000000000073</v>
      </c>
    </row>
    <row r="810" spans="1:32" s="34" customFormat="1" x14ac:dyDescent="0.2">
      <c r="A810" s="34" t="s">
        <v>200</v>
      </c>
      <c r="C810" s="36">
        <v>306</v>
      </c>
      <c r="D810" s="37">
        <v>31165</v>
      </c>
      <c r="E810" s="37"/>
      <c r="F810" s="37"/>
      <c r="G810" s="37"/>
      <c r="H810" s="37"/>
      <c r="I810" s="37"/>
      <c r="J810" s="38" t="s">
        <v>206</v>
      </c>
      <c r="K810" s="38"/>
      <c r="L810" s="38"/>
      <c r="M810" s="38"/>
      <c r="N810" s="38"/>
      <c r="O810" s="38"/>
      <c r="P810" s="38"/>
      <c r="U810" s="39">
        <f t="shared" si="68"/>
        <v>26.352992</v>
      </c>
      <c r="V810" s="34">
        <v>8.032</v>
      </c>
      <c r="X810" s="39">
        <v>22.35</v>
      </c>
      <c r="Y810" s="34">
        <v>6.8120000000000003</v>
      </c>
      <c r="AA810" s="34">
        <v>430.61</v>
      </c>
      <c r="AB810" s="34">
        <v>422.57799999999997</v>
      </c>
      <c r="AC810" s="34">
        <v>423.79700000000003</v>
      </c>
      <c r="AD810" s="34">
        <v>7.59</v>
      </c>
      <c r="AE810" s="34">
        <v>6.37</v>
      </c>
      <c r="AF810" s="34">
        <f t="shared" si="69"/>
        <v>1.2190000000000509</v>
      </c>
    </row>
    <row r="811" spans="1:32" s="34" customFormat="1" x14ac:dyDescent="0.2">
      <c r="A811" s="34" t="s">
        <v>200</v>
      </c>
      <c r="C811" s="36">
        <v>306</v>
      </c>
      <c r="D811" s="37">
        <v>31172</v>
      </c>
      <c r="E811" s="37"/>
      <c r="F811" s="37"/>
      <c r="G811" s="37"/>
      <c r="H811" s="37"/>
      <c r="I811" s="37"/>
      <c r="J811" s="38" t="s">
        <v>206</v>
      </c>
      <c r="K811" s="38"/>
      <c r="L811" s="38"/>
      <c r="M811" s="38"/>
      <c r="N811" s="38"/>
      <c r="O811" s="38"/>
      <c r="P811" s="38"/>
      <c r="U811" s="39">
        <f t="shared" si="68"/>
        <v>26.362835</v>
      </c>
      <c r="V811" s="34">
        <v>8.0350000000000001</v>
      </c>
      <c r="X811" s="39">
        <v>22.33</v>
      </c>
      <c r="Y811" s="34">
        <v>6.806</v>
      </c>
      <c r="AA811" s="34">
        <v>430.61</v>
      </c>
      <c r="AB811" s="34">
        <v>422.57499999999999</v>
      </c>
      <c r="AC811" s="34">
        <v>423.803</v>
      </c>
      <c r="AD811" s="34">
        <v>7.593</v>
      </c>
      <c r="AE811" s="34">
        <v>6.3639999999999999</v>
      </c>
      <c r="AF811" s="34">
        <f t="shared" si="69"/>
        <v>1.2280000000000086</v>
      </c>
    </row>
    <row r="812" spans="1:32" s="34" customFormat="1" x14ac:dyDescent="0.2">
      <c r="A812" s="34" t="s">
        <v>200</v>
      </c>
      <c r="C812" s="36">
        <v>306</v>
      </c>
      <c r="D812" s="37">
        <v>31179</v>
      </c>
      <c r="E812" s="37"/>
      <c r="F812" s="37"/>
      <c r="G812" s="37"/>
      <c r="H812" s="37"/>
      <c r="I812" s="37"/>
      <c r="J812" s="38" t="s">
        <v>206</v>
      </c>
      <c r="K812" s="38"/>
      <c r="L812" s="38"/>
      <c r="M812" s="38"/>
      <c r="N812" s="38"/>
      <c r="O812" s="38"/>
      <c r="P812" s="38"/>
      <c r="U812" s="39">
        <f t="shared" si="68"/>
        <v>25.532742000000002</v>
      </c>
      <c r="V812" s="34">
        <v>7.782</v>
      </c>
      <c r="X812" s="39">
        <v>22.06</v>
      </c>
      <c r="Y812" s="34">
        <v>6.7240000000000002</v>
      </c>
      <c r="AA812" s="34">
        <v>430.61</v>
      </c>
      <c r="AB812" s="34">
        <v>422.82799999999997</v>
      </c>
      <c r="AC812" s="34">
        <v>423.88600000000002</v>
      </c>
      <c r="AD812" s="34">
        <v>7.34</v>
      </c>
      <c r="AE812" s="34">
        <v>6.282</v>
      </c>
      <c r="AF812" s="34">
        <f t="shared" si="69"/>
        <v>1.0580000000000496</v>
      </c>
    </row>
    <row r="813" spans="1:32" s="34" customFormat="1" x14ac:dyDescent="0.2">
      <c r="A813" s="34" t="s">
        <v>200</v>
      </c>
      <c r="C813" s="36">
        <v>306</v>
      </c>
      <c r="D813" s="37">
        <v>31186</v>
      </c>
      <c r="E813" s="37"/>
      <c r="F813" s="37"/>
      <c r="G813" s="37"/>
      <c r="H813" s="37"/>
      <c r="I813" s="37"/>
      <c r="J813" s="38" t="s">
        <v>206</v>
      </c>
      <c r="K813" s="38"/>
      <c r="L813" s="38"/>
      <c r="M813" s="38"/>
      <c r="N813" s="38"/>
      <c r="O813" s="38"/>
      <c r="P813" s="38"/>
      <c r="U813" s="39">
        <f t="shared" si="68"/>
        <v>25.513055999999999</v>
      </c>
      <c r="V813" s="34">
        <v>7.7759999999999998</v>
      </c>
      <c r="X813" s="39">
        <v>22.04</v>
      </c>
      <c r="Y813" s="34">
        <v>6.718</v>
      </c>
      <c r="AA813" s="34">
        <v>430.61</v>
      </c>
      <c r="AB813" s="34">
        <v>422.834</v>
      </c>
      <c r="AC813" s="34">
        <v>423.892</v>
      </c>
      <c r="AD813" s="34">
        <v>7.3339999999999996</v>
      </c>
      <c r="AE813" s="34">
        <v>6.2759999999999998</v>
      </c>
      <c r="AF813" s="34">
        <f t="shared" si="69"/>
        <v>1.0579999999999927</v>
      </c>
    </row>
    <row r="814" spans="1:32" s="34" customFormat="1" x14ac:dyDescent="0.2">
      <c r="A814" s="34" t="s">
        <v>200</v>
      </c>
      <c r="C814" s="36">
        <v>306</v>
      </c>
      <c r="D814" s="37">
        <v>31193</v>
      </c>
      <c r="E814" s="37"/>
      <c r="F814" s="37"/>
      <c r="G814" s="37"/>
      <c r="H814" s="37"/>
      <c r="I814" s="37"/>
      <c r="J814" s="38" t="s">
        <v>206</v>
      </c>
      <c r="K814" s="38"/>
      <c r="L814" s="38"/>
      <c r="M814" s="38"/>
      <c r="N814" s="38"/>
      <c r="O814" s="38"/>
      <c r="P814" s="38"/>
      <c r="U814" s="39">
        <f t="shared" si="68"/>
        <v>25.260418999999999</v>
      </c>
      <c r="V814" s="34">
        <v>7.6989999999999998</v>
      </c>
      <c r="X814" s="39">
        <v>22</v>
      </c>
      <c r="Y814" s="34">
        <v>6.7060000000000004</v>
      </c>
      <c r="AA814" s="34">
        <v>430.61</v>
      </c>
      <c r="AB814" s="34">
        <v>422.91</v>
      </c>
      <c r="AC814" s="34">
        <v>423.904</v>
      </c>
      <c r="AD814" s="34">
        <v>7.2569999999999997</v>
      </c>
      <c r="AE814" s="34">
        <v>6.2640000000000002</v>
      </c>
      <c r="AF814" s="34">
        <f t="shared" si="69"/>
        <v>0.99399999999997135</v>
      </c>
    </row>
    <row r="815" spans="1:32" s="34" customFormat="1" x14ac:dyDescent="0.2">
      <c r="A815" s="34" t="s">
        <v>200</v>
      </c>
      <c r="C815" s="36">
        <v>306</v>
      </c>
      <c r="D815" s="37">
        <v>31200</v>
      </c>
      <c r="E815" s="37"/>
      <c r="F815" s="37"/>
      <c r="G815" s="37"/>
      <c r="H815" s="37"/>
      <c r="I815" s="37"/>
      <c r="J815" s="38" t="s">
        <v>206</v>
      </c>
      <c r="K815" s="38"/>
      <c r="L815" s="38"/>
      <c r="M815" s="38"/>
      <c r="N815" s="38"/>
      <c r="O815" s="38"/>
      <c r="P815" s="38"/>
      <c r="U815" s="39">
        <f t="shared" si="68"/>
        <v>25.112774000000002</v>
      </c>
      <c r="V815" s="34">
        <v>7.6539999999999999</v>
      </c>
      <c r="X815" s="39">
        <v>21.91</v>
      </c>
      <c r="Y815" s="34">
        <v>6.6779999999999999</v>
      </c>
      <c r="AA815" s="34">
        <v>430.61</v>
      </c>
      <c r="AB815" s="34">
        <v>422.95600000000002</v>
      </c>
      <c r="AC815" s="34">
        <v>423.93099999999998</v>
      </c>
      <c r="AD815" s="34">
        <v>7.2119999999999997</v>
      </c>
      <c r="AE815" s="34">
        <v>6.2359999999999998</v>
      </c>
      <c r="AF815" s="34">
        <f t="shared" si="69"/>
        <v>0.97499999999996589</v>
      </c>
    </row>
    <row r="816" spans="1:32" s="34" customFormat="1" x14ac:dyDescent="0.2">
      <c r="A816" s="34" t="s">
        <v>200</v>
      </c>
      <c r="C816" s="36">
        <v>306</v>
      </c>
      <c r="D816" s="37">
        <v>31207</v>
      </c>
      <c r="E816" s="37"/>
      <c r="F816" s="37"/>
      <c r="G816" s="37"/>
      <c r="H816" s="37"/>
      <c r="I816" s="37"/>
      <c r="J816" s="38" t="s">
        <v>206</v>
      </c>
      <c r="K816" s="38"/>
      <c r="L816" s="38"/>
      <c r="M816" s="38"/>
      <c r="N816" s="38"/>
      <c r="O816" s="38"/>
      <c r="P816" s="38"/>
      <c r="U816" s="39">
        <f t="shared" si="68"/>
        <v>25.050435</v>
      </c>
      <c r="V816" s="34">
        <v>7.6349999999999998</v>
      </c>
      <c r="X816" s="39">
        <v>21.91</v>
      </c>
      <c r="Y816" s="34">
        <v>6.6779999999999999</v>
      </c>
      <c r="AA816" s="34">
        <v>430.61</v>
      </c>
      <c r="AB816" s="34">
        <v>422.97399999999999</v>
      </c>
      <c r="AC816" s="34">
        <v>423.93099999999998</v>
      </c>
      <c r="AD816" s="34">
        <v>7.1929999999999996</v>
      </c>
      <c r="AE816" s="34">
        <v>6.2359999999999998</v>
      </c>
      <c r="AF816" s="34">
        <f t="shared" si="69"/>
        <v>0.95699999999999363</v>
      </c>
    </row>
    <row r="817" spans="1:32" s="34" customFormat="1" x14ac:dyDescent="0.2">
      <c r="A817" s="34" t="s">
        <v>200</v>
      </c>
      <c r="C817" s="36">
        <v>306</v>
      </c>
      <c r="D817" s="37">
        <v>31214</v>
      </c>
      <c r="E817" s="37"/>
      <c r="F817" s="37"/>
      <c r="G817" s="37"/>
      <c r="H817" s="37"/>
      <c r="I817" s="37"/>
      <c r="J817" s="38" t="s">
        <v>206</v>
      </c>
      <c r="K817" s="38"/>
      <c r="L817" s="38"/>
      <c r="M817" s="38"/>
      <c r="N817" s="38"/>
      <c r="O817" s="38"/>
      <c r="P817" s="38"/>
      <c r="U817" s="39">
        <f t="shared" si="68"/>
        <v>25.221047000000002</v>
      </c>
      <c r="V817" s="34">
        <v>7.6870000000000003</v>
      </c>
      <c r="X817" s="39">
        <v>21.9</v>
      </c>
      <c r="Y817" s="34">
        <v>6.6749999999999998</v>
      </c>
      <c r="AA817" s="34">
        <v>430.61</v>
      </c>
      <c r="AB817" s="34">
        <v>422.92200000000003</v>
      </c>
      <c r="AC817" s="34">
        <v>423.93400000000003</v>
      </c>
      <c r="AD817" s="34">
        <v>7.2450000000000001</v>
      </c>
      <c r="AE817" s="34">
        <v>6.2329999999999997</v>
      </c>
      <c r="AF817" s="34">
        <f t="shared" si="69"/>
        <v>1.0120000000000005</v>
      </c>
    </row>
    <row r="818" spans="1:32" s="34" customFormat="1" x14ac:dyDescent="0.2">
      <c r="A818" s="34" t="s">
        <v>200</v>
      </c>
      <c r="C818" s="36">
        <v>306</v>
      </c>
      <c r="D818" s="37">
        <v>31228</v>
      </c>
      <c r="E818" s="37"/>
      <c r="F818" s="37"/>
      <c r="G818" s="37"/>
      <c r="H818" s="37"/>
      <c r="I818" s="37"/>
      <c r="J818" s="38" t="s">
        <v>206</v>
      </c>
      <c r="K818" s="38"/>
      <c r="L818" s="38"/>
      <c r="M818" s="38"/>
      <c r="N818" s="38"/>
      <c r="O818" s="38"/>
      <c r="P818" s="38"/>
      <c r="U818" s="39">
        <f t="shared" si="68"/>
        <v>24.801079000000001</v>
      </c>
      <c r="V818" s="34">
        <v>7.5590000000000002</v>
      </c>
      <c r="X818" s="39">
        <v>21.83</v>
      </c>
      <c r="Y818" s="34">
        <v>6.6539999999999999</v>
      </c>
      <c r="AA818" s="34">
        <v>430.61</v>
      </c>
      <c r="AB818" s="34">
        <v>423.05</v>
      </c>
      <c r="AC818" s="34">
        <v>423.95600000000002</v>
      </c>
      <c r="AD818" s="34">
        <v>7.117</v>
      </c>
      <c r="AE818" s="34">
        <v>6.2119999999999997</v>
      </c>
      <c r="AF818" s="34">
        <f t="shared" si="69"/>
        <v>0.90600000000000591</v>
      </c>
    </row>
    <row r="819" spans="1:32" s="34" customFormat="1" x14ac:dyDescent="0.2">
      <c r="A819" s="34" t="s">
        <v>200</v>
      </c>
      <c r="C819" s="36">
        <v>306</v>
      </c>
      <c r="D819" s="37">
        <v>31235</v>
      </c>
      <c r="E819" s="37"/>
      <c r="F819" s="37"/>
      <c r="G819" s="37"/>
      <c r="H819" s="37"/>
      <c r="I819" s="37"/>
      <c r="J819" s="38" t="s">
        <v>206</v>
      </c>
      <c r="K819" s="38"/>
      <c r="L819" s="38"/>
      <c r="M819" s="38"/>
      <c r="N819" s="38"/>
      <c r="O819" s="38"/>
      <c r="P819" s="38"/>
      <c r="U819" s="39">
        <f t="shared" si="68"/>
        <v>24.801079000000001</v>
      </c>
      <c r="V819" s="34">
        <v>7.5590000000000002</v>
      </c>
      <c r="X819" s="39">
        <v>21.83</v>
      </c>
      <c r="Y819" s="34">
        <v>6.6539999999999999</v>
      </c>
      <c r="AA819" s="34">
        <v>430.61</v>
      </c>
      <c r="AB819" s="34">
        <v>423.05</v>
      </c>
      <c r="AC819" s="34">
        <v>423.95600000000002</v>
      </c>
      <c r="AD819" s="34">
        <v>7.117</v>
      </c>
      <c r="AE819" s="34">
        <v>6.2119999999999997</v>
      </c>
      <c r="AF819" s="34">
        <f t="shared" si="69"/>
        <v>0.90600000000000591</v>
      </c>
    </row>
    <row r="820" spans="1:32" s="34" customFormat="1" x14ac:dyDescent="0.2">
      <c r="A820" s="34" t="s">
        <v>200</v>
      </c>
      <c r="C820" s="36">
        <v>306</v>
      </c>
      <c r="D820" s="37">
        <v>31242</v>
      </c>
      <c r="E820" s="37"/>
      <c r="F820" s="37"/>
      <c r="G820" s="37"/>
      <c r="H820" s="37"/>
      <c r="I820" s="37"/>
      <c r="J820" s="38" t="s">
        <v>206</v>
      </c>
      <c r="K820" s="38"/>
      <c r="L820" s="38"/>
      <c r="M820" s="38"/>
      <c r="N820" s="38"/>
      <c r="O820" s="38"/>
      <c r="P820" s="38"/>
      <c r="U820" s="39">
        <f t="shared" si="68"/>
        <v>24.850294000000002</v>
      </c>
      <c r="V820" s="34">
        <v>7.5739999999999998</v>
      </c>
      <c r="X820" s="39">
        <v>21.85</v>
      </c>
      <c r="Y820" s="34">
        <v>6.66</v>
      </c>
      <c r="AA820" s="34">
        <v>430.61</v>
      </c>
      <c r="AB820" s="34">
        <v>423.03500000000003</v>
      </c>
      <c r="AC820" s="34">
        <v>423.95</v>
      </c>
      <c r="AD820" s="34">
        <v>7.1319999999999997</v>
      </c>
      <c r="AE820" s="34">
        <v>6.218</v>
      </c>
      <c r="AF820" s="34">
        <f t="shared" si="69"/>
        <v>0.91499999999996362</v>
      </c>
    </row>
    <row r="821" spans="1:32" s="34" customFormat="1" x14ac:dyDescent="0.2">
      <c r="A821" s="34" t="s">
        <v>200</v>
      </c>
      <c r="C821" s="36">
        <v>306</v>
      </c>
      <c r="D821" s="37">
        <v>31249</v>
      </c>
      <c r="E821" s="37"/>
      <c r="F821" s="37"/>
      <c r="G821" s="37"/>
      <c r="H821" s="37"/>
      <c r="I821" s="37"/>
      <c r="J821" s="38" t="s">
        <v>206</v>
      </c>
      <c r="K821" s="38"/>
      <c r="L821" s="38"/>
      <c r="M821" s="38"/>
      <c r="N821" s="38"/>
      <c r="O821" s="38"/>
      <c r="P821" s="38"/>
      <c r="U821" s="39">
        <f t="shared" si="68"/>
        <v>24.810922000000001</v>
      </c>
      <c r="V821" s="34">
        <v>7.5620000000000003</v>
      </c>
      <c r="X821" s="39">
        <v>21.84</v>
      </c>
      <c r="Y821" s="34">
        <v>6.657</v>
      </c>
      <c r="AA821" s="34">
        <v>430.61</v>
      </c>
      <c r="AB821" s="34">
        <v>423.04700000000003</v>
      </c>
      <c r="AC821" s="34">
        <v>423.95299999999997</v>
      </c>
      <c r="AD821" s="34">
        <v>7.12</v>
      </c>
      <c r="AE821" s="34">
        <v>6.2149999999999999</v>
      </c>
      <c r="AF821" s="34">
        <f t="shared" si="69"/>
        <v>0.90599999999994907</v>
      </c>
    </row>
    <row r="822" spans="1:32" s="34" customFormat="1" x14ac:dyDescent="0.2">
      <c r="A822" s="34" t="s">
        <v>200</v>
      </c>
      <c r="C822" s="36">
        <v>306</v>
      </c>
      <c r="D822" s="37">
        <v>31256</v>
      </c>
      <c r="E822" s="37"/>
      <c r="F822" s="37"/>
      <c r="G822" s="37"/>
      <c r="H822" s="37"/>
      <c r="I822" s="37"/>
      <c r="J822" s="38" t="s">
        <v>206</v>
      </c>
      <c r="K822" s="38"/>
      <c r="L822" s="38"/>
      <c r="M822" s="38"/>
      <c r="N822" s="38"/>
      <c r="O822" s="38"/>
      <c r="P822" s="38"/>
      <c r="U822" s="39">
        <f t="shared" si="68"/>
        <v>24.801079000000001</v>
      </c>
      <c r="V822" s="34">
        <v>7.5590000000000002</v>
      </c>
      <c r="X822" s="39">
        <v>21.83</v>
      </c>
      <c r="Y822" s="34">
        <v>6.6539999999999999</v>
      </c>
      <c r="AA822" s="34">
        <v>430.61</v>
      </c>
      <c r="AB822" s="34">
        <v>423.05</v>
      </c>
      <c r="AC822" s="34">
        <v>423.95600000000002</v>
      </c>
      <c r="AD822" s="34">
        <v>7.117</v>
      </c>
      <c r="AE822" s="34">
        <v>6.2119999999999997</v>
      </c>
      <c r="AF822" s="34">
        <f t="shared" si="69"/>
        <v>0.90600000000000591</v>
      </c>
    </row>
    <row r="823" spans="1:32" s="34" customFormat="1" x14ac:dyDescent="0.2">
      <c r="A823" s="34" t="s">
        <v>200</v>
      </c>
      <c r="C823" s="36">
        <v>306</v>
      </c>
      <c r="D823" s="37">
        <v>31263</v>
      </c>
      <c r="E823" s="37"/>
      <c r="F823" s="37"/>
      <c r="G823" s="37"/>
      <c r="H823" s="37"/>
      <c r="I823" s="37"/>
      <c r="J823" s="38" t="s">
        <v>206</v>
      </c>
      <c r="K823" s="38"/>
      <c r="L823" s="38"/>
      <c r="M823" s="38"/>
      <c r="N823" s="38"/>
      <c r="O823" s="38"/>
      <c r="P823" s="38"/>
      <c r="U823" s="39">
        <f t="shared" ref="U823:U886" si="70">V823*3.281</f>
        <v>24.801079000000001</v>
      </c>
      <c r="V823" s="34">
        <v>7.5590000000000002</v>
      </c>
      <c r="X823" s="39">
        <v>21.84</v>
      </c>
      <c r="Y823" s="34">
        <v>6.657</v>
      </c>
      <c r="AA823" s="34">
        <v>430.61</v>
      </c>
      <c r="AB823" s="34">
        <v>423.05</v>
      </c>
      <c r="AC823" s="34">
        <v>423.95299999999997</v>
      </c>
      <c r="AD823" s="34">
        <v>7.117</v>
      </c>
      <c r="AE823" s="34">
        <v>6.2149999999999999</v>
      </c>
      <c r="AF823" s="34">
        <f t="shared" ref="AF823:AF870" si="71">AC823-AB823</f>
        <v>0.90299999999996317</v>
      </c>
    </row>
    <row r="824" spans="1:32" s="34" customFormat="1" x14ac:dyDescent="0.2">
      <c r="A824" s="34" t="s">
        <v>200</v>
      </c>
      <c r="C824" s="36">
        <v>306</v>
      </c>
      <c r="D824" s="37">
        <v>31270</v>
      </c>
      <c r="E824" s="37"/>
      <c r="F824" s="37"/>
      <c r="G824" s="37"/>
      <c r="H824" s="37"/>
      <c r="I824" s="37"/>
      <c r="J824" s="38" t="s">
        <v>206</v>
      </c>
      <c r="K824" s="38"/>
      <c r="L824" s="38"/>
      <c r="M824" s="38"/>
      <c r="N824" s="38"/>
      <c r="O824" s="38"/>
      <c r="P824" s="38"/>
      <c r="U824" s="39">
        <f t="shared" si="70"/>
        <v>24.810922000000001</v>
      </c>
      <c r="V824" s="34">
        <v>7.5620000000000003</v>
      </c>
      <c r="X824" s="39">
        <v>21.84</v>
      </c>
      <c r="Y824" s="34">
        <v>6.657</v>
      </c>
      <c r="AA824" s="34">
        <v>430.61</v>
      </c>
      <c r="AB824" s="34">
        <v>423.04700000000003</v>
      </c>
      <c r="AC824" s="34">
        <v>423.95299999999997</v>
      </c>
      <c r="AD824" s="34">
        <v>7.12</v>
      </c>
      <c r="AE824" s="34">
        <v>6.2149999999999999</v>
      </c>
      <c r="AF824" s="34">
        <f t="shared" si="71"/>
        <v>0.90599999999994907</v>
      </c>
    </row>
    <row r="825" spans="1:32" s="34" customFormat="1" x14ac:dyDescent="0.2">
      <c r="A825" s="34" t="s">
        <v>200</v>
      </c>
      <c r="C825" s="36">
        <v>306</v>
      </c>
      <c r="D825" s="37">
        <v>31272</v>
      </c>
      <c r="E825" s="37"/>
      <c r="F825" s="37"/>
      <c r="G825" s="37"/>
      <c r="H825" s="37"/>
      <c r="I825" s="37"/>
      <c r="J825" s="38" t="s">
        <v>206</v>
      </c>
      <c r="K825" s="38"/>
      <c r="L825" s="38"/>
      <c r="M825" s="38"/>
      <c r="N825" s="38"/>
      <c r="O825" s="38"/>
      <c r="P825" s="38"/>
      <c r="U825" s="39">
        <f t="shared" si="70"/>
        <v>24.869980000000002</v>
      </c>
      <c r="V825" s="34">
        <v>7.58</v>
      </c>
      <c r="X825" s="39">
        <v>21.86</v>
      </c>
      <c r="Y825" s="34">
        <v>6.6630000000000003</v>
      </c>
      <c r="AA825" s="34">
        <v>430.61</v>
      </c>
      <c r="AB825" s="34">
        <v>423.029</v>
      </c>
      <c r="AC825" s="34">
        <v>423.947</v>
      </c>
      <c r="AD825" s="34">
        <v>7.1379999999999999</v>
      </c>
      <c r="AE825" s="34">
        <v>6.2210000000000001</v>
      </c>
      <c r="AF825" s="34">
        <f t="shared" si="71"/>
        <v>0.91800000000000637</v>
      </c>
    </row>
    <row r="826" spans="1:32" s="34" customFormat="1" x14ac:dyDescent="0.2">
      <c r="A826" s="34" t="s">
        <v>200</v>
      </c>
      <c r="C826" s="36">
        <v>306</v>
      </c>
      <c r="D826" s="37">
        <v>31277</v>
      </c>
      <c r="E826" s="37"/>
      <c r="F826" s="37"/>
      <c r="G826" s="37"/>
      <c r="H826" s="37"/>
      <c r="I826" s="37"/>
      <c r="J826" s="38" t="s">
        <v>206</v>
      </c>
      <c r="K826" s="38"/>
      <c r="L826" s="38"/>
      <c r="M826" s="38"/>
      <c r="N826" s="38"/>
      <c r="O826" s="38"/>
      <c r="P826" s="38"/>
      <c r="U826" s="39">
        <f t="shared" si="70"/>
        <v>24.801079000000001</v>
      </c>
      <c r="V826" s="34">
        <v>7.5590000000000002</v>
      </c>
      <c r="X826" s="39">
        <v>21.85</v>
      </c>
      <c r="Y826" s="34">
        <v>6.66</v>
      </c>
      <c r="AA826" s="34">
        <v>430.61</v>
      </c>
      <c r="AB826" s="34">
        <v>423.05</v>
      </c>
      <c r="AC826" s="34">
        <v>423.95</v>
      </c>
      <c r="AD826" s="34">
        <v>7.117</v>
      </c>
      <c r="AE826" s="34">
        <v>6.218</v>
      </c>
      <c r="AF826" s="34">
        <f t="shared" si="71"/>
        <v>0.89999999999997726</v>
      </c>
    </row>
    <row r="827" spans="1:32" s="34" customFormat="1" x14ac:dyDescent="0.2">
      <c r="A827" s="34" t="s">
        <v>200</v>
      </c>
      <c r="C827" s="36">
        <v>306</v>
      </c>
      <c r="D827" s="37">
        <v>31284</v>
      </c>
      <c r="E827" s="37"/>
      <c r="F827" s="37"/>
      <c r="G827" s="37"/>
      <c r="H827" s="37"/>
      <c r="I827" s="37"/>
      <c r="J827" s="38" t="s">
        <v>206</v>
      </c>
      <c r="K827" s="38"/>
      <c r="L827" s="38"/>
      <c r="M827" s="38"/>
      <c r="N827" s="38"/>
      <c r="O827" s="38"/>
      <c r="P827" s="38"/>
      <c r="U827" s="39">
        <f t="shared" si="70"/>
        <v>24.801079000000001</v>
      </c>
      <c r="V827" s="34">
        <v>7.5590000000000002</v>
      </c>
      <c r="X827" s="39">
        <v>21.85</v>
      </c>
      <c r="Y827" s="34">
        <v>6.66</v>
      </c>
      <c r="AA827" s="34">
        <v>430.61</v>
      </c>
      <c r="AB827" s="34">
        <v>423.05</v>
      </c>
      <c r="AC827" s="34">
        <v>423.95</v>
      </c>
      <c r="AD827" s="34">
        <v>7.117</v>
      </c>
      <c r="AE827" s="34">
        <v>6.218</v>
      </c>
      <c r="AF827" s="34">
        <f t="shared" si="71"/>
        <v>0.89999999999997726</v>
      </c>
    </row>
    <row r="828" spans="1:32" s="34" customFormat="1" x14ac:dyDescent="0.2">
      <c r="A828" s="34" t="s">
        <v>200</v>
      </c>
      <c r="C828" s="36">
        <v>306</v>
      </c>
      <c r="D828" s="37">
        <v>31291</v>
      </c>
      <c r="E828" s="37"/>
      <c r="F828" s="37"/>
      <c r="G828" s="37"/>
      <c r="H828" s="37"/>
      <c r="I828" s="37"/>
      <c r="J828" s="38" t="s">
        <v>206</v>
      </c>
      <c r="K828" s="38"/>
      <c r="L828" s="38"/>
      <c r="M828" s="38"/>
      <c r="N828" s="38"/>
      <c r="O828" s="38"/>
      <c r="P828" s="38"/>
      <c r="U828" s="39">
        <f t="shared" si="70"/>
        <v>24.791236000000001</v>
      </c>
      <c r="V828" s="34">
        <v>7.556</v>
      </c>
      <c r="X828" s="39">
        <v>21.85</v>
      </c>
      <c r="Y828" s="34">
        <v>6.66</v>
      </c>
      <c r="AA828" s="34">
        <v>430.61</v>
      </c>
      <c r="AB828" s="34">
        <v>423.05399999999997</v>
      </c>
      <c r="AC828" s="34">
        <v>423.95</v>
      </c>
      <c r="AD828" s="34">
        <v>7.1139999999999999</v>
      </c>
      <c r="AE828" s="34">
        <v>6.218</v>
      </c>
      <c r="AF828" s="34">
        <f t="shared" si="71"/>
        <v>0.89600000000001501</v>
      </c>
    </row>
    <row r="829" spans="1:32" s="34" customFormat="1" x14ac:dyDescent="0.2">
      <c r="A829" s="34" t="s">
        <v>200</v>
      </c>
      <c r="C829" s="36">
        <v>306</v>
      </c>
      <c r="D829" s="37">
        <v>31298</v>
      </c>
      <c r="E829" s="37"/>
      <c r="F829" s="37"/>
      <c r="G829" s="37"/>
      <c r="H829" s="37"/>
      <c r="I829" s="37"/>
      <c r="J829" s="38" t="s">
        <v>206</v>
      </c>
      <c r="K829" s="38"/>
      <c r="L829" s="38"/>
      <c r="M829" s="38"/>
      <c r="N829" s="38"/>
      <c r="O829" s="38"/>
      <c r="P829" s="38"/>
      <c r="U829" s="39">
        <f t="shared" si="70"/>
        <v>24.801079000000001</v>
      </c>
      <c r="V829" s="34">
        <v>7.5590000000000002</v>
      </c>
      <c r="X829" s="39">
        <v>21.88</v>
      </c>
      <c r="Y829" s="34">
        <v>6.6689999999999996</v>
      </c>
      <c r="AA829" s="34">
        <v>430.61</v>
      </c>
      <c r="AB829" s="34">
        <v>423.05</v>
      </c>
      <c r="AC829" s="34">
        <v>423.94099999999997</v>
      </c>
      <c r="AD829" s="34">
        <v>7.117</v>
      </c>
      <c r="AE829" s="34">
        <v>6.2270000000000003</v>
      </c>
      <c r="AF829" s="34">
        <f t="shared" si="71"/>
        <v>0.89099999999996271</v>
      </c>
    </row>
    <row r="830" spans="1:32" s="34" customFormat="1" x14ac:dyDescent="0.2">
      <c r="A830" s="34" t="s">
        <v>200</v>
      </c>
      <c r="C830" s="36">
        <v>306</v>
      </c>
      <c r="D830" s="37">
        <v>31305</v>
      </c>
      <c r="E830" s="37"/>
      <c r="F830" s="37"/>
      <c r="G830" s="37"/>
      <c r="H830" s="37"/>
      <c r="I830" s="37"/>
      <c r="J830" s="38" t="s">
        <v>206</v>
      </c>
      <c r="K830" s="38"/>
      <c r="L830" s="38"/>
      <c r="M830" s="38"/>
      <c r="N830" s="38"/>
      <c r="O830" s="38"/>
      <c r="P830" s="38"/>
      <c r="U830" s="39">
        <f t="shared" si="70"/>
        <v>24.810922000000001</v>
      </c>
      <c r="V830" s="34">
        <v>7.5620000000000003</v>
      </c>
      <c r="X830" s="39">
        <v>21.9</v>
      </c>
      <c r="Y830" s="34">
        <v>6.6749999999999998</v>
      </c>
      <c r="AA830" s="34">
        <v>430.61</v>
      </c>
      <c r="AB830" s="34">
        <v>423.04700000000003</v>
      </c>
      <c r="AC830" s="34">
        <v>423.93400000000003</v>
      </c>
      <c r="AD830" s="34">
        <v>7.12</v>
      </c>
      <c r="AE830" s="34">
        <v>6.2329999999999997</v>
      </c>
      <c r="AF830" s="34">
        <f t="shared" si="71"/>
        <v>0.88700000000000045</v>
      </c>
    </row>
    <row r="831" spans="1:32" s="34" customFormat="1" x14ac:dyDescent="0.2">
      <c r="A831" s="34" t="s">
        <v>200</v>
      </c>
      <c r="C831" s="36">
        <v>306</v>
      </c>
      <c r="D831" s="37">
        <v>31312</v>
      </c>
      <c r="E831" s="37"/>
      <c r="F831" s="37"/>
      <c r="G831" s="37"/>
      <c r="H831" s="37"/>
      <c r="I831" s="37"/>
      <c r="J831" s="38" t="s">
        <v>206</v>
      </c>
      <c r="K831" s="38"/>
      <c r="L831" s="38"/>
      <c r="M831" s="38"/>
      <c r="N831" s="38"/>
      <c r="O831" s="38"/>
      <c r="P831" s="38"/>
      <c r="U831" s="39">
        <f t="shared" si="70"/>
        <v>24.830607999999998</v>
      </c>
      <c r="V831" s="34">
        <v>7.5679999999999996</v>
      </c>
      <c r="X831" s="39">
        <v>21.92</v>
      </c>
      <c r="Y831" s="34">
        <v>6.681</v>
      </c>
      <c r="AA831" s="34">
        <v>430.61</v>
      </c>
      <c r="AB831" s="34">
        <v>423.041</v>
      </c>
      <c r="AC831" s="34">
        <v>423.928</v>
      </c>
      <c r="AD831" s="34">
        <v>7.1260000000000003</v>
      </c>
      <c r="AE831" s="34">
        <v>6.2389999999999999</v>
      </c>
      <c r="AF831" s="34">
        <f t="shared" si="71"/>
        <v>0.88700000000000045</v>
      </c>
    </row>
    <row r="832" spans="1:32" s="34" customFormat="1" x14ac:dyDescent="0.2">
      <c r="A832" s="34" t="s">
        <v>200</v>
      </c>
      <c r="C832" s="36">
        <v>306</v>
      </c>
      <c r="D832" s="37">
        <v>31317</v>
      </c>
      <c r="E832" s="37"/>
      <c r="F832" s="37"/>
      <c r="G832" s="37"/>
      <c r="H832" s="37"/>
      <c r="I832" s="37"/>
      <c r="J832" s="38" t="s">
        <v>206</v>
      </c>
      <c r="K832" s="38"/>
      <c r="L832" s="38"/>
      <c r="M832" s="38"/>
      <c r="N832" s="38"/>
      <c r="O832" s="38"/>
      <c r="P832" s="38"/>
      <c r="U832" s="39">
        <f t="shared" si="70"/>
        <v>24.860137000000002</v>
      </c>
      <c r="V832" s="34">
        <v>7.577</v>
      </c>
      <c r="X832" s="39">
        <v>21.92</v>
      </c>
      <c r="Y832" s="34">
        <v>6.681</v>
      </c>
      <c r="AA832" s="34">
        <v>430.61</v>
      </c>
      <c r="AB832" s="34">
        <v>423.03199999999998</v>
      </c>
      <c r="AC832" s="34">
        <v>423.928</v>
      </c>
      <c r="AD832" s="34">
        <v>7.1349999999999998</v>
      </c>
      <c r="AE832" s="34">
        <v>6.2389999999999999</v>
      </c>
      <c r="AF832" s="34">
        <f t="shared" si="71"/>
        <v>0.89600000000001501</v>
      </c>
    </row>
    <row r="833" spans="1:32" s="34" customFormat="1" x14ac:dyDescent="0.2">
      <c r="A833" s="34" t="s">
        <v>200</v>
      </c>
      <c r="C833" s="36">
        <v>306</v>
      </c>
      <c r="D833" s="37">
        <v>31326</v>
      </c>
      <c r="E833" s="37"/>
      <c r="F833" s="37"/>
      <c r="G833" s="37"/>
      <c r="H833" s="37"/>
      <c r="I833" s="37"/>
      <c r="J833" s="38" t="s">
        <v>206</v>
      </c>
      <c r="K833" s="38"/>
      <c r="L833" s="38"/>
      <c r="M833" s="38"/>
      <c r="N833" s="38"/>
      <c r="O833" s="38"/>
      <c r="P833" s="38"/>
      <c r="U833" s="39">
        <f t="shared" si="70"/>
        <v>24.922476</v>
      </c>
      <c r="V833" s="34">
        <v>7.5960000000000001</v>
      </c>
      <c r="X833" s="39">
        <v>21.95</v>
      </c>
      <c r="Y833" s="34">
        <v>6.69</v>
      </c>
      <c r="AA833" s="34">
        <v>430.61</v>
      </c>
      <c r="AB833" s="34">
        <v>423.01400000000001</v>
      </c>
      <c r="AC833" s="34">
        <v>423.91899999999998</v>
      </c>
      <c r="AD833" s="34">
        <v>7.1539999999999999</v>
      </c>
      <c r="AE833" s="34">
        <v>6.2480000000000002</v>
      </c>
      <c r="AF833" s="34">
        <f t="shared" si="71"/>
        <v>0.90499999999997272</v>
      </c>
    </row>
    <row r="834" spans="1:32" s="34" customFormat="1" x14ac:dyDescent="0.2">
      <c r="A834" s="34" t="s">
        <v>200</v>
      </c>
      <c r="C834" s="36">
        <v>306</v>
      </c>
      <c r="D834" s="37">
        <v>31333</v>
      </c>
      <c r="E834" s="37"/>
      <c r="F834" s="37"/>
      <c r="G834" s="37"/>
      <c r="H834" s="37"/>
      <c r="I834" s="37"/>
      <c r="J834" s="38" t="s">
        <v>206</v>
      </c>
      <c r="K834" s="38"/>
      <c r="L834" s="38"/>
      <c r="M834" s="38"/>
      <c r="N834" s="38"/>
      <c r="O834" s="38"/>
      <c r="P834" s="38"/>
      <c r="U834" s="39">
        <f t="shared" si="70"/>
        <v>24.991377</v>
      </c>
      <c r="V834" s="34">
        <v>7.617</v>
      </c>
      <c r="X834" s="39">
        <v>21.98</v>
      </c>
      <c r="Y834" s="34">
        <v>6.7</v>
      </c>
      <c r="AA834" s="34">
        <v>430.61</v>
      </c>
      <c r="AB834" s="34">
        <v>422.99299999999999</v>
      </c>
      <c r="AC834" s="34">
        <v>423.91</v>
      </c>
      <c r="AD834" s="34">
        <v>7.1749999999999998</v>
      </c>
      <c r="AE834" s="34">
        <v>6.258</v>
      </c>
      <c r="AF834" s="34">
        <f t="shared" si="71"/>
        <v>0.91700000000003001</v>
      </c>
    </row>
    <row r="835" spans="1:32" s="34" customFormat="1" x14ac:dyDescent="0.2">
      <c r="A835" s="34" t="s">
        <v>200</v>
      </c>
      <c r="C835" s="36">
        <v>306</v>
      </c>
      <c r="D835" s="37">
        <v>31340</v>
      </c>
      <c r="E835" s="37"/>
      <c r="F835" s="37"/>
      <c r="G835" s="37"/>
      <c r="H835" s="37"/>
      <c r="I835" s="37"/>
      <c r="J835" s="38" t="s">
        <v>206</v>
      </c>
      <c r="K835" s="38"/>
      <c r="L835" s="38"/>
      <c r="M835" s="38"/>
      <c r="N835" s="38"/>
      <c r="O835" s="38"/>
      <c r="P835" s="38"/>
      <c r="U835" s="39">
        <f t="shared" si="70"/>
        <v>25.070121</v>
      </c>
      <c r="V835" s="34">
        <v>7.641</v>
      </c>
      <c r="X835" s="39">
        <v>22.01</v>
      </c>
      <c r="Y835" s="34">
        <v>6.7089999999999996</v>
      </c>
      <c r="AA835" s="34">
        <v>430.61</v>
      </c>
      <c r="AB835" s="34">
        <v>422.96800000000002</v>
      </c>
      <c r="AC835" s="34">
        <v>423.90100000000001</v>
      </c>
      <c r="AD835" s="34">
        <v>7.1989999999999998</v>
      </c>
      <c r="AE835" s="34">
        <v>6.2670000000000003</v>
      </c>
      <c r="AF835" s="34">
        <f t="shared" si="71"/>
        <v>0.93299999999999272</v>
      </c>
    </row>
    <row r="836" spans="1:32" s="34" customFormat="1" x14ac:dyDescent="0.2">
      <c r="A836" s="34" t="s">
        <v>200</v>
      </c>
      <c r="C836" s="36">
        <v>306</v>
      </c>
      <c r="D836" s="37">
        <v>31347</v>
      </c>
      <c r="E836" s="37"/>
      <c r="F836" s="37"/>
      <c r="G836" s="37"/>
      <c r="H836" s="37"/>
      <c r="I836" s="37"/>
      <c r="J836" s="38" t="s">
        <v>206</v>
      </c>
      <c r="K836" s="38"/>
      <c r="L836" s="38"/>
      <c r="M836" s="38"/>
      <c r="N836" s="38"/>
      <c r="O836" s="38"/>
      <c r="P836" s="38"/>
      <c r="U836" s="39">
        <f t="shared" si="70"/>
        <v>25.161988999999998</v>
      </c>
      <c r="V836" s="34">
        <v>7.6689999999999996</v>
      </c>
      <c r="X836" s="39">
        <v>22.05</v>
      </c>
      <c r="Y836" s="34">
        <v>6.7210000000000001</v>
      </c>
      <c r="AA836" s="34">
        <v>430.61</v>
      </c>
      <c r="AB836" s="34">
        <v>422.94099999999997</v>
      </c>
      <c r="AC836" s="34">
        <v>423.88900000000001</v>
      </c>
      <c r="AD836" s="34">
        <v>7.2270000000000003</v>
      </c>
      <c r="AE836" s="34">
        <v>6.2789999999999999</v>
      </c>
      <c r="AF836" s="34">
        <f t="shared" si="71"/>
        <v>0.94800000000003593</v>
      </c>
    </row>
    <row r="837" spans="1:32" s="34" customFormat="1" x14ac:dyDescent="0.2">
      <c r="A837" s="34" t="s">
        <v>200</v>
      </c>
      <c r="C837" s="36">
        <v>306</v>
      </c>
      <c r="D837" s="37">
        <v>31437</v>
      </c>
      <c r="E837" s="37"/>
      <c r="F837" s="37"/>
      <c r="G837" s="37"/>
      <c r="H837" s="37"/>
      <c r="I837" s="37"/>
      <c r="J837" s="38" t="s">
        <v>206</v>
      </c>
      <c r="K837" s="38"/>
      <c r="L837" s="38"/>
      <c r="M837" s="38"/>
      <c r="N837" s="38"/>
      <c r="O837" s="38"/>
      <c r="P837" s="38"/>
      <c r="U837" s="39">
        <f t="shared" si="70"/>
        <v>26.001925</v>
      </c>
      <c r="V837" s="34">
        <v>7.9249999999999998</v>
      </c>
      <c r="X837" s="39">
        <v>22.02</v>
      </c>
      <c r="Y837" s="34">
        <v>6.7119999999999997</v>
      </c>
      <c r="AA837" s="34">
        <v>430.61</v>
      </c>
      <c r="AB837" s="34">
        <v>422.685</v>
      </c>
      <c r="AC837" s="34">
        <v>423.89800000000002</v>
      </c>
      <c r="AD837" s="34">
        <v>7.4829999999999997</v>
      </c>
      <c r="AE837" s="34">
        <v>6.27</v>
      </c>
      <c r="AF837" s="34">
        <f t="shared" si="71"/>
        <v>1.2130000000000223</v>
      </c>
    </row>
    <row r="838" spans="1:32" s="34" customFormat="1" x14ac:dyDescent="0.2">
      <c r="A838" s="34" t="s">
        <v>200</v>
      </c>
      <c r="C838" s="36">
        <v>306</v>
      </c>
      <c r="D838" s="37">
        <v>31445</v>
      </c>
      <c r="E838" s="37"/>
      <c r="F838" s="37"/>
      <c r="G838" s="37"/>
      <c r="H838" s="37"/>
      <c r="I838" s="37"/>
      <c r="J838" s="38" t="s">
        <v>206</v>
      </c>
      <c r="K838" s="38"/>
      <c r="L838" s="38"/>
      <c r="M838" s="38"/>
      <c r="N838" s="38"/>
      <c r="O838" s="38"/>
      <c r="P838" s="38"/>
      <c r="U838" s="39">
        <f t="shared" si="70"/>
        <v>26.080669</v>
      </c>
      <c r="V838" s="34">
        <v>7.9489999999999998</v>
      </c>
      <c r="X838" s="39">
        <v>22.73</v>
      </c>
      <c r="Y838" s="34">
        <v>6.9279999999999999</v>
      </c>
      <c r="AA838" s="34">
        <v>430.61</v>
      </c>
      <c r="AB838" s="34">
        <v>422.66</v>
      </c>
      <c r="AC838" s="34">
        <v>423.68099999999998</v>
      </c>
      <c r="AD838" s="34">
        <v>7.5069999999999997</v>
      </c>
      <c r="AE838" s="34">
        <v>6.4859999999999998</v>
      </c>
      <c r="AF838" s="34">
        <f t="shared" si="71"/>
        <v>1.0209999999999582</v>
      </c>
    </row>
    <row r="839" spans="1:32" s="34" customFormat="1" x14ac:dyDescent="0.2">
      <c r="A839" s="34" t="s">
        <v>200</v>
      </c>
      <c r="C839" s="36">
        <v>306</v>
      </c>
      <c r="D839" s="37">
        <v>31451</v>
      </c>
      <c r="E839" s="37"/>
      <c r="F839" s="37"/>
      <c r="G839" s="37"/>
      <c r="H839" s="37"/>
      <c r="I839" s="37"/>
      <c r="J839" s="38" t="s">
        <v>206</v>
      </c>
      <c r="K839" s="38"/>
      <c r="L839" s="38"/>
      <c r="M839" s="38"/>
      <c r="N839" s="38"/>
      <c r="O839" s="38"/>
      <c r="P839" s="38"/>
      <c r="U839" s="39">
        <f t="shared" si="70"/>
        <v>26.120041000000001</v>
      </c>
      <c r="V839" s="34">
        <v>7.9610000000000003</v>
      </c>
      <c r="X839" s="39">
        <v>22.24</v>
      </c>
      <c r="Y839" s="34">
        <v>6.7789999999999999</v>
      </c>
      <c r="AA839" s="34">
        <v>430.61</v>
      </c>
      <c r="AB839" s="34">
        <v>422.64800000000002</v>
      </c>
      <c r="AC839" s="34">
        <v>423.83100000000002</v>
      </c>
      <c r="AD839" s="34">
        <v>7.5190000000000001</v>
      </c>
      <c r="AE839" s="34">
        <v>6.3369999999999997</v>
      </c>
      <c r="AF839" s="34">
        <f t="shared" si="71"/>
        <v>1.1829999999999927</v>
      </c>
    </row>
    <row r="840" spans="1:32" s="34" customFormat="1" x14ac:dyDescent="0.2">
      <c r="A840" s="34" t="s">
        <v>200</v>
      </c>
      <c r="C840" s="36">
        <v>306</v>
      </c>
      <c r="D840" s="37">
        <v>31458</v>
      </c>
      <c r="E840" s="37"/>
      <c r="F840" s="37"/>
      <c r="G840" s="37"/>
      <c r="H840" s="37"/>
      <c r="I840" s="37"/>
      <c r="J840" s="38" t="s">
        <v>206</v>
      </c>
      <c r="K840" s="38"/>
      <c r="L840" s="38"/>
      <c r="M840" s="38"/>
      <c r="N840" s="38"/>
      <c r="O840" s="38"/>
      <c r="P840" s="38"/>
      <c r="U840" s="39">
        <f t="shared" si="70"/>
        <v>26.211909000000002</v>
      </c>
      <c r="V840" s="34">
        <v>7.9889999999999999</v>
      </c>
      <c r="X840" s="39">
        <v>22.25</v>
      </c>
      <c r="Y840" s="34">
        <v>6.782</v>
      </c>
      <c r="AA840" s="34">
        <v>430.61</v>
      </c>
      <c r="AB840" s="34">
        <v>422.62099999999998</v>
      </c>
      <c r="AC840" s="34">
        <v>423.82799999999997</v>
      </c>
      <c r="AD840" s="34">
        <v>7.5469999999999997</v>
      </c>
      <c r="AE840" s="34">
        <v>6.34</v>
      </c>
      <c r="AF840" s="34">
        <f t="shared" si="71"/>
        <v>1.2069999999999936</v>
      </c>
    </row>
    <row r="841" spans="1:32" s="34" customFormat="1" x14ac:dyDescent="0.2">
      <c r="A841" s="34" t="s">
        <v>200</v>
      </c>
      <c r="C841" s="36">
        <v>306</v>
      </c>
      <c r="D841" s="37">
        <v>31465</v>
      </c>
      <c r="E841" s="37"/>
      <c r="F841" s="37"/>
      <c r="G841" s="37"/>
      <c r="H841" s="37"/>
      <c r="I841" s="37"/>
      <c r="J841" s="38" t="s">
        <v>206</v>
      </c>
      <c r="K841" s="38"/>
      <c r="L841" s="38"/>
      <c r="M841" s="38"/>
      <c r="N841" s="38"/>
      <c r="O841" s="38"/>
      <c r="P841" s="38"/>
      <c r="U841" s="39">
        <f t="shared" si="70"/>
        <v>26.300496000000003</v>
      </c>
      <c r="V841" s="34">
        <v>8.016</v>
      </c>
      <c r="X841" s="39">
        <v>22.3</v>
      </c>
      <c r="Y841" s="34">
        <v>6.7969999999999997</v>
      </c>
      <c r="AA841" s="34">
        <v>430.61</v>
      </c>
      <c r="AB841" s="34">
        <v>422.59300000000002</v>
      </c>
      <c r="AC841" s="34">
        <v>423.81200000000001</v>
      </c>
      <c r="AD841" s="34">
        <v>7.5739999999999998</v>
      </c>
      <c r="AE841" s="34">
        <v>6.3550000000000004</v>
      </c>
      <c r="AF841" s="34">
        <f t="shared" si="71"/>
        <v>1.2189999999999941</v>
      </c>
    </row>
    <row r="842" spans="1:32" s="34" customFormat="1" x14ac:dyDescent="0.2">
      <c r="A842" s="34" t="s">
        <v>200</v>
      </c>
      <c r="C842" s="36">
        <v>306</v>
      </c>
      <c r="D842" s="37">
        <v>31473</v>
      </c>
      <c r="E842" s="37"/>
      <c r="F842" s="37"/>
      <c r="G842" s="37"/>
      <c r="H842" s="37"/>
      <c r="I842" s="37"/>
      <c r="J842" s="38" t="s">
        <v>206</v>
      </c>
      <c r="K842" s="38"/>
      <c r="L842" s="38"/>
      <c r="M842" s="38"/>
      <c r="N842" s="38"/>
      <c r="O842" s="38"/>
      <c r="P842" s="38"/>
      <c r="U842" s="39">
        <f t="shared" si="70"/>
        <v>26.461265000000001</v>
      </c>
      <c r="V842" s="34">
        <v>8.0649999999999995</v>
      </c>
      <c r="X842" s="39">
        <v>22.34</v>
      </c>
      <c r="Y842" s="34">
        <v>6.8090000000000002</v>
      </c>
      <c r="AA842" s="34">
        <v>430.61</v>
      </c>
      <c r="AB842" s="34">
        <v>422.54500000000002</v>
      </c>
      <c r="AC842" s="34">
        <v>423.8</v>
      </c>
      <c r="AD842" s="34">
        <v>7.6230000000000002</v>
      </c>
      <c r="AE842" s="34">
        <v>6.367</v>
      </c>
      <c r="AF842" s="34">
        <f t="shared" si="71"/>
        <v>1.2549999999999955</v>
      </c>
    </row>
    <row r="843" spans="1:32" s="34" customFormat="1" x14ac:dyDescent="0.2">
      <c r="A843" s="34" t="s">
        <v>200</v>
      </c>
      <c r="C843" s="36">
        <v>306</v>
      </c>
      <c r="D843" s="37">
        <v>31480</v>
      </c>
      <c r="E843" s="37"/>
      <c r="F843" s="37"/>
      <c r="G843" s="37"/>
      <c r="H843" s="37"/>
      <c r="I843" s="37"/>
      <c r="J843" s="38" t="s">
        <v>206</v>
      </c>
      <c r="K843" s="38"/>
      <c r="L843" s="38"/>
      <c r="M843" s="38"/>
      <c r="N843" s="38"/>
      <c r="O843" s="38"/>
      <c r="P843" s="38"/>
      <c r="U843" s="39">
        <f t="shared" si="70"/>
        <v>26.402207000000004</v>
      </c>
      <c r="V843" s="34">
        <v>8.0470000000000006</v>
      </c>
      <c r="X843" s="39">
        <v>22.31</v>
      </c>
      <c r="Y843" s="34">
        <v>6.8</v>
      </c>
      <c r="AA843" s="34">
        <v>430.61</v>
      </c>
      <c r="AB843" s="34">
        <v>422.56299999999999</v>
      </c>
      <c r="AC843" s="34">
        <v>423.80900000000003</v>
      </c>
      <c r="AD843" s="34">
        <v>7.6050000000000004</v>
      </c>
      <c r="AE843" s="34">
        <v>6.3579999999999997</v>
      </c>
      <c r="AF843" s="34">
        <f t="shared" si="71"/>
        <v>1.2460000000000377</v>
      </c>
    </row>
    <row r="844" spans="1:32" s="34" customFormat="1" x14ac:dyDescent="0.2">
      <c r="A844" s="34" t="s">
        <v>200</v>
      </c>
      <c r="C844" s="36">
        <v>306</v>
      </c>
      <c r="D844" s="37">
        <v>31487</v>
      </c>
      <c r="E844" s="37"/>
      <c r="F844" s="37"/>
      <c r="G844" s="37"/>
      <c r="H844" s="37"/>
      <c r="I844" s="37"/>
      <c r="J844" s="38" t="s">
        <v>206</v>
      </c>
      <c r="K844" s="38"/>
      <c r="L844" s="38"/>
      <c r="M844" s="38"/>
      <c r="N844" s="38"/>
      <c r="O844" s="38"/>
      <c r="P844" s="38"/>
      <c r="U844" s="39">
        <f t="shared" si="70"/>
        <v>26.392364000000004</v>
      </c>
      <c r="V844" s="34">
        <v>8.0440000000000005</v>
      </c>
      <c r="X844" s="39">
        <v>22.31</v>
      </c>
      <c r="Y844" s="34">
        <v>6.8</v>
      </c>
      <c r="AA844" s="34">
        <v>430.61</v>
      </c>
      <c r="AB844" s="34">
        <v>422.56599999999997</v>
      </c>
      <c r="AC844" s="34">
        <v>423.80900000000003</v>
      </c>
      <c r="AD844" s="34">
        <v>7.6020000000000003</v>
      </c>
      <c r="AE844" s="34">
        <v>6.3579999999999997</v>
      </c>
      <c r="AF844" s="34">
        <f t="shared" si="71"/>
        <v>1.2430000000000518</v>
      </c>
    </row>
    <row r="845" spans="1:32" s="34" customFormat="1" x14ac:dyDescent="0.2">
      <c r="A845" s="34" t="s">
        <v>200</v>
      </c>
      <c r="C845" s="36">
        <v>306</v>
      </c>
      <c r="D845" s="37">
        <v>31493</v>
      </c>
      <c r="E845" s="37"/>
      <c r="F845" s="37"/>
      <c r="G845" s="37"/>
      <c r="H845" s="37"/>
      <c r="I845" s="37"/>
      <c r="J845" s="38" t="s">
        <v>206</v>
      </c>
      <c r="K845" s="38"/>
      <c r="L845" s="38"/>
      <c r="M845" s="38"/>
      <c r="N845" s="38"/>
      <c r="O845" s="38"/>
      <c r="P845" s="38"/>
      <c r="U845" s="39">
        <f t="shared" si="70"/>
        <v>26.402207000000004</v>
      </c>
      <c r="V845" s="34">
        <v>8.0470000000000006</v>
      </c>
      <c r="X845" s="39">
        <v>22.34</v>
      </c>
      <c r="Y845" s="34">
        <v>6.8090000000000002</v>
      </c>
      <c r="AA845" s="34">
        <v>430.61</v>
      </c>
      <c r="AB845" s="34">
        <v>422.56299999999999</v>
      </c>
      <c r="AC845" s="34">
        <v>423.8</v>
      </c>
      <c r="AD845" s="34">
        <v>7.6050000000000004</v>
      </c>
      <c r="AE845" s="34">
        <v>6.367</v>
      </c>
      <c r="AF845" s="34">
        <f t="shared" si="71"/>
        <v>1.2370000000000232</v>
      </c>
    </row>
    <row r="846" spans="1:32" s="34" customFormat="1" x14ac:dyDescent="0.2">
      <c r="A846" s="34" t="s">
        <v>200</v>
      </c>
      <c r="C846" s="36">
        <v>306</v>
      </c>
      <c r="D846" s="37">
        <v>31500</v>
      </c>
      <c r="E846" s="37"/>
      <c r="F846" s="37"/>
      <c r="G846" s="37"/>
      <c r="H846" s="37"/>
      <c r="I846" s="37"/>
      <c r="J846" s="38" t="s">
        <v>206</v>
      </c>
      <c r="K846" s="38"/>
      <c r="L846" s="38"/>
      <c r="M846" s="38"/>
      <c r="N846" s="38"/>
      <c r="O846" s="38"/>
      <c r="P846" s="38"/>
      <c r="U846" s="39"/>
      <c r="X846" s="39">
        <v>22.22</v>
      </c>
      <c r="Y846" s="34">
        <v>6.7729999999999997</v>
      </c>
      <c r="AA846" s="34">
        <v>430.61</v>
      </c>
      <c r="AC846" s="34">
        <v>423.83699999999999</v>
      </c>
      <c r="AE846" s="34">
        <v>6.3310000000000004</v>
      </c>
    </row>
    <row r="847" spans="1:32" s="34" customFormat="1" x14ac:dyDescent="0.2">
      <c r="A847" s="34" t="s">
        <v>200</v>
      </c>
      <c r="C847" s="36">
        <v>306</v>
      </c>
      <c r="D847" s="37">
        <v>31507</v>
      </c>
      <c r="E847" s="37"/>
      <c r="F847" s="37"/>
      <c r="G847" s="37"/>
      <c r="H847" s="37"/>
      <c r="I847" s="37"/>
      <c r="J847" s="38" t="s">
        <v>206</v>
      </c>
      <c r="K847" s="38"/>
      <c r="L847" s="38"/>
      <c r="M847" s="38"/>
      <c r="N847" s="38"/>
      <c r="O847" s="38"/>
      <c r="P847" s="38"/>
      <c r="U847" s="39">
        <f t="shared" si="70"/>
        <v>25.962553000000003</v>
      </c>
      <c r="V847" s="34">
        <v>7.9130000000000003</v>
      </c>
      <c r="X847" s="39">
        <v>22.19</v>
      </c>
      <c r="Y847" s="34">
        <v>6.7640000000000002</v>
      </c>
      <c r="AA847" s="34">
        <v>430.61</v>
      </c>
      <c r="AB847" s="34">
        <v>422.697</v>
      </c>
      <c r="AC847" s="34">
        <v>423.846</v>
      </c>
      <c r="AD847" s="34">
        <v>7.4710000000000001</v>
      </c>
      <c r="AE847" s="34">
        <v>6.3220000000000001</v>
      </c>
      <c r="AF847" s="34">
        <f t="shared" si="71"/>
        <v>1.1490000000000009</v>
      </c>
    </row>
    <row r="848" spans="1:32" s="34" customFormat="1" x14ac:dyDescent="0.2">
      <c r="A848" s="34" t="s">
        <v>200</v>
      </c>
      <c r="C848" s="36">
        <v>306</v>
      </c>
      <c r="D848" s="37">
        <v>31515</v>
      </c>
      <c r="E848" s="37"/>
      <c r="F848" s="37"/>
      <c r="G848" s="37"/>
      <c r="H848" s="37"/>
      <c r="I848" s="37"/>
      <c r="J848" s="38" t="s">
        <v>206</v>
      </c>
      <c r="K848" s="38"/>
      <c r="L848" s="38"/>
      <c r="M848" s="38"/>
      <c r="N848" s="38"/>
      <c r="O848" s="38"/>
      <c r="P848" s="38"/>
      <c r="U848" s="39">
        <f t="shared" si="70"/>
        <v>25.860842000000002</v>
      </c>
      <c r="V848" s="34">
        <v>7.8819999999999997</v>
      </c>
      <c r="X848" s="39">
        <v>22.15</v>
      </c>
      <c r="Y848" s="34">
        <v>6.7510000000000003</v>
      </c>
      <c r="AA848" s="34">
        <v>430.61</v>
      </c>
      <c r="AB848" s="34">
        <v>422.72699999999998</v>
      </c>
      <c r="AC848" s="34">
        <v>423.858</v>
      </c>
      <c r="AD848" s="34">
        <v>7.44</v>
      </c>
      <c r="AE848" s="34">
        <v>6.3090000000000002</v>
      </c>
      <c r="AF848" s="34">
        <f t="shared" si="71"/>
        <v>1.1310000000000286</v>
      </c>
    </row>
    <row r="849" spans="1:32" s="34" customFormat="1" x14ac:dyDescent="0.2">
      <c r="A849" s="34" t="s">
        <v>200</v>
      </c>
      <c r="C849" s="36">
        <v>306</v>
      </c>
      <c r="D849" s="37">
        <v>31522</v>
      </c>
      <c r="E849" s="37"/>
      <c r="F849" s="37"/>
      <c r="G849" s="37"/>
      <c r="H849" s="37"/>
      <c r="I849" s="37"/>
      <c r="J849" s="38" t="s">
        <v>206</v>
      </c>
      <c r="K849" s="38"/>
      <c r="L849" s="38"/>
      <c r="M849" s="38"/>
      <c r="N849" s="38"/>
      <c r="O849" s="38"/>
      <c r="P849" s="38"/>
      <c r="U849" s="39"/>
      <c r="X849" s="39">
        <v>22.15</v>
      </c>
      <c r="Y849" s="34">
        <v>6.7510000000000003</v>
      </c>
      <c r="AA849" s="34">
        <v>430.61</v>
      </c>
      <c r="AC849" s="34">
        <f t="shared" ref="AC849:AC868" si="72">AA849-Y849</f>
        <v>423.85900000000004</v>
      </c>
      <c r="AE849" s="34">
        <v>6.3090000000000002</v>
      </c>
    </row>
    <row r="850" spans="1:32" s="34" customFormat="1" x14ac:dyDescent="0.2">
      <c r="A850" s="34" t="s">
        <v>200</v>
      </c>
      <c r="C850" s="36">
        <v>306</v>
      </c>
      <c r="D850" s="37">
        <v>31529</v>
      </c>
      <c r="E850" s="37"/>
      <c r="F850" s="37"/>
      <c r="G850" s="37"/>
      <c r="H850" s="37"/>
      <c r="I850" s="37"/>
      <c r="J850" s="38" t="s">
        <v>206</v>
      </c>
      <c r="K850" s="38"/>
      <c r="L850" s="38"/>
      <c r="M850" s="38"/>
      <c r="N850" s="38"/>
      <c r="O850" s="38"/>
      <c r="P850" s="38"/>
      <c r="U850" s="39">
        <f t="shared" si="70"/>
        <v>25.601642999999999</v>
      </c>
      <c r="V850" s="34">
        <v>7.8029999999999999</v>
      </c>
      <c r="X850" s="39">
        <v>22.07</v>
      </c>
      <c r="Y850" s="34">
        <v>6.7270000000000003</v>
      </c>
      <c r="AA850" s="34">
        <v>430.61</v>
      </c>
      <c r="AB850" s="34">
        <f t="shared" ref="AB850:AB868" si="73">AA850-V850</f>
        <v>422.80700000000002</v>
      </c>
      <c r="AC850" s="34">
        <f t="shared" si="72"/>
        <v>423.88300000000004</v>
      </c>
      <c r="AD850" s="34">
        <f t="shared" ref="AD850:AE868" si="74">430.168-AB850</f>
        <v>7.36099999999999</v>
      </c>
      <c r="AE850" s="34">
        <f t="shared" si="74"/>
        <v>6.2849999999999682</v>
      </c>
      <c r="AF850" s="34">
        <f t="shared" si="71"/>
        <v>1.0760000000000218</v>
      </c>
    </row>
    <row r="851" spans="1:32" s="34" customFormat="1" x14ac:dyDescent="0.2">
      <c r="A851" s="34" t="s">
        <v>200</v>
      </c>
      <c r="C851" s="36">
        <v>306</v>
      </c>
      <c r="D851" s="37">
        <v>31537</v>
      </c>
      <c r="E851" s="37"/>
      <c r="F851" s="37"/>
      <c r="G851" s="37"/>
      <c r="H851" s="37"/>
      <c r="I851" s="37"/>
      <c r="J851" s="38" t="s">
        <v>206</v>
      </c>
      <c r="K851" s="38"/>
      <c r="L851" s="38"/>
      <c r="M851" s="38"/>
      <c r="N851" s="38"/>
      <c r="O851" s="38"/>
      <c r="P851" s="38"/>
      <c r="U851" s="39">
        <f t="shared" si="70"/>
        <v>25.332601</v>
      </c>
      <c r="V851" s="34">
        <v>7.7210000000000001</v>
      </c>
      <c r="X851" s="39">
        <v>21.99</v>
      </c>
      <c r="Y851" s="34">
        <v>6.7030000000000003</v>
      </c>
      <c r="AA851" s="34">
        <v>430.61</v>
      </c>
      <c r="AB851" s="34">
        <f t="shared" si="73"/>
        <v>422.88900000000001</v>
      </c>
      <c r="AC851" s="34">
        <f t="shared" si="72"/>
        <v>423.90700000000004</v>
      </c>
      <c r="AD851" s="34">
        <f t="shared" si="74"/>
        <v>7.2789999999999964</v>
      </c>
      <c r="AE851" s="34">
        <f t="shared" si="74"/>
        <v>6.2609999999999673</v>
      </c>
      <c r="AF851" s="34">
        <f t="shared" si="71"/>
        <v>1.0180000000000291</v>
      </c>
    </row>
    <row r="852" spans="1:32" s="34" customFormat="1" x14ac:dyDescent="0.2">
      <c r="A852" s="34" t="s">
        <v>200</v>
      </c>
      <c r="C852" s="36">
        <v>306</v>
      </c>
      <c r="D852" s="37">
        <v>31543</v>
      </c>
      <c r="E852" s="37"/>
      <c r="F852" s="37"/>
      <c r="G852" s="37"/>
      <c r="H852" s="37"/>
      <c r="I852" s="37"/>
      <c r="J852" s="38" t="s">
        <v>206</v>
      </c>
      <c r="K852" s="38"/>
      <c r="L852" s="38"/>
      <c r="M852" s="38"/>
      <c r="N852" s="38"/>
      <c r="O852" s="38"/>
      <c r="P852" s="38"/>
      <c r="U852" s="39">
        <f t="shared" si="70"/>
        <v>25.211204000000002</v>
      </c>
      <c r="V852" s="34">
        <v>7.6840000000000002</v>
      </c>
      <c r="X852" s="39">
        <v>21.84</v>
      </c>
      <c r="Y852" s="34">
        <v>6.657</v>
      </c>
      <c r="AA852" s="34">
        <v>430.61</v>
      </c>
      <c r="AB852" s="34">
        <f t="shared" si="73"/>
        <v>422.92599999999999</v>
      </c>
      <c r="AC852" s="34">
        <f t="shared" si="72"/>
        <v>423.95300000000003</v>
      </c>
      <c r="AD852" s="34">
        <f t="shared" si="74"/>
        <v>7.2420000000000186</v>
      </c>
      <c r="AE852" s="34">
        <f t="shared" si="74"/>
        <v>6.214999999999975</v>
      </c>
      <c r="AF852" s="34">
        <f t="shared" si="71"/>
        <v>1.0270000000000437</v>
      </c>
    </row>
    <row r="853" spans="1:32" s="34" customFormat="1" x14ac:dyDescent="0.2">
      <c r="A853" s="34" t="s">
        <v>200</v>
      </c>
      <c r="C853" s="36">
        <v>306</v>
      </c>
      <c r="D853" s="37">
        <v>31551</v>
      </c>
      <c r="E853" s="37"/>
      <c r="F853" s="37"/>
      <c r="G853" s="37"/>
      <c r="H853" s="37"/>
      <c r="I853" s="37"/>
      <c r="J853" s="38" t="s">
        <v>206</v>
      </c>
      <c r="K853" s="38"/>
      <c r="L853" s="38"/>
      <c r="M853" s="38"/>
      <c r="N853" s="38"/>
      <c r="O853" s="38"/>
      <c r="P853" s="38"/>
      <c r="U853" s="39">
        <f t="shared" si="70"/>
        <v>25.020906000000004</v>
      </c>
      <c r="V853" s="34">
        <v>7.6260000000000003</v>
      </c>
      <c r="X853" s="39">
        <v>21.86</v>
      </c>
      <c r="Y853" s="34">
        <v>6.6630000000000003</v>
      </c>
      <c r="AA853" s="34">
        <v>430.61</v>
      </c>
      <c r="AB853" s="34">
        <f t="shared" si="73"/>
        <v>422.98400000000004</v>
      </c>
      <c r="AC853" s="34">
        <f t="shared" si="72"/>
        <v>423.947</v>
      </c>
      <c r="AD853" s="34">
        <f t="shared" si="74"/>
        <v>7.1839999999999691</v>
      </c>
      <c r="AE853" s="34">
        <f t="shared" si="74"/>
        <v>6.2210000000000036</v>
      </c>
      <c r="AF853" s="34">
        <f t="shared" si="71"/>
        <v>0.96299999999996544</v>
      </c>
    </row>
    <row r="854" spans="1:32" s="34" customFormat="1" x14ac:dyDescent="0.2">
      <c r="A854" s="34" t="s">
        <v>200</v>
      </c>
      <c r="C854" s="36">
        <v>306</v>
      </c>
      <c r="D854" s="37">
        <v>31578</v>
      </c>
      <c r="E854" s="37"/>
      <c r="F854" s="37"/>
      <c r="G854" s="37"/>
      <c r="H854" s="37"/>
      <c r="I854" s="37"/>
      <c r="J854" s="38" t="s">
        <v>206</v>
      </c>
      <c r="K854" s="38"/>
      <c r="L854" s="38"/>
      <c r="M854" s="38"/>
      <c r="N854" s="38"/>
      <c r="O854" s="38"/>
      <c r="P854" s="38"/>
      <c r="U854" s="39">
        <f t="shared" si="70"/>
        <v>25.070121</v>
      </c>
      <c r="V854" s="34">
        <v>7.641</v>
      </c>
      <c r="X854" s="39">
        <v>21.91</v>
      </c>
      <c r="Y854" s="34">
        <v>6.6779999999999999</v>
      </c>
      <c r="AA854" s="34">
        <v>430.61</v>
      </c>
      <c r="AB854" s="34">
        <f t="shared" si="73"/>
        <v>422.96899999999999</v>
      </c>
      <c r="AC854" s="34">
        <f t="shared" si="72"/>
        <v>423.93200000000002</v>
      </c>
      <c r="AD854" s="34">
        <f t="shared" si="74"/>
        <v>7.1990000000000123</v>
      </c>
      <c r="AE854" s="34">
        <f t="shared" si="74"/>
        <v>6.23599999999999</v>
      </c>
      <c r="AF854" s="34">
        <f t="shared" si="71"/>
        <v>0.96300000000002228</v>
      </c>
    </row>
    <row r="855" spans="1:32" s="34" customFormat="1" x14ac:dyDescent="0.2">
      <c r="A855" s="34" t="s">
        <v>200</v>
      </c>
      <c r="C855" s="36">
        <v>306</v>
      </c>
      <c r="D855" s="37">
        <v>31592</v>
      </c>
      <c r="E855" s="37"/>
      <c r="F855" s="37"/>
      <c r="G855" s="37"/>
      <c r="H855" s="37"/>
      <c r="I855" s="37"/>
      <c r="J855" s="38" t="s">
        <v>206</v>
      </c>
      <c r="K855" s="38"/>
      <c r="L855" s="38"/>
      <c r="M855" s="38"/>
      <c r="N855" s="38"/>
      <c r="O855" s="38"/>
      <c r="P855" s="38"/>
      <c r="U855" s="39">
        <f t="shared" si="70"/>
        <v>25.060278</v>
      </c>
      <c r="V855" s="34">
        <v>7.6379999999999999</v>
      </c>
      <c r="X855" s="39">
        <v>21.9</v>
      </c>
      <c r="Y855" s="34">
        <v>6.6749999999999998</v>
      </c>
      <c r="AA855" s="34">
        <v>430.61</v>
      </c>
      <c r="AB855" s="34">
        <f t="shared" si="73"/>
        <v>422.97200000000004</v>
      </c>
      <c r="AC855" s="34">
        <f t="shared" si="72"/>
        <v>423.935</v>
      </c>
      <c r="AD855" s="34">
        <f t="shared" si="74"/>
        <v>7.1959999999999695</v>
      </c>
      <c r="AE855" s="34">
        <f t="shared" si="74"/>
        <v>6.2330000000000041</v>
      </c>
      <c r="AF855" s="34">
        <f t="shared" si="71"/>
        <v>0.96299999999996544</v>
      </c>
    </row>
    <row r="856" spans="1:32" s="34" customFormat="1" x14ac:dyDescent="0.2">
      <c r="A856" s="34" t="s">
        <v>200</v>
      </c>
      <c r="C856" s="36">
        <v>306</v>
      </c>
      <c r="D856" s="37">
        <v>31602</v>
      </c>
      <c r="E856" s="37"/>
      <c r="F856" s="37"/>
      <c r="G856" s="37"/>
      <c r="H856" s="37"/>
      <c r="I856" s="37"/>
      <c r="J856" s="38" t="s">
        <v>206</v>
      </c>
      <c r="K856" s="38"/>
      <c r="L856" s="38"/>
      <c r="M856" s="38"/>
      <c r="N856" s="38"/>
      <c r="O856" s="38"/>
      <c r="P856" s="38"/>
      <c r="U856" s="39">
        <f t="shared" si="70"/>
        <v>24.102226000000002</v>
      </c>
      <c r="V856" s="34">
        <v>7.3460000000000001</v>
      </c>
      <c r="X856" s="39">
        <v>21.95</v>
      </c>
      <c r="Y856" s="34">
        <v>6.69</v>
      </c>
      <c r="AA856" s="34">
        <v>430.61</v>
      </c>
      <c r="AB856" s="34">
        <f t="shared" si="73"/>
        <v>423.26400000000001</v>
      </c>
      <c r="AC856" s="34">
        <f t="shared" si="72"/>
        <v>423.92</v>
      </c>
      <c r="AD856" s="34">
        <f t="shared" si="74"/>
        <v>6.9039999999999964</v>
      </c>
      <c r="AE856" s="34">
        <f t="shared" si="74"/>
        <v>6.2479999999999905</v>
      </c>
      <c r="AF856" s="34">
        <f t="shared" si="71"/>
        <v>0.65600000000000591</v>
      </c>
    </row>
    <row r="857" spans="1:32" s="34" customFormat="1" x14ac:dyDescent="0.2">
      <c r="A857" s="34" t="s">
        <v>200</v>
      </c>
      <c r="C857" s="36">
        <v>306</v>
      </c>
      <c r="D857" s="37">
        <v>31606</v>
      </c>
      <c r="E857" s="37"/>
      <c r="F857" s="37"/>
      <c r="G857" s="37"/>
      <c r="H857" s="37"/>
      <c r="I857" s="37"/>
      <c r="J857" s="38" t="s">
        <v>206</v>
      </c>
      <c r="K857" s="38"/>
      <c r="L857" s="38"/>
      <c r="M857" s="38"/>
      <c r="N857" s="38"/>
      <c r="O857" s="38"/>
      <c r="P857" s="38"/>
      <c r="U857" s="39">
        <f t="shared" si="70"/>
        <v>25.280105000000002</v>
      </c>
      <c r="V857" s="34">
        <v>7.7050000000000001</v>
      </c>
      <c r="X857" s="39">
        <v>22</v>
      </c>
      <c r="Y857" s="34">
        <v>6.7060000000000004</v>
      </c>
      <c r="AA857" s="34">
        <v>430.61</v>
      </c>
      <c r="AB857" s="34">
        <f t="shared" si="73"/>
        <v>422.90500000000003</v>
      </c>
      <c r="AC857" s="34">
        <f t="shared" si="72"/>
        <v>423.904</v>
      </c>
      <c r="AD857" s="34">
        <f t="shared" si="74"/>
        <v>7.2629999999999768</v>
      </c>
      <c r="AE857" s="34">
        <f t="shared" si="74"/>
        <v>6.26400000000001</v>
      </c>
      <c r="AF857" s="34">
        <f t="shared" si="71"/>
        <v>0.9989999999999668</v>
      </c>
    </row>
    <row r="858" spans="1:32" s="34" customFormat="1" x14ac:dyDescent="0.2">
      <c r="A858" s="34" t="s">
        <v>200</v>
      </c>
      <c r="C858" s="36">
        <v>306</v>
      </c>
      <c r="D858" s="37">
        <v>31614</v>
      </c>
      <c r="E858" s="37"/>
      <c r="F858" s="37"/>
      <c r="G858" s="37"/>
      <c r="H858" s="37"/>
      <c r="I858" s="37"/>
      <c r="J858" s="38" t="s">
        <v>206</v>
      </c>
      <c r="K858" s="38"/>
      <c r="L858" s="38"/>
      <c r="M858" s="38"/>
      <c r="N858" s="38"/>
      <c r="O858" s="38"/>
      <c r="P858" s="38"/>
      <c r="U858" s="39">
        <f t="shared" si="70"/>
        <v>25.342444</v>
      </c>
      <c r="V858" s="34">
        <v>7.7240000000000002</v>
      </c>
      <c r="X858" s="39">
        <v>22.02</v>
      </c>
      <c r="Y858" s="34">
        <v>6.7119999999999997</v>
      </c>
      <c r="AA858" s="34">
        <v>430.61</v>
      </c>
      <c r="AB858" s="34">
        <f t="shared" si="73"/>
        <v>422.88600000000002</v>
      </c>
      <c r="AC858" s="34">
        <f t="shared" si="72"/>
        <v>423.89800000000002</v>
      </c>
      <c r="AD858" s="34">
        <f t="shared" si="74"/>
        <v>7.2819999999999823</v>
      </c>
      <c r="AE858" s="34">
        <f t="shared" si="74"/>
        <v>6.2699999999999818</v>
      </c>
      <c r="AF858" s="34">
        <f t="shared" si="71"/>
        <v>1.0120000000000005</v>
      </c>
    </row>
    <row r="859" spans="1:32" s="34" customFormat="1" x14ac:dyDescent="0.2">
      <c r="A859" s="34" t="s">
        <v>200</v>
      </c>
      <c r="C859" s="36">
        <v>306</v>
      </c>
      <c r="D859" s="37">
        <v>31719</v>
      </c>
      <c r="E859" s="37"/>
      <c r="F859" s="37"/>
      <c r="G859" s="37"/>
      <c r="H859" s="37"/>
      <c r="I859" s="37"/>
      <c r="J859" s="38" t="s">
        <v>206</v>
      </c>
      <c r="K859" s="38"/>
      <c r="L859" s="38"/>
      <c r="M859" s="38"/>
      <c r="N859" s="38"/>
      <c r="O859" s="38"/>
      <c r="P859" s="38"/>
      <c r="U859" s="39">
        <f t="shared" si="70"/>
        <v>26.021611</v>
      </c>
      <c r="V859" s="34">
        <v>7.931</v>
      </c>
      <c r="X859" s="39">
        <v>22.7</v>
      </c>
      <c r="Y859" s="34">
        <v>6.9189999999999996</v>
      </c>
      <c r="AA859" s="34">
        <v>430.61</v>
      </c>
      <c r="AB859" s="34">
        <f t="shared" si="73"/>
        <v>422.67900000000003</v>
      </c>
      <c r="AC859" s="34">
        <f t="shared" si="72"/>
        <v>423.69100000000003</v>
      </c>
      <c r="AD859" s="34">
        <f t="shared" si="74"/>
        <v>7.4889999999999759</v>
      </c>
      <c r="AE859" s="34">
        <f t="shared" si="74"/>
        <v>6.4769999999999754</v>
      </c>
      <c r="AF859" s="34">
        <f t="shared" si="71"/>
        <v>1.0120000000000005</v>
      </c>
    </row>
    <row r="860" spans="1:32" s="34" customFormat="1" x14ac:dyDescent="0.2">
      <c r="A860" s="34" t="s">
        <v>200</v>
      </c>
      <c r="C860" s="36">
        <v>306</v>
      </c>
      <c r="D860" s="37">
        <v>31774</v>
      </c>
      <c r="E860" s="37"/>
      <c r="F860" s="37"/>
      <c r="G860" s="37"/>
      <c r="H860" s="37"/>
      <c r="I860" s="37"/>
      <c r="J860" s="38" t="s">
        <v>206</v>
      </c>
      <c r="K860" s="38"/>
      <c r="L860" s="38"/>
      <c r="M860" s="38"/>
      <c r="N860" s="38"/>
      <c r="O860" s="38"/>
      <c r="P860" s="38"/>
      <c r="U860" s="39">
        <f t="shared" si="70"/>
        <v>26.490794000000001</v>
      </c>
      <c r="V860" s="34">
        <v>8.0739999999999998</v>
      </c>
      <c r="X860" s="39">
        <v>22.23</v>
      </c>
      <c r="Y860" s="34">
        <v>6.7759999999999998</v>
      </c>
      <c r="AA860" s="34">
        <v>430.61</v>
      </c>
      <c r="AB860" s="34">
        <f t="shared" si="73"/>
        <v>422.536</v>
      </c>
      <c r="AC860" s="34">
        <f t="shared" si="72"/>
        <v>423.834</v>
      </c>
      <c r="AD860" s="34">
        <f t="shared" si="74"/>
        <v>7.632000000000005</v>
      </c>
      <c r="AE860" s="34">
        <f t="shared" si="74"/>
        <v>6.3340000000000032</v>
      </c>
      <c r="AF860" s="34">
        <f t="shared" si="71"/>
        <v>1.2980000000000018</v>
      </c>
    </row>
    <row r="861" spans="1:32" s="34" customFormat="1" x14ac:dyDescent="0.2">
      <c r="A861" s="34" t="s">
        <v>200</v>
      </c>
      <c r="C861" s="36">
        <v>306</v>
      </c>
      <c r="D861" s="37">
        <v>31780</v>
      </c>
      <c r="E861" s="37"/>
      <c r="F861" s="37"/>
      <c r="G861" s="37"/>
      <c r="H861" s="37"/>
      <c r="I861" s="37"/>
      <c r="J861" s="38" t="s">
        <v>206</v>
      </c>
      <c r="K861" s="38"/>
      <c r="L861" s="38"/>
      <c r="M861" s="38"/>
      <c r="N861" s="38"/>
      <c r="O861" s="38"/>
      <c r="P861" s="38"/>
      <c r="U861" s="39">
        <f t="shared" si="70"/>
        <v>26.500637000000001</v>
      </c>
      <c r="V861" s="34">
        <v>8.077</v>
      </c>
      <c r="X861" s="39">
        <v>22.36</v>
      </c>
      <c r="Y861" s="34">
        <v>6.8150000000000004</v>
      </c>
      <c r="AA861" s="34">
        <v>430.61</v>
      </c>
      <c r="AB861" s="34">
        <f t="shared" si="73"/>
        <v>422.53300000000002</v>
      </c>
      <c r="AC861" s="34">
        <f t="shared" si="72"/>
        <v>423.79500000000002</v>
      </c>
      <c r="AD861" s="34">
        <f t="shared" si="74"/>
        <v>7.6349999999999909</v>
      </c>
      <c r="AE861" s="34">
        <f t="shared" si="74"/>
        <v>6.3729999999999905</v>
      </c>
      <c r="AF861" s="34">
        <f t="shared" si="71"/>
        <v>1.2620000000000005</v>
      </c>
    </row>
    <row r="862" spans="1:32" s="34" customFormat="1" x14ac:dyDescent="0.2">
      <c r="A862" s="34" t="s">
        <v>200</v>
      </c>
      <c r="C862" s="36">
        <v>306</v>
      </c>
      <c r="D862" s="37">
        <v>31788</v>
      </c>
      <c r="E862" s="37"/>
      <c r="F862" s="37"/>
      <c r="G862" s="37"/>
      <c r="H862" s="37"/>
      <c r="I862" s="37"/>
      <c r="J862" s="38" t="s">
        <v>206</v>
      </c>
      <c r="K862" s="38"/>
      <c r="L862" s="38"/>
      <c r="M862" s="38"/>
      <c r="N862" s="38"/>
      <c r="O862" s="38"/>
      <c r="P862" s="38"/>
      <c r="U862" s="39">
        <f t="shared" si="70"/>
        <v>26.500637000000001</v>
      </c>
      <c r="V862" s="34">
        <v>8.077</v>
      </c>
      <c r="X862" s="39">
        <v>22.36</v>
      </c>
      <c r="Y862" s="34">
        <v>6.8150000000000004</v>
      </c>
      <c r="AA862" s="34">
        <v>430.61</v>
      </c>
      <c r="AB862" s="34">
        <f t="shared" si="73"/>
        <v>422.53300000000002</v>
      </c>
      <c r="AC862" s="34">
        <f t="shared" si="72"/>
        <v>423.79500000000002</v>
      </c>
      <c r="AD862" s="34">
        <f t="shared" si="74"/>
        <v>7.6349999999999909</v>
      </c>
      <c r="AE862" s="34">
        <f t="shared" si="74"/>
        <v>6.3729999999999905</v>
      </c>
      <c r="AF862" s="34">
        <f t="shared" si="71"/>
        <v>1.2620000000000005</v>
      </c>
    </row>
    <row r="863" spans="1:32" s="34" customFormat="1" x14ac:dyDescent="0.2">
      <c r="A863" s="34" t="s">
        <v>200</v>
      </c>
      <c r="C863" s="36">
        <v>306</v>
      </c>
      <c r="D863" s="37">
        <v>32800</v>
      </c>
      <c r="E863" s="37"/>
      <c r="F863" s="37"/>
      <c r="G863" s="37"/>
      <c r="H863" s="37"/>
      <c r="I863" s="37"/>
      <c r="J863" s="38" t="s">
        <v>206</v>
      </c>
      <c r="K863" s="38"/>
      <c r="L863" s="38"/>
      <c r="M863" s="38"/>
      <c r="N863" s="38"/>
      <c r="O863" s="38"/>
      <c r="P863" s="38"/>
      <c r="U863" s="39">
        <f t="shared" si="70"/>
        <v>26.510480000000001</v>
      </c>
      <c r="V863" s="34">
        <v>8.08</v>
      </c>
      <c r="X863" s="39">
        <v>22.7</v>
      </c>
      <c r="Y863" s="34">
        <v>6.9189999999999996</v>
      </c>
      <c r="AA863" s="34">
        <v>430.61</v>
      </c>
      <c r="AB863" s="34">
        <f t="shared" si="73"/>
        <v>422.53000000000003</v>
      </c>
      <c r="AC863" s="34">
        <f t="shared" si="72"/>
        <v>423.69100000000003</v>
      </c>
      <c r="AD863" s="34">
        <f t="shared" si="74"/>
        <v>7.6379999999999768</v>
      </c>
      <c r="AE863" s="34">
        <f t="shared" si="74"/>
        <v>6.4769999999999754</v>
      </c>
      <c r="AF863" s="34">
        <f t="shared" si="71"/>
        <v>1.1610000000000014</v>
      </c>
    </row>
    <row r="864" spans="1:32" s="34" customFormat="1" x14ac:dyDescent="0.2">
      <c r="A864" s="34" t="s">
        <v>200</v>
      </c>
      <c r="C864" s="36">
        <v>306</v>
      </c>
      <c r="D864" s="37">
        <v>33050</v>
      </c>
      <c r="E864" s="37"/>
      <c r="F864" s="37"/>
      <c r="G864" s="37"/>
      <c r="H864" s="37"/>
      <c r="I864" s="37"/>
      <c r="J864" s="38" t="s">
        <v>206</v>
      </c>
      <c r="K864" s="38"/>
      <c r="L864" s="38"/>
      <c r="M864" s="38"/>
      <c r="N864" s="38"/>
      <c r="O864" s="38"/>
      <c r="P864" s="38"/>
      <c r="U864" s="39">
        <f t="shared" si="70"/>
        <v>26.553133000000003</v>
      </c>
      <c r="V864" s="34">
        <v>8.093</v>
      </c>
      <c r="X864" s="39">
        <v>22.72</v>
      </c>
      <c r="Y864" s="34">
        <v>6.9249999999999998</v>
      </c>
      <c r="AA864" s="34">
        <v>430.61</v>
      </c>
      <c r="AB864" s="34">
        <f t="shared" si="73"/>
        <v>422.517</v>
      </c>
      <c r="AC864" s="34">
        <f t="shared" si="72"/>
        <v>423.685</v>
      </c>
      <c r="AD864" s="34">
        <f t="shared" si="74"/>
        <v>7.6510000000000105</v>
      </c>
      <c r="AE864" s="34">
        <f t="shared" si="74"/>
        <v>6.4830000000000041</v>
      </c>
      <c r="AF864" s="34">
        <f t="shared" si="71"/>
        <v>1.1680000000000064</v>
      </c>
    </row>
    <row r="865" spans="1:32" s="34" customFormat="1" x14ac:dyDescent="0.2">
      <c r="A865" s="34" t="s">
        <v>200</v>
      </c>
      <c r="C865" s="36">
        <v>306</v>
      </c>
      <c r="D865" s="37">
        <v>33257</v>
      </c>
      <c r="E865" s="37"/>
      <c r="F865" s="37"/>
      <c r="G865" s="37"/>
      <c r="H865" s="37"/>
      <c r="I865" s="37"/>
      <c r="J865" s="38" t="s">
        <v>206</v>
      </c>
      <c r="K865" s="38"/>
      <c r="L865" s="38"/>
      <c r="M865" s="38"/>
      <c r="N865" s="38"/>
      <c r="O865" s="38"/>
      <c r="P865" s="38"/>
      <c r="U865" s="39">
        <f t="shared" si="70"/>
        <v>26.651562999999999</v>
      </c>
      <c r="V865" s="34">
        <v>8.1229999999999993</v>
      </c>
      <c r="X865" s="39">
        <v>23.27</v>
      </c>
      <c r="Y865" s="34">
        <v>7.093</v>
      </c>
      <c r="AA865" s="34">
        <v>430.61</v>
      </c>
      <c r="AB865" s="34">
        <f t="shared" si="73"/>
        <v>422.48700000000002</v>
      </c>
      <c r="AC865" s="34">
        <f t="shared" si="72"/>
        <v>423.517</v>
      </c>
      <c r="AD865" s="34">
        <f t="shared" si="74"/>
        <v>7.6809999999999832</v>
      </c>
      <c r="AE865" s="34">
        <f t="shared" si="74"/>
        <v>6.6510000000000105</v>
      </c>
      <c r="AF865" s="34">
        <f t="shared" si="71"/>
        <v>1.0299999999999727</v>
      </c>
    </row>
    <row r="866" spans="1:32" s="34" customFormat="1" x14ac:dyDescent="0.2">
      <c r="A866" s="34" t="s">
        <v>200</v>
      </c>
      <c r="C866" s="36">
        <v>306</v>
      </c>
      <c r="D866" s="37">
        <v>33306</v>
      </c>
      <c r="E866" s="37"/>
      <c r="F866" s="37"/>
      <c r="G866" s="37"/>
      <c r="H866" s="37"/>
      <c r="I866" s="37"/>
      <c r="J866" s="38" t="s">
        <v>206</v>
      </c>
      <c r="K866" s="38"/>
      <c r="L866" s="38"/>
      <c r="M866" s="38"/>
      <c r="N866" s="38"/>
      <c r="O866" s="38"/>
      <c r="P866" s="38"/>
      <c r="U866" s="39">
        <f t="shared" si="70"/>
        <v>26.622034000000003</v>
      </c>
      <c r="V866" s="34">
        <v>8.1140000000000008</v>
      </c>
      <c r="X866" s="39">
        <v>23.38</v>
      </c>
      <c r="Y866" s="34">
        <v>7.1260000000000003</v>
      </c>
      <c r="AA866" s="34">
        <v>430.61</v>
      </c>
      <c r="AB866" s="34">
        <f t="shared" si="73"/>
        <v>422.49600000000004</v>
      </c>
      <c r="AC866" s="34">
        <f t="shared" si="72"/>
        <v>423.48400000000004</v>
      </c>
      <c r="AD866" s="34">
        <f t="shared" si="74"/>
        <v>7.6719999999999686</v>
      </c>
      <c r="AE866" s="34">
        <f t="shared" si="74"/>
        <v>6.6839999999999691</v>
      </c>
      <c r="AF866" s="34">
        <f t="shared" si="71"/>
        <v>0.98799999999999955</v>
      </c>
    </row>
    <row r="867" spans="1:32" s="34" customFormat="1" x14ac:dyDescent="0.2">
      <c r="A867" s="34" t="s">
        <v>200</v>
      </c>
      <c r="C867" s="36">
        <v>306</v>
      </c>
      <c r="D867" s="37">
        <v>33342</v>
      </c>
      <c r="E867" s="37"/>
      <c r="F867" s="37"/>
      <c r="G867" s="37"/>
      <c r="H867" s="37"/>
      <c r="I867" s="37"/>
      <c r="J867" s="38" t="s">
        <v>206</v>
      </c>
      <c r="K867" s="38"/>
      <c r="L867" s="38"/>
      <c r="M867" s="38"/>
      <c r="N867" s="38"/>
      <c r="O867" s="38"/>
      <c r="P867" s="38"/>
      <c r="U867" s="39">
        <f t="shared" si="70"/>
        <v>26.713902000000001</v>
      </c>
      <c r="V867" s="34">
        <v>8.1419999999999995</v>
      </c>
      <c r="X867" s="40">
        <f>Y867*3.281</f>
        <v>23.331191</v>
      </c>
      <c r="Y867" s="34">
        <v>7.1109999999999998</v>
      </c>
      <c r="AA867" s="34">
        <v>430.61</v>
      </c>
      <c r="AB867" s="34">
        <f t="shared" si="73"/>
        <v>422.46800000000002</v>
      </c>
      <c r="AC867" s="34">
        <f t="shared" si="72"/>
        <v>423.49900000000002</v>
      </c>
      <c r="AD867" s="34">
        <f t="shared" si="74"/>
        <v>7.6999999999999886</v>
      </c>
      <c r="AE867" s="34">
        <f t="shared" si="74"/>
        <v>6.6689999999999827</v>
      </c>
      <c r="AF867" s="34">
        <f t="shared" si="71"/>
        <v>1.0310000000000059</v>
      </c>
    </row>
    <row r="868" spans="1:32" s="34" customFormat="1" x14ac:dyDescent="0.2">
      <c r="A868" s="34" t="s">
        <v>200</v>
      </c>
      <c r="C868" s="36">
        <v>306</v>
      </c>
      <c r="D868" s="37">
        <v>33679</v>
      </c>
      <c r="E868" s="37"/>
      <c r="F868" s="37"/>
      <c r="G868" s="37"/>
      <c r="H868" s="37"/>
      <c r="I868" s="37"/>
      <c r="J868" s="38" t="s">
        <v>206</v>
      </c>
      <c r="K868" s="38"/>
      <c r="L868" s="38"/>
      <c r="M868" s="38"/>
      <c r="N868" s="38"/>
      <c r="O868" s="38"/>
      <c r="P868" s="38"/>
      <c r="U868" s="39">
        <f t="shared" si="70"/>
        <v>28.692345</v>
      </c>
      <c r="V868" s="34">
        <v>8.7449999999999992</v>
      </c>
      <c r="X868" s="40">
        <f>Y868*3.281</f>
        <v>23.180265000000002</v>
      </c>
      <c r="Y868" s="34">
        <v>7.0650000000000004</v>
      </c>
      <c r="AA868" s="34">
        <v>430.61</v>
      </c>
      <c r="AB868" s="34">
        <f t="shared" si="73"/>
        <v>421.86500000000001</v>
      </c>
      <c r="AC868" s="34">
        <f t="shared" si="72"/>
        <v>423.54500000000002</v>
      </c>
      <c r="AD868" s="34">
        <f t="shared" si="74"/>
        <v>8.3029999999999973</v>
      </c>
      <c r="AE868" s="34">
        <f t="shared" si="74"/>
        <v>6.6229999999999905</v>
      </c>
      <c r="AF868" s="34">
        <f t="shared" si="71"/>
        <v>1.6800000000000068</v>
      </c>
    </row>
    <row r="869" spans="1:32" s="34" customFormat="1" x14ac:dyDescent="0.2">
      <c r="A869" s="34" t="s">
        <v>200</v>
      </c>
      <c r="C869" s="36">
        <v>306</v>
      </c>
      <c r="D869" s="37">
        <v>33784</v>
      </c>
      <c r="E869" s="37"/>
      <c r="F869" s="37"/>
      <c r="G869" s="37"/>
      <c r="H869" s="37"/>
      <c r="I869" s="37"/>
      <c r="J869" s="38" t="s">
        <v>206</v>
      </c>
      <c r="K869" s="38"/>
      <c r="L869" s="38"/>
      <c r="M869" s="38"/>
      <c r="N869" s="38"/>
      <c r="O869" s="38"/>
      <c r="P869" s="38"/>
      <c r="U869" s="39">
        <f t="shared" si="70"/>
        <v>26.034735000000001</v>
      </c>
      <c r="V869" s="34">
        <v>7.9349999999999996</v>
      </c>
      <c r="X869" s="40">
        <f>Y869*3.281</f>
        <v>23.295100000000001</v>
      </c>
      <c r="Y869" s="34">
        <v>7.1</v>
      </c>
      <c r="AA869" s="34">
        <v>430.61</v>
      </c>
      <c r="AB869" s="34">
        <f>AA869-V869</f>
        <v>422.67500000000001</v>
      </c>
      <c r="AC869" s="34">
        <f>AA869-Y869</f>
        <v>423.51</v>
      </c>
      <c r="AD869" s="34">
        <f>430.168-AB869</f>
        <v>7.492999999999995</v>
      </c>
      <c r="AE869" s="34">
        <f>430.168-AC869</f>
        <v>6.6580000000000155</v>
      </c>
      <c r="AF869" s="34">
        <f t="shared" si="71"/>
        <v>0.83499999999997954</v>
      </c>
    </row>
    <row r="870" spans="1:32" s="34" customFormat="1" x14ac:dyDescent="0.2">
      <c r="A870" s="34" t="s">
        <v>200</v>
      </c>
      <c r="C870" s="36">
        <v>306</v>
      </c>
      <c r="D870" s="37">
        <v>38558</v>
      </c>
      <c r="E870" s="37"/>
      <c r="F870" s="37"/>
      <c r="G870" s="37"/>
      <c r="H870" s="37"/>
      <c r="I870" s="37"/>
      <c r="J870" s="38" t="s">
        <v>206</v>
      </c>
      <c r="K870" s="38"/>
      <c r="L870" s="38"/>
      <c r="M870" s="38"/>
      <c r="N870" s="38"/>
      <c r="O870" s="38"/>
      <c r="P870" s="38"/>
      <c r="U870" s="39">
        <v>23.06</v>
      </c>
      <c r="V870" s="34">
        <v>7.0289999999999999</v>
      </c>
      <c r="X870" s="40">
        <v>22.16</v>
      </c>
      <c r="Y870" s="34">
        <v>6.7539999999999996</v>
      </c>
      <c r="AA870" s="34">
        <v>430.61</v>
      </c>
      <c r="AB870" s="34">
        <f>AA870-V870</f>
        <v>423.58100000000002</v>
      </c>
      <c r="AC870" s="34">
        <f>AA870-Y870</f>
        <v>423.85599999999999</v>
      </c>
      <c r="AD870" s="34">
        <f>430.168-AB870</f>
        <v>6.5869999999999891</v>
      </c>
      <c r="AE870" s="34">
        <f>430.168-AC870</f>
        <v>6.3120000000000118</v>
      </c>
      <c r="AF870" s="34">
        <f t="shared" si="71"/>
        <v>0.27499999999997726</v>
      </c>
    </row>
    <row r="871" spans="1:32" s="34" customFormat="1" x14ac:dyDescent="0.2">
      <c r="A871" s="34" t="s">
        <v>200</v>
      </c>
      <c r="C871" s="36"/>
      <c r="D871" s="37"/>
      <c r="E871" s="37"/>
      <c r="F871" s="37"/>
      <c r="G871" s="37"/>
      <c r="H871" s="37"/>
      <c r="I871" s="37"/>
      <c r="J871" s="38"/>
      <c r="K871" s="38"/>
      <c r="L871" s="38"/>
      <c r="M871" s="38"/>
      <c r="N871" s="38"/>
      <c r="O871" s="38"/>
      <c r="P871" s="38"/>
      <c r="U871" s="39"/>
      <c r="X871" s="40"/>
    </row>
    <row r="872" spans="1:32" s="34" customFormat="1" x14ac:dyDescent="0.2">
      <c r="A872" s="34" t="s">
        <v>200</v>
      </c>
      <c r="B872" s="42">
        <v>473431095052601</v>
      </c>
      <c r="C872" s="36">
        <v>307</v>
      </c>
      <c r="D872" s="37">
        <v>30461</v>
      </c>
      <c r="E872" s="37"/>
      <c r="F872" s="37"/>
      <c r="G872" s="37"/>
      <c r="H872" s="37"/>
      <c r="I872" s="37"/>
      <c r="J872" s="38" t="s">
        <v>202</v>
      </c>
      <c r="K872" s="38"/>
      <c r="L872" s="38"/>
      <c r="M872" s="38"/>
      <c r="N872" s="38"/>
      <c r="O872" s="38"/>
      <c r="P872" s="38"/>
      <c r="U872" s="39">
        <f t="shared" si="70"/>
        <v>8.291087000000001</v>
      </c>
      <c r="V872" s="34">
        <v>2.5270000000000001</v>
      </c>
      <c r="X872" s="39"/>
      <c r="AA872" s="34">
        <v>426.214</v>
      </c>
      <c r="AB872" s="34">
        <f t="shared" ref="AB872:AB935" si="75">AA872-V872</f>
        <v>423.68700000000001</v>
      </c>
      <c r="AD872" s="34">
        <v>2.0819999999999999</v>
      </c>
    </row>
    <row r="873" spans="1:32" s="34" customFormat="1" x14ac:dyDescent="0.2">
      <c r="A873" s="34" t="s">
        <v>200</v>
      </c>
      <c r="B873" s="42">
        <v>473431095052601</v>
      </c>
      <c r="C873" s="36">
        <v>307</v>
      </c>
      <c r="D873" s="37">
        <v>30468</v>
      </c>
      <c r="E873" s="37"/>
      <c r="F873" s="37"/>
      <c r="G873" s="37"/>
      <c r="H873" s="37"/>
      <c r="I873" s="37"/>
      <c r="J873" s="38" t="str">
        <f t="shared" ref="J873:J936" si="76">IF(ISBLANK(Q873),"V","S")</f>
        <v>S</v>
      </c>
      <c r="K873" s="38"/>
      <c r="L873" s="38"/>
      <c r="M873" s="38"/>
      <c r="N873" s="38"/>
      <c r="O873" s="38"/>
      <c r="P873" s="38"/>
      <c r="Q873" s="34">
        <v>10</v>
      </c>
      <c r="R873" s="34">
        <v>1.71</v>
      </c>
      <c r="U873" s="39">
        <f t="shared" si="70"/>
        <v>8.291087000000001</v>
      </c>
      <c r="V873" s="34">
        <v>2.5270000000000001</v>
      </c>
      <c r="X873" s="39"/>
      <c r="AA873" s="34">
        <v>426.214</v>
      </c>
      <c r="AB873" s="34">
        <f t="shared" si="75"/>
        <v>423.68700000000001</v>
      </c>
      <c r="AD873" s="34">
        <v>2.0819999999999999</v>
      </c>
    </row>
    <row r="874" spans="1:32" s="34" customFormat="1" x14ac:dyDescent="0.2">
      <c r="A874" s="34" t="s">
        <v>200</v>
      </c>
      <c r="B874" s="42">
        <v>473431095052601</v>
      </c>
      <c r="C874" s="36">
        <v>307</v>
      </c>
      <c r="D874" s="37">
        <v>30473</v>
      </c>
      <c r="E874" s="37"/>
      <c r="F874" s="37"/>
      <c r="G874" s="37"/>
      <c r="H874" s="37"/>
      <c r="I874" s="37"/>
      <c r="J874" s="38" t="str">
        <f t="shared" si="76"/>
        <v>S</v>
      </c>
      <c r="K874" s="38"/>
      <c r="L874" s="38"/>
      <c r="M874" s="38"/>
      <c r="N874" s="38"/>
      <c r="O874" s="38"/>
      <c r="P874" s="38"/>
      <c r="Q874" s="34">
        <v>9</v>
      </c>
      <c r="R874" s="34">
        <v>0.71</v>
      </c>
      <c r="U874" s="39">
        <f t="shared" si="70"/>
        <v>8.291087000000001</v>
      </c>
      <c r="V874" s="34">
        <v>2.5270000000000001</v>
      </c>
      <c r="X874" s="39"/>
      <c r="AA874" s="34">
        <v>426.214</v>
      </c>
      <c r="AB874" s="34">
        <f t="shared" si="75"/>
        <v>423.68700000000001</v>
      </c>
      <c r="AD874" s="34">
        <v>2.0819999999999999</v>
      </c>
    </row>
    <row r="875" spans="1:32" s="34" customFormat="1" x14ac:dyDescent="0.2">
      <c r="A875" s="34" t="s">
        <v>200</v>
      </c>
      <c r="B875" s="42">
        <v>473431095052601</v>
      </c>
      <c r="C875" s="36">
        <v>307</v>
      </c>
      <c r="D875" s="37">
        <v>30483</v>
      </c>
      <c r="E875" s="37"/>
      <c r="F875" s="37"/>
      <c r="G875" s="37"/>
      <c r="H875" s="37"/>
      <c r="I875" s="37"/>
      <c r="J875" s="38" t="str">
        <f t="shared" si="76"/>
        <v>S</v>
      </c>
      <c r="K875" s="38"/>
      <c r="L875" s="38"/>
      <c r="M875" s="38"/>
      <c r="N875" s="38"/>
      <c r="O875" s="38"/>
      <c r="P875" s="38"/>
      <c r="Q875" s="34">
        <v>10</v>
      </c>
      <c r="R875" s="34">
        <v>1.8</v>
      </c>
      <c r="U875" s="39">
        <f t="shared" si="70"/>
        <v>8.1992190000000011</v>
      </c>
      <c r="V875" s="34">
        <v>2.4990000000000001</v>
      </c>
      <c r="X875" s="39"/>
      <c r="AA875" s="34">
        <v>426.214</v>
      </c>
      <c r="AB875" s="34">
        <f t="shared" si="75"/>
        <v>423.71499999999997</v>
      </c>
      <c r="AD875" s="34">
        <v>2.0539999999999998</v>
      </c>
    </row>
    <row r="876" spans="1:32" s="34" customFormat="1" x14ac:dyDescent="0.2">
      <c r="A876" s="34" t="s">
        <v>200</v>
      </c>
      <c r="B876" s="42">
        <v>473431095052601</v>
      </c>
      <c r="C876" s="36">
        <v>307</v>
      </c>
      <c r="D876" s="37">
        <v>30488</v>
      </c>
      <c r="E876" s="37"/>
      <c r="F876" s="37"/>
      <c r="G876" s="37"/>
      <c r="H876" s="37"/>
      <c r="I876" s="37"/>
      <c r="J876" s="38" t="str">
        <f t="shared" si="76"/>
        <v>S</v>
      </c>
      <c r="K876" s="38"/>
      <c r="L876" s="38"/>
      <c r="M876" s="38"/>
      <c r="N876" s="38"/>
      <c r="O876" s="38"/>
      <c r="P876" s="38"/>
      <c r="Q876" s="34">
        <v>10</v>
      </c>
      <c r="R876" s="34">
        <v>1.93</v>
      </c>
      <c r="U876" s="39">
        <f t="shared" si="70"/>
        <v>8.0712600000000005</v>
      </c>
      <c r="V876" s="34">
        <v>2.46</v>
      </c>
      <c r="X876" s="39"/>
      <c r="AA876" s="34">
        <v>426.214</v>
      </c>
      <c r="AB876" s="34">
        <f t="shared" si="75"/>
        <v>423.75400000000002</v>
      </c>
      <c r="AD876" s="34">
        <v>2.0150000000000001</v>
      </c>
    </row>
    <row r="877" spans="1:32" s="34" customFormat="1" x14ac:dyDescent="0.2">
      <c r="A877" s="34" t="s">
        <v>200</v>
      </c>
      <c r="B877" s="42">
        <v>473431095052601</v>
      </c>
      <c r="C877" s="36">
        <v>307</v>
      </c>
      <c r="D877" s="37">
        <v>30509</v>
      </c>
      <c r="E877" s="37"/>
      <c r="F877" s="37"/>
      <c r="G877" s="37"/>
      <c r="H877" s="37"/>
      <c r="I877" s="37"/>
      <c r="J877" s="38" t="str">
        <f t="shared" si="76"/>
        <v>S</v>
      </c>
      <c r="K877" s="38"/>
      <c r="L877" s="38"/>
      <c r="M877" s="38"/>
      <c r="N877" s="38"/>
      <c r="O877" s="38"/>
      <c r="P877" s="38"/>
      <c r="Q877" s="34">
        <v>10</v>
      </c>
      <c r="R877" s="34">
        <v>2.1800000000000002</v>
      </c>
      <c r="U877" s="39">
        <f t="shared" si="70"/>
        <v>7.821904</v>
      </c>
      <c r="V877" s="34">
        <v>2.3839999999999999</v>
      </c>
      <c r="X877" s="39"/>
      <c r="AA877" s="34">
        <v>426.214</v>
      </c>
      <c r="AB877" s="34">
        <f t="shared" si="75"/>
        <v>423.83</v>
      </c>
      <c r="AD877" s="34">
        <v>1.9390000000000001</v>
      </c>
    </row>
    <row r="878" spans="1:32" s="34" customFormat="1" x14ac:dyDescent="0.2">
      <c r="A878" s="34" t="s">
        <v>200</v>
      </c>
      <c r="B878" s="42">
        <v>473431095052601</v>
      </c>
      <c r="C878" s="36">
        <v>307</v>
      </c>
      <c r="D878" s="37">
        <v>30519</v>
      </c>
      <c r="E878" s="37"/>
      <c r="F878" s="37"/>
      <c r="G878" s="37"/>
      <c r="H878" s="37"/>
      <c r="I878" s="37"/>
      <c r="J878" s="38" t="str">
        <f t="shared" si="76"/>
        <v>S</v>
      </c>
      <c r="K878" s="38"/>
      <c r="L878" s="38"/>
      <c r="M878" s="38"/>
      <c r="N878" s="38"/>
      <c r="O878" s="38"/>
      <c r="P878" s="38"/>
      <c r="Q878" s="34">
        <v>10</v>
      </c>
      <c r="R878" s="34">
        <v>2.1</v>
      </c>
      <c r="U878" s="39">
        <f t="shared" si="70"/>
        <v>7.9006480000000003</v>
      </c>
      <c r="V878" s="34">
        <v>2.4079999999999999</v>
      </c>
      <c r="X878" s="39"/>
      <c r="AA878" s="34">
        <v>426.214</v>
      </c>
      <c r="AB878" s="34">
        <f t="shared" si="75"/>
        <v>423.80599999999998</v>
      </c>
      <c r="AD878" s="34">
        <v>1.9630000000000001</v>
      </c>
    </row>
    <row r="879" spans="1:32" s="34" customFormat="1" x14ac:dyDescent="0.2">
      <c r="A879" s="34" t="s">
        <v>200</v>
      </c>
      <c r="B879" s="42">
        <v>473431095052601</v>
      </c>
      <c r="C879" s="36">
        <v>307</v>
      </c>
      <c r="D879" s="37">
        <v>30566</v>
      </c>
      <c r="E879" s="37"/>
      <c r="F879" s="37"/>
      <c r="G879" s="37"/>
      <c r="H879" s="37"/>
      <c r="I879" s="37"/>
      <c r="J879" s="38" t="str">
        <f t="shared" si="76"/>
        <v>S</v>
      </c>
      <c r="K879" s="38"/>
      <c r="L879" s="38"/>
      <c r="M879" s="38"/>
      <c r="N879" s="38"/>
      <c r="O879" s="38"/>
      <c r="P879" s="38"/>
      <c r="Q879" s="34">
        <v>9</v>
      </c>
      <c r="R879" s="34">
        <v>0.77</v>
      </c>
      <c r="U879" s="39">
        <f t="shared" si="70"/>
        <v>8.2320290000000007</v>
      </c>
      <c r="V879" s="34">
        <v>2.5089999999999999</v>
      </c>
      <c r="X879" s="39"/>
      <c r="AA879" s="34">
        <v>426.214</v>
      </c>
      <c r="AB879" s="34">
        <f t="shared" si="75"/>
        <v>423.70499999999998</v>
      </c>
      <c r="AD879" s="34">
        <v>2.0640000000000001</v>
      </c>
    </row>
    <row r="880" spans="1:32" s="34" customFormat="1" x14ac:dyDescent="0.2">
      <c r="A880" s="34" t="s">
        <v>200</v>
      </c>
      <c r="B880" s="42">
        <v>473431095052601</v>
      </c>
      <c r="C880" s="36">
        <v>307</v>
      </c>
      <c r="D880" s="37">
        <v>30739</v>
      </c>
      <c r="E880" s="37"/>
      <c r="F880" s="37"/>
      <c r="G880" s="37"/>
      <c r="H880" s="37"/>
      <c r="I880" s="37"/>
      <c r="J880" s="38" t="str">
        <f t="shared" si="76"/>
        <v>S</v>
      </c>
      <c r="K880" s="38"/>
      <c r="L880" s="38"/>
      <c r="M880" s="38"/>
      <c r="N880" s="38"/>
      <c r="O880" s="38"/>
      <c r="P880" s="38"/>
      <c r="Q880" s="34">
        <v>10</v>
      </c>
      <c r="R880" s="34">
        <v>1.36</v>
      </c>
      <c r="U880" s="39">
        <f t="shared" si="70"/>
        <v>8.6421539999999997</v>
      </c>
      <c r="V880" s="34">
        <v>2.6339999999999999</v>
      </c>
      <c r="X880" s="39"/>
      <c r="AA880" s="34">
        <v>426.214</v>
      </c>
      <c r="AB880" s="34">
        <f t="shared" si="75"/>
        <v>423.58</v>
      </c>
      <c r="AD880" s="34">
        <v>2.1890000000000001</v>
      </c>
    </row>
    <row r="881" spans="1:30" s="34" customFormat="1" x14ac:dyDescent="0.2">
      <c r="A881" s="34" t="s">
        <v>200</v>
      </c>
      <c r="B881" s="42">
        <v>473431095052601</v>
      </c>
      <c r="C881" s="36">
        <v>307</v>
      </c>
      <c r="D881" s="37">
        <v>30778</v>
      </c>
      <c r="E881" s="37"/>
      <c r="F881" s="37"/>
      <c r="G881" s="37"/>
      <c r="H881" s="37"/>
      <c r="I881" s="37"/>
      <c r="J881" s="38" t="str">
        <f t="shared" si="76"/>
        <v>S</v>
      </c>
      <c r="K881" s="38"/>
      <c r="L881" s="38"/>
      <c r="M881" s="38"/>
      <c r="N881" s="38"/>
      <c r="O881" s="38"/>
      <c r="P881" s="38"/>
      <c r="Q881" s="34">
        <v>10</v>
      </c>
      <c r="R881" s="34">
        <v>1.86</v>
      </c>
      <c r="U881" s="39">
        <f t="shared" si="70"/>
        <v>8.1401609999999991</v>
      </c>
      <c r="V881" s="34">
        <v>2.4809999999999999</v>
      </c>
      <c r="X881" s="39"/>
      <c r="AA881" s="34">
        <v>426.214</v>
      </c>
      <c r="AB881" s="34">
        <f t="shared" si="75"/>
        <v>423.733</v>
      </c>
      <c r="AD881" s="34">
        <v>2.036</v>
      </c>
    </row>
    <row r="882" spans="1:30" s="34" customFormat="1" x14ac:dyDescent="0.2">
      <c r="A882" s="34" t="s">
        <v>200</v>
      </c>
      <c r="B882" s="42">
        <v>473431095052601</v>
      </c>
      <c r="C882" s="36">
        <v>307</v>
      </c>
      <c r="D882" s="37">
        <v>30785</v>
      </c>
      <c r="E882" s="37"/>
      <c r="F882" s="37"/>
      <c r="G882" s="37"/>
      <c r="H882" s="37"/>
      <c r="I882" s="37"/>
      <c r="J882" s="38" t="str">
        <f t="shared" si="76"/>
        <v>S</v>
      </c>
      <c r="K882" s="38"/>
      <c r="L882" s="38"/>
      <c r="M882" s="38"/>
      <c r="N882" s="38"/>
      <c r="O882" s="38"/>
      <c r="P882" s="38"/>
      <c r="Q882" s="34">
        <v>10</v>
      </c>
      <c r="R882" s="34">
        <v>1.9</v>
      </c>
      <c r="U882" s="39">
        <f t="shared" si="70"/>
        <v>8.1007890000000007</v>
      </c>
      <c r="V882" s="34">
        <v>2.4689999999999999</v>
      </c>
      <c r="X882" s="39"/>
      <c r="AA882" s="34">
        <v>426.214</v>
      </c>
      <c r="AB882" s="34">
        <f t="shared" si="75"/>
        <v>423.745</v>
      </c>
      <c r="AD882" s="34">
        <v>2.024</v>
      </c>
    </row>
    <row r="883" spans="1:30" s="34" customFormat="1" x14ac:dyDescent="0.2">
      <c r="A883" s="34" t="s">
        <v>200</v>
      </c>
      <c r="B883" s="42">
        <v>473431095052601</v>
      </c>
      <c r="C883" s="36">
        <v>307</v>
      </c>
      <c r="D883" s="37">
        <v>30799</v>
      </c>
      <c r="E883" s="37"/>
      <c r="F883" s="37"/>
      <c r="G883" s="37"/>
      <c r="H883" s="37"/>
      <c r="I883" s="37"/>
      <c r="J883" s="38" t="str">
        <f t="shared" si="76"/>
        <v>S</v>
      </c>
      <c r="K883" s="38"/>
      <c r="L883" s="38"/>
      <c r="M883" s="38"/>
      <c r="N883" s="38"/>
      <c r="O883" s="38"/>
      <c r="P883" s="38"/>
      <c r="Q883" s="34">
        <v>10</v>
      </c>
      <c r="R883" s="34">
        <v>1.95</v>
      </c>
      <c r="U883" s="39">
        <f t="shared" si="70"/>
        <v>8.0515740000000005</v>
      </c>
      <c r="V883" s="34">
        <v>2.4540000000000002</v>
      </c>
      <c r="X883" s="39"/>
      <c r="AA883" s="34">
        <v>426.214</v>
      </c>
      <c r="AB883" s="34">
        <f t="shared" si="75"/>
        <v>423.76</v>
      </c>
      <c r="AD883" s="34">
        <v>2.0089999999999999</v>
      </c>
    </row>
    <row r="884" spans="1:30" s="34" customFormat="1" x14ac:dyDescent="0.2">
      <c r="A884" s="34" t="s">
        <v>200</v>
      </c>
      <c r="B884" s="42">
        <v>473431095052601</v>
      </c>
      <c r="C884" s="36">
        <v>307</v>
      </c>
      <c r="D884" s="37">
        <v>30806</v>
      </c>
      <c r="E884" s="37"/>
      <c r="F884" s="37"/>
      <c r="G884" s="37"/>
      <c r="H884" s="37"/>
      <c r="I884" s="37"/>
      <c r="J884" s="38" t="str">
        <f t="shared" si="76"/>
        <v>S</v>
      </c>
      <c r="K884" s="38"/>
      <c r="L884" s="38"/>
      <c r="M884" s="38"/>
      <c r="N884" s="38"/>
      <c r="O884" s="38"/>
      <c r="P884" s="38"/>
      <c r="Q884" s="34">
        <v>9</v>
      </c>
      <c r="R884" s="34">
        <v>0.92</v>
      </c>
      <c r="U884" s="39">
        <f t="shared" si="70"/>
        <v>8.0811030000000006</v>
      </c>
      <c r="V884" s="34">
        <v>2.4630000000000001</v>
      </c>
      <c r="X884" s="39"/>
      <c r="AA884" s="34">
        <v>426.214</v>
      </c>
      <c r="AB884" s="34">
        <f t="shared" si="75"/>
        <v>423.75099999999998</v>
      </c>
      <c r="AD884" s="34">
        <v>2.0179999999999998</v>
      </c>
    </row>
    <row r="885" spans="1:30" s="34" customFormat="1" x14ac:dyDescent="0.2">
      <c r="A885" s="34" t="s">
        <v>200</v>
      </c>
      <c r="B885" s="42">
        <v>473431095052601</v>
      </c>
      <c r="C885" s="36">
        <v>307</v>
      </c>
      <c r="D885" s="37">
        <v>30839</v>
      </c>
      <c r="E885" s="37"/>
      <c r="F885" s="37"/>
      <c r="G885" s="37"/>
      <c r="H885" s="37"/>
      <c r="I885" s="37"/>
      <c r="J885" s="38" t="str">
        <f t="shared" si="76"/>
        <v>S</v>
      </c>
      <c r="K885" s="38"/>
      <c r="L885" s="38"/>
      <c r="M885" s="38"/>
      <c r="N885" s="38"/>
      <c r="O885" s="38"/>
      <c r="P885" s="38"/>
      <c r="Q885" s="34">
        <v>11</v>
      </c>
      <c r="R885" s="34">
        <v>2.91</v>
      </c>
      <c r="U885" s="39">
        <f t="shared" si="70"/>
        <v>8.0909460000000006</v>
      </c>
      <c r="V885" s="34">
        <v>2.4660000000000002</v>
      </c>
      <c r="X885" s="39"/>
      <c r="AA885" s="34">
        <v>426.214</v>
      </c>
      <c r="AB885" s="34">
        <f t="shared" si="75"/>
        <v>423.74799999999999</v>
      </c>
      <c r="AD885" s="34">
        <v>2.0209999999999999</v>
      </c>
    </row>
    <row r="886" spans="1:30" s="34" customFormat="1" x14ac:dyDescent="0.2">
      <c r="A886" s="34" t="s">
        <v>200</v>
      </c>
      <c r="B886" s="42">
        <v>473431095052601</v>
      </c>
      <c r="C886" s="36">
        <v>307</v>
      </c>
      <c r="D886" s="37">
        <v>30848</v>
      </c>
      <c r="E886" s="37"/>
      <c r="F886" s="37"/>
      <c r="G886" s="37"/>
      <c r="H886" s="37"/>
      <c r="I886" s="37"/>
      <c r="J886" s="38" t="str">
        <f t="shared" si="76"/>
        <v>S</v>
      </c>
      <c r="K886" s="38"/>
      <c r="L886" s="38"/>
      <c r="M886" s="38"/>
      <c r="N886" s="38"/>
      <c r="O886" s="38"/>
      <c r="P886" s="38"/>
      <c r="Q886" s="34">
        <v>10</v>
      </c>
      <c r="R886" s="34">
        <v>2.65</v>
      </c>
      <c r="U886" s="39">
        <f t="shared" si="70"/>
        <v>7.3494400000000013</v>
      </c>
      <c r="V886" s="34">
        <v>2.2400000000000002</v>
      </c>
      <c r="X886" s="39"/>
      <c r="AA886" s="34">
        <v>426.214</v>
      </c>
      <c r="AB886" s="34">
        <f t="shared" si="75"/>
        <v>423.97399999999999</v>
      </c>
      <c r="AD886" s="34">
        <v>1.7949999999999999</v>
      </c>
    </row>
    <row r="887" spans="1:30" s="34" customFormat="1" x14ac:dyDescent="0.2">
      <c r="A887" s="34" t="s">
        <v>200</v>
      </c>
      <c r="B887" s="42">
        <v>473431095052601</v>
      </c>
      <c r="C887" s="36">
        <v>307</v>
      </c>
      <c r="D887" s="37">
        <v>30854</v>
      </c>
      <c r="E887" s="37"/>
      <c r="F887" s="37"/>
      <c r="G887" s="37"/>
      <c r="H887" s="37"/>
      <c r="I887" s="37"/>
      <c r="J887" s="38" t="str">
        <f t="shared" si="76"/>
        <v>S</v>
      </c>
      <c r="K887" s="38"/>
      <c r="L887" s="38"/>
      <c r="M887" s="38"/>
      <c r="N887" s="38"/>
      <c r="O887" s="38"/>
      <c r="P887" s="38"/>
      <c r="Q887" s="34">
        <v>9</v>
      </c>
      <c r="R887" s="34">
        <v>1.7</v>
      </c>
      <c r="U887" s="39">
        <f t="shared" ref="U887:U952" si="77">V887*3.281</f>
        <v>7.3002250000000002</v>
      </c>
      <c r="V887" s="34">
        <v>2.2250000000000001</v>
      </c>
      <c r="X887" s="39"/>
      <c r="AA887" s="34">
        <v>426.214</v>
      </c>
      <c r="AB887" s="34">
        <f t="shared" si="75"/>
        <v>423.98899999999998</v>
      </c>
      <c r="AD887" s="34">
        <v>1.78</v>
      </c>
    </row>
    <row r="888" spans="1:30" s="34" customFormat="1" x14ac:dyDescent="0.2">
      <c r="A888" s="34" t="s">
        <v>200</v>
      </c>
      <c r="B888" s="42">
        <v>473431095052601</v>
      </c>
      <c r="C888" s="36">
        <v>307</v>
      </c>
      <c r="D888" s="37">
        <v>30861</v>
      </c>
      <c r="E888" s="37"/>
      <c r="F888" s="37"/>
      <c r="G888" s="37"/>
      <c r="H888" s="37"/>
      <c r="I888" s="37"/>
      <c r="J888" s="38" t="str">
        <f t="shared" si="76"/>
        <v>S</v>
      </c>
      <c r="K888" s="38"/>
      <c r="L888" s="38"/>
      <c r="M888" s="38"/>
      <c r="N888" s="38"/>
      <c r="O888" s="38"/>
      <c r="P888" s="38"/>
      <c r="Q888" s="34">
        <v>9</v>
      </c>
      <c r="R888" s="34">
        <v>1.47</v>
      </c>
      <c r="U888" s="39">
        <f t="shared" si="77"/>
        <v>7.5298949999999998</v>
      </c>
      <c r="V888" s="34">
        <v>2.2949999999999999</v>
      </c>
      <c r="X888" s="39"/>
      <c r="AA888" s="34">
        <v>426.214</v>
      </c>
      <c r="AB888" s="34">
        <f t="shared" si="75"/>
        <v>423.91899999999998</v>
      </c>
      <c r="AD888" s="34">
        <v>1.85</v>
      </c>
    </row>
    <row r="889" spans="1:30" s="34" customFormat="1" x14ac:dyDescent="0.2">
      <c r="A889" s="34" t="s">
        <v>200</v>
      </c>
      <c r="B889" s="42">
        <v>473431095052601</v>
      </c>
      <c r="C889" s="36">
        <v>307</v>
      </c>
      <c r="D889" s="37">
        <v>30869</v>
      </c>
      <c r="E889" s="37"/>
      <c r="F889" s="37"/>
      <c r="G889" s="37"/>
      <c r="H889" s="37"/>
      <c r="I889" s="37"/>
      <c r="J889" s="38" t="str">
        <f t="shared" si="76"/>
        <v>S</v>
      </c>
      <c r="K889" s="38"/>
      <c r="L889" s="38"/>
      <c r="M889" s="38"/>
      <c r="N889" s="38"/>
      <c r="O889" s="38"/>
      <c r="P889" s="38"/>
      <c r="Q889" s="34">
        <v>9</v>
      </c>
      <c r="R889" s="34">
        <v>1.27</v>
      </c>
      <c r="U889" s="39">
        <f t="shared" si="77"/>
        <v>7.7300360000000001</v>
      </c>
      <c r="V889" s="34">
        <v>2.3559999999999999</v>
      </c>
      <c r="X889" s="39"/>
      <c r="AA889" s="34">
        <v>426.214</v>
      </c>
      <c r="AB889" s="34">
        <f t="shared" si="75"/>
        <v>423.858</v>
      </c>
      <c r="AD889" s="34">
        <v>1.911</v>
      </c>
    </row>
    <row r="890" spans="1:30" s="34" customFormat="1" x14ac:dyDescent="0.2">
      <c r="A890" s="34" t="s">
        <v>200</v>
      </c>
      <c r="B890" s="42">
        <v>473431095052601</v>
      </c>
      <c r="C890" s="36">
        <v>307</v>
      </c>
      <c r="D890" s="37">
        <v>30881</v>
      </c>
      <c r="E890" s="37"/>
      <c r="F890" s="37"/>
      <c r="G890" s="37"/>
      <c r="H890" s="37"/>
      <c r="I890" s="37"/>
      <c r="J890" s="38" t="str">
        <f t="shared" si="76"/>
        <v>S</v>
      </c>
      <c r="K890" s="38"/>
      <c r="L890" s="38"/>
      <c r="M890" s="38"/>
      <c r="N890" s="38"/>
      <c r="O890" s="38"/>
      <c r="P890" s="38"/>
      <c r="Q890" s="34">
        <v>9</v>
      </c>
      <c r="R890" s="34">
        <v>1.1000000000000001</v>
      </c>
      <c r="U890" s="39">
        <f t="shared" si="77"/>
        <v>7.9006480000000003</v>
      </c>
      <c r="V890" s="34">
        <v>2.4079999999999999</v>
      </c>
      <c r="X890" s="39"/>
      <c r="AA890" s="34">
        <v>426.214</v>
      </c>
      <c r="AB890" s="34">
        <f t="shared" si="75"/>
        <v>423.80599999999998</v>
      </c>
      <c r="AD890" s="34">
        <v>1.9630000000000001</v>
      </c>
    </row>
    <row r="891" spans="1:30" s="34" customFormat="1" x14ac:dyDescent="0.2">
      <c r="A891" s="34" t="s">
        <v>200</v>
      </c>
      <c r="B891" s="42">
        <v>473431095052601</v>
      </c>
      <c r="C891" s="36">
        <v>307</v>
      </c>
      <c r="D891" s="37">
        <v>30888</v>
      </c>
      <c r="E891" s="37"/>
      <c r="F891" s="37"/>
      <c r="G891" s="37"/>
      <c r="H891" s="37"/>
      <c r="I891" s="37"/>
      <c r="J891" s="38" t="str">
        <f t="shared" si="76"/>
        <v>S</v>
      </c>
      <c r="K891" s="38"/>
      <c r="L891" s="38"/>
      <c r="M891" s="38"/>
      <c r="N891" s="38"/>
      <c r="O891" s="38"/>
      <c r="P891" s="38"/>
      <c r="Q891" s="34">
        <v>9</v>
      </c>
      <c r="R891" s="34">
        <v>0.96</v>
      </c>
      <c r="U891" s="39">
        <f t="shared" si="77"/>
        <v>8.0417310000000004</v>
      </c>
      <c r="V891" s="34">
        <v>2.4510000000000001</v>
      </c>
      <c r="X891" s="39"/>
      <c r="AA891" s="34">
        <v>426.214</v>
      </c>
      <c r="AB891" s="34">
        <f t="shared" si="75"/>
        <v>423.76299999999998</v>
      </c>
      <c r="AD891" s="34">
        <v>2.0059999999999998</v>
      </c>
    </row>
    <row r="892" spans="1:30" s="34" customFormat="1" x14ac:dyDescent="0.2">
      <c r="A892" s="34" t="s">
        <v>200</v>
      </c>
      <c r="B892" s="42">
        <v>473431095052601</v>
      </c>
      <c r="C892" s="36">
        <v>307</v>
      </c>
      <c r="D892" s="37">
        <v>30897</v>
      </c>
      <c r="E892" s="37"/>
      <c r="F892" s="37"/>
      <c r="G892" s="37"/>
      <c r="H892" s="37"/>
      <c r="I892" s="37"/>
      <c r="J892" s="38" t="str">
        <f t="shared" si="76"/>
        <v>S</v>
      </c>
      <c r="K892" s="38"/>
      <c r="L892" s="38"/>
      <c r="M892" s="38"/>
      <c r="N892" s="38"/>
      <c r="O892" s="38"/>
      <c r="P892" s="38"/>
      <c r="Q892" s="34">
        <v>10</v>
      </c>
      <c r="R892" s="34">
        <v>1.8</v>
      </c>
      <c r="U892" s="39">
        <f t="shared" si="77"/>
        <v>8.1992190000000011</v>
      </c>
      <c r="V892" s="34">
        <v>2.4990000000000001</v>
      </c>
      <c r="X892" s="39"/>
      <c r="AA892" s="34">
        <v>426.214</v>
      </c>
      <c r="AB892" s="34">
        <f t="shared" si="75"/>
        <v>423.71499999999997</v>
      </c>
      <c r="AD892" s="34">
        <v>2.0539999999999998</v>
      </c>
    </row>
    <row r="893" spans="1:30" s="34" customFormat="1" x14ac:dyDescent="0.2">
      <c r="A893" s="34" t="s">
        <v>200</v>
      </c>
      <c r="B893" s="42">
        <v>473431095052601</v>
      </c>
      <c r="C893" s="36">
        <v>307</v>
      </c>
      <c r="D893" s="37">
        <v>30904</v>
      </c>
      <c r="E893" s="37"/>
      <c r="F893" s="37"/>
      <c r="G893" s="37"/>
      <c r="H893" s="37"/>
      <c r="I893" s="37"/>
      <c r="J893" s="38" t="str">
        <f t="shared" si="76"/>
        <v>S</v>
      </c>
      <c r="K893" s="38"/>
      <c r="L893" s="38"/>
      <c r="M893" s="38"/>
      <c r="N893" s="38"/>
      <c r="O893" s="38"/>
      <c r="P893" s="38"/>
      <c r="Q893" s="34">
        <v>11</v>
      </c>
      <c r="R893" s="34">
        <v>2.8</v>
      </c>
      <c r="U893" s="39">
        <f t="shared" si="77"/>
        <v>8.1992190000000011</v>
      </c>
      <c r="V893" s="34">
        <v>2.4990000000000001</v>
      </c>
      <c r="X893" s="39"/>
      <c r="AA893" s="34">
        <v>426.214</v>
      </c>
      <c r="AB893" s="34">
        <f t="shared" si="75"/>
        <v>423.71499999999997</v>
      </c>
      <c r="AD893" s="34">
        <v>2.0539999999999998</v>
      </c>
    </row>
    <row r="894" spans="1:30" s="34" customFormat="1" x14ac:dyDescent="0.2">
      <c r="A894" s="34" t="s">
        <v>200</v>
      </c>
      <c r="B894" s="42">
        <v>473431095052601</v>
      </c>
      <c r="C894" s="36">
        <v>307</v>
      </c>
      <c r="D894" s="37">
        <v>30911</v>
      </c>
      <c r="E894" s="37"/>
      <c r="F894" s="37"/>
      <c r="G894" s="37"/>
      <c r="H894" s="37"/>
      <c r="I894" s="37"/>
      <c r="J894" s="38" t="str">
        <f t="shared" si="76"/>
        <v>S</v>
      </c>
      <c r="K894" s="38"/>
      <c r="L894" s="38"/>
      <c r="M894" s="38"/>
      <c r="N894" s="38"/>
      <c r="O894" s="38"/>
      <c r="P894" s="38"/>
      <c r="Q894" s="34">
        <v>11</v>
      </c>
      <c r="R894" s="34">
        <v>2.71</v>
      </c>
      <c r="U894" s="39">
        <f t="shared" si="77"/>
        <v>8.291087000000001</v>
      </c>
      <c r="V894" s="34">
        <v>2.5270000000000001</v>
      </c>
      <c r="X894" s="39"/>
      <c r="AA894" s="34">
        <v>426.214</v>
      </c>
      <c r="AB894" s="34">
        <f t="shared" si="75"/>
        <v>423.68700000000001</v>
      </c>
      <c r="AD894" s="34">
        <v>2.0819999999999999</v>
      </c>
    </row>
    <row r="895" spans="1:30" s="34" customFormat="1" x14ac:dyDescent="0.2">
      <c r="A895" s="34" t="s">
        <v>200</v>
      </c>
      <c r="B895" s="42">
        <v>473431095052601</v>
      </c>
      <c r="C895" s="36">
        <v>307</v>
      </c>
      <c r="D895" s="37">
        <v>30917</v>
      </c>
      <c r="E895" s="37"/>
      <c r="F895" s="37"/>
      <c r="G895" s="37"/>
      <c r="H895" s="37"/>
      <c r="I895" s="37"/>
      <c r="J895" s="38" t="str">
        <f t="shared" si="76"/>
        <v>S</v>
      </c>
      <c r="K895" s="38"/>
      <c r="L895" s="38"/>
      <c r="M895" s="38"/>
      <c r="N895" s="38"/>
      <c r="O895" s="38"/>
      <c r="P895" s="38"/>
      <c r="Q895" s="34">
        <v>11</v>
      </c>
      <c r="R895" s="34">
        <v>2.62</v>
      </c>
      <c r="U895" s="39">
        <f t="shared" si="77"/>
        <v>8.3796739999999996</v>
      </c>
      <c r="V895" s="34">
        <v>2.5539999999999998</v>
      </c>
      <c r="X895" s="39"/>
      <c r="AA895" s="34">
        <v>426.214</v>
      </c>
      <c r="AB895" s="34">
        <f t="shared" si="75"/>
        <v>423.66</v>
      </c>
      <c r="AD895" s="34">
        <v>2.109</v>
      </c>
    </row>
    <row r="896" spans="1:30" s="34" customFormat="1" x14ac:dyDescent="0.2">
      <c r="A896" s="34" t="s">
        <v>200</v>
      </c>
      <c r="B896" s="42">
        <v>473431095052601</v>
      </c>
      <c r="C896" s="36">
        <v>307</v>
      </c>
      <c r="D896" s="37">
        <v>30925</v>
      </c>
      <c r="E896" s="37"/>
      <c r="F896" s="37"/>
      <c r="G896" s="37"/>
      <c r="H896" s="37"/>
      <c r="I896" s="37"/>
      <c r="J896" s="38" t="str">
        <f t="shared" si="76"/>
        <v>S</v>
      </c>
      <c r="K896" s="38"/>
      <c r="L896" s="38"/>
      <c r="M896" s="38"/>
      <c r="N896" s="38"/>
      <c r="O896" s="38"/>
      <c r="P896" s="38"/>
      <c r="Q896" s="34">
        <v>10</v>
      </c>
      <c r="R896" s="34">
        <v>1.57</v>
      </c>
      <c r="U896" s="39">
        <f t="shared" si="77"/>
        <v>8.4288889999999999</v>
      </c>
      <c r="V896" s="34">
        <v>2.569</v>
      </c>
      <c r="X896" s="39"/>
      <c r="AA896" s="34">
        <v>426.214</v>
      </c>
      <c r="AB896" s="34">
        <f t="shared" si="75"/>
        <v>423.64499999999998</v>
      </c>
      <c r="AD896" s="34">
        <v>2.1240000000000001</v>
      </c>
    </row>
    <row r="897" spans="1:30" s="34" customFormat="1" x14ac:dyDescent="0.2">
      <c r="A897" s="34" t="s">
        <v>200</v>
      </c>
      <c r="B897" s="42">
        <v>473431095052601</v>
      </c>
      <c r="C897" s="36">
        <v>307</v>
      </c>
      <c r="D897" s="37">
        <v>30934</v>
      </c>
      <c r="E897" s="37"/>
      <c r="F897" s="37"/>
      <c r="G897" s="37"/>
      <c r="H897" s="37"/>
      <c r="I897" s="37"/>
      <c r="J897" s="38" t="str">
        <f t="shared" si="76"/>
        <v>S</v>
      </c>
      <c r="K897" s="38"/>
      <c r="L897" s="38"/>
      <c r="M897" s="38"/>
      <c r="N897" s="38"/>
      <c r="O897" s="38"/>
      <c r="P897" s="38"/>
      <c r="Q897" s="34">
        <v>10</v>
      </c>
      <c r="R897" s="34">
        <v>1.53</v>
      </c>
      <c r="U897" s="39">
        <f t="shared" si="77"/>
        <v>8.4715419999999995</v>
      </c>
      <c r="V897" s="34">
        <v>2.5819999999999999</v>
      </c>
      <c r="X897" s="39"/>
      <c r="AA897" s="34">
        <v>426.214</v>
      </c>
      <c r="AB897" s="34">
        <f t="shared" si="75"/>
        <v>423.63200000000001</v>
      </c>
      <c r="AD897" s="34">
        <v>2.137</v>
      </c>
    </row>
    <row r="898" spans="1:30" s="34" customFormat="1" x14ac:dyDescent="0.2">
      <c r="A898" s="34" t="s">
        <v>200</v>
      </c>
      <c r="B898" s="42">
        <v>473431095052601</v>
      </c>
      <c r="C898" s="36">
        <v>307</v>
      </c>
      <c r="D898" s="37">
        <v>30945</v>
      </c>
      <c r="E898" s="37"/>
      <c r="F898" s="37"/>
      <c r="G898" s="37"/>
      <c r="H898" s="37"/>
      <c r="I898" s="37"/>
      <c r="J898" s="38" t="str">
        <f t="shared" si="76"/>
        <v>S</v>
      </c>
      <c r="K898" s="38"/>
      <c r="L898" s="38"/>
      <c r="M898" s="38"/>
      <c r="N898" s="38"/>
      <c r="O898" s="38"/>
      <c r="P898" s="38"/>
      <c r="Q898" s="34">
        <v>9</v>
      </c>
      <c r="R898" s="34">
        <v>0.43</v>
      </c>
      <c r="U898" s="39">
        <f t="shared" si="77"/>
        <v>8.5699719999999999</v>
      </c>
      <c r="V898" s="34">
        <v>2.6120000000000001</v>
      </c>
      <c r="X898" s="39"/>
      <c r="AA898" s="34">
        <v>426.214</v>
      </c>
      <c r="AB898" s="34">
        <f t="shared" si="75"/>
        <v>423.60199999999998</v>
      </c>
      <c r="AD898" s="34">
        <v>2.1669999999999998</v>
      </c>
    </row>
    <row r="899" spans="1:30" s="34" customFormat="1" x14ac:dyDescent="0.2">
      <c r="A899" s="34" t="s">
        <v>200</v>
      </c>
      <c r="B899" s="42">
        <v>473431095052601</v>
      </c>
      <c r="C899" s="36">
        <v>307</v>
      </c>
      <c r="D899" s="37">
        <v>30970</v>
      </c>
      <c r="E899" s="37"/>
      <c r="F899" s="37"/>
      <c r="G899" s="37"/>
      <c r="H899" s="37"/>
      <c r="I899" s="37"/>
      <c r="J899" s="38" t="str">
        <f t="shared" si="76"/>
        <v>S</v>
      </c>
      <c r="K899" s="38"/>
      <c r="L899" s="38"/>
      <c r="M899" s="38"/>
      <c r="N899" s="38"/>
      <c r="O899" s="38"/>
      <c r="P899" s="38"/>
      <c r="Q899" s="34">
        <v>9</v>
      </c>
      <c r="R899" s="34">
        <v>0.31</v>
      </c>
      <c r="U899" s="39">
        <f t="shared" si="77"/>
        <v>8.6913689999999999</v>
      </c>
      <c r="V899" s="34">
        <v>2.649</v>
      </c>
      <c r="X899" s="39"/>
      <c r="AA899" s="34">
        <v>426.214</v>
      </c>
      <c r="AB899" s="34">
        <f t="shared" si="75"/>
        <v>423.565</v>
      </c>
      <c r="AD899" s="34">
        <v>2.2040000000000002</v>
      </c>
    </row>
    <row r="900" spans="1:30" s="34" customFormat="1" x14ac:dyDescent="0.2">
      <c r="A900" s="34" t="s">
        <v>200</v>
      </c>
      <c r="B900" s="42">
        <v>473431095052601</v>
      </c>
      <c r="C900" s="36">
        <v>307</v>
      </c>
      <c r="D900" s="37">
        <v>30979</v>
      </c>
      <c r="E900" s="37"/>
      <c r="F900" s="37"/>
      <c r="G900" s="37"/>
      <c r="H900" s="37"/>
      <c r="I900" s="37"/>
      <c r="J900" s="38" t="str">
        <f t="shared" si="76"/>
        <v>S</v>
      </c>
      <c r="K900" s="38"/>
      <c r="L900" s="38"/>
      <c r="M900" s="38"/>
      <c r="N900" s="38"/>
      <c r="O900" s="38"/>
      <c r="P900" s="38"/>
      <c r="Q900" s="34">
        <v>8</v>
      </c>
      <c r="R900" s="34">
        <v>0.28000000000000003</v>
      </c>
      <c r="U900" s="39">
        <f t="shared" si="77"/>
        <v>7.720193000000001</v>
      </c>
      <c r="V900" s="34">
        <v>2.3530000000000002</v>
      </c>
      <c r="X900" s="39"/>
      <c r="AA900" s="34">
        <v>426.214</v>
      </c>
      <c r="AB900" s="34">
        <f t="shared" si="75"/>
        <v>423.86099999999999</v>
      </c>
      <c r="AD900" s="34">
        <v>1.9079999999999999</v>
      </c>
    </row>
    <row r="901" spans="1:30" s="34" customFormat="1" x14ac:dyDescent="0.2">
      <c r="A901" s="34" t="s">
        <v>200</v>
      </c>
      <c r="B901" s="42">
        <v>473431095052601</v>
      </c>
      <c r="C901" s="36">
        <v>307</v>
      </c>
      <c r="D901" s="37">
        <v>30986</v>
      </c>
      <c r="E901" s="37"/>
      <c r="F901" s="37"/>
      <c r="G901" s="37"/>
      <c r="H901" s="37"/>
      <c r="I901" s="37"/>
      <c r="J901" s="38" t="str">
        <f t="shared" si="76"/>
        <v>S</v>
      </c>
      <c r="K901" s="38"/>
      <c r="L901" s="38"/>
      <c r="M901" s="38"/>
      <c r="N901" s="38"/>
      <c r="O901" s="38"/>
      <c r="P901" s="38"/>
      <c r="Q901" s="34">
        <v>9</v>
      </c>
      <c r="R901" s="34">
        <v>1.22</v>
      </c>
      <c r="U901" s="39">
        <f t="shared" si="77"/>
        <v>7.7792510000000004</v>
      </c>
      <c r="V901" s="34">
        <v>2.371</v>
      </c>
      <c r="X901" s="39"/>
      <c r="AA901" s="34">
        <v>426.214</v>
      </c>
      <c r="AB901" s="34">
        <f t="shared" si="75"/>
        <v>423.84300000000002</v>
      </c>
      <c r="AD901" s="34">
        <v>1.9259999999999999</v>
      </c>
    </row>
    <row r="902" spans="1:30" s="34" customFormat="1" x14ac:dyDescent="0.2">
      <c r="A902" s="34" t="s">
        <v>200</v>
      </c>
      <c r="B902" s="42">
        <v>473431095052601</v>
      </c>
      <c r="C902" s="36">
        <v>307</v>
      </c>
      <c r="D902" s="37">
        <v>30993</v>
      </c>
      <c r="E902" s="37"/>
      <c r="F902" s="37"/>
      <c r="G902" s="37"/>
      <c r="H902" s="37"/>
      <c r="I902" s="37"/>
      <c r="J902" s="38" t="str">
        <f t="shared" si="76"/>
        <v>S</v>
      </c>
      <c r="K902" s="38"/>
      <c r="L902" s="38"/>
      <c r="M902" s="38"/>
      <c r="N902" s="38"/>
      <c r="O902" s="38"/>
      <c r="P902" s="38"/>
      <c r="Q902" s="34">
        <v>8</v>
      </c>
      <c r="R902" s="34">
        <v>0.15</v>
      </c>
      <c r="U902" s="39">
        <f t="shared" si="77"/>
        <v>7.8514329999999992</v>
      </c>
      <c r="V902" s="34">
        <v>2.3929999999999998</v>
      </c>
      <c r="X902" s="39"/>
      <c r="AA902" s="34">
        <v>426.214</v>
      </c>
      <c r="AB902" s="34">
        <f t="shared" si="75"/>
        <v>423.82100000000003</v>
      </c>
      <c r="AD902" s="34">
        <v>1.948</v>
      </c>
    </row>
    <row r="903" spans="1:30" s="34" customFormat="1" x14ac:dyDescent="0.2">
      <c r="A903" s="34" t="s">
        <v>200</v>
      </c>
      <c r="B903" s="42">
        <v>473431095052601</v>
      </c>
      <c r="C903" s="36">
        <v>307</v>
      </c>
      <c r="D903" s="37">
        <v>31002</v>
      </c>
      <c r="E903" s="37"/>
      <c r="F903" s="37"/>
      <c r="G903" s="37"/>
      <c r="H903" s="37"/>
      <c r="I903" s="37"/>
      <c r="J903" s="38" t="str">
        <f t="shared" si="76"/>
        <v>S</v>
      </c>
      <c r="K903" s="38"/>
      <c r="L903" s="38"/>
      <c r="M903" s="38"/>
      <c r="N903" s="38"/>
      <c r="O903" s="38"/>
      <c r="P903" s="38"/>
      <c r="Q903" s="34">
        <v>9</v>
      </c>
      <c r="R903" s="34">
        <v>1.03</v>
      </c>
      <c r="U903" s="39">
        <f t="shared" si="77"/>
        <v>7.9695489999999998</v>
      </c>
      <c r="V903" s="34">
        <v>2.4289999999999998</v>
      </c>
      <c r="X903" s="39"/>
      <c r="AA903" s="34">
        <v>426.214</v>
      </c>
      <c r="AB903" s="34">
        <f t="shared" si="75"/>
        <v>423.78500000000003</v>
      </c>
      <c r="AD903" s="34">
        <v>1.984</v>
      </c>
    </row>
    <row r="904" spans="1:30" s="34" customFormat="1" x14ac:dyDescent="0.2">
      <c r="A904" s="34" t="s">
        <v>200</v>
      </c>
      <c r="B904" s="42">
        <v>473431095052601</v>
      </c>
      <c r="C904" s="36">
        <v>307</v>
      </c>
      <c r="D904" s="37">
        <v>31007</v>
      </c>
      <c r="E904" s="37"/>
      <c r="F904" s="37"/>
      <c r="G904" s="37"/>
      <c r="H904" s="37"/>
      <c r="I904" s="37"/>
      <c r="J904" s="38" t="str">
        <f t="shared" si="76"/>
        <v>S</v>
      </c>
      <c r="K904" s="38"/>
      <c r="L904" s="38"/>
      <c r="M904" s="38"/>
      <c r="N904" s="38"/>
      <c r="O904" s="38"/>
      <c r="P904" s="38"/>
      <c r="Q904" s="34">
        <v>9</v>
      </c>
      <c r="R904" s="34">
        <v>1.01</v>
      </c>
      <c r="U904" s="39">
        <f t="shared" si="77"/>
        <v>7.9892350000000008</v>
      </c>
      <c r="V904" s="34">
        <v>2.4350000000000001</v>
      </c>
      <c r="X904" s="39"/>
      <c r="AA904" s="34">
        <v>426.214</v>
      </c>
      <c r="AB904" s="34">
        <f t="shared" si="75"/>
        <v>423.779</v>
      </c>
      <c r="AD904" s="34">
        <v>1.99</v>
      </c>
    </row>
    <row r="905" spans="1:30" s="34" customFormat="1" x14ac:dyDescent="0.2">
      <c r="A905" s="34" t="s">
        <v>200</v>
      </c>
      <c r="B905" s="42">
        <v>473431095052601</v>
      </c>
      <c r="C905" s="36">
        <v>307</v>
      </c>
      <c r="D905" s="37">
        <v>31016</v>
      </c>
      <c r="E905" s="37"/>
      <c r="F905" s="37"/>
      <c r="G905" s="37"/>
      <c r="H905" s="37"/>
      <c r="I905" s="37"/>
      <c r="J905" s="38" t="str">
        <f t="shared" si="76"/>
        <v>S</v>
      </c>
      <c r="K905" s="38"/>
      <c r="L905" s="38"/>
      <c r="M905" s="38"/>
      <c r="N905" s="38"/>
      <c r="O905" s="38"/>
      <c r="P905" s="38"/>
      <c r="Q905" s="34">
        <v>9</v>
      </c>
      <c r="R905" s="34">
        <v>0.94</v>
      </c>
      <c r="U905" s="39">
        <f t="shared" si="77"/>
        <v>8.0614170000000005</v>
      </c>
      <c r="V905" s="34">
        <v>2.4569999999999999</v>
      </c>
      <c r="X905" s="39"/>
      <c r="AA905" s="34">
        <v>426.214</v>
      </c>
      <c r="AB905" s="34">
        <f t="shared" si="75"/>
        <v>423.75700000000001</v>
      </c>
      <c r="AD905" s="34">
        <v>2.012</v>
      </c>
    </row>
    <row r="906" spans="1:30" s="34" customFormat="1" x14ac:dyDescent="0.2">
      <c r="A906" s="34" t="s">
        <v>200</v>
      </c>
      <c r="B906" s="42">
        <v>473431095052601</v>
      </c>
      <c r="C906" s="36">
        <v>307</v>
      </c>
      <c r="D906" s="37">
        <v>31021</v>
      </c>
      <c r="E906" s="37"/>
      <c r="F906" s="37"/>
      <c r="G906" s="37"/>
      <c r="H906" s="37"/>
      <c r="I906" s="37"/>
      <c r="J906" s="38" t="str">
        <f t="shared" si="76"/>
        <v>S</v>
      </c>
      <c r="K906" s="38"/>
      <c r="L906" s="38"/>
      <c r="M906" s="38"/>
      <c r="N906" s="38"/>
      <c r="O906" s="38"/>
      <c r="P906" s="38"/>
      <c r="Q906" s="34">
        <v>9</v>
      </c>
      <c r="R906" s="34">
        <v>0.9</v>
      </c>
      <c r="U906" s="39">
        <f t="shared" si="77"/>
        <v>8.1007890000000007</v>
      </c>
      <c r="V906" s="34">
        <v>2.4689999999999999</v>
      </c>
      <c r="X906" s="39"/>
      <c r="AA906" s="34">
        <v>426.214</v>
      </c>
      <c r="AB906" s="34">
        <f t="shared" si="75"/>
        <v>423.745</v>
      </c>
      <c r="AD906" s="34">
        <v>2.024</v>
      </c>
    </row>
    <row r="907" spans="1:30" s="34" customFormat="1" x14ac:dyDescent="0.2">
      <c r="A907" s="34" t="s">
        <v>200</v>
      </c>
      <c r="B907" s="42">
        <v>473431095052601</v>
      </c>
      <c r="C907" s="36">
        <v>307</v>
      </c>
      <c r="D907" s="37">
        <v>31029</v>
      </c>
      <c r="E907" s="37"/>
      <c r="F907" s="37"/>
      <c r="G907" s="37"/>
      <c r="H907" s="37"/>
      <c r="I907" s="37"/>
      <c r="J907" s="38" t="str">
        <f t="shared" si="76"/>
        <v>S</v>
      </c>
      <c r="K907" s="38"/>
      <c r="L907" s="38"/>
      <c r="M907" s="38"/>
      <c r="N907" s="38"/>
      <c r="O907" s="38"/>
      <c r="P907" s="38"/>
      <c r="Q907" s="34">
        <v>9</v>
      </c>
      <c r="R907" s="34">
        <v>0.82</v>
      </c>
      <c r="U907" s="39">
        <f t="shared" si="77"/>
        <v>8.1795329999999993</v>
      </c>
      <c r="V907" s="34">
        <v>2.4929999999999999</v>
      </c>
      <c r="X907" s="39"/>
      <c r="AA907" s="34">
        <v>426.214</v>
      </c>
      <c r="AB907" s="34">
        <f t="shared" si="75"/>
        <v>423.721</v>
      </c>
      <c r="AD907" s="34">
        <v>2.048</v>
      </c>
    </row>
    <row r="908" spans="1:30" s="34" customFormat="1" x14ac:dyDescent="0.2">
      <c r="A908" s="34" t="s">
        <v>200</v>
      </c>
      <c r="B908" s="42">
        <v>473431095052601</v>
      </c>
      <c r="C908" s="36">
        <v>307</v>
      </c>
      <c r="D908" s="37">
        <v>31046</v>
      </c>
      <c r="E908" s="37"/>
      <c r="F908" s="37"/>
      <c r="G908" s="37"/>
      <c r="H908" s="37"/>
      <c r="I908" s="37"/>
      <c r="J908" s="38" t="str">
        <f t="shared" si="76"/>
        <v>S</v>
      </c>
      <c r="K908" s="38"/>
      <c r="L908" s="38"/>
      <c r="M908" s="38"/>
      <c r="N908" s="38"/>
      <c r="O908" s="38"/>
      <c r="P908" s="38"/>
      <c r="Q908" s="34">
        <v>9</v>
      </c>
      <c r="R908" s="34">
        <v>0.66</v>
      </c>
      <c r="U908" s="39">
        <f t="shared" si="77"/>
        <v>8.3403019999999994</v>
      </c>
      <c r="V908" s="34">
        <v>2.5419999999999998</v>
      </c>
      <c r="X908" s="39"/>
      <c r="AA908" s="34">
        <v>426.214</v>
      </c>
      <c r="AB908" s="34">
        <f t="shared" si="75"/>
        <v>423.67200000000003</v>
      </c>
      <c r="AD908" s="34">
        <v>2.097</v>
      </c>
    </row>
    <row r="909" spans="1:30" s="34" customFormat="1" x14ac:dyDescent="0.2">
      <c r="A909" s="34" t="s">
        <v>200</v>
      </c>
      <c r="B909" s="42">
        <v>473431095052601</v>
      </c>
      <c r="C909" s="36">
        <v>307</v>
      </c>
      <c r="D909" s="37">
        <v>31053</v>
      </c>
      <c r="E909" s="37"/>
      <c r="F909" s="37"/>
      <c r="G909" s="37"/>
      <c r="H909" s="37"/>
      <c r="I909" s="37"/>
      <c r="J909" s="38" t="str">
        <f t="shared" si="76"/>
        <v>S</v>
      </c>
      <c r="K909" s="38"/>
      <c r="L909" s="38"/>
      <c r="M909" s="38"/>
      <c r="N909" s="38"/>
      <c r="O909" s="38"/>
      <c r="P909" s="38"/>
      <c r="Q909" s="34">
        <v>9</v>
      </c>
      <c r="R909" s="34">
        <v>0.63</v>
      </c>
      <c r="U909" s="39">
        <f t="shared" si="77"/>
        <v>8.3698310000000014</v>
      </c>
      <c r="V909" s="34">
        <v>2.5510000000000002</v>
      </c>
      <c r="X909" s="39"/>
      <c r="AA909" s="34">
        <v>426.214</v>
      </c>
      <c r="AB909" s="34">
        <f t="shared" si="75"/>
        <v>423.66300000000001</v>
      </c>
      <c r="AD909" s="34">
        <v>2.1059999999999999</v>
      </c>
    </row>
    <row r="910" spans="1:30" s="34" customFormat="1" x14ac:dyDescent="0.2">
      <c r="A910" s="34" t="s">
        <v>200</v>
      </c>
      <c r="B910" s="42">
        <v>473431095052601</v>
      </c>
      <c r="C910" s="36">
        <v>307</v>
      </c>
      <c r="D910" s="37">
        <v>31060</v>
      </c>
      <c r="E910" s="37"/>
      <c r="F910" s="37"/>
      <c r="G910" s="37"/>
      <c r="H910" s="37"/>
      <c r="I910" s="37"/>
      <c r="J910" s="38" t="str">
        <f t="shared" si="76"/>
        <v>S</v>
      </c>
      <c r="K910" s="38"/>
      <c r="L910" s="38"/>
      <c r="M910" s="38"/>
      <c r="N910" s="38"/>
      <c r="O910" s="38"/>
      <c r="P910" s="38"/>
      <c r="Q910" s="34">
        <v>9</v>
      </c>
      <c r="R910" s="34">
        <v>0.57999999999999996</v>
      </c>
      <c r="U910" s="39">
        <f t="shared" si="77"/>
        <v>8.4190459999999998</v>
      </c>
      <c r="V910" s="34">
        <v>2.5659999999999998</v>
      </c>
      <c r="X910" s="39"/>
      <c r="AA910" s="34">
        <v>426.214</v>
      </c>
      <c r="AB910" s="34">
        <f t="shared" si="75"/>
        <v>423.64800000000002</v>
      </c>
      <c r="AD910" s="34">
        <v>2.121</v>
      </c>
    </row>
    <row r="911" spans="1:30" s="34" customFormat="1" x14ac:dyDescent="0.2">
      <c r="A911" s="34" t="s">
        <v>200</v>
      </c>
      <c r="B911" s="42">
        <v>473431095052601</v>
      </c>
      <c r="C911" s="36">
        <v>307</v>
      </c>
      <c r="D911" s="37">
        <v>31076</v>
      </c>
      <c r="E911" s="37"/>
      <c r="F911" s="37"/>
      <c r="G911" s="37"/>
      <c r="H911" s="37"/>
      <c r="I911" s="37"/>
      <c r="J911" s="38" t="str">
        <f t="shared" si="76"/>
        <v>S</v>
      </c>
      <c r="K911" s="38"/>
      <c r="L911" s="38"/>
      <c r="M911" s="38"/>
      <c r="N911" s="38"/>
      <c r="O911" s="38"/>
      <c r="P911" s="38"/>
      <c r="Q911" s="34">
        <v>9</v>
      </c>
      <c r="R911" s="34">
        <v>0.47</v>
      </c>
      <c r="U911" s="39">
        <f t="shared" si="77"/>
        <v>8.5306000000000015</v>
      </c>
      <c r="V911" s="34">
        <v>2.6</v>
      </c>
      <c r="X911" s="39"/>
      <c r="AA911" s="34">
        <v>426.214</v>
      </c>
      <c r="AB911" s="34">
        <f t="shared" si="75"/>
        <v>423.61399999999998</v>
      </c>
      <c r="AD911" s="34">
        <v>2.1549999999999998</v>
      </c>
    </row>
    <row r="912" spans="1:30" s="34" customFormat="1" x14ac:dyDescent="0.2">
      <c r="A912" s="34" t="s">
        <v>200</v>
      </c>
      <c r="B912" s="42">
        <v>473431095052601</v>
      </c>
      <c r="C912" s="36">
        <v>307</v>
      </c>
      <c r="D912" s="37">
        <v>31081</v>
      </c>
      <c r="E912" s="37"/>
      <c r="F912" s="37"/>
      <c r="G912" s="37"/>
      <c r="H912" s="37"/>
      <c r="I912" s="37"/>
      <c r="J912" s="38" t="str">
        <f t="shared" si="76"/>
        <v>S</v>
      </c>
      <c r="K912" s="38"/>
      <c r="L912" s="38"/>
      <c r="M912" s="38"/>
      <c r="N912" s="38"/>
      <c r="O912" s="38"/>
      <c r="P912" s="38"/>
      <c r="Q912" s="34">
        <v>9</v>
      </c>
      <c r="R912" s="34">
        <v>0.42</v>
      </c>
      <c r="U912" s="39">
        <f t="shared" si="77"/>
        <v>8.5798150000000017</v>
      </c>
      <c r="V912" s="34">
        <v>2.6150000000000002</v>
      </c>
      <c r="X912" s="39"/>
      <c r="AA912" s="34">
        <v>426.214</v>
      </c>
      <c r="AB912" s="34">
        <f t="shared" si="75"/>
        <v>423.59899999999999</v>
      </c>
      <c r="AD912" s="34">
        <v>2.17</v>
      </c>
    </row>
    <row r="913" spans="1:30" s="34" customFormat="1" x14ac:dyDescent="0.2">
      <c r="A913" s="34" t="s">
        <v>200</v>
      </c>
      <c r="B913" s="42">
        <v>473431095052601</v>
      </c>
      <c r="C913" s="36">
        <v>307</v>
      </c>
      <c r="D913" s="37">
        <v>31088</v>
      </c>
      <c r="E913" s="37"/>
      <c r="F913" s="37"/>
      <c r="G913" s="37"/>
      <c r="H913" s="37"/>
      <c r="I913" s="37"/>
      <c r="J913" s="38" t="str">
        <f t="shared" si="76"/>
        <v>S</v>
      </c>
      <c r="K913" s="38"/>
      <c r="L913" s="38"/>
      <c r="M913" s="38"/>
      <c r="N913" s="38"/>
      <c r="O913" s="38"/>
      <c r="P913" s="38"/>
      <c r="Q913" s="34">
        <v>9</v>
      </c>
      <c r="R913" s="34">
        <v>0.35</v>
      </c>
      <c r="U913" s="39">
        <f t="shared" si="77"/>
        <v>8.6519969999999997</v>
      </c>
      <c r="V913" s="34">
        <v>2.637</v>
      </c>
      <c r="X913" s="39"/>
      <c r="AA913" s="34">
        <v>426.214</v>
      </c>
      <c r="AB913" s="34">
        <f t="shared" si="75"/>
        <v>423.577</v>
      </c>
      <c r="AD913" s="34">
        <v>2.1920000000000002</v>
      </c>
    </row>
    <row r="914" spans="1:30" s="34" customFormat="1" x14ac:dyDescent="0.2">
      <c r="A914" s="34" t="s">
        <v>200</v>
      </c>
      <c r="B914" s="42">
        <v>473431095052601</v>
      </c>
      <c r="C914" s="36">
        <v>307</v>
      </c>
      <c r="D914" s="37">
        <v>31095</v>
      </c>
      <c r="E914" s="37"/>
      <c r="F914" s="37"/>
      <c r="G914" s="37"/>
      <c r="H914" s="37"/>
      <c r="I914" s="37"/>
      <c r="J914" s="38" t="str">
        <f t="shared" si="76"/>
        <v>S</v>
      </c>
      <c r="K914" s="38"/>
      <c r="L914" s="38"/>
      <c r="M914" s="38"/>
      <c r="N914" s="38"/>
      <c r="O914" s="38"/>
      <c r="P914" s="38"/>
      <c r="Q914" s="34">
        <v>9</v>
      </c>
      <c r="R914" s="34">
        <v>0.34</v>
      </c>
      <c r="U914" s="39">
        <f t="shared" si="77"/>
        <v>8.6618400000000015</v>
      </c>
      <c r="V914" s="34">
        <v>2.64</v>
      </c>
      <c r="X914" s="39"/>
      <c r="AA914" s="34">
        <v>426.214</v>
      </c>
      <c r="AB914" s="34">
        <f t="shared" si="75"/>
        <v>423.57400000000001</v>
      </c>
      <c r="AD914" s="34">
        <v>2.1949999999999998</v>
      </c>
    </row>
    <row r="915" spans="1:30" s="34" customFormat="1" x14ac:dyDescent="0.2">
      <c r="A915" s="34" t="s">
        <v>200</v>
      </c>
      <c r="B915" s="42">
        <v>473431095052601</v>
      </c>
      <c r="C915" s="36">
        <v>307</v>
      </c>
      <c r="D915" s="37">
        <v>31102</v>
      </c>
      <c r="E915" s="37"/>
      <c r="F915" s="37"/>
      <c r="G915" s="37"/>
      <c r="H915" s="37"/>
      <c r="I915" s="37"/>
      <c r="J915" s="38" t="str">
        <f t="shared" si="76"/>
        <v>S</v>
      </c>
      <c r="K915" s="38"/>
      <c r="L915" s="38"/>
      <c r="M915" s="38"/>
      <c r="N915" s="38"/>
      <c r="O915" s="38"/>
      <c r="P915" s="38"/>
      <c r="Q915" s="34">
        <v>9</v>
      </c>
      <c r="R915" s="34">
        <v>0.3</v>
      </c>
      <c r="U915" s="39">
        <f t="shared" si="77"/>
        <v>8.7012119999999999</v>
      </c>
      <c r="V915" s="34">
        <v>2.6520000000000001</v>
      </c>
      <c r="X915" s="39"/>
      <c r="AA915" s="34">
        <v>426.214</v>
      </c>
      <c r="AB915" s="34">
        <f t="shared" si="75"/>
        <v>423.56200000000001</v>
      </c>
      <c r="AD915" s="34">
        <v>2.2069999999999999</v>
      </c>
    </row>
    <row r="916" spans="1:30" s="34" customFormat="1" x14ac:dyDescent="0.2">
      <c r="A916" s="34" t="s">
        <v>200</v>
      </c>
      <c r="B916" s="42">
        <v>473431095052601</v>
      </c>
      <c r="C916" s="36">
        <v>307</v>
      </c>
      <c r="D916" s="37">
        <v>31109</v>
      </c>
      <c r="E916" s="37"/>
      <c r="F916" s="37"/>
      <c r="G916" s="37"/>
      <c r="H916" s="37"/>
      <c r="I916" s="37"/>
      <c r="J916" s="38" t="str">
        <f t="shared" si="76"/>
        <v>S</v>
      </c>
      <c r="K916" s="38"/>
      <c r="L916" s="38"/>
      <c r="M916" s="38"/>
      <c r="N916" s="38"/>
      <c r="O916" s="38"/>
      <c r="P916" s="38"/>
      <c r="Q916" s="34">
        <v>9</v>
      </c>
      <c r="R916" s="34">
        <v>0.28000000000000003</v>
      </c>
      <c r="U916" s="39">
        <f t="shared" si="77"/>
        <v>8.720898</v>
      </c>
      <c r="V916" s="34">
        <v>2.6579999999999999</v>
      </c>
      <c r="X916" s="39"/>
      <c r="AA916" s="34">
        <v>426.214</v>
      </c>
      <c r="AB916" s="34">
        <f t="shared" si="75"/>
        <v>423.55599999999998</v>
      </c>
      <c r="AD916" s="34">
        <v>2.2130000000000001</v>
      </c>
    </row>
    <row r="917" spans="1:30" s="34" customFormat="1" x14ac:dyDescent="0.2">
      <c r="A917" s="34" t="s">
        <v>200</v>
      </c>
      <c r="B917" s="42">
        <v>473431095052601</v>
      </c>
      <c r="C917" s="36">
        <v>307</v>
      </c>
      <c r="D917" s="37">
        <v>31116</v>
      </c>
      <c r="E917" s="37"/>
      <c r="F917" s="37"/>
      <c r="G917" s="37"/>
      <c r="H917" s="37"/>
      <c r="I917" s="37"/>
      <c r="J917" s="38" t="str">
        <f t="shared" si="76"/>
        <v>S</v>
      </c>
      <c r="K917" s="38"/>
      <c r="L917" s="38"/>
      <c r="M917" s="38"/>
      <c r="N917" s="38"/>
      <c r="O917" s="38"/>
      <c r="P917" s="38"/>
      <c r="Q917" s="34">
        <v>9</v>
      </c>
      <c r="R917" s="34">
        <v>0.27</v>
      </c>
      <c r="U917" s="39">
        <f t="shared" si="77"/>
        <v>8.7307410000000001</v>
      </c>
      <c r="V917" s="34">
        <v>2.661</v>
      </c>
      <c r="X917" s="39"/>
      <c r="AA917" s="34">
        <v>426.214</v>
      </c>
      <c r="AB917" s="34">
        <f t="shared" si="75"/>
        <v>423.553</v>
      </c>
      <c r="AD917" s="34">
        <v>2.2160000000000002</v>
      </c>
    </row>
    <row r="918" spans="1:30" s="34" customFormat="1" x14ac:dyDescent="0.2">
      <c r="A918" s="34" t="s">
        <v>200</v>
      </c>
      <c r="B918" s="42">
        <v>473431095052601</v>
      </c>
      <c r="C918" s="36">
        <v>307</v>
      </c>
      <c r="D918" s="37">
        <v>31123</v>
      </c>
      <c r="E918" s="37"/>
      <c r="F918" s="37"/>
      <c r="G918" s="37"/>
      <c r="H918" s="37"/>
      <c r="I918" s="37"/>
      <c r="J918" s="38" t="str">
        <f t="shared" si="76"/>
        <v>S</v>
      </c>
      <c r="K918" s="38"/>
      <c r="L918" s="38"/>
      <c r="M918" s="38"/>
      <c r="N918" s="38"/>
      <c r="O918" s="38"/>
      <c r="P918" s="38"/>
      <c r="Q918" s="34">
        <v>9</v>
      </c>
      <c r="R918" s="34">
        <v>0.21</v>
      </c>
      <c r="U918" s="39">
        <f t="shared" si="77"/>
        <v>8.7897990000000004</v>
      </c>
      <c r="V918" s="34">
        <v>2.6789999999999998</v>
      </c>
      <c r="X918" s="39"/>
      <c r="AA918" s="34">
        <v>426.214</v>
      </c>
      <c r="AB918" s="34">
        <f t="shared" si="75"/>
        <v>423.53500000000003</v>
      </c>
      <c r="AD918" s="34">
        <v>2.234</v>
      </c>
    </row>
    <row r="919" spans="1:30" s="34" customFormat="1" x14ac:dyDescent="0.2">
      <c r="A919" s="34" t="s">
        <v>200</v>
      </c>
      <c r="B919" s="42">
        <v>473431095052601</v>
      </c>
      <c r="C919" s="36">
        <v>307</v>
      </c>
      <c r="D919" s="37">
        <v>31130</v>
      </c>
      <c r="E919" s="37"/>
      <c r="F919" s="37"/>
      <c r="G919" s="37"/>
      <c r="H919" s="37"/>
      <c r="I919" s="37"/>
      <c r="J919" s="38" t="str">
        <f t="shared" si="76"/>
        <v>S</v>
      </c>
      <c r="K919" s="38"/>
      <c r="L919" s="38"/>
      <c r="M919" s="38"/>
      <c r="N919" s="38"/>
      <c r="O919" s="38"/>
      <c r="P919" s="38"/>
      <c r="Q919" s="34">
        <v>9</v>
      </c>
      <c r="R919" s="34">
        <v>0.31</v>
      </c>
      <c r="U919" s="39">
        <f t="shared" si="77"/>
        <v>8.6913689999999999</v>
      </c>
      <c r="V919" s="34">
        <v>2.649</v>
      </c>
      <c r="X919" s="39"/>
      <c r="AA919" s="34">
        <v>426.214</v>
      </c>
      <c r="AB919" s="34">
        <f t="shared" si="75"/>
        <v>423.565</v>
      </c>
      <c r="AD919" s="34">
        <v>2.2040000000000002</v>
      </c>
    </row>
    <row r="920" spans="1:30" s="34" customFormat="1" x14ac:dyDescent="0.2">
      <c r="A920" s="34" t="s">
        <v>200</v>
      </c>
      <c r="B920" s="42">
        <v>473431095052601</v>
      </c>
      <c r="C920" s="36">
        <v>307</v>
      </c>
      <c r="D920" s="37">
        <v>31137</v>
      </c>
      <c r="E920" s="37"/>
      <c r="F920" s="37"/>
      <c r="G920" s="37"/>
      <c r="H920" s="37"/>
      <c r="I920" s="37"/>
      <c r="J920" s="38" t="str">
        <f t="shared" si="76"/>
        <v>S</v>
      </c>
      <c r="K920" s="38"/>
      <c r="L920" s="38"/>
      <c r="M920" s="38"/>
      <c r="N920" s="38"/>
      <c r="O920" s="38"/>
      <c r="P920" s="38"/>
      <c r="Q920" s="34">
        <v>9</v>
      </c>
      <c r="R920" s="34">
        <v>0.5</v>
      </c>
      <c r="U920" s="39">
        <f t="shared" si="77"/>
        <v>8.5010710000000014</v>
      </c>
      <c r="V920" s="34">
        <v>2.5910000000000002</v>
      </c>
      <c r="X920" s="39"/>
      <c r="AA920" s="34">
        <v>426.214</v>
      </c>
      <c r="AB920" s="34">
        <f t="shared" si="75"/>
        <v>423.62299999999999</v>
      </c>
      <c r="AD920" s="34">
        <v>2.1459999999999999</v>
      </c>
    </row>
    <row r="921" spans="1:30" s="34" customFormat="1" x14ac:dyDescent="0.2">
      <c r="A921" s="34" t="s">
        <v>200</v>
      </c>
      <c r="B921" s="42">
        <v>473431095052601</v>
      </c>
      <c r="C921" s="36">
        <v>307</v>
      </c>
      <c r="D921" s="37">
        <v>31144</v>
      </c>
      <c r="E921" s="37"/>
      <c r="F921" s="37"/>
      <c r="G921" s="37"/>
      <c r="H921" s="37"/>
      <c r="I921" s="37"/>
      <c r="J921" s="38" t="str">
        <f t="shared" si="76"/>
        <v>S</v>
      </c>
      <c r="K921" s="38"/>
      <c r="L921" s="38"/>
      <c r="M921" s="38"/>
      <c r="N921" s="38"/>
      <c r="O921" s="38"/>
      <c r="P921" s="38"/>
      <c r="Q921" s="34">
        <v>9</v>
      </c>
      <c r="R921" s="34">
        <v>0.68</v>
      </c>
      <c r="U921" s="39">
        <f t="shared" si="77"/>
        <v>8.3206160000000011</v>
      </c>
      <c r="V921" s="34">
        <v>2.536</v>
      </c>
      <c r="X921" s="39"/>
      <c r="AA921" s="34">
        <v>426.214</v>
      </c>
      <c r="AB921" s="34">
        <f t="shared" si="75"/>
        <v>423.678</v>
      </c>
      <c r="AD921" s="34">
        <v>2.0910000000000002</v>
      </c>
    </row>
    <row r="922" spans="1:30" s="34" customFormat="1" x14ac:dyDescent="0.2">
      <c r="A922" s="34" t="s">
        <v>200</v>
      </c>
      <c r="B922" s="42">
        <v>473431095052601</v>
      </c>
      <c r="C922" s="36">
        <v>307</v>
      </c>
      <c r="D922" s="37">
        <v>31151</v>
      </c>
      <c r="E922" s="37"/>
      <c r="F922" s="37"/>
      <c r="G922" s="37"/>
      <c r="H922" s="37"/>
      <c r="I922" s="37"/>
      <c r="J922" s="38" t="str">
        <f t="shared" si="76"/>
        <v>S</v>
      </c>
      <c r="K922" s="38"/>
      <c r="L922" s="38"/>
      <c r="M922" s="38"/>
      <c r="N922" s="38"/>
      <c r="O922" s="38"/>
      <c r="P922" s="38"/>
      <c r="Q922" s="34">
        <v>9</v>
      </c>
      <c r="R922" s="34">
        <v>0.68</v>
      </c>
      <c r="U922" s="39">
        <f t="shared" si="77"/>
        <v>8.3206160000000011</v>
      </c>
      <c r="V922" s="34">
        <v>2.536</v>
      </c>
      <c r="X922" s="39"/>
      <c r="AA922" s="34">
        <v>426.214</v>
      </c>
      <c r="AB922" s="34">
        <f t="shared" si="75"/>
        <v>423.678</v>
      </c>
      <c r="AD922" s="34">
        <v>2.0910000000000002</v>
      </c>
    </row>
    <row r="923" spans="1:30" s="34" customFormat="1" x14ac:dyDescent="0.2">
      <c r="A923" s="34" t="s">
        <v>200</v>
      </c>
      <c r="B923" s="42">
        <v>473431095052601</v>
      </c>
      <c r="C923" s="36">
        <v>307</v>
      </c>
      <c r="D923" s="37">
        <v>31158</v>
      </c>
      <c r="E923" s="37"/>
      <c r="F923" s="37"/>
      <c r="G923" s="37"/>
      <c r="H923" s="37"/>
      <c r="I923" s="37"/>
      <c r="J923" s="38" t="str">
        <f t="shared" si="76"/>
        <v>S</v>
      </c>
      <c r="K923" s="38"/>
      <c r="L923" s="38"/>
      <c r="M923" s="38"/>
      <c r="N923" s="38"/>
      <c r="O923" s="38"/>
      <c r="P923" s="38"/>
      <c r="Q923" s="34">
        <v>9</v>
      </c>
      <c r="R923" s="34">
        <v>0.74</v>
      </c>
      <c r="U923" s="39">
        <f t="shared" si="77"/>
        <v>8.2615579999999991</v>
      </c>
      <c r="V923" s="34">
        <v>2.5179999999999998</v>
      </c>
      <c r="X923" s="39"/>
      <c r="AA923" s="34">
        <v>426.214</v>
      </c>
      <c r="AB923" s="34">
        <f t="shared" si="75"/>
        <v>423.69600000000003</v>
      </c>
      <c r="AD923" s="34">
        <v>2.073</v>
      </c>
    </row>
    <row r="924" spans="1:30" s="34" customFormat="1" x14ac:dyDescent="0.2">
      <c r="A924" s="34" t="s">
        <v>200</v>
      </c>
      <c r="B924" s="42">
        <v>473431095052601</v>
      </c>
      <c r="C924" s="36">
        <v>307</v>
      </c>
      <c r="D924" s="37">
        <v>31165</v>
      </c>
      <c r="E924" s="37"/>
      <c r="F924" s="37"/>
      <c r="G924" s="37"/>
      <c r="H924" s="37"/>
      <c r="I924" s="37"/>
      <c r="J924" s="38" t="str">
        <f t="shared" si="76"/>
        <v>S</v>
      </c>
      <c r="K924" s="38"/>
      <c r="L924" s="38"/>
      <c r="M924" s="38"/>
      <c r="N924" s="38"/>
      <c r="O924" s="38"/>
      <c r="P924" s="38"/>
      <c r="Q924" s="34">
        <v>9</v>
      </c>
      <c r="R924" s="34">
        <v>1.21</v>
      </c>
      <c r="U924" s="39">
        <f t="shared" si="77"/>
        <v>7.7890940000000004</v>
      </c>
      <c r="V924" s="34">
        <v>2.3740000000000001</v>
      </c>
      <c r="X924" s="39"/>
      <c r="AA924" s="34">
        <v>426.214</v>
      </c>
      <c r="AB924" s="34">
        <f t="shared" si="75"/>
        <v>423.84</v>
      </c>
      <c r="AD924" s="34">
        <v>1.929</v>
      </c>
    </row>
    <row r="925" spans="1:30" s="34" customFormat="1" x14ac:dyDescent="0.2">
      <c r="A925" s="34" t="s">
        <v>200</v>
      </c>
      <c r="B925" s="42">
        <v>473431095052601</v>
      </c>
      <c r="C925" s="36">
        <v>307</v>
      </c>
      <c r="D925" s="37">
        <v>31172</v>
      </c>
      <c r="E925" s="37"/>
      <c r="F925" s="37"/>
      <c r="G925" s="37"/>
      <c r="H925" s="37"/>
      <c r="I925" s="37"/>
      <c r="J925" s="38" t="str">
        <f t="shared" si="76"/>
        <v>S</v>
      </c>
      <c r="K925" s="38"/>
      <c r="L925" s="38"/>
      <c r="M925" s="38"/>
      <c r="N925" s="38"/>
      <c r="O925" s="38"/>
      <c r="P925" s="38"/>
      <c r="Q925" s="34">
        <v>9</v>
      </c>
      <c r="R925" s="34">
        <v>1.3</v>
      </c>
      <c r="U925" s="39">
        <f t="shared" si="77"/>
        <v>7.700507</v>
      </c>
      <c r="V925" s="34">
        <v>2.347</v>
      </c>
      <c r="X925" s="39"/>
      <c r="AA925" s="34">
        <v>426.214</v>
      </c>
      <c r="AB925" s="34">
        <f t="shared" si="75"/>
        <v>423.86700000000002</v>
      </c>
      <c r="AD925" s="34">
        <v>1.9019999999999999</v>
      </c>
    </row>
    <row r="926" spans="1:30" s="34" customFormat="1" x14ac:dyDescent="0.2">
      <c r="A926" s="34" t="s">
        <v>200</v>
      </c>
      <c r="B926" s="42">
        <v>473431095052601</v>
      </c>
      <c r="C926" s="36">
        <v>307</v>
      </c>
      <c r="D926" s="37">
        <v>31179</v>
      </c>
      <c r="E926" s="37"/>
      <c r="F926" s="37"/>
      <c r="G926" s="37"/>
      <c r="H926" s="37"/>
      <c r="I926" s="37"/>
      <c r="J926" s="38" t="str">
        <f t="shared" si="76"/>
        <v>S</v>
      </c>
      <c r="K926" s="38"/>
      <c r="L926" s="38"/>
      <c r="M926" s="38"/>
      <c r="N926" s="38"/>
      <c r="O926" s="38"/>
      <c r="P926" s="38"/>
      <c r="Q926" s="34">
        <v>9</v>
      </c>
      <c r="R926" s="34">
        <v>1.31</v>
      </c>
      <c r="U926" s="39">
        <f t="shared" si="77"/>
        <v>7.6906639999999999</v>
      </c>
      <c r="V926" s="34">
        <v>2.3439999999999999</v>
      </c>
      <c r="X926" s="39"/>
      <c r="AA926" s="34">
        <v>426.214</v>
      </c>
      <c r="AB926" s="34">
        <f t="shared" si="75"/>
        <v>423.87</v>
      </c>
      <c r="AD926" s="34">
        <v>1.899</v>
      </c>
    </row>
    <row r="927" spans="1:30" s="34" customFormat="1" x14ac:dyDescent="0.2">
      <c r="A927" s="34" t="s">
        <v>200</v>
      </c>
      <c r="B927" s="42">
        <v>473431095052601</v>
      </c>
      <c r="C927" s="36">
        <v>307</v>
      </c>
      <c r="D927" s="37">
        <v>31186</v>
      </c>
      <c r="E927" s="37"/>
      <c r="F927" s="37"/>
      <c r="G927" s="37"/>
      <c r="H927" s="37"/>
      <c r="I927" s="37"/>
      <c r="J927" s="38" t="str">
        <f t="shared" si="76"/>
        <v>S</v>
      </c>
      <c r="K927" s="38"/>
      <c r="L927" s="38"/>
      <c r="M927" s="38"/>
      <c r="N927" s="38"/>
      <c r="O927" s="38"/>
      <c r="P927" s="38"/>
      <c r="Q927" s="34">
        <v>9</v>
      </c>
      <c r="R927" s="34">
        <v>1.42</v>
      </c>
      <c r="U927" s="39">
        <f t="shared" si="77"/>
        <v>7.5791100000000009</v>
      </c>
      <c r="V927" s="34">
        <v>2.31</v>
      </c>
      <c r="X927" s="39"/>
      <c r="AA927" s="34">
        <v>426.214</v>
      </c>
      <c r="AB927" s="34">
        <f t="shared" si="75"/>
        <v>423.904</v>
      </c>
      <c r="AD927" s="34">
        <v>1.865</v>
      </c>
    </row>
    <row r="928" spans="1:30" s="34" customFormat="1" x14ac:dyDescent="0.2">
      <c r="A928" s="34" t="s">
        <v>200</v>
      </c>
      <c r="B928" s="42">
        <v>473431095052601</v>
      </c>
      <c r="C928" s="36">
        <v>307</v>
      </c>
      <c r="D928" s="37">
        <v>31193</v>
      </c>
      <c r="E928" s="37"/>
      <c r="F928" s="37"/>
      <c r="G928" s="37"/>
      <c r="H928" s="37"/>
      <c r="I928" s="37"/>
      <c r="J928" s="38" t="str">
        <f t="shared" si="76"/>
        <v>S</v>
      </c>
      <c r="K928" s="38"/>
      <c r="L928" s="38"/>
      <c r="M928" s="38"/>
      <c r="N928" s="38"/>
      <c r="O928" s="38"/>
      <c r="P928" s="38"/>
      <c r="Q928" s="34">
        <v>9</v>
      </c>
      <c r="R928" s="34">
        <v>1.51</v>
      </c>
      <c r="U928" s="39">
        <f t="shared" si="77"/>
        <v>7.4905230000000005</v>
      </c>
      <c r="V928" s="34">
        <v>2.2829999999999999</v>
      </c>
      <c r="X928" s="39"/>
      <c r="AA928" s="34">
        <v>426.214</v>
      </c>
      <c r="AB928" s="34">
        <f t="shared" si="75"/>
        <v>423.93099999999998</v>
      </c>
      <c r="AD928" s="34">
        <v>1.8380000000000001</v>
      </c>
    </row>
    <row r="929" spans="1:30" s="34" customFormat="1" x14ac:dyDescent="0.2">
      <c r="A929" s="34" t="s">
        <v>200</v>
      </c>
      <c r="B929" s="42">
        <v>473431095052601</v>
      </c>
      <c r="C929" s="36">
        <v>307</v>
      </c>
      <c r="D929" s="37">
        <v>31200</v>
      </c>
      <c r="E929" s="37"/>
      <c r="F929" s="37"/>
      <c r="G929" s="37"/>
      <c r="H929" s="37"/>
      <c r="I929" s="37"/>
      <c r="J929" s="38" t="str">
        <f t="shared" si="76"/>
        <v>S</v>
      </c>
      <c r="K929" s="38"/>
      <c r="L929" s="38"/>
      <c r="M929" s="38"/>
      <c r="N929" s="38"/>
      <c r="O929" s="38"/>
      <c r="P929" s="38"/>
      <c r="Q929" s="34">
        <v>9</v>
      </c>
      <c r="R929" s="34">
        <v>1.6</v>
      </c>
      <c r="U929" s="39">
        <f t="shared" si="77"/>
        <v>7.4019359999999992</v>
      </c>
      <c r="V929" s="34">
        <v>2.2559999999999998</v>
      </c>
      <c r="X929" s="39"/>
      <c r="AA929" s="34">
        <v>426.214</v>
      </c>
      <c r="AB929" s="34">
        <f t="shared" si="75"/>
        <v>423.95800000000003</v>
      </c>
      <c r="AD929" s="34">
        <v>1.8109999999999999</v>
      </c>
    </row>
    <row r="930" spans="1:30" s="34" customFormat="1" x14ac:dyDescent="0.2">
      <c r="A930" s="34" t="s">
        <v>200</v>
      </c>
      <c r="B930" s="42">
        <v>473431095052601</v>
      </c>
      <c r="C930" s="36">
        <v>307</v>
      </c>
      <c r="D930" s="37">
        <v>31207</v>
      </c>
      <c r="E930" s="37"/>
      <c r="F930" s="37"/>
      <c r="G930" s="37"/>
      <c r="H930" s="37"/>
      <c r="I930" s="37"/>
      <c r="J930" s="38" t="str">
        <f t="shared" si="76"/>
        <v>S</v>
      </c>
      <c r="K930" s="38"/>
      <c r="L930" s="38"/>
      <c r="M930" s="38"/>
      <c r="N930" s="38"/>
      <c r="O930" s="38"/>
      <c r="P930" s="38"/>
      <c r="Q930" s="34">
        <v>9</v>
      </c>
      <c r="R930" s="34">
        <v>1.6</v>
      </c>
      <c r="U930" s="39">
        <f t="shared" si="77"/>
        <v>7.4019359999999992</v>
      </c>
      <c r="V930" s="34">
        <v>2.2559999999999998</v>
      </c>
      <c r="X930" s="39"/>
      <c r="AA930" s="34">
        <v>426.214</v>
      </c>
      <c r="AB930" s="34">
        <f t="shared" si="75"/>
        <v>423.95800000000003</v>
      </c>
      <c r="AD930" s="34">
        <v>1.8109999999999999</v>
      </c>
    </row>
    <row r="931" spans="1:30" s="34" customFormat="1" x14ac:dyDescent="0.2">
      <c r="A931" s="34" t="s">
        <v>200</v>
      </c>
      <c r="B931" s="42">
        <v>473431095052601</v>
      </c>
      <c r="C931" s="36">
        <v>307</v>
      </c>
      <c r="D931" s="37">
        <v>31214</v>
      </c>
      <c r="E931" s="37"/>
      <c r="F931" s="37"/>
      <c r="G931" s="37"/>
      <c r="H931" s="37"/>
      <c r="I931" s="37"/>
      <c r="J931" s="38" t="str">
        <f t="shared" si="76"/>
        <v>S</v>
      </c>
      <c r="K931" s="38"/>
      <c r="L931" s="38"/>
      <c r="M931" s="38"/>
      <c r="N931" s="38"/>
      <c r="O931" s="38"/>
      <c r="P931" s="38"/>
      <c r="Q931" s="34">
        <v>9</v>
      </c>
      <c r="R931" s="34">
        <v>1.62</v>
      </c>
      <c r="U931" s="39">
        <f t="shared" si="77"/>
        <v>7.3789690000000006</v>
      </c>
      <c r="V931" s="34">
        <v>2.2490000000000001</v>
      </c>
      <c r="X931" s="39"/>
      <c r="AA931" s="34">
        <v>426.214</v>
      </c>
      <c r="AB931" s="34">
        <f t="shared" si="75"/>
        <v>423.96499999999997</v>
      </c>
      <c r="AD931" s="34">
        <v>1.804</v>
      </c>
    </row>
    <row r="932" spans="1:30" s="34" customFormat="1" x14ac:dyDescent="0.2">
      <c r="A932" s="34" t="s">
        <v>200</v>
      </c>
      <c r="B932" s="42">
        <v>473431095052601</v>
      </c>
      <c r="C932" s="36">
        <v>307</v>
      </c>
      <c r="D932" s="37">
        <v>31228</v>
      </c>
      <c r="E932" s="37"/>
      <c r="F932" s="37"/>
      <c r="G932" s="37"/>
      <c r="H932" s="37"/>
      <c r="I932" s="37"/>
      <c r="J932" s="38" t="str">
        <f t="shared" si="76"/>
        <v>S</v>
      </c>
      <c r="K932" s="38"/>
      <c r="L932" s="38"/>
      <c r="M932" s="38"/>
      <c r="N932" s="38"/>
      <c r="O932" s="38"/>
      <c r="P932" s="38"/>
      <c r="Q932" s="34">
        <v>9</v>
      </c>
      <c r="R932" s="34">
        <v>1.53</v>
      </c>
      <c r="U932" s="39">
        <f t="shared" si="77"/>
        <v>7.4708370000000004</v>
      </c>
      <c r="V932" s="34">
        <v>2.2770000000000001</v>
      </c>
      <c r="X932" s="39"/>
      <c r="AA932" s="34">
        <v>426.214</v>
      </c>
      <c r="AB932" s="34">
        <f t="shared" si="75"/>
        <v>423.93700000000001</v>
      </c>
      <c r="AD932" s="34">
        <v>1.8320000000000001</v>
      </c>
    </row>
    <row r="933" spans="1:30" s="34" customFormat="1" x14ac:dyDescent="0.2">
      <c r="A933" s="34" t="s">
        <v>200</v>
      </c>
      <c r="B933" s="42">
        <v>473431095052601</v>
      </c>
      <c r="C933" s="36">
        <v>307</v>
      </c>
      <c r="D933" s="37">
        <v>31235</v>
      </c>
      <c r="E933" s="37"/>
      <c r="F933" s="37"/>
      <c r="G933" s="37"/>
      <c r="H933" s="37"/>
      <c r="I933" s="37"/>
      <c r="J933" s="38" t="str">
        <f t="shared" si="76"/>
        <v>S</v>
      </c>
      <c r="K933" s="38"/>
      <c r="L933" s="38"/>
      <c r="M933" s="38"/>
      <c r="N933" s="38"/>
      <c r="O933" s="38"/>
      <c r="P933" s="38"/>
      <c r="Q933" s="34">
        <v>9</v>
      </c>
      <c r="R933" s="34">
        <v>1.46</v>
      </c>
      <c r="U933" s="39">
        <f t="shared" si="77"/>
        <v>7.5397380000000007</v>
      </c>
      <c r="V933" s="34">
        <v>2.298</v>
      </c>
      <c r="X933" s="39"/>
      <c r="AA933" s="34">
        <v>426.214</v>
      </c>
      <c r="AB933" s="34">
        <f t="shared" si="75"/>
        <v>423.916</v>
      </c>
      <c r="AD933" s="34">
        <v>1.853</v>
      </c>
    </row>
    <row r="934" spans="1:30" s="34" customFormat="1" x14ac:dyDescent="0.2">
      <c r="A934" s="34" t="s">
        <v>200</v>
      </c>
      <c r="B934" s="42">
        <v>473431095052601</v>
      </c>
      <c r="C934" s="36">
        <v>307</v>
      </c>
      <c r="D934" s="37">
        <v>31242</v>
      </c>
      <c r="E934" s="37"/>
      <c r="F934" s="37"/>
      <c r="G934" s="37"/>
      <c r="H934" s="37"/>
      <c r="I934" s="37"/>
      <c r="J934" s="38" t="str">
        <f t="shared" si="76"/>
        <v>S</v>
      </c>
      <c r="K934" s="38"/>
      <c r="L934" s="38"/>
      <c r="M934" s="38"/>
      <c r="N934" s="38"/>
      <c r="O934" s="38"/>
      <c r="P934" s="38"/>
      <c r="Q934" s="34">
        <v>9</v>
      </c>
      <c r="R934" s="34">
        <v>1.48</v>
      </c>
      <c r="U934" s="39">
        <f t="shared" si="77"/>
        <v>7.5200519999999997</v>
      </c>
      <c r="V934" s="34">
        <v>2.2919999999999998</v>
      </c>
      <c r="X934" s="39"/>
      <c r="AA934" s="34">
        <v>426.214</v>
      </c>
      <c r="AB934" s="34">
        <f t="shared" si="75"/>
        <v>423.92200000000003</v>
      </c>
      <c r="AD934" s="34">
        <v>1.847</v>
      </c>
    </row>
    <row r="935" spans="1:30" s="34" customFormat="1" x14ac:dyDescent="0.2">
      <c r="A935" s="34" t="s">
        <v>200</v>
      </c>
      <c r="B935" s="42">
        <v>473431095052601</v>
      </c>
      <c r="C935" s="36">
        <v>307</v>
      </c>
      <c r="D935" s="37">
        <v>31249</v>
      </c>
      <c r="E935" s="37"/>
      <c r="F935" s="37"/>
      <c r="G935" s="37"/>
      <c r="H935" s="37"/>
      <c r="I935" s="37"/>
      <c r="J935" s="38" t="str">
        <f t="shared" si="76"/>
        <v>S</v>
      </c>
      <c r="K935" s="38"/>
      <c r="L935" s="38"/>
      <c r="M935" s="38"/>
      <c r="N935" s="38"/>
      <c r="O935" s="38"/>
      <c r="P935" s="38"/>
      <c r="Q935" s="34">
        <v>9</v>
      </c>
      <c r="R935" s="34">
        <v>1.49</v>
      </c>
      <c r="U935" s="39">
        <f t="shared" si="77"/>
        <v>7.5102090000000006</v>
      </c>
      <c r="V935" s="34">
        <v>2.2890000000000001</v>
      </c>
      <c r="X935" s="39"/>
      <c r="AA935" s="34">
        <v>426.214</v>
      </c>
      <c r="AB935" s="34">
        <f t="shared" si="75"/>
        <v>423.92500000000001</v>
      </c>
      <c r="AD935" s="34">
        <v>1.8440000000000001</v>
      </c>
    </row>
    <row r="936" spans="1:30" s="34" customFormat="1" x14ac:dyDescent="0.2">
      <c r="A936" s="34" t="s">
        <v>200</v>
      </c>
      <c r="B936" s="42">
        <v>473431095052601</v>
      </c>
      <c r="C936" s="36">
        <v>307</v>
      </c>
      <c r="D936" s="37">
        <v>31256</v>
      </c>
      <c r="E936" s="37"/>
      <c r="F936" s="37"/>
      <c r="G936" s="37"/>
      <c r="H936" s="37"/>
      <c r="I936" s="37"/>
      <c r="J936" s="38" t="str">
        <f t="shared" si="76"/>
        <v>S</v>
      </c>
      <c r="K936" s="38"/>
      <c r="L936" s="38"/>
      <c r="M936" s="38"/>
      <c r="N936" s="38"/>
      <c r="O936" s="38"/>
      <c r="P936" s="38"/>
      <c r="Q936" s="34">
        <v>9</v>
      </c>
      <c r="R936" s="34">
        <v>1.54</v>
      </c>
      <c r="U936" s="39">
        <f t="shared" si="77"/>
        <v>7.4609940000000003</v>
      </c>
      <c r="V936" s="34">
        <v>2.274</v>
      </c>
      <c r="X936" s="39"/>
      <c r="AA936" s="34">
        <v>426.214</v>
      </c>
      <c r="AB936" s="34">
        <f t="shared" ref="AB936:AB999" si="78">AA936-V936</f>
        <v>423.94</v>
      </c>
      <c r="AD936" s="34">
        <v>1.829</v>
      </c>
    </row>
    <row r="937" spans="1:30" s="34" customFormat="1" x14ac:dyDescent="0.2">
      <c r="A937" s="34" t="s">
        <v>200</v>
      </c>
      <c r="B937" s="42">
        <v>473431095052601</v>
      </c>
      <c r="C937" s="36">
        <v>307</v>
      </c>
      <c r="D937" s="37">
        <v>31263</v>
      </c>
      <c r="E937" s="37"/>
      <c r="F937" s="37"/>
      <c r="G937" s="37"/>
      <c r="H937" s="37"/>
      <c r="I937" s="37"/>
      <c r="J937" s="38" t="str">
        <f t="shared" ref="J937:J1000" si="79">IF(ISBLANK(Q937),"V","S")</f>
        <v>S</v>
      </c>
      <c r="K937" s="38"/>
      <c r="L937" s="38"/>
      <c r="M937" s="38"/>
      <c r="N937" s="38"/>
      <c r="O937" s="38"/>
      <c r="P937" s="38"/>
      <c r="Q937" s="34">
        <v>9</v>
      </c>
      <c r="R937" s="34">
        <v>1.5</v>
      </c>
      <c r="U937" s="39">
        <f t="shared" si="77"/>
        <v>7.5003660000000005</v>
      </c>
      <c r="V937" s="34">
        <v>2.286</v>
      </c>
      <c r="X937" s="39"/>
      <c r="AA937" s="34">
        <v>426.214</v>
      </c>
      <c r="AB937" s="34">
        <f t="shared" si="78"/>
        <v>423.928</v>
      </c>
      <c r="AD937" s="34">
        <v>1.841</v>
      </c>
    </row>
    <row r="938" spans="1:30" s="34" customFormat="1" x14ac:dyDescent="0.2">
      <c r="A938" s="34" t="s">
        <v>200</v>
      </c>
      <c r="B938" s="42">
        <v>473431095052601</v>
      </c>
      <c r="C938" s="36">
        <v>307</v>
      </c>
      <c r="D938" s="37">
        <v>31270</v>
      </c>
      <c r="E938" s="37"/>
      <c r="F938" s="37"/>
      <c r="G938" s="37"/>
      <c r="H938" s="37"/>
      <c r="I938" s="37"/>
      <c r="J938" s="38" t="str">
        <f t="shared" si="79"/>
        <v>S</v>
      </c>
      <c r="K938" s="38"/>
      <c r="L938" s="38"/>
      <c r="M938" s="38"/>
      <c r="N938" s="38"/>
      <c r="O938" s="38"/>
      <c r="P938" s="38"/>
      <c r="Q938" s="34">
        <v>9</v>
      </c>
      <c r="R938" s="34">
        <v>1.46</v>
      </c>
      <c r="U938" s="39">
        <f t="shared" si="77"/>
        <v>7.5397380000000007</v>
      </c>
      <c r="V938" s="34">
        <v>2.298</v>
      </c>
      <c r="X938" s="39"/>
      <c r="AA938" s="34">
        <v>426.214</v>
      </c>
      <c r="AB938" s="34">
        <f t="shared" si="78"/>
        <v>423.916</v>
      </c>
      <c r="AD938" s="34">
        <v>1.853</v>
      </c>
    </row>
    <row r="939" spans="1:30" s="34" customFormat="1" x14ac:dyDescent="0.2">
      <c r="A939" s="34" t="s">
        <v>200</v>
      </c>
      <c r="B939" s="42">
        <v>473431095052601</v>
      </c>
      <c r="C939" s="36">
        <v>307</v>
      </c>
      <c r="D939" s="37">
        <v>31272</v>
      </c>
      <c r="E939" s="37"/>
      <c r="F939" s="37"/>
      <c r="G939" s="37"/>
      <c r="H939" s="37"/>
      <c r="I939" s="37"/>
      <c r="J939" s="38" t="str">
        <f t="shared" si="79"/>
        <v>S</v>
      </c>
      <c r="K939" s="38"/>
      <c r="L939" s="38"/>
      <c r="M939" s="38"/>
      <c r="N939" s="38"/>
      <c r="O939" s="38"/>
      <c r="P939" s="38"/>
      <c r="Q939" s="34">
        <v>10</v>
      </c>
      <c r="R939" s="34">
        <v>2.57</v>
      </c>
      <c r="U939" s="39">
        <f t="shared" si="77"/>
        <v>7.4314650000000011</v>
      </c>
      <c r="V939" s="34">
        <v>2.2650000000000001</v>
      </c>
      <c r="X939" s="39"/>
      <c r="AA939" s="34">
        <v>426.214</v>
      </c>
      <c r="AB939" s="34">
        <f t="shared" si="78"/>
        <v>423.94900000000001</v>
      </c>
      <c r="AD939" s="34">
        <v>1.82</v>
      </c>
    </row>
    <row r="940" spans="1:30" s="34" customFormat="1" x14ac:dyDescent="0.2">
      <c r="A940" s="34" t="s">
        <v>200</v>
      </c>
      <c r="B940" s="42">
        <v>473431095052601</v>
      </c>
      <c r="C940" s="36">
        <v>307</v>
      </c>
      <c r="D940" s="37">
        <v>31277</v>
      </c>
      <c r="E940" s="37"/>
      <c r="F940" s="37"/>
      <c r="G940" s="37"/>
      <c r="H940" s="37"/>
      <c r="I940" s="37"/>
      <c r="J940" s="38" t="str">
        <f t="shared" si="79"/>
        <v>S</v>
      </c>
      <c r="K940" s="38"/>
      <c r="L940" s="38"/>
      <c r="M940" s="38"/>
      <c r="N940" s="38"/>
      <c r="O940" s="38"/>
      <c r="P940" s="38"/>
      <c r="Q940" s="34">
        <v>9</v>
      </c>
      <c r="R940" s="34">
        <v>1.41</v>
      </c>
      <c r="U940" s="39">
        <f t="shared" si="77"/>
        <v>7.5889530000000009</v>
      </c>
      <c r="V940" s="34">
        <v>2.3130000000000002</v>
      </c>
      <c r="X940" s="39"/>
      <c r="AA940" s="34">
        <v>426.214</v>
      </c>
      <c r="AB940" s="34">
        <f t="shared" si="78"/>
        <v>423.90100000000001</v>
      </c>
      <c r="AD940" s="34">
        <v>1.8680000000000001</v>
      </c>
    </row>
    <row r="941" spans="1:30" s="34" customFormat="1" x14ac:dyDescent="0.2">
      <c r="A941" s="34" t="s">
        <v>200</v>
      </c>
      <c r="B941" s="42">
        <v>473431095052601</v>
      </c>
      <c r="C941" s="36">
        <v>307</v>
      </c>
      <c r="D941" s="37">
        <v>31284</v>
      </c>
      <c r="E941" s="37"/>
      <c r="F941" s="37"/>
      <c r="G941" s="37"/>
      <c r="H941" s="37"/>
      <c r="I941" s="37"/>
      <c r="J941" s="38" t="str">
        <f t="shared" si="79"/>
        <v>S</v>
      </c>
      <c r="K941" s="38"/>
      <c r="L941" s="38"/>
      <c r="M941" s="38"/>
      <c r="N941" s="38"/>
      <c r="O941" s="38"/>
      <c r="P941" s="38"/>
      <c r="Q941" s="34">
        <v>9</v>
      </c>
      <c r="R941" s="34">
        <v>1.38</v>
      </c>
      <c r="U941" s="39">
        <f t="shared" si="77"/>
        <v>7.6217630000000005</v>
      </c>
      <c r="V941" s="34">
        <v>2.323</v>
      </c>
      <c r="X941" s="39"/>
      <c r="AA941" s="34">
        <v>426.214</v>
      </c>
      <c r="AB941" s="34">
        <f t="shared" si="78"/>
        <v>423.89100000000002</v>
      </c>
      <c r="AD941" s="34">
        <v>1.8779999999999999</v>
      </c>
    </row>
    <row r="942" spans="1:30" s="34" customFormat="1" x14ac:dyDescent="0.2">
      <c r="A942" s="34" t="s">
        <v>200</v>
      </c>
      <c r="B942" s="42">
        <v>473431095052601</v>
      </c>
      <c r="C942" s="36">
        <v>307</v>
      </c>
      <c r="D942" s="37">
        <v>31291</v>
      </c>
      <c r="E942" s="37"/>
      <c r="F942" s="37"/>
      <c r="G942" s="37"/>
      <c r="H942" s="37"/>
      <c r="I942" s="37"/>
      <c r="J942" s="38" t="str">
        <f t="shared" si="79"/>
        <v>S</v>
      </c>
      <c r="K942" s="38"/>
      <c r="L942" s="38"/>
      <c r="M942" s="38"/>
      <c r="N942" s="38"/>
      <c r="O942" s="38"/>
      <c r="P942" s="38"/>
      <c r="Q942" s="34">
        <v>9</v>
      </c>
      <c r="R942" s="34">
        <v>1.33</v>
      </c>
      <c r="U942" s="39">
        <f t="shared" si="77"/>
        <v>7.6709780000000007</v>
      </c>
      <c r="V942" s="34">
        <v>2.3380000000000001</v>
      </c>
      <c r="X942" s="39"/>
      <c r="AA942" s="34">
        <v>426.214</v>
      </c>
      <c r="AB942" s="34">
        <f t="shared" si="78"/>
        <v>423.87599999999998</v>
      </c>
      <c r="AD942" s="34">
        <v>1.893</v>
      </c>
    </row>
    <row r="943" spans="1:30" s="34" customFormat="1" x14ac:dyDescent="0.2">
      <c r="A943" s="34" t="s">
        <v>200</v>
      </c>
      <c r="B943" s="42">
        <v>473431095052601</v>
      </c>
      <c r="C943" s="36">
        <v>307</v>
      </c>
      <c r="D943" s="37">
        <v>31298</v>
      </c>
      <c r="E943" s="37"/>
      <c r="F943" s="37"/>
      <c r="G943" s="37"/>
      <c r="H943" s="37"/>
      <c r="I943" s="37"/>
      <c r="J943" s="38" t="str">
        <f t="shared" si="79"/>
        <v>S</v>
      </c>
      <c r="K943" s="38"/>
      <c r="L943" s="38"/>
      <c r="M943" s="38"/>
      <c r="N943" s="38"/>
      <c r="O943" s="38"/>
      <c r="P943" s="38"/>
      <c r="Q943" s="34">
        <v>9</v>
      </c>
      <c r="R943" s="34">
        <v>1.3</v>
      </c>
      <c r="U943" s="39">
        <f t="shared" si="77"/>
        <v>7.700507</v>
      </c>
      <c r="V943" s="34">
        <v>2.347</v>
      </c>
      <c r="X943" s="39"/>
      <c r="AA943" s="34">
        <v>426.214</v>
      </c>
      <c r="AB943" s="34">
        <f t="shared" si="78"/>
        <v>423.86700000000002</v>
      </c>
      <c r="AD943" s="34">
        <v>1.9019999999999999</v>
      </c>
    </row>
    <row r="944" spans="1:30" s="34" customFormat="1" x14ac:dyDescent="0.2">
      <c r="A944" s="34" t="s">
        <v>200</v>
      </c>
      <c r="B944" s="42">
        <v>473431095052601</v>
      </c>
      <c r="C944" s="36">
        <v>307</v>
      </c>
      <c r="D944" s="37">
        <v>31305</v>
      </c>
      <c r="E944" s="37"/>
      <c r="F944" s="37"/>
      <c r="G944" s="37"/>
      <c r="H944" s="37"/>
      <c r="I944" s="37"/>
      <c r="J944" s="38" t="str">
        <f t="shared" si="79"/>
        <v>S</v>
      </c>
      <c r="K944" s="38"/>
      <c r="L944" s="38"/>
      <c r="M944" s="38"/>
      <c r="N944" s="38"/>
      <c r="O944" s="38"/>
      <c r="P944" s="38"/>
      <c r="Q944" s="34">
        <v>9</v>
      </c>
      <c r="R944" s="34">
        <v>1.29</v>
      </c>
      <c r="U944" s="39">
        <f t="shared" si="77"/>
        <v>7.7103500000000009</v>
      </c>
      <c r="V944" s="34">
        <v>2.35</v>
      </c>
      <c r="X944" s="39"/>
      <c r="AA944" s="34">
        <v>426.214</v>
      </c>
      <c r="AB944" s="34">
        <f t="shared" si="78"/>
        <v>423.86399999999998</v>
      </c>
      <c r="AD944" s="34">
        <v>1.905</v>
      </c>
    </row>
    <row r="945" spans="1:30" s="34" customFormat="1" x14ac:dyDescent="0.2">
      <c r="A945" s="34" t="s">
        <v>200</v>
      </c>
      <c r="B945" s="42">
        <v>473431095052601</v>
      </c>
      <c r="C945" s="36">
        <v>307</v>
      </c>
      <c r="D945" s="37">
        <v>31312</v>
      </c>
      <c r="E945" s="37"/>
      <c r="F945" s="37"/>
      <c r="G945" s="37"/>
      <c r="H945" s="37"/>
      <c r="I945" s="37"/>
      <c r="J945" s="38" t="str">
        <f t="shared" si="79"/>
        <v>S</v>
      </c>
      <c r="K945" s="38"/>
      <c r="L945" s="38"/>
      <c r="M945" s="38"/>
      <c r="N945" s="38"/>
      <c r="O945" s="38"/>
      <c r="P945" s="38"/>
      <c r="Q945" s="34">
        <v>9</v>
      </c>
      <c r="R945" s="34">
        <v>1.29</v>
      </c>
      <c r="U945" s="39">
        <f t="shared" si="77"/>
        <v>7.7103500000000009</v>
      </c>
      <c r="V945" s="34">
        <v>2.35</v>
      </c>
      <c r="X945" s="39"/>
      <c r="AA945" s="34">
        <v>426.214</v>
      </c>
      <c r="AB945" s="34">
        <f t="shared" si="78"/>
        <v>423.86399999999998</v>
      </c>
      <c r="AD945" s="34">
        <v>1.905</v>
      </c>
    </row>
    <row r="946" spans="1:30" s="34" customFormat="1" x14ac:dyDescent="0.2">
      <c r="A946" s="34" t="s">
        <v>200</v>
      </c>
      <c r="B946" s="42">
        <v>473431095052601</v>
      </c>
      <c r="C946" s="36">
        <v>307</v>
      </c>
      <c r="D946" s="37">
        <v>31319</v>
      </c>
      <c r="E946" s="37"/>
      <c r="F946" s="37"/>
      <c r="G946" s="37"/>
      <c r="H946" s="37"/>
      <c r="I946" s="37"/>
      <c r="J946" s="38" t="str">
        <f t="shared" si="79"/>
        <v>S</v>
      </c>
      <c r="K946" s="38"/>
      <c r="L946" s="38"/>
      <c r="M946" s="38"/>
      <c r="N946" s="38"/>
      <c r="O946" s="38"/>
      <c r="P946" s="38"/>
      <c r="Q946" s="34">
        <v>9</v>
      </c>
      <c r="R946" s="34">
        <v>1.28</v>
      </c>
      <c r="U946" s="39">
        <f t="shared" si="77"/>
        <v>7.720193000000001</v>
      </c>
      <c r="V946" s="34">
        <v>2.3530000000000002</v>
      </c>
      <c r="X946" s="39"/>
      <c r="AA946" s="34">
        <v>426.214</v>
      </c>
      <c r="AB946" s="34">
        <f t="shared" si="78"/>
        <v>423.86099999999999</v>
      </c>
      <c r="AD946" s="34">
        <v>1.9079999999999999</v>
      </c>
    </row>
    <row r="947" spans="1:30" s="34" customFormat="1" x14ac:dyDescent="0.2">
      <c r="A947" s="34" t="s">
        <v>200</v>
      </c>
      <c r="B947" s="42">
        <v>473431095052601</v>
      </c>
      <c r="C947" s="36">
        <v>307</v>
      </c>
      <c r="D947" s="37">
        <v>31326</v>
      </c>
      <c r="E947" s="37"/>
      <c r="F947" s="37"/>
      <c r="G947" s="37"/>
      <c r="H947" s="37"/>
      <c r="I947" s="37"/>
      <c r="J947" s="38" t="str">
        <f t="shared" si="79"/>
        <v>S</v>
      </c>
      <c r="K947" s="38"/>
      <c r="L947" s="38"/>
      <c r="M947" s="38"/>
      <c r="N947" s="38"/>
      <c r="O947" s="38"/>
      <c r="P947" s="38"/>
      <c r="Q947" s="34">
        <v>9</v>
      </c>
      <c r="R947" s="34">
        <v>1.25</v>
      </c>
      <c r="U947" s="39">
        <f t="shared" si="77"/>
        <v>7.7497220000000002</v>
      </c>
      <c r="V947" s="34">
        <v>2.3620000000000001</v>
      </c>
      <c r="X947" s="39"/>
      <c r="AA947" s="34">
        <v>426.214</v>
      </c>
      <c r="AB947" s="34">
        <f t="shared" si="78"/>
        <v>423.85199999999998</v>
      </c>
      <c r="AD947" s="34">
        <v>1.917</v>
      </c>
    </row>
    <row r="948" spans="1:30" s="34" customFormat="1" x14ac:dyDescent="0.2">
      <c r="A948" s="34" t="s">
        <v>200</v>
      </c>
      <c r="B948" s="42">
        <v>473431095052601</v>
      </c>
      <c r="C948" s="36">
        <v>307</v>
      </c>
      <c r="D948" s="37">
        <v>31333</v>
      </c>
      <c r="E948" s="37"/>
      <c r="F948" s="37"/>
      <c r="G948" s="37"/>
      <c r="H948" s="37"/>
      <c r="I948" s="37"/>
      <c r="J948" s="38" t="str">
        <f t="shared" si="79"/>
        <v>S</v>
      </c>
      <c r="K948" s="38"/>
      <c r="L948" s="38"/>
      <c r="M948" s="38"/>
      <c r="N948" s="38"/>
      <c r="O948" s="38"/>
      <c r="P948" s="38"/>
      <c r="Q948" s="34">
        <v>9</v>
      </c>
      <c r="R948" s="34">
        <v>1.25</v>
      </c>
      <c r="U948" s="39">
        <f t="shared" si="77"/>
        <v>7.7497220000000002</v>
      </c>
      <c r="V948" s="34">
        <v>2.3620000000000001</v>
      </c>
      <c r="X948" s="39"/>
      <c r="AA948" s="34">
        <v>426.214</v>
      </c>
      <c r="AB948" s="34">
        <f t="shared" si="78"/>
        <v>423.85199999999998</v>
      </c>
      <c r="AD948" s="34">
        <v>1.917</v>
      </c>
    </row>
    <row r="949" spans="1:30" s="34" customFormat="1" x14ac:dyDescent="0.2">
      <c r="A949" s="34" t="s">
        <v>200</v>
      </c>
      <c r="B949" s="42">
        <v>473431095052601</v>
      </c>
      <c r="C949" s="36">
        <v>307</v>
      </c>
      <c r="D949" s="37">
        <v>31340</v>
      </c>
      <c r="E949" s="37"/>
      <c r="F949" s="37"/>
      <c r="G949" s="37"/>
      <c r="H949" s="37"/>
      <c r="I949" s="37"/>
      <c r="J949" s="38" t="str">
        <f t="shared" si="79"/>
        <v>S</v>
      </c>
      <c r="K949" s="38"/>
      <c r="L949" s="38"/>
      <c r="M949" s="38"/>
      <c r="N949" s="38"/>
      <c r="O949" s="38"/>
      <c r="P949" s="38"/>
      <c r="Q949" s="34">
        <v>9</v>
      </c>
      <c r="R949" s="34">
        <v>1.2</v>
      </c>
      <c r="U949" s="39">
        <f t="shared" si="77"/>
        <v>7.7989369999999996</v>
      </c>
      <c r="V949" s="34">
        <v>2.3769999999999998</v>
      </c>
      <c r="X949" s="39"/>
      <c r="AA949" s="34">
        <v>426.214</v>
      </c>
      <c r="AB949" s="34">
        <f t="shared" si="78"/>
        <v>423.83699999999999</v>
      </c>
      <c r="AD949" s="34">
        <v>1.9319999999999999</v>
      </c>
    </row>
    <row r="950" spans="1:30" s="34" customFormat="1" x14ac:dyDescent="0.2">
      <c r="A950" s="34" t="s">
        <v>200</v>
      </c>
      <c r="B950" s="42">
        <v>473431095052601</v>
      </c>
      <c r="C950" s="36">
        <v>307</v>
      </c>
      <c r="D950" s="37">
        <v>31347</v>
      </c>
      <c r="E950" s="37"/>
      <c r="F950" s="37"/>
      <c r="G950" s="37"/>
      <c r="H950" s="37"/>
      <c r="I950" s="37"/>
      <c r="J950" s="38" t="str">
        <f t="shared" si="79"/>
        <v>S</v>
      </c>
      <c r="K950" s="38"/>
      <c r="L950" s="38"/>
      <c r="M950" s="38"/>
      <c r="N950" s="38"/>
      <c r="O950" s="38"/>
      <c r="P950" s="38"/>
      <c r="Q950" s="34">
        <v>9</v>
      </c>
      <c r="R950" s="34">
        <v>1.18</v>
      </c>
      <c r="U950" s="39">
        <f t="shared" si="77"/>
        <v>7.821904</v>
      </c>
      <c r="V950" s="34">
        <v>2.3839999999999999</v>
      </c>
      <c r="X950" s="39"/>
      <c r="AA950" s="34">
        <v>426.214</v>
      </c>
      <c r="AB950" s="34">
        <f t="shared" si="78"/>
        <v>423.83</v>
      </c>
      <c r="AD950" s="34">
        <v>1.9390000000000001</v>
      </c>
    </row>
    <row r="951" spans="1:30" s="34" customFormat="1" x14ac:dyDescent="0.2">
      <c r="A951" s="34" t="s">
        <v>200</v>
      </c>
      <c r="B951" s="42">
        <v>473431095052601</v>
      </c>
      <c r="C951" s="36">
        <v>307</v>
      </c>
      <c r="D951" s="37">
        <v>31431</v>
      </c>
      <c r="E951" s="37"/>
      <c r="F951" s="37"/>
      <c r="G951" s="37"/>
      <c r="H951" s="37"/>
      <c r="I951" s="37"/>
      <c r="J951" s="38" t="str">
        <f t="shared" si="79"/>
        <v>S</v>
      </c>
      <c r="K951" s="38"/>
      <c r="L951" s="38"/>
      <c r="M951" s="38"/>
      <c r="N951" s="38"/>
      <c r="O951" s="38"/>
      <c r="P951" s="38"/>
      <c r="Q951" s="34">
        <v>8</v>
      </c>
      <c r="R951" s="34">
        <v>0</v>
      </c>
      <c r="U951" s="39">
        <f t="shared" si="77"/>
        <v>7.9990780000000008</v>
      </c>
      <c r="V951" s="34">
        <v>2.4380000000000002</v>
      </c>
      <c r="X951" s="39"/>
      <c r="AA951" s="34">
        <v>426.214</v>
      </c>
      <c r="AB951" s="34">
        <f t="shared" si="78"/>
        <v>423.77600000000001</v>
      </c>
      <c r="AD951" s="34">
        <v>1.9930000000000001</v>
      </c>
    </row>
    <row r="952" spans="1:30" s="34" customFormat="1" x14ac:dyDescent="0.2">
      <c r="A952" s="34" t="s">
        <v>200</v>
      </c>
      <c r="B952" s="42">
        <v>473431095052601</v>
      </c>
      <c r="C952" s="36">
        <v>307</v>
      </c>
      <c r="D952" s="37">
        <v>31437</v>
      </c>
      <c r="E952" s="37"/>
      <c r="F952" s="37"/>
      <c r="G952" s="37"/>
      <c r="H952" s="37"/>
      <c r="I952" s="37"/>
      <c r="J952" s="38" t="str">
        <f t="shared" si="79"/>
        <v>S</v>
      </c>
      <c r="K952" s="38"/>
      <c r="L952" s="38"/>
      <c r="M952" s="38"/>
      <c r="N952" s="38"/>
      <c r="O952" s="38"/>
      <c r="P952" s="38"/>
      <c r="Q952" s="34">
        <v>9</v>
      </c>
      <c r="R952" s="34">
        <v>0.96</v>
      </c>
      <c r="U952" s="39">
        <f t="shared" si="77"/>
        <v>8.0417310000000004</v>
      </c>
      <c r="V952" s="34">
        <v>2.4510000000000001</v>
      </c>
      <c r="X952" s="39"/>
      <c r="AA952" s="34">
        <v>426.214</v>
      </c>
      <c r="AB952" s="34">
        <f t="shared" si="78"/>
        <v>423.76299999999998</v>
      </c>
      <c r="AD952" s="34">
        <v>2.0059999999999998</v>
      </c>
    </row>
    <row r="953" spans="1:30" s="34" customFormat="1" x14ac:dyDescent="0.2">
      <c r="A953" s="34" t="s">
        <v>200</v>
      </c>
      <c r="B953" s="42">
        <v>473431095052601</v>
      </c>
      <c r="C953" s="36">
        <v>307</v>
      </c>
      <c r="D953" s="37">
        <v>31445</v>
      </c>
      <c r="E953" s="37"/>
      <c r="F953" s="37"/>
      <c r="G953" s="37"/>
      <c r="H953" s="37"/>
      <c r="I953" s="37"/>
      <c r="J953" s="38" t="str">
        <f t="shared" si="79"/>
        <v>S</v>
      </c>
      <c r="K953" s="38"/>
      <c r="L953" s="38"/>
      <c r="M953" s="38"/>
      <c r="N953" s="38"/>
      <c r="O953" s="38"/>
      <c r="P953" s="38"/>
      <c r="Q953" s="34">
        <v>9</v>
      </c>
      <c r="R953" s="34">
        <v>0.9</v>
      </c>
      <c r="U953" s="39">
        <f t="shared" ref="U953:U995" si="80">V953*3.281</f>
        <v>8.1007890000000007</v>
      </c>
      <c r="V953" s="34">
        <v>2.4689999999999999</v>
      </c>
      <c r="X953" s="39"/>
      <c r="AA953" s="34">
        <v>426.214</v>
      </c>
      <c r="AB953" s="34">
        <f t="shared" si="78"/>
        <v>423.745</v>
      </c>
      <c r="AD953" s="34">
        <v>2.024</v>
      </c>
    </row>
    <row r="954" spans="1:30" s="34" customFormat="1" x14ac:dyDescent="0.2">
      <c r="A954" s="34" t="s">
        <v>200</v>
      </c>
      <c r="B954" s="42">
        <v>473431095052601</v>
      </c>
      <c r="C954" s="36">
        <v>307</v>
      </c>
      <c r="D954" s="37">
        <v>31451</v>
      </c>
      <c r="E954" s="37"/>
      <c r="F954" s="37"/>
      <c r="G954" s="37"/>
      <c r="H954" s="37"/>
      <c r="I954" s="37"/>
      <c r="J954" s="38" t="str">
        <f t="shared" si="79"/>
        <v>S</v>
      </c>
      <c r="K954" s="38"/>
      <c r="L954" s="38"/>
      <c r="M954" s="38"/>
      <c r="N954" s="38"/>
      <c r="O954" s="38"/>
      <c r="P954" s="38"/>
      <c r="Q954" s="34">
        <v>9</v>
      </c>
      <c r="R954" s="34">
        <v>0.87</v>
      </c>
      <c r="U954" s="39">
        <f t="shared" si="80"/>
        <v>8.1303180000000008</v>
      </c>
      <c r="V954" s="34">
        <v>2.4780000000000002</v>
      </c>
      <c r="X954" s="39"/>
      <c r="AA954" s="34">
        <v>426.214</v>
      </c>
      <c r="AB954" s="34">
        <f t="shared" si="78"/>
        <v>423.73599999999999</v>
      </c>
      <c r="AD954" s="34">
        <v>2.0329999999999999</v>
      </c>
    </row>
    <row r="955" spans="1:30" s="34" customFormat="1" x14ac:dyDescent="0.2">
      <c r="A955" s="34" t="s">
        <v>200</v>
      </c>
      <c r="B955" s="42">
        <v>473431095052601</v>
      </c>
      <c r="C955" s="36">
        <v>307</v>
      </c>
      <c r="D955" s="37">
        <v>31458</v>
      </c>
      <c r="E955" s="37"/>
      <c r="F955" s="37"/>
      <c r="G955" s="37"/>
      <c r="H955" s="37"/>
      <c r="I955" s="37"/>
      <c r="J955" s="38" t="str">
        <f t="shared" si="79"/>
        <v>S</v>
      </c>
      <c r="K955" s="38"/>
      <c r="L955" s="38"/>
      <c r="M955" s="38"/>
      <c r="N955" s="38"/>
      <c r="O955" s="38"/>
      <c r="P955" s="38"/>
      <c r="Q955" s="34">
        <v>9</v>
      </c>
      <c r="R955" s="34">
        <v>0.85</v>
      </c>
      <c r="U955" s="39">
        <f t="shared" si="80"/>
        <v>8.1500040000000009</v>
      </c>
      <c r="V955" s="34">
        <v>2.484</v>
      </c>
      <c r="X955" s="39"/>
      <c r="AA955" s="34">
        <v>426.214</v>
      </c>
      <c r="AB955" s="34">
        <f t="shared" si="78"/>
        <v>423.73</v>
      </c>
      <c r="AD955" s="34">
        <v>2.0390000000000001</v>
      </c>
    </row>
    <row r="956" spans="1:30" s="34" customFormat="1" x14ac:dyDescent="0.2">
      <c r="A956" s="34" t="s">
        <v>200</v>
      </c>
      <c r="B956" s="42">
        <v>473431095052601</v>
      </c>
      <c r="C956" s="36">
        <v>307</v>
      </c>
      <c r="D956" s="37">
        <v>31465</v>
      </c>
      <c r="E956" s="37"/>
      <c r="F956" s="37"/>
      <c r="G956" s="37"/>
      <c r="H956" s="37"/>
      <c r="I956" s="37"/>
      <c r="J956" s="38" t="str">
        <f t="shared" si="79"/>
        <v>S</v>
      </c>
      <c r="K956" s="38"/>
      <c r="L956" s="38"/>
      <c r="M956" s="38"/>
      <c r="N956" s="38"/>
      <c r="O956" s="38"/>
      <c r="P956" s="38"/>
      <c r="Q956" s="34">
        <v>9</v>
      </c>
      <c r="R956" s="34">
        <v>0.81</v>
      </c>
      <c r="U956" s="39">
        <f t="shared" si="80"/>
        <v>8.1893760000000011</v>
      </c>
      <c r="V956" s="34">
        <v>2.496</v>
      </c>
      <c r="X956" s="39"/>
      <c r="AA956" s="34">
        <v>426.214</v>
      </c>
      <c r="AB956" s="34">
        <f t="shared" si="78"/>
        <v>423.71800000000002</v>
      </c>
      <c r="AD956" s="34">
        <v>2.0510000000000002</v>
      </c>
    </row>
    <row r="957" spans="1:30" s="34" customFormat="1" x14ac:dyDescent="0.2">
      <c r="A957" s="34" t="s">
        <v>200</v>
      </c>
      <c r="B957" s="42">
        <v>473431095052601</v>
      </c>
      <c r="C957" s="36">
        <v>307</v>
      </c>
      <c r="D957" s="37">
        <v>31473</v>
      </c>
      <c r="E957" s="37"/>
      <c r="F957" s="37"/>
      <c r="G957" s="37"/>
      <c r="H957" s="37"/>
      <c r="I957" s="37"/>
      <c r="J957" s="38" t="str">
        <f t="shared" si="79"/>
        <v>S</v>
      </c>
      <c r="K957" s="38"/>
      <c r="L957" s="38"/>
      <c r="M957" s="38"/>
      <c r="N957" s="38"/>
      <c r="O957" s="38"/>
      <c r="P957" s="38"/>
      <c r="Q957" s="34">
        <v>9</v>
      </c>
      <c r="R957" s="34">
        <v>0.77</v>
      </c>
      <c r="U957" s="39">
        <f t="shared" si="80"/>
        <v>8.2320290000000007</v>
      </c>
      <c r="V957" s="34">
        <v>2.5089999999999999</v>
      </c>
      <c r="X957" s="39"/>
      <c r="AA957" s="34">
        <v>426.214</v>
      </c>
      <c r="AB957" s="34">
        <f t="shared" si="78"/>
        <v>423.70499999999998</v>
      </c>
      <c r="AD957" s="34">
        <v>2.0640000000000001</v>
      </c>
    </row>
    <row r="958" spans="1:30" s="34" customFormat="1" x14ac:dyDescent="0.2">
      <c r="A958" s="34" t="s">
        <v>200</v>
      </c>
      <c r="B958" s="42">
        <v>473431095052601</v>
      </c>
      <c r="C958" s="36">
        <v>307</v>
      </c>
      <c r="D958" s="37">
        <v>31480</v>
      </c>
      <c r="E958" s="37"/>
      <c r="F958" s="37"/>
      <c r="G958" s="37"/>
      <c r="H958" s="37"/>
      <c r="I958" s="37"/>
      <c r="J958" s="38" t="str">
        <f t="shared" si="79"/>
        <v>S</v>
      </c>
      <c r="K958" s="38"/>
      <c r="L958" s="38"/>
      <c r="M958" s="38"/>
      <c r="N958" s="38"/>
      <c r="O958" s="38"/>
      <c r="P958" s="38"/>
      <c r="Q958" s="34">
        <v>9</v>
      </c>
      <c r="R958" s="34">
        <v>0.75</v>
      </c>
      <c r="U958" s="39">
        <f t="shared" si="80"/>
        <v>8.2517150000000008</v>
      </c>
      <c r="V958" s="34">
        <v>2.5150000000000001</v>
      </c>
      <c r="X958" s="39"/>
      <c r="AA958" s="34">
        <v>426.214</v>
      </c>
      <c r="AB958" s="34">
        <f t="shared" si="78"/>
        <v>423.69900000000001</v>
      </c>
      <c r="AD958" s="34">
        <v>2.0699999999999998</v>
      </c>
    </row>
    <row r="959" spans="1:30" s="34" customFormat="1" x14ac:dyDescent="0.2">
      <c r="A959" s="34" t="s">
        <v>200</v>
      </c>
      <c r="B959" s="42">
        <v>473431095052601</v>
      </c>
      <c r="C959" s="36">
        <v>307</v>
      </c>
      <c r="D959" s="37">
        <v>31482</v>
      </c>
      <c r="E959" s="37"/>
      <c r="F959" s="37"/>
      <c r="G959" s="37"/>
      <c r="H959" s="37"/>
      <c r="I959" s="37"/>
      <c r="J959" s="38" t="str">
        <f t="shared" si="79"/>
        <v>S</v>
      </c>
      <c r="K959" s="38"/>
      <c r="L959" s="38"/>
      <c r="M959" s="38"/>
      <c r="N959" s="38"/>
      <c r="O959" s="38"/>
      <c r="P959" s="38"/>
      <c r="Q959" s="34">
        <v>9</v>
      </c>
      <c r="R959" s="34">
        <v>0.74</v>
      </c>
      <c r="U959" s="39">
        <f t="shared" si="80"/>
        <v>8.2615579999999991</v>
      </c>
      <c r="V959" s="34">
        <v>2.5179999999999998</v>
      </c>
      <c r="X959" s="39"/>
      <c r="AA959" s="34">
        <v>426.214</v>
      </c>
      <c r="AB959" s="34">
        <f t="shared" si="78"/>
        <v>423.69600000000003</v>
      </c>
      <c r="AD959" s="34">
        <v>2.073</v>
      </c>
    </row>
    <row r="960" spans="1:30" s="34" customFormat="1" x14ac:dyDescent="0.2">
      <c r="A960" s="34" t="s">
        <v>200</v>
      </c>
      <c r="B960" s="42">
        <v>473431095052601</v>
      </c>
      <c r="C960" s="36">
        <v>307</v>
      </c>
      <c r="D960" s="37">
        <v>31487</v>
      </c>
      <c r="E960" s="37"/>
      <c r="F960" s="37"/>
      <c r="G960" s="37"/>
      <c r="H960" s="37"/>
      <c r="I960" s="37"/>
      <c r="J960" s="38" t="str">
        <f t="shared" si="79"/>
        <v>S</v>
      </c>
      <c r="K960" s="38"/>
      <c r="L960" s="38"/>
      <c r="M960" s="38"/>
      <c r="N960" s="38"/>
      <c r="O960" s="38"/>
      <c r="P960" s="38"/>
      <c r="Q960" s="34">
        <v>9</v>
      </c>
      <c r="R960" s="34">
        <v>0.72</v>
      </c>
      <c r="U960" s="39">
        <f t="shared" si="80"/>
        <v>8.2812440000000009</v>
      </c>
      <c r="V960" s="34">
        <v>2.524</v>
      </c>
      <c r="X960" s="39"/>
      <c r="AA960" s="34">
        <v>426.214</v>
      </c>
      <c r="AB960" s="34">
        <f t="shared" si="78"/>
        <v>423.69</v>
      </c>
      <c r="AD960" s="34">
        <v>2.0790000000000002</v>
      </c>
    </row>
    <row r="961" spans="1:30" s="34" customFormat="1" x14ac:dyDescent="0.2">
      <c r="A961" s="34" t="s">
        <v>200</v>
      </c>
      <c r="B961" s="42">
        <v>473431095052601</v>
      </c>
      <c r="C961" s="36">
        <v>307</v>
      </c>
      <c r="D961" s="37">
        <v>31493</v>
      </c>
      <c r="E961" s="37"/>
      <c r="F961" s="37"/>
      <c r="G961" s="37"/>
      <c r="H961" s="37"/>
      <c r="I961" s="37"/>
      <c r="J961" s="38" t="str">
        <f t="shared" si="79"/>
        <v>S</v>
      </c>
      <c r="K961" s="38"/>
      <c r="L961" s="38"/>
      <c r="M961" s="38"/>
      <c r="N961" s="38"/>
      <c r="O961" s="38"/>
      <c r="P961" s="38"/>
      <c r="Q961" s="34">
        <v>9</v>
      </c>
      <c r="R961" s="34">
        <v>0.71</v>
      </c>
      <c r="U961" s="39">
        <f t="shared" si="80"/>
        <v>8.291087000000001</v>
      </c>
      <c r="V961" s="34">
        <v>2.5270000000000001</v>
      </c>
      <c r="X961" s="39"/>
      <c r="AA961" s="34">
        <v>426.214</v>
      </c>
      <c r="AB961" s="34">
        <f t="shared" si="78"/>
        <v>423.68700000000001</v>
      </c>
      <c r="AD961" s="34">
        <v>2.0819999999999999</v>
      </c>
    </row>
    <row r="962" spans="1:30" s="34" customFormat="1" x14ac:dyDescent="0.2">
      <c r="A962" s="34" t="s">
        <v>200</v>
      </c>
      <c r="B962" s="42">
        <v>473431095052601</v>
      </c>
      <c r="C962" s="36">
        <v>307</v>
      </c>
      <c r="D962" s="37">
        <v>31500</v>
      </c>
      <c r="E962" s="37"/>
      <c r="F962" s="37"/>
      <c r="G962" s="37"/>
      <c r="H962" s="37"/>
      <c r="I962" s="37"/>
      <c r="J962" s="38" t="str">
        <f t="shared" si="79"/>
        <v>S</v>
      </c>
      <c r="K962" s="38"/>
      <c r="L962" s="38"/>
      <c r="M962" s="38"/>
      <c r="N962" s="38"/>
      <c r="O962" s="38"/>
      <c r="P962" s="38"/>
      <c r="Q962" s="34">
        <v>9</v>
      </c>
      <c r="R962" s="34">
        <v>1.47</v>
      </c>
      <c r="U962" s="39">
        <f t="shared" si="80"/>
        <v>7.5298949999999998</v>
      </c>
      <c r="V962" s="34">
        <v>2.2949999999999999</v>
      </c>
      <c r="X962" s="39"/>
      <c r="AA962" s="34">
        <v>426.214</v>
      </c>
      <c r="AB962" s="34">
        <f t="shared" si="78"/>
        <v>423.91899999999998</v>
      </c>
      <c r="AD962" s="34">
        <v>1.85</v>
      </c>
    </row>
    <row r="963" spans="1:30" s="34" customFormat="1" x14ac:dyDescent="0.2">
      <c r="A963" s="34" t="s">
        <v>200</v>
      </c>
      <c r="B963" s="42">
        <v>473431095052601</v>
      </c>
      <c r="C963" s="36">
        <v>307</v>
      </c>
      <c r="D963" s="37">
        <v>31507</v>
      </c>
      <c r="E963" s="37"/>
      <c r="F963" s="37"/>
      <c r="G963" s="37"/>
      <c r="H963" s="37"/>
      <c r="I963" s="37"/>
      <c r="J963" s="38" t="str">
        <f t="shared" si="79"/>
        <v>S</v>
      </c>
      <c r="K963" s="38"/>
      <c r="L963" s="38"/>
      <c r="M963" s="38"/>
      <c r="N963" s="38"/>
      <c r="O963" s="38"/>
      <c r="P963" s="38"/>
      <c r="Q963" s="34">
        <v>9</v>
      </c>
      <c r="R963" s="34">
        <v>1.46</v>
      </c>
      <c r="U963" s="39">
        <f t="shared" si="80"/>
        <v>7.5397380000000007</v>
      </c>
      <c r="V963" s="34">
        <v>2.298</v>
      </c>
      <c r="X963" s="39"/>
      <c r="AA963" s="34">
        <v>426.214</v>
      </c>
      <c r="AB963" s="34">
        <f t="shared" si="78"/>
        <v>423.916</v>
      </c>
      <c r="AD963" s="34">
        <v>1.853</v>
      </c>
    </row>
    <row r="964" spans="1:30" s="34" customFormat="1" x14ac:dyDescent="0.2">
      <c r="A964" s="34" t="s">
        <v>200</v>
      </c>
      <c r="B964" s="42">
        <v>473431095052601</v>
      </c>
      <c r="C964" s="36">
        <v>307</v>
      </c>
      <c r="D964" s="37">
        <v>31515</v>
      </c>
      <c r="E964" s="37"/>
      <c r="F964" s="37"/>
      <c r="G964" s="37"/>
      <c r="H964" s="37"/>
      <c r="I964" s="37"/>
      <c r="J964" s="38" t="str">
        <f t="shared" si="79"/>
        <v>S</v>
      </c>
      <c r="K964" s="38"/>
      <c r="L964" s="38"/>
      <c r="M964" s="38"/>
      <c r="N964" s="38"/>
      <c r="O964" s="38"/>
      <c r="P964" s="38"/>
      <c r="Q964" s="34">
        <v>9</v>
      </c>
      <c r="R964" s="34">
        <v>1.42</v>
      </c>
      <c r="U964" s="39">
        <f t="shared" si="80"/>
        <v>7.5791100000000009</v>
      </c>
      <c r="V964" s="34">
        <v>2.31</v>
      </c>
      <c r="X964" s="39"/>
      <c r="AA964" s="34">
        <v>426.214</v>
      </c>
      <c r="AB964" s="34">
        <f t="shared" si="78"/>
        <v>423.904</v>
      </c>
      <c r="AD964" s="34">
        <v>1.865</v>
      </c>
    </row>
    <row r="965" spans="1:30" s="34" customFormat="1" x14ac:dyDescent="0.2">
      <c r="A965" s="34" t="s">
        <v>200</v>
      </c>
      <c r="B965" s="42">
        <v>473431095052601</v>
      </c>
      <c r="C965" s="36">
        <v>307</v>
      </c>
      <c r="D965" s="37">
        <v>31522</v>
      </c>
      <c r="E965" s="37"/>
      <c r="F965" s="37"/>
      <c r="G965" s="37"/>
      <c r="H965" s="37"/>
      <c r="I965" s="37"/>
      <c r="J965" s="38" t="str">
        <f t="shared" si="79"/>
        <v>S</v>
      </c>
      <c r="K965" s="38"/>
      <c r="L965" s="38"/>
      <c r="M965" s="38"/>
      <c r="N965" s="38"/>
      <c r="O965" s="38"/>
      <c r="P965" s="38"/>
      <c r="Q965" s="34">
        <v>9</v>
      </c>
      <c r="R965" s="34">
        <v>1.42</v>
      </c>
      <c r="U965" s="39">
        <f t="shared" si="80"/>
        <v>7.5791100000000009</v>
      </c>
      <c r="V965" s="34">
        <v>2.31</v>
      </c>
      <c r="X965" s="39"/>
      <c r="AA965" s="34">
        <v>426.214</v>
      </c>
      <c r="AB965" s="34">
        <f t="shared" si="78"/>
        <v>423.904</v>
      </c>
      <c r="AD965" s="34">
        <v>1.865</v>
      </c>
    </row>
    <row r="966" spans="1:30" s="34" customFormat="1" x14ac:dyDescent="0.2">
      <c r="A966" s="34" t="s">
        <v>200</v>
      </c>
      <c r="B966" s="42">
        <v>473431095052601</v>
      </c>
      <c r="C966" s="36">
        <v>307</v>
      </c>
      <c r="D966" s="37">
        <v>31529</v>
      </c>
      <c r="E966" s="37"/>
      <c r="F966" s="37"/>
      <c r="G966" s="37"/>
      <c r="H966" s="37"/>
      <c r="I966" s="37"/>
      <c r="J966" s="38" t="str">
        <f t="shared" si="79"/>
        <v>S</v>
      </c>
      <c r="K966" s="38"/>
      <c r="L966" s="38"/>
      <c r="M966" s="38"/>
      <c r="N966" s="38"/>
      <c r="O966" s="38"/>
      <c r="P966" s="38"/>
      <c r="Q966" s="34">
        <v>9</v>
      </c>
      <c r="R966" s="34">
        <v>1.45</v>
      </c>
      <c r="U966" s="39">
        <f t="shared" si="80"/>
        <v>7.5495810000000008</v>
      </c>
      <c r="V966" s="34">
        <v>2.3010000000000002</v>
      </c>
      <c r="X966" s="39"/>
      <c r="AA966" s="34">
        <v>426.214</v>
      </c>
      <c r="AB966" s="34">
        <f t="shared" si="78"/>
        <v>423.91300000000001</v>
      </c>
      <c r="AD966" s="34">
        <v>1.8560000000000001</v>
      </c>
    </row>
    <row r="967" spans="1:30" s="34" customFormat="1" x14ac:dyDescent="0.2">
      <c r="A967" s="34" t="s">
        <v>200</v>
      </c>
      <c r="B967" s="42">
        <v>473431095052601</v>
      </c>
      <c r="C967" s="36">
        <v>307</v>
      </c>
      <c r="D967" s="37">
        <v>31537</v>
      </c>
      <c r="E967" s="37"/>
      <c r="F967" s="37"/>
      <c r="G967" s="37"/>
      <c r="H967" s="37"/>
      <c r="I967" s="37"/>
      <c r="J967" s="38" t="str">
        <f t="shared" si="79"/>
        <v>S</v>
      </c>
      <c r="K967" s="38"/>
      <c r="L967" s="38"/>
      <c r="M967" s="38"/>
      <c r="N967" s="38"/>
      <c r="O967" s="38"/>
      <c r="P967" s="38"/>
      <c r="Q967" s="34">
        <v>9</v>
      </c>
      <c r="R967" s="34">
        <v>1.65</v>
      </c>
      <c r="U967" s="39">
        <f t="shared" si="80"/>
        <v>7.3494400000000013</v>
      </c>
      <c r="V967" s="34">
        <v>2.2400000000000002</v>
      </c>
      <c r="X967" s="39"/>
      <c r="AA967" s="34">
        <v>426.214</v>
      </c>
      <c r="AB967" s="34">
        <f t="shared" si="78"/>
        <v>423.97399999999999</v>
      </c>
      <c r="AD967" s="34">
        <v>1.7949999999999999</v>
      </c>
    </row>
    <row r="968" spans="1:30" s="34" customFormat="1" x14ac:dyDescent="0.2">
      <c r="A968" s="34" t="s">
        <v>200</v>
      </c>
      <c r="B968" s="42">
        <v>473431095052601</v>
      </c>
      <c r="C968" s="36">
        <v>307</v>
      </c>
      <c r="D968" s="37">
        <v>31543</v>
      </c>
      <c r="E968" s="37"/>
      <c r="F968" s="37"/>
      <c r="G968" s="37"/>
      <c r="H968" s="37"/>
      <c r="I968" s="37"/>
      <c r="J968" s="38" t="str">
        <f t="shared" si="79"/>
        <v>S</v>
      </c>
      <c r="K968" s="38"/>
      <c r="L968" s="38"/>
      <c r="M968" s="38"/>
      <c r="N968" s="38"/>
      <c r="O968" s="38"/>
      <c r="P968" s="38"/>
      <c r="Q968" s="34">
        <v>9</v>
      </c>
      <c r="R968" s="34">
        <v>1.74</v>
      </c>
      <c r="U968" s="39">
        <f t="shared" si="80"/>
        <v>7.2608530000000009</v>
      </c>
      <c r="V968" s="34">
        <v>2.2130000000000001</v>
      </c>
      <c r="X968" s="39"/>
      <c r="AA968" s="34">
        <v>426.214</v>
      </c>
      <c r="AB968" s="34">
        <f t="shared" si="78"/>
        <v>424.00099999999998</v>
      </c>
      <c r="AD968" s="34">
        <v>1.768</v>
      </c>
    </row>
    <row r="969" spans="1:30" s="34" customFormat="1" x14ac:dyDescent="0.2">
      <c r="A969" s="34" t="s">
        <v>200</v>
      </c>
      <c r="B969" s="42">
        <v>473431095052601</v>
      </c>
      <c r="C969" s="36">
        <v>307</v>
      </c>
      <c r="D969" s="37">
        <v>31551</v>
      </c>
      <c r="E969" s="37"/>
      <c r="F969" s="37"/>
      <c r="G969" s="37"/>
      <c r="H969" s="37"/>
      <c r="I969" s="37"/>
      <c r="J969" s="38" t="str">
        <f t="shared" si="79"/>
        <v>S</v>
      </c>
      <c r="K969" s="38"/>
      <c r="L969" s="38"/>
      <c r="M969" s="38"/>
      <c r="N969" s="38"/>
      <c r="O969" s="38"/>
      <c r="P969" s="38"/>
      <c r="Q969" s="34">
        <v>9</v>
      </c>
      <c r="R969" s="34">
        <v>1.63</v>
      </c>
      <c r="U969" s="39">
        <f t="shared" si="80"/>
        <v>7.3691260000000005</v>
      </c>
      <c r="V969" s="34">
        <v>2.246</v>
      </c>
      <c r="X969" s="39"/>
      <c r="AA969" s="34">
        <v>426.214</v>
      </c>
      <c r="AB969" s="34">
        <f t="shared" si="78"/>
        <v>423.96800000000002</v>
      </c>
      <c r="AD969" s="34">
        <v>1.8009999999999999</v>
      </c>
    </row>
    <row r="970" spans="1:30" s="34" customFormat="1" x14ac:dyDescent="0.2">
      <c r="A970" s="34" t="s">
        <v>200</v>
      </c>
      <c r="B970" s="42">
        <v>473431095052601</v>
      </c>
      <c r="C970" s="36">
        <v>307</v>
      </c>
      <c r="D970" s="37">
        <v>31578</v>
      </c>
      <c r="E970" s="37"/>
      <c r="F970" s="37"/>
      <c r="G970" s="37"/>
      <c r="H970" s="37"/>
      <c r="I970" s="37"/>
      <c r="J970" s="38" t="str">
        <f t="shared" si="79"/>
        <v>S</v>
      </c>
      <c r="K970" s="38"/>
      <c r="L970" s="38"/>
      <c r="M970" s="38"/>
      <c r="N970" s="38"/>
      <c r="O970" s="38"/>
      <c r="P970" s="38"/>
      <c r="Q970" s="34">
        <v>9</v>
      </c>
      <c r="R970" s="34">
        <v>1.33</v>
      </c>
      <c r="U970" s="39">
        <f t="shared" si="80"/>
        <v>7.6709780000000007</v>
      </c>
      <c r="V970" s="34">
        <v>2.3380000000000001</v>
      </c>
      <c r="X970" s="39"/>
      <c r="AA970" s="34">
        <v>426.214</v>
      </c>
      <c r="AB970" s="34">
        <f t="shared" si="78"/>
        <v>423.87599999999998</v>
      </c>
      <c r="AD970" s="34">
        <v>1.893</v>
      </c>
    </row>
    <row r="971" spans="1:30" s="34" customFormat="1" x14ac:dyDescent="0.2">
      <c r="A971" s="34" t="s">
        <v>200</v>
      </c>
      <c r="B971" s="42">
        <v>473431095052601</v>
      </c>
      <c r="C971" s="36">
        <v>307</v>
      </c>
      <c r="D971" s="37">
        <v>31592</v>
      </c>
      <c r="E971" s="37"/>
      <c r="F971" s="37"/>
      <c r="G971" s="37"/>
      <c r="H971" s="37"/>
      <c r="I971" s="37"/>
      <c r="J971" s="38" t="str">
        <f t="shared" si="79"/>
        <v>S</v>
      </c>
      <c r="K971" s="38"/>
      <c r="L971" s="38"/>
      <c r="M971" s="38"/>
      <c r="N971" s="38"/>
      <c r="O971" s="38"/>
      <c r="P971" s="38"/>
      <c r="Q971" s="34">
        <v>9</v>
      </c>
      <c r="R971" s="34">
        <v>1.35</v>
      </c>
      <c r="U971" s="39">
        <f t="shared" si="80"/>
        <v>7.6512919999999998</v>
      </c>
      <c r="V971" s="34">
        <v>2.3319999999999999</v>
      </c>
      <c r="X971" s="39"/>
      <c r="AA971" s="34">
        <v>426.214</v>
      </c>
      <c r="AB971" s="34">
        <f t="shared" si="78"/>
        <v>423.88200000000001</v>
      </c>
      <c r="AD971" s="34">
        <v>1.887</v>
      </c>
    </row>
    <row r="972" spans="1:30" s="34" customFormat="1" x14ac:dyDescent="0.2">
      <c r="A972" s="34" t="s">
        <v>200</v>
      </c>
      <c r="B972" s="42">
        <v>473431095052601</v>
      </c>
      <c r="C972" s="36">
        <v>307</v>
      </c>
      <c r="D972" s="37">
        <v>31602</v>
      </c>
      <c r="E972" s="37"/>
      <c r="F972" s="37"/>
      <c r="G972" s="37"/>
      <c r="H972" s="37"/>
      <c r="I972" s="37"/>
      <c r="J972" s="38" t="str">
        <f t="shared" si="79"/>
        <v>S</v>
      </c>
      <c r="K972" s="38"/>
      <c r="L972" s="38"/>
      <c r="M972" s="38"/>
      <c r="N972" s="38"/>
      <c r="O972" s="38"/>
      <c r="P972" s="38"/>
      <c r="Q972" s="34">
        <v>9</v>
      </c>
      <c r="R972" s="34">
        <v>1.27</v>
      </c>
      <c r="U972" s="39">
        <f t="shared" si="80"/>
        <v>7.7300360000000001</v>
      </c>
      <c r="V972" s="34">
        <v>2.3559999999999999</v>
      </c>
      <c r="X972" s="39"/>
      <c r="AA972" s="34">
        <v>426.214</v>
      </c>
      <c r="AB972" s="34">
        <f t="shared" si="78"/>
        <v>423.858</v>
      </c>
      <c r="AD972" s="34">
        <v>1.911</v>
      </c>
    </row>
    <row r="973" spans="1:30" s="34" customFormat="1" x14ac:dyDescent="0.2">
      <c r="A973" s="34" t="s">
        <v>200</v>
      </c>
      <c r="B973" s="42">
        <v>473431095052601</v>
      </c>
      <c r="C973" s="36">
        <v>307</v>
      </c>
      <c r="D973" s="37">
        <v>31606</v>
      </c>
      <c r="E973" s="37"/>
      <c r="F973" s="37"/>
      <c r="G973" s="37"/>
      <c r="H973" s="37"/>
      <c r="I973" s="37"/>
      <c r="J973" s="38" t="str">
        <f t="shared" si="79"/>
        <v>S</v>
      </c>
      <c r="K973" s="38"/>
      <c r="L973" s="38"/>
      <c r="M973" s="38"/>
      <c r="N973" s="38"/>
      <c r="O973" s="38"/>
      <c r="P973" s="38"/>
      <c r="Q973" s="34">
        <v>9</v>
      </c>
      <c r="R973" s="34">
        <v>1.34</v>
      </c>
      <c r="U973" s="39">
        <f t="shared" si="80"/>
        <v>7.6611349999999998</v>
      </c>
      <c r="V973" s="34">
        <v>2.335</v>
      </c>
      <c r="X973" s="39"/>
      <c r="AA973" s="34">
        <v>426.214</v>
      </c>
      <c r="AB973" s="34">
        <f t="shared" si="78"/>
        <v>423.87900000000002</v>
      </c>
      <c r="AD973" s="34">
        <v>1.89</v>
      </c>
    </row>
    <row r="974" spans="1:30" s="34" customFormat="1" x14ac:dyDescent="0.2">
      <c r="A974" s="34" t="s">
        <v>200</v>
      </c>
      <c r="B974" s="42">
        <v>473431095052601</v>
      </c>
      <c r="C974" s="36">
        <v>307</v>
      </c>
      <c r="D974" s="37">
        <v>31614</v>
      </c>
      <c r="E974" s="37"/>
      <c r="F974" s="37"/>
      <c r="G974" s="37"/>
      <c r="H974" s="37"/>
      <c r="I974" s="37"/>
      <c r="J974" s="38" t="str">
        <f t="shared" si="79"/>
        <v>S</v>
      </c>
      <c r="K974" s="38"/>
      <c r="L974" s="38"/>
      <c r="M974" s="38"/>
      <c r="N974" s="38"/>
      <c r="O974" s="38"/>
      <c r="P974" s="38"/>
      <c r="Q974" s="34">
        <v>9</v>
      </c>
      <c r="R974" s="34">
        <v>1.31</v>
      </c>
      <c r="U974" s="39">
        <f t="shared" si="80"/>
        <v>7.6906639999999999</v>
      </c>
      <c r="V974" s="34">
        <v>2.3439999999999999</v>
      </c>
      <c r="X974" s="39"/>
      <c r="AA974" s="34">
        <v>426.214</v>
      </c>
      <c r="AB974" s="34">
        <f t="shared" si="78"/>
        <v>423.87</v>
      </c>
      <c r="AD974" s="34">
        <v>1.899</v>
      </c>
    </row>
    <row r="975" spans="1:30" s="34" customFormat="1" x14ac:dyDescent="0.2">
      <c r="A975" s="34" t="s">
        <v>200</v>
      </c>
      <c r="B975" s="42">
        <v>473431095052601</v>
      </c>
      <c r="C975" s="36">
        <v>307</v>
      </c>
      <c r="D975" s="37">
        <v>31719</v>
      </c>
      <c r="E975" s="37"/>
      <c r="F975" s="37"/>
      <c r="G975" s="37"/>
      <c r="H975" s="37"/>
      <c r="I975" s="37"/>
      <c r="J975" s="38" t="str">
        <f t="shared" si="79"/>
        <v>S</v>
      </c>
      <c r="K975" s="38"/>
      <c r="L975" s="38"/>
      <c r="M975" s="38"/>
      <c r="N975" s="38"/>
      <c r="O975" s="38"/>
      <c r="P975" s="38"/>
      <c r="Q975" s="34">
        <v>9</v>
      </c>
      <c r="R975" s="34">
        <v>0.98</v>
      </c>
      <c r="U975" s="39">
        <f t="shared" si="80"/>
        <v>8.0220450000000003</v>
      </c>
      <c r="V975" s="34">
        <v>2.4449999999999998</v>
      </c>
      <c r="X975" s="39"/>
      <c r="AA975" s="34">
        <v>426.214</v>
      </c>
      <c r="AB975" s="34">
        <f t="shared" si="78"/>
        <v>423.76900000000001</v>
      </c>
      <c r="AD975" s="34">
        <v>2</v>
      </c>
    </row>
    <row r="976" spans="1:30" s="34" customFormat="1" x14ac:dyDescent="0.2">
      <c r="A976" s="34" t="s">
        <v>200</v>
      </c>
      <c r="B976" s="42">
        <v>473431095052601</v>
      </c>
      <c r="C976" s="36">
        <v>307</v>
      </c>
      <c r="D976" s="37">
        <v>31760</v>
      </c>
      <c r="E976" s="37"/>
      <c r="F976" s="37"/>
      <c r="G976" s="37"/>
      <c r="H976" s="37"/>
      <c r="I976" s="37"/>
      <c r="J976" s="38" t="str">
        <f t="shared" si="79"/>
        <v>S</v>
      </c>
      <c r="K976" s="38"/>
      <c r="L976" s="38"/>
      <c r="M976" s="38"/>
      <c r="N976" s="38"/>
      <c r="O976" s="38"/>
      <c r="P976" s="38"/>
      <c r="Q976" s="34">
        <v>9</v>
      </c>
      <c r="R976" s="34">
        <v>0.96</v>
      </c>
      <c r="U976" s="39">
        <f t="shared" si="80"/>
        <v>8.0417310000000004</v>
      </c>
      <c r="V976" s="34">
        <v>2.4510000000000001</v>
      </c>
      <c r="X976" s="39"/>
      <c r="AA976" s="34">
        <v>426.214</v>
      </c>
      <c r="AB976" s="34">
        <f t="shared" si="78"/>
        <v>423.76299999999998</v>
      </c>
      <c r="AD976" s="34">
        <v>2.0059999999999998</v>
      </c>
    </row>
    <row r="977" spans="1:30" s="34" customFormat="1" x14ac:dyDescent="0.2">
      <c r="A977" s="34" t="s">
        <v>200</v>
      </c>
      <c r="B977" s="42">
        <v>473431095052601</v>
      </c>
      <c r="C977" s="36">
        <v>307</v>
      </c>
      <c r="D977" s="37">
        <v>31774</v>
      </c>
      <c r="E977" s="37"/>
      <c r="F977" s="37"/>
      <c r="G977" s="37"/>
      <c r="H977" s="37"/>
      <c r="I977" s="37"/>
      <c r="J977" s="38" t="str">
        <f t="shared" si="79"/>
        <v>S</v>
      </c>
      <c r="K977" s="38"/>
      <c r="L977" s="38"/>
      <c r="M977" s="38"/>
      <c r="N977" s="38"/>
      <c r="O977" s="38"/>
      <c r="P977" s="38"/>
      <c r="Q977" s="34">
        <v>9</v>
      </c>
      <c r="R977" s="34">
        <v>0.73</v>
      </c>
      <c r="U977" s="39">
        <f t="shared" si="80"/>
        <v>8.2714010000000009</v>
      </c>
      <c r="V977" s="34">
        <v>2.5209999999999999</v>
      </c>
      <c r="X977" s="39"/>
      <c r="AA977" s="34">
        <v>426.214</v>
      </c>
      <c r="AB977" s="34">
        <f t="shared" si="78"/>
        <v>423.69299999999998</v>
      </c>
      <c r="AD977" s="34">
        <v>2.0760000000000001</v>
      </c>
    </row>
    <row r="978" spans="1:30" s="34" customFormat="1" x14ac:dyDescent="0.2">
      <c r="A978" s="34" t="s">
        <v>200</v>
      </c>
      <c r="B978" s="42">
        <v>473431095052601</v>
      </c>
      <c r="C978" s="36">
        <v>307</v>
      </c>
      <c r="D978" s="37">
        <v>31780</v>
      </c>
      <c r="E978" s="37"/>
      <c r="F978" s="37"/>
      <c r="G978" s="37"/>
      <c r="H978" s="37"/>
      <c r="I978" s="37"/>
      <c r="J978" s="38" t="str">
        <f t="shared" si="79"/>
        <v>S</v>
      </c>
      <c r="K978" s="38"/>
      <c r="L978" s="38"/>
      <c r="M978" s="38"/>
      <c r="N978" s="38"/>
      <c r="O978" s="38"/>
      <c r="P978" s="38"/>
      <c r="Q978" s="34">
        <v>9</v>
      </c>
      <c r="R978" s="34">
        <v>0.69</v>
      </c>
      <c r="U978" s="39">
        <f t="shared" si="80"/>
        <v>8.3107729999999993</v>
      </c>
      <c r="V978" s="34">
        <v>2.5329999999999999</v>
      </c>
      <c r="X978" s="39"/>
      <c r="AA978" s="34">
        <v>426.214</v>
      </c>
      <c r="AB978" s="34">
        <f t="shared" si="78"/>
        <v>423.68099999999998</v>
      </c>
      <c r="AD978" s="34">
        <v>2.0880000000000001</v>
      </c>
    </row>
    <row r="979" spans="1:30" s="34" customFormat="1" x14ac:dyDescent="0.2">
      <c r="A979" s="34" t="s">
        <v>200</v>
      </c>
      <c r="B979" s="42">
        <v>473431095052601</v>
      </c>
      <c r="C979" s="36">
        <v>307</v>
      </c>
      <c r="D979" s="37">
        <v>31788</v>
      </c>
      <c r="E979" s="37"/>
      <c r="F979" s="37"/>
      <c r="G979" s="37"/>
      <c r="H979" s="37"/>
      <c r="I979" s="37"/>
      <c r="J979" s="38" t="str">
        <f t="shared" si="79"/>
        <v>S</v>
      </c>
      <c r="K979" s="38"/>
      <c r="L979" s="38"/>
      <c r="M979" s="38"/>
      <c r="N979" s="38"/>
      <c r="O979" s="38"/>
      <c r="P979" s="38"/>
      <c r="Q979" s="34">
        <v>9</v>
      </c>
      <c r="R979" s="34">
        <v>0.64</v>
      </c>
      <c r="U979" s="39">
        <f t="shared" si="80"/>
        <v>8.3599880000000013</v>
      </c>
      <c r="V979" s="34">
        <v>2.548</v>
      </c>
      <c r="X979" s="39"/>
      <c r="AA979" s="34">
        <v>426.214</v>
      </c>
      <c r="AB979" s="34">
        <f t="shared" si="78"/>
        <v>423.666</v>
      </c>
      <c r="AD979" s="34">
        <v>2.1030000000000002</v>
      </c>
    </row>
    <row r="980" spans="1:30" s="34" customFormat="1" x14ac:dyDescent="0.2">
      <c r="A980" s="34" t="s">
        <v>200</v>
      </c>
      <c r="B980" s="42">
        <v>473431095052601</v>
      </c>
      <c r="C980" s="36">
        <v>307</v>
      </c>
      <c r="D980" s="37">
        <v>31902</v>
      </c>
      <c r="E980" s="37"/>
      <c r="F980" s="37"/>
      <c r="G980" s="37"/>
      <c r="H980" s="37"/>
      <c r="I980" s="37"/>
      <c r="J980" s="38" t="str">
        <f t="shared" si="79"/>
        <v>S</v>
      </c>
      <c r="K980" s="38"/>
      <c r="L980" s="38"/>
      <c r="M980" s="38"/>
      <c r="N980" s="38"/>
      <c r="O980" s="38"/>
      <c r="P980" s="38"/>
      <c r="Q980" s="34">
        <v>9</v>
      </c>
      <c r="R980" s="34">
        <v>0.59</v>
      </c>
      <c r="U980" s="39">
        <f t="shared" si="80"/>
        <v>8.4092030000000015</v>
      </c>
      <c r="V980" s="34">
        <v>2.5630000000000002</v>
      </c>
      <c r="X980" s="39"/>
      <c r="AA980" s="34">
        <v>426.214</v>
      </c>
      <c r="AB980" s="34">
        <f t="shared" si="78"/>
        <v>423.65100000000001</v>
      </c>
      <c r="AD980" s="34">
        <v>2.1179999999999999</v>
      </c>
    </row>
    <row r="981" spans="1:30" s="34" customFormat="1" x14ac:dyDescent="0.2">
      <c r="A981" s="34" t="s">
        <v>200</v>
      </c>
      <c r="B981" s="42">
        <v>473431095052601</v>
      </c>
      <c r="C981" s="36">
        <v>307</v>
      </c>
      <c r="D981" s="37">
        <v>33306</v>
      </c>
      <c r="E981" s="37"/>
      <c r="F981" s="37"/>
      <c r="G981" s="37"/>
      <c r="H981" s="37"/>
      <c r="I981" s="37"/>
      <c r="J981" s="38" t="str">
        <f t="shared" si="79"/>
        <v>V</v>
      </c>
      <c r="K981" s="38"/>
      <c r="L981" s="38"/>
      <c r="M981" s="38"/>
      <c r="N981" s="38"/>
      <c r="O981" s="38"/>
      <c r="P981" s="38"/>
      <c r="U981" s="39">
        <f t="shared" si="80"/>
        <v>9.7314460000000018</v>
      </c>
      <c r="V981" s="34">
        <v>2.9660000000000002</v>
      </c>
      <c r="X981" s="39"/>
      <c r="AA981" s="34">
        <v>426.214</v>
      </c>
      <c r="AB981" s="34">
        <f t="shared" si="78"/>
        <v>423.24799999999999</v>
      </c>
      <c r="AD981" s="34">
        <v>2.5209999999999999</v>
      </c>
    </row>
    <row r="982" spans="1:30" s="34" customFormat="1" x14ac:dyDescent="0.2">
      <c r="A982" s="34" t="s">
        <v>200</v>
      </c>
      <c r="B982" s="42">
        <v>473431095052601</v>
      </c>
      <c r="C982" s="36">
        <v>307</v>
      </c>
      <c r="D982" s="37">
        <v>33324</v>
      </c>
      <c r="E982" s="37"/>
      <c r="F982" s="37"/>
      <c r="G982" s="37"/>
      <c r="H982" s="37"/>
      <c r="I982" s="37"/>
      <c r="J982" s="38" t="str">
        <f t="shared" si="79"/>
        <v>V</v>
      </c>
      <c r="K982" s="38"/>
      <c r="L982" s="38"/>
      <c r="M982" s="38"/>
      <c r="N982" s="38"/>
      <c r="O982" s="38"/>
      <c r="P982" s="38"/>
      <c r="U982" s="39">
        <f t="shared" si="80"/>
        <v>9.5444289999999992</v>
      </c>
      <c r="V982" s="34">
        <v>2.9089999999999998</v>
      </c>
      <c r="X982" s="39"/>
      <c r="AA982" s="34">
        <v>426.214</v>
      </c>
      <c r="AB982" s="34">
        <f t="shared" si="78"/>
        <v>423.30500000000001</v>
      </c>
      <c r="AD982" s="34">
        <v>2.464</v>
      </c>
    </row>
    <row r="983" spans="1:30" s="34" customFormat="1" x14ac:dyDescent="0.2">
      <c r="A983" s="34" t="s">
        <v>200</v>
      </c>
      <c r="B983" s="42">
        <v>473431095052601</v>
      </c>
      <c r="C983" s="36">
        <v>307</v>
      </c>
      <c r="D983" s="37">
        <v>33771</v>
      </c>
      <c r="E983" s="37"/>
      <c r="F983" s="37"/>
      <c r="G983" s="37"/>
      <c r="H983" s="37"/>
      <c r="I983" s="37"/>
      <c r="J983" s="38" t="str">
        <f t="shared" si="79"/>
        <v>V</v>
      </c>
      <c r="K983" s="38"/>
      <c r="L983" s="38"/>
      <c r="M983" s="38"/>
      <c r="N983" s="38"/>
      <c r="O983" s="38"/>
      <c r="P983" s="38"/>
      <c r="U983" s="39">
        <f t="shared" si="80"/>
        <v>8.8849480000000014</v>
      </c>
      <c r="V983" s="34">
        <v>2.7080000000000002</v>
      </c>
      <c r="X983" s="39"/>
      <c r="AA983" s="34">
        <v>426.214</v>
      </c>
      <c r="AB983" s="34">
        <f t="shared" si="78"/>
        <v>423.50599999999997</v>
      </c>
      <c r="AD983" s="34">
        <v>2.2599999999999998</v>
      </c>
    </row>
    <row r="984" spans="1:30" s="34" customFormat="1" x14ac:dyDescent="0.2">
      <c r="A984" s="34" t="s">
        <v>200</v>
      </c>
      <c r="B984" s="42">
        <v>473431095052601</v>
      </c>
      <c r="C984" s="36">
        <v>307</v>
      </c>
      <c r="D984" s="37">
        <v>34086</v>
      </c>
      <c r="E984" s="37"/>
      <c r="F984" s="37"/>
      <c r="G984" s="37"/>
      <c r="H984" s="37"/>
      <c r="I984" s="37"/>
      <c r="J984" s="38" t="str">
        <f t="shared" si="79"/>
        <v>V</v>
      </c>
      <c r="K984" s="38"/>
      <c r="L984" s="38"/>
      <c r="M984" s="38"/>
      <c r="N984" s="38"/>
      <c r="O984" s="38"/>
      <c r="P984" s="38"/>
      <c r="U984" s="39">
        <f t="shared" si="80"/>
        <v>8.1926570000000005</v>
      </c>
      <c r="V984" s="34">
        <v>2.4969999999999999</v>
      </c>
      <c r="X984" s="39"/>
      <c r="AA984" s="34">
        <v>426.214</v>
      </c>
      <c r="AB984" s="34">
        <f t="shared" si="78"/>
        <v>423.71699999999998</v>
      </c>
      <c r="AD984" s="34">
        <v>2.052</v>
      </c>
    </row>
    <row r="985" spans="1:30" s="34" customFormat="1" x14ac:dyDescent="0.2">
      <c r="A985" s="34" t="s">
        <v>200</v>
      </c>
      <c r="B985" s="42">
        <v>473431095052601</v>
      </c>
      <c r="C985" s="36">
        <v>307</v>
      </c>
      <c r="D985" s="37">
        <v>34110</v>
      </c>
      <c r="E985" s="37"/>
      <c r="F985" s="37"/>
      <c r="G985" s="37"/>
      <c r="H985" s="37"/>
      <c r="I985" s="37"/>
      <c r="J985" s="38" t="str">
        <f t="shared" si="79"/>
        <v>V</v>
      </c>
      <c r="K985" s="38"/>
      <c r="L985" s="38"/>
      <c r="M985" s="38"/>
      <c r="N985" s="38"/>
      <c r="O985" s="38"/>
      <c r="P985" s="38"/>
      <c r="U985" s="39">
        <f t="shared" si="80"/>
        <v>8.2221859999999989</v>
      </c>
      <c r="V985" s="34">
        <v>2.5059999999999998</v>
      </c>
      <c r="X985" s="39"/>
      <c r="AA985" s="34">
        <v>426.214</v>
      </c>
      <c r="AB985" s="34">
        <f t="shared" si="78"/>
        <v>423.70800000000003</v>
      </c>
      <c r="AD985" s="34">
        <v>2.0609999999999999</v>
      </c>
    </row>
    <row r="986" spans="1:30" s="34" customFormat="1" x14ac:dyDescent="0.2">
      <c r="A986" s="34" t="s">
        <v>200</v>
      </c>
      <c r="B986" s="42">
        <v>473431095052601</v>
      </c>
      <c r="C986" s="36">
        <v>307</v>
      </c>
      <c r="D986" s="37">
        <v>34117</v>
      </c>
      <c r="E986" s="37"/>
      <c r="F986" s="37"/>
      <c r="G986" s="37"/>
      <c r="H986" s="37"/>
      <c r="I986" s="37"/>
      <c r="J986" s="38" t="str">
        <f t="shared" si="79"/>
        <v>V</v>
      </c>
      <c r="K986" s="38"/>
      <c r="L986" s="38"/>
      <c r="M986" s="38"/>
      <c r="N986" s="38"/>
      <c r="O986" s="38"/>
      <c r="P986" s="38"/>
      <c r="U986" s="39">
        <f t="shared" si="80"/>
        <v>8.205781</v>
      </c>
      <c r="V986" s="34">
        <v>2.5009999999999999</v>
      </c>
      <c r="X986" s="39"/>
      <c r="AA986" s="34">
        <v>426.214</v>
      </c>
      <c r="AB986" s="34">
        <f t="shared" si="78"/>
        <v>423.71300000000002</v>
      </c>
      <c r="AD986" s="34">
        <v>2.056</v>
      </c>
    </row>
    <row r="987" spans="1:30" s="34" customFormat="1" x14ac:dyDescent="0.2">
      <c r="A987" s="34" t="s">
        <v>200</v>
      </c>
      <c r="B987" s="42">
        <v>473431095052601</v>
      </c>
      <c r="C987" s="36">
        <v>307</v>
      </c>
      <c r="D987" s="37">
        <v>34129</v>
      </c>
      <c r="E987" s="37"/>
      <c r="F987" s="37"/>
      <c r="G987" s="37"/>
      <c r="H987" s="37"/>
      <c r="I987" s="37"/>
      <c r="J987" s="38" t="str">
        <f t="shared" si="79"/>
        <v>V</v>
      </c>
      <c r="K987" s="38"/>
      <c r="L987" s="38"/>
      <c r="M987" s="38"/>
      <c r="N987" s="38"/>
      <c r="O987" s="38"/>
      <c r="P987" s="38"/>
      <c r="U987" s="39">
        <f t="shared" si="80"/>
        <v>8.2090619999999994</v>
      </c>
      <c r="V987" s="34">
        <v>2.5019999999999998</v>
      </c>
      <c r="X987" s="39"/>
      <c r="AA987" s="34">
        <v>426.214</v>
      </c>
      <c r="AB987" s="34">
        <f t="shared" si="78"/>
        <v>423.71199999999999</v>
      </c>
      <c r="AD987" s="34">
        <v>2.0569999999999999</v>
      </c>
    </row>
    <row r="988" spans="1:30" s="34" customFormat="1" x14ac:dyDescent="0.2">
      <c r="A988" s="34" t="s">
        <v>200</v>
      </c>
      <c r="B988" s="42">
        <v>473431095052601</v>
      </c>
      <c r="C988" s="36">
        <v>307</v>
      </c>
      <c r="D988" s="37">
        <v>36299</v>
      </c>
      <c r="E988" s="37"/>
      <c r="F988" s="37"/>
      <c r="G988" s="37"/>
      <c r="H988" s="37"/>
      <c r="I988" s="37"/>
      <c r="J988" s="38" t="str">
        <f t="shared" si="79"/>
        <v>V</v>
      </c>
      <c r="K988" s="38"/>
      <c r="L988" s="38"/>
      <c r="M988" s="38"/>
      <c r="N988" s="38"/>
      <c r="O988" s="38"/>
      <c r="P988" s="38"/>
      <c r="U988" s="39">
        <f t="shared" si="80"/>
        <v>6.8080750000000005</v>
      </c>
      <c r="V988" s="34">
        <v>2.0750000000000002</v>
      </c>
      <c r="X988" s="39"/>
      <c r="AA988" s="34">
        <v>426.214</v>
      </c>
      <c r="AB988" s="34">
        <f t="shared" si="78"/>
        <v>424.13900000000001</v>
      </c>
      <c r="AD988" s="34">
        <v>1.63</v>
      </c>
    </row>
    <row r="989" spans="1:30" s="34" customFormat="1" x14ac:dyDescent="0.2">
      <c r="A989" s="34" t="s">
        <v>200</v>
      </c>
      <c r="B989" s="42">
        <v>473431095052601</v>
      </c>
      <c r="C989" s="36">
        <v>307</v>
      </c>
      <c r="D989" s="37">
        <v>36328</v>
      </c>
      <c r="E989" s="37"/>
      <c r="F989" s="37"/>
      <c r="G989" s="37"/>
      <c r="H989" s="37"/>
      <c r="I989" s="37"/>
      <c r="J989" s="38" t="str">
        <f t="shared" si="79"/>
        <v>V</v>
      </c>
      <c r="K989" s="38"/>
      <c r="L989" s="38"/>
      <c r="M989" s="38"/>
      <c r="N989" s="38"/>
      <c r="O989" s="38"/>
      <c r="P989" s="38"/>
      <c r="U989" s="39">
        <f t="shared" si="80"/>
        <v>6.8277609999999997</v>
      </c>
      <c r="V989" s="34">
        <v>2.081</v>
      </c>
      <c r="X989" s="39"/>
      <c r="AA989" s="34">
        <v>426.214</v>
      </c>
      <c r="AB989" s="34">
        <f t="shared" si="78"/>
        <v>424.13299999999998</v>
      </c>
      <c r="AD989" s="34">
        <v>1.6359999999999999</v>
      </c>
    </row>
    <row r="990" spans="1:30" s="34" customFormat="1" x14ac:dyDescent="0.2">
      <c r="A990" s="34" t="s">
        <v>200</v>
      </c>
      <c r="B990" s="42">
        <v>473431095052601</v>
      </c>
      <c r="C990" s="36">
        <v>307</v>
      </c>
      <c r="D990" s="37">
        <v>36371</v>
      </c>
      <c r="E990" s="37"/>
      <c r="F990" s="37"/>
      <c r="G990" s="37"/>
      <c r="H990" s="37"/>
      <c r="I990" s="37"/>
      <c r="J990" s="38" t="str">
        <f t="shared" si="79"/>
        <v>V</v>
      </c>
      <c r="K990" s="38"/>
      <c r="L990" s="38"/>
      <c r="M990" s="38"/>
      <c r="N990" s="38"/>
      <c r="O990" s="38"/>
      <c r="P990" s="38"/>
      <c r="U990" s="39">
        <f t="shared" si="80"/>
        <v>6.6046529999999999</v>
      </c>
      <c r="V990" s="34">
        <v>2.0129999999999999</v>
      </c>
      <c r="X990" s="39"/>
      <c r="AA990" s="34">
        <v>426.214</v>
      </c>
      <c r="AB990" s="34">
        <f t="shared" si="78"/>
        <v>424.20100000000002</v>
      </c>
      <c r="AD990" s="34">
        <v>1.5680000000000001</v>
      </c>
    </row>
    <row r="991" spans="1:30" s="34" customFormat="1" x14ac:dyDescent="0.2">
      <c r="A991" s="34" t="s">
        <v>200</v>
      </c>
      <c r="B991" s="42">
        <v>473431095052601</v>
      </c>
      <c r="C991" s="36">
        <v>307</v>
      </c>
      <c r="D991" s="37">
        <v>36399</v>
      </c>
      <c r="E991" s="37"/>
      <c r="F991" s="37"/>
      <c r="G991" s="37"/>
      <c r="H991" s="37"/>
      <c r="I991" s="37"/>
      <c r="J991" s="38" t="str">
        <f t="shared" si="79"/>
        <v>V</v>
      </c>
      <c r="K991" s="38"/>
      <c r="L991" s="38"/>
      <c r="M991" s="38"/>
      <c r="N991" s="38"/>
      <c r="O991" s="38"/>
      <c r="P991" s="38"/>
      <c r="U991" s="39">
        <f t="shared" si="80"/>
        <v>6.6669920000000005</v>
      </c>
      <c r="V991" s="34">
        <v>2.032</v>
      </c>
      <c r="X991" s="39"/>
      <c r="AA991" s="34">
        <v>426.214</v>
      </c>
      <c r="AB991" s="34">
        <f t="shared" si="78"/>
        <v>424.18200000000002</v>
      </c>
      <c r="AD991" s="34">
        <v>1.587</v>
      </c>
    </row>
    <row r="992" spans="1:30" s="34" customFormat="1" x14ac:dyDescent="0.2">
      <c r="A992" s="34" t="s">
        <v>200</v>
      </c>
      <c r="B992" s="42">
        <v>473431095052601</v>
      </c>
      <c r="C992" s="36">
        <v>307</v>
      </c>
      <c r="D992" s="37">
        <v>36427</v>
      </c>
      <c r="E992" s="37"/>
      <c r="F992" s="37"/>
      <c r="G992" s="37"/>
      <c r="H992" s="37"/>
      <c r="I992" s="37"/>
      <c r="J992" s="38" t="str">
        <f t="shared" si="79"/>
        <v>V</v>
      </c>
      <c r="K992" s="38"/>
      <c r="L992" s="38"/>
      <c r="M992" s="38"/>
      <c r="N992" s="38"/>
      <c r="O992" s="38"/>
      <c r="P992" s="38"/>
      <c r="U992" s="39">
        <f t="shared" si="80"/>
        <v>6.6046529999999999</v>
      </c>
      <c r="V992" s="34">
        <v>2.0129999999999999</v>
      </c>
      <c r="X992" s="39"/>
      <c r="AA992" s="34">
        <v>426.214</v>
      </c>
      <c r="AB992" s="34">
        <f t="shared" si="78"/>
        <v>424.20100000000002</v>
      </c>
      <c r="AD992" s="34">
        <v>1.5680000000000001</v>
      </c>
    </row>
    <row r="993" spans="1:30" s="34" customFormat="1" x14ac:dyDescent="0.2">
      <c r="A993" s="34" t="s">
        <v>200</v>
      </c>
      <c r="B993" s="42">
        <v>473431095052601</v>
      </c>
      <c r="C993" s="36">
        <v>307</v>
      </c>
      <c r="D993" s="37">
        <v>36458</v>
      </c>
      <c r="E993" s="37"/>
      <c r="F993" s="37"/>
      <c r="G993" s="37"/>
      <c r="H993" s="37"/>
      <c r="I993" s="37"/>
      <c r="J993" s="38" t="str">
        <f t="shared" si="79"/>
        <v>V</v>
      </c>
      <c r="K993" s="38"/>
      <c r="L993" s="38"/>
      <c r="M993" s="38"/>
      <c r="N993" s="38"/>
      <c r="O993" s="38"/>
      <c r="P993" s="38"/>
      <c r="U993" s="39">
        <f t="shared" si="80"/>
        <v>6.8277609999999997</v>
      </c>
      <c r="V993" s="34">
        <v>2.081</v>
      </c>
      <c r="X993" s="39"/>
      <c r="AA993" s="34">
        <v>426.214</v>
      </c>
      <c r="AB993" s="34">
        <f t="shared" si="78"/>
        <v>424.13299999999998</v>
      </c>
      <c r="AD993" s="34">
        <v>1.6359999999999999</v>
      </c>
    </row>
    <row r="994" spans="1:30" s="34" customFormat="1" x14ac:dyDescent="0.2">
      <c r="A994" s="34" t="s">
        <v>200</v>
      </c>
      <c r="B994" s="42">
        <v>473431095052601</v>
      </c>
      <c r="C994" s="36">
        <v>307</v>
      </c>
      <c r="D994" s="37">
        <v>36486</v>
      </c>
      <c r="E994" s="37"/>
      <c r="F994" s="37"/>
      <c r="G994" s="37"/>
      <c r="H994" s="37"/>
      <c r="I994" s="37"/>
      <c r="J994" s="38" t="str">
        <f t="shared" si="79"/>
        <v>V</v>
      </c>
      <c r="K994" s="38"/>
      <c r="L994" s="38"/>
      <c r="M994" s="38"/>
      <c r="N994" s="38"/>
      <c r="O994" s="38"/>
      <c r="P994" s="38"/>
      <c r="U994" s="39">
        <f t="shared" si="80"/>
        <v>7.0738360000000009</v>
      </c>
      <c r="V994" s="34">
        <v>2.1560000000000001</v>
      </c>
      <c r="X994" s="39"/>
      <c r="AA994" s="34">
        <v>426.214</v>
      </c>
      <c r="AB994" s="34">
        <f t="shared" si="78"/>
        <v>424.05799999999999</v>
      </c>
      <c r="AD994" s="34">
        <v>1.7110000000000001</v>
      </c>
    </row>
    <row r="995" spans="1:30" s="34" customFormat="1" x14ac:dyDescent="0.2">
      <c r="A995" s="34" t="s">
        <v>200</v>
      </c>
      <c r="B995" s="42">
        <v>473431095052601</v>
      </c>
      <c r="C995" s="36">
        <v>307</v>
      </c>
      <c r="D995" s="37">
        <v>36521</v>
      </c>
      <c r="E995" s="37"/>
      <c r="F995" s="37"/>
      <c r="G995" s="37"/>
      <c r="H995" s="37"/>
      <c r="I995" s="37"/>
      <c r="J995" s="38" t="str">
        <f t="shared" si="79"/>
        <v>V</v>
      </c>
      <c r="K995" s="38"/>
      <c r="L995" s="38"/>
      <c r="M995" s="38"/>
      <c r="N995" s="38"/>
      <c r="O995" s="38"/>
      <c r="P995" s="38"/>
      <c r="U995" s="39">
        <f t="shared" si="80"/>
        <v>7.4642749999999998</v>
      </c>
      <c r="V995" s="34">
        <v>2.2749999999999999</v>
      </c>
      <c r="X995" s="39"/>
      <c r="AA995" s="34">
        <v>426.214</v>
      </c>
      <c r="AB995" s="34">
        <f t="shared" si="78"/>
        <v>423.93900000000002</v>
      </c>
      <c r="AD995" s="34">
        <v>1.83</v>
      </c>
    </row>
    <row r="996" spans="1:30" s="34" customFormat="1" x14ac:dyDescent="0.2">
      <c r="A996" s="34" t="s">
        <v>200</v>
      </c>
      <c r="B996" s="42">
        <v>473431095052601</v>
      </c>
      <c r="C996" s="36">
        <v>307</v>
      </c>
      <c r="D996" s="37">
        <v>36553</v>
      </c>
      <c r="E996" s="37"/>
      <c r="F996" s="37"/>
      <c r="G996" s="37"/>
      <c r="H996" s="37"/>
      <c r="I996" s="37"/>
      <c r="J996" s="38" t="str">
        <f t="shared" si="79"/>
        <v>V</v>
      </c>
      <c r="K996" s="38"/>
      <c r="L996" s="38"/>
      <c r="M996" s="38"/>
      <c r="N996" s="38"/>
      <c r="O996" s="38"/>
      <c r="P996" s="38"/>
      <c r="U996" s="39">
        <v>7.64</v>
      </c>
      <c r="V996" s="40">
        <f t="shared" ref="V996:V1002" si="81">U996/3.281</f>
        <v>2.328558366351722</v>
      </c>
      <c r="W996" s="40"/>
      <c r="X996" s="39"/>
      <c r="AA996" s="34">
        <v>426.214</v>
      </c>
      <c r="AB996" s="34">
        <f t="shared" si="78"/>
        <v>423.88544163364827</v>
      </c>
      <c r="AD996" s="40">
        <f t="shared" ref="AD996:AD1103" si="82">V996-0.445</f>
        <v>1.8835583663517219</v>
      </c>
    </row>
    <row r="997" spans="1:30" s="34" customFormat="1" x14ac:dyDescent="0.2">
      <c r="A997" s="34" t="s">
        <v>200</v>
      </c>
      <c r="B997" s="42">
        <v>473431095052601</v>
      </c>
      <c r="C997" s="36">
        <v>307</v>
      </c>
      <c r="D997" s="37">
        <v>36587</v>
      </c>
      <c r="E997" s="37"/>
      <c r="F997" s="37"/>
      <c r="G997" s="37"/>
      <c r="H997" s="37"/>
      <c r="I997" s="37"/>
      <c r="J997" s="38" t="str">
        <f t="shared" si="79"/>
        <v>V</v>
      </c>
      <c r="K997" s="38"/>
      <c r="L997" s="38"/>
      <c r="M997" s="38"/>
      <c r="N997" s="38"/>
      <c r="O997" s="38"/>
      <c r="P997" s="38"/>
      <c r="U997" s="39">
        <v>7.85</v>
      </c>
      <c r="V997" s="40">
        <f t="shared" si="81"/>
        <v>2.3925632429137456</v>
      </c>
      <c r="W997" s="40"/>
      <c r="X997" s="39"/>
      <c r="AA997" s="34">
        <v>426.214</v>
      </c>
      <c r="AB997" s="34">
        <f t="shared" si="78"/>
        <v>423.82143675708625</v>
      </c>
      <c r="AD997" s="40">
        <f t="shared" si="82"/>
        <v>1.9475632429137455</v>
      </c>
    </row>
    <row r="998" spans="1:30" s="34" customFormat="1" x14ac:dyDescent="0.2">
      <c r="A998" s="34" t="s">
        <v>200</v>
      </c>
      <c r="B998" s="42">
        <v>473431095052601</v>
      </c>
      <c r="C998" s="36">
        <v>307</v>
      </c>
      <c r="D998" s="37">
        <v>36612</v>
      </c>
      <c r="E998" s="37"/>
      <c r="F998" s="37"/>
      <c r="G998" s="37"/>
      <c r="H998" s="37"/>
      <c r="I998" s="37"/>
      <c r="J998" s="38" t="str">
        <f t="shared" si="79"/>
        <v>V</v>
      </c>
      <c r="K998" s="38"/>
      <c r="L998" s="38"/>
      <c r="M998" s="38"/>
      <c r="N998" s="38"/>
      <c r="O998" s="38"/>
      <c r="P998" s="38"/>
      <c r="U998" s="39">
        <v>7.84</v>
      </c>
      <c r="V998" s="40">
        <f t="shared" si="81"/>
        <v>2.3895153916488874</v>
      </c>
      <c r="W998" s="40"/>
      <c r="X998" s="39"/>
      <c r="AA998" s="34">
        <v>426.214</v>
      </c>
      <c r="AB998" s="34">
        <f t="shared" si="78"/>
        <v>423.8244846083511</v>
      </c>
      <c r="AD998" s="40">
        <f t="shared" si="82"/>
        <v>1.9445153916488873</v>
      </c>
    </row>
    <row r="999" spans="1:30" s="34" customFormat="1" x14ac:dyDescent="0.2">
      <c r="A999" s="34" t="s">
        <v>200</v>
      </c>
      <c r="B999" s="42">
        <v>473431095052601</v>
      </c>
      <c r="C999" s="36">
        <v>307</v>
      </c>
      <c r="D999" s="37">
        <v>36640</v>
      </c>
      <c r="E999" s="37"/>
      <c r="F999" s="37"/>
      <c r="G999" s="37"/>
      <c r="H999" s="37"/>
      <c r="I999" s="37"/>
      <c r="J999" s="38" t="str">
        <f t="shared" si="79"/>
        <v>V</v>
      </c>
      <c r="K999" s="38"/>
      <c r="L999" s="38"/>
      <c r="M999" s="38"/>
      <c r="N999" s="38"/>
      <c r="O999" s="38"/>
      <c r="P999" s="38"/>
      <c r="U999" s="39">
        <v>7.8</v>
      </c>
      <c r="V999" s="40">
        <f t="shared" si="81"/>
        <v>2.3773239865894542</v>
      </c>
      <c r="W999" s="40"/>
      <c r="X999" s="39"/>
      <c r="AA999" s="34">
        <v>426.214</v>
      </c>
      <c r="AB999" s="34">
        <f t="shared" si="78"/>
        <v>423.83667601341057</v>
      </c>
      <c r="AD999" s="40">
        <f t="shared" si="82"/>
        <v>1.9323239865894541</v>
      </c>
    </row>
    <row r="1000" spans="1:30" s="34" customFormat="1" x14ac:dyDescent="0.2">
      <c r="A1000" s="34" t="s">
        <v>200</v>
      </c>
      <c r="B1000" s="42">
        <v>473431095052601</v>
      </c>
      <c r="C1000" s="36">
        <v>307</v>
      </c>
      <c r="D1000" s="37">
        <v>36669</v>
      </c>
      <c r="E1000" s="37"/>
      <c r="F1000" s="37"/>
      <c r="G1000" s="37"/>
      <c r="H1000" s="37"/>
      <c r="I1000" s="37"/>
      <c r="J1000" s="38" t="str">
        <f t="shared" si="79"/>
        <v>V</v>
      </c>
      <c r="K1000" s="38"/>
      <c r="L1000" s="38"/>
      <c r="M1000" s="38"/>
      <c r="N1000" s="38"/>
      <c r="O1000" s="38"/>
      <c r="P1000" s="38"/>
      <c r="U1000" s="39">
        <v>7.82</v>
      </c>
      <c r="V1000" s="40">
        <f t="shared" si="81"/>
        <v>2.383419689119171</v>
      </c>
      <c r="W1000" s="40"/>
      <c r="X1000" s="39"/>
      <c r="AA1000" s="34">
        <v>426.214</v>
      </c>
      <c r="AB1000" s="34">
        <f t="shared" ref="AB1000:AB1063" si="83">AA1000-V1000</f>
        <v>423.8305803108808</v>
      </c>
      <c r="AD1000" s="40">
        <f t="shared" si="82"/>
        <v>1.938419689119171</v>
      </c>
    </row>
    <row r="1001" spans="1:30" s="34" customFormat="1" x14ac:dyDescent="0.2">
      <c r="A1001" s="34" t="s">
        <v>200</v>
      </c>
      <c r="B1001" s="42">
        <v>473431095052601</v>
      </c>
      <c r="C1001" s="36">
        <v>307</v>
      </c>
      <c r="D1001" s="37">
        <v>36706</v>
      </c>
      <c r="E1001" s="37"/>
      <c r="F1001" s="37"/>
      <c r="G1001" s="37"/>
      <c r="H1001" s="37"/>
      <c r="I1001" s="37"/>
      <c r="J1001" s="38" t="str">
        <f t="shared" ref="J1001:J1041" si="84">IF(ISBLANK(Q1001),"V","S")</f>
        <v>V</v>
      </c>
      <c r="K1001" s="38"/>
      <c r="L1001" s="38"/>
      <c r="M1001" s="38"/>
      <c r="N1001" s="38"/>
      <c r="O1001" s="38"/>
      <c r="P1001" s="38"/>
      <c r="U1001" s="39">
        <v>7.62</v>
      </c>
      <c r="V1001" s="40">
        <f t="shared" si="81"/>
        <v>2.3224626638220056</v>
      </c>
      <c r="W1001" s="40"/>
      <c r="X1001" s="39"/>
      <c r="AA1001" s="34">
        <v>426.214</v>
      </c>
      <c r="AB1001" s="34">
        <f t="shared" si="83"/>
        <v>423.89153733617798</v>
      </c>
      <c r="AD1001" s="40">
        <f t="shared" si="82"/>
        <v>1.8774626638220056</v>
      </c>
    </row>
    <row r="1002" spans="1:30" s="34" customFormat="1" x14ac:dyDescent="0.2">
      <c r="A1002" s="34" t="s">
        <v>200</v>
      </c>
      <c r="B1002" s="42">
        <v>473431095052601</v>
      </c>
      <c r="C1002" s="36">
        <v>307</v>
      </c>
      <c r="D1002" s="37">
        <v>36732</v>
      </c>
      <c r="E1002" s="37"/>
      <c r="F1002" s="37"/>
      <c r="G1002" s="37"/>
      <c r="H1002" s="37"/>
      <c r="I1002" s="37"/>
      <c r="J1002" s="38" t="str">
        <f t="shared" si="84"/>
        <v>V</v>
      </c>
      <c r="K1002" s="38"/>
      <c r="L1002" s="38"/>
      <c r="M1002" s="38"/>
      <c r="N1002" s="38"/>
      <c r="O1002" s="38"/>
      <c r="P1002" s="38"/>
      <c r="U1002" s="39">
        <v>8.1999999999999993</v>
      </c>
      <c r="V1002" s="40">
        <f t="shared" si="81"/>
        <v>2.499238037183785</v>
      </c>
      <c r="W1002" s="40"/>
      <c r="X1002" s="39"/>
      <c r="AA1002" s="34">
        <v>426.214</v>
      </c>
      <c r="AB1002" s="34">
        <f t="shared" si="83"/>
        <v>423.71476196281623</v>
      </c>
      <c r="AD1002" s="40">
        <f t="shared" si="82"/>
        <v>2.0542380371837852</v>
      </c>
    </row>
    <row r="1003" spans="1:30" s="34" customFormat="1" x14ac:dyDescent="0.2">
      <c r="A1003" s="34" t="s">
        <v>200</v>
      </c>
      <c r="B1003" s="42">
        <v>473431095052601</v>
      </c>
      <c r="C1003" s="36">
        <v>307</v>
      </c>
      <c r="D1003" s="37">
        <v>36760</v>
      </c>
      <c r="E1003" s="37"/>
      <c r="F1003" s="37"/>
      <c r="G1003" s="37"/>
      <c r="H1003" s="37"/>
      <c r="I1003" s="37"/>
      <c r="J1003" s="38" t="str">
        <f t="shared" si="84"/>
        <v>V</v>
      </c>
      <c r="K1003" s="38"/>
      <c r="L1003" s="38"/>
      <c r="M1003" s="38"/>
      <c r="N1003" s="38"/>
      <c r="O1003" s="38"/>
      <c r="P1003" s="38"/>
      <c r="U1003" s="39">
        <v>8.18</v>
      </c>
      <c r="V1003" s="40">
        <v>2.492</v>
      </c>
      <c r="W1003" s="40"/>
      <c r="X1003" s="39"/>
      <c r="AA1003" s="34">
        <v>426.214</v>
      </c>
      <c r="AB1003" s="34">
        <f t="shared" si="83"/>
        <v>423.72199999999998</v>
      </c>
      <c r="AD1003" s="40">
        <f t="shared" si="82"/>
        <v>2.0470000000000002</v>
      </c>
    </row>
    <row r="1004" spans="1:30" s="34" customFormat="1" x14ac:dyDescent="0.2">
      <c r="A1004" s="34" t="s">
        <v>200</v>
      </c>
      <c r="B1004" s="42">
        <v>473431095052601</v>
      </c>
      <c r="C1004" s="36">
        <v>307</v>
      </c>
      <c r="D1004" s="37">
        <v>36787</v>
      </c>
      <c r="E1004" s="37"/>
      <c r="F1004" s="37"/>
      <c r="G1004" s="37"/>
      <c r="H1004" s="37"/>
      <c r="I1004" s="37"/>
      <c r="J1004" s="38" t="str">
        <f t="shared" si="84"/>
        <v>V</v>
      </c>
      <c r="K1004" s="38"/>
      <c r="L1004" s="38"/>
      <c r="M1004" s="38"/>
      <c r="N1004" s="38"/>
      <c r="O1004" s="38"/>
      <c r="P1004" s="38"/>
      <c r="U1004" s="39">
        <v>8.1999999999999993</v>
      </c>
      <c r="V1004" s="40">
        <v>2.4990000000000001</v>
      </c>
      <c r="W1004" s="40"/>
      <c r="X1004" s="39"/>
      <c r="Z1004" s="41">
        <f>AVERAGE(AB988:AB1004)</f>
        <v>423.95458344837471</v>
      </c>
      <c r="AA1004" s="34">
        <v>426.214</v>
      </c>
      <c r="AB1004" s="34">
        <f t="shared" si="83"/>
        <v>423.71499999999997</v>
      </c>
      <c r="AD1004" s="40">
        <f t="shared" si="82"/>
        <v>2.0540000000000003</v>
      </c>
    </row>
    <row r="1005" spans="1:30" s="34" customFormat="1" x14ac:dyDescent="0.2">
      <c r="A1005" s="34" t="s">
        <v>200</v>
      </c>
      <c r="B1005" s="42">
        <v>473431095052601</v>
      </c>
      <c r="C1005" s="36">
        <v>307</v>
      </c>
      <c r="D1005" s="37">
        <v>36822</v>
      </c>
      <c r="E1005" s="37"/>
      <c r="F1005" s="37"/>
      <c r="G1005" s="37"/>
      <c r="H1005" s="37"/>
      <c r="I1005" s="37"/>
      <c r="J1005" s="38" t="str">
        <f t="shared" si="84"/>
        <v>V</v>
      </c>
      <c r="K1005" s="38"/>
      <c r="L1005" s="38"/>
      <c r="M1005" s="38"/>
      <c r="N1005" s="38"/>
      <c r="O1005" s="38"/>
      <c r="P1005" s="38"/>
      <c r="U1005" s="39">
        <v>7.86</v>
      </c>
      <c r="V1005" s="40">
        <v>2.3959999999999999</v>
      </c>
      <c r="W1005" s="40"/>
      <c r="X1005" s="39"/>
      <c r="Z1005" s="41"/>
      <c r="AA1005" s="34">
        <v>426.214</v>
      </c>
      <c r="AB1005" s="34">
        <f t="shared" si="83"/>
        <v>423.81799999999998</v>
      </c>
      <c r="AD1005" s="40">
        <f t="shared" si="82"/>
        <v>1.9509999999999998</v>
      </c>
    </row>
    <row r="1006" spans="1:30" s="34" customFormat="1" x14ac:dyDescent="0.2">
      <c r="A1006" s="34" t="s">
        <v>200</v>
      </c>
      <c r="B1006" s="42">
        <v>473431095052601</v>
      </c>
      <c r="C1006" s="36">
        <v>307</v>
      </c>
      <c r="D1006" s="37">
        <v>36859</v>
      </c>
      <c r="E1006" s="37"/>
      <c r="F1006" s="37"/>
      <c r="G1006" s="37"/>
      <c r="H1006" s="37"/>
      <c r="I1006" s="37"/>
      <c r="J1006" s="38" t="str">
        <f t="shared" si="84"/>
        <v>V</v>
      </c>
      <c r="K1006" s="38"/>
      <c r="L1006" s="38"/>
      <c r="M1006" s="38"/>
      <c r="N1006" s="38"/>
      <c r="O1006" s="38"/>
      <c r="P1006" s="38"/>
      <c r="U1006" s="39">
        <v>7.4</v>
      </c>
      <c r="V1006" s="40">
        <v>2.2559999999999998</v>
      </c>
      <c r="W1006" s="40"/>
      <c r="X1006" s="39"/>
      <c r="Z1006" s="41"/>
      <c r="AA1006" s="34">
        <v>426.214</v>
      </c>
      <c r="AB1006" s="34">
        <f t="shared" si="83"/>
        <v>423.95800000000003</v>
      </c>
      <c r="AD1006" s="40">
        <f t="shared" si="82"/>
        <v>1.8109999999999997</v>
      </c>
    </row>
    <row r="1007" spans="1:30" s="34" customFormat="1" x14ac:dyDescent="0.2">
      <c r="A1007" s="34" t="s">
        <v>200</v>
      </c>
      <c r="B1007" s="42">
        <v>473431095052601</v>
      </c>
      <c r="C1007" s="36">
        <v>307</v>
      </c>
      <c r="D1007" s="37">
        <v>36888</v>
      </c>
      <c r="E1007" s="37"/>
      <c r="F1007" s="37"/>
      <c r="G1007" s="37"/>
      <c r="H1007" s="37"/>
      <c r="I1007" s="37"/>
      <c r="J1007" s="38" t="str">
        <f t="shared" si="84"/>
        <v>V</v>
      </c>
      <c r="K1007" s="38"/>
      <c r="L1007" s="38"/>
      <c r="M1007" s="38"/>
      <c r="N1007" s="38"/>
      <c r="O1007" s="38"/>
      <c r="P1007" s="38"/>
      <c r="U1007" s="39">
        <v>7.59</v>
      </c>
      <c r="V1007" s="40">
        <v>2.3130000000000002</v>
      </c>
      <c r="W1007" s="40"/>
      <c r="X1007" s="39"/>
      <c r="Z1007" s="41"/>
      <c r="AA1007" s="34">
        <v>426.214</v>
      </c>
      <c r="AB1007" s="34">
        <f t="shared" si="83"/>
        <v>423.90100000000001</v>
      </c>
      <c r="AD1007" s="40">
        <f t="shared" si="82"/>
        <v>1.8680000000000001</v>
      </c>
    </row>
    <row r="1008" spans="1:30" s="34" customFormat="1" x14ac:dyDescent="0.2">
      <c r="A1008" s="34" t="s">
        <v>200</v>
      </c>
      <c r="B1008" s="42">
        <v>473431095052601</v>
      </c>
      <c r="C1008" s="36">
        <v>307</v>
      </c>
      <c r="D1008" s="37">
        <v>36914</v>
      </c>
      <c r="E1008" s="37"/>
      <c r="F1008" s="37"/>
      <c r="G1008" s="37"/>
      <c r="H1008" s="37"/>
      <c r="I1008" s="37"/>
      <c r="J1008" s="38" t="str">
        <f t="shared" si="84"/>
        <v>V</v>
      </c>
      <c r="K1008" s="38"/>
      <c r="L1008" s="38"/>
      <c r="M1008" s="38"/>
      <c r="N1008" s="38"/>
      <c r="O1008" s="38"/>
      <c r="P1008" s="38"/>
      <c r="U1008" s="39">
        <v>7.72</v>
      </c>
      <c r="V1008" s="40">
        <v>2.3530000000000002</v>
      </c>
      <c r="W1008" s="40"/>
      <c r="X1008" s="39"/>
      <c r="Z1008" s="41"/>
      <c r="AA1008" s="34">
        <v>426.214</v>
      </c>
      <c r="AB1008" s="34">
        <f t="shared" si="83"/>
        <v>423.86099999999999</v>
      </c>
      <c r="AD1008" s="40">
        <f t="shared" si="82"/>
        <v>1.9080000000000001</v>
      </c>
    </row>
    <row r="1009" spans="1:30" s="34" customFormat="1" x14ac:dyDescent="0.2">
      <c r="A1009" s="34" t="s">
        <v>200</v>
      </c>
      <c r="B1009" s="42">
        <v>473431095052601</v>
      </c>
      <c r="C1009" s="36">
        <v>307</v>
      </c>
      <c r="D1009" s="37">
        <v>36941</v>
      </c>
      <c r="E1009" s="37"/>
      <c r="F1009" s="37"/>
      <c r="G1009" s="37"/>
      <c r="H1009" s="37"/>
      <c r="I1009" s="37"/>
      <c r="J1009" s="38" t="str">
        <f t="shared" si="84"/>
        <v>V</v>
      </c>
      <c r="K1009" s="38"/>
      <c r="L1009" s="38"/>
      <c r="M1009" s="38"/>
      <c r="N1009" s="38"/>
      <c r="O1009" s="38"/>
      <c r="P1009" s="38"/>
      <c r="U1009" s="39">
        <v>7.87</v>
      </c>
      <c r="V1009" s="40">
        <v>2.399</v>
      </c>
      <c r="W1009" s="40"/>
      <c r="X1009" s="39"/>
      <c r="Z1009" s="41"/>
      <c r="AA1009" s="34">
        <v>426.214</v>
      </c>
      <c r="AB1009" s="34">
        <f t="shared" si="83"/>
        <v>423.815</v>
      </c>
      <c r="AD1009" s="40">
        <f t="shared" si="82"/>
        <v>1.954</v>
      </c>
    </row>
    <row r="1010" spans="1:30" s="34" customFormat="1" x14ac:dyDescent="0.2">
      <c r="A1010" s="34" t="s">
        <v>200</v>
      </c>
      <c r="B1010" s="42">
        <v>473431095052601</v>
      </c>
      <c r="C1010" s="36">
        <v>307</v>
      </c>
      <c r="D1010" s="37">
        <v>36965</v>
      </c>
      <c r="E1010" s="37"/>
      <c r="F1010" s="37"/>
      <c r="G1010" s="37"/>
      <c r="H1010" s="37"/>
      <c r="I1010" s="37"/>
      <c r="J1010" s="38" t="str">
        <f t="shared" si="84"/>
        <v>V</v>
      </c>
      <c r="K1010" s="38"/>
      <c r="L1010" s="38"/>
      <c r="M1010" s="38"/>
      <c r="N1010" s="38"/>
      <c r="O1010" s="38"/>
      <c r="P1010" s="38"/>
      <c r="U1010" s="39">
        <v>7.97</v>
      </c>
      <c r="V1010" s="40">
        <v>2.4289999999999998</v>
      </c>
      <c r="W1010" s="40"/>
      <c r="X1010" s="39"/>
      <c r="Z1010" s="41"/>
      <c r="AA1010" s="34">
        <v>426.214</v>
      </c>
      <c r="AB1010" s="34">
        <f t="shared" si="83"/>
        <v>423.78500000000003</v>
      </c>
      <c r="AD1010" s="40">
        <f t="shared" si="82"/>
        <v>1.9839999999999998</v>
      </c>
    </row>
    <row r="1011" spans="1:30" s="34" customFormat="1" x14ac:dyDescent="0.2">
      <c r="A1011" s="34" t="s">
        <v>200</v>
      </c>
      <c r="B1011" s="42">
        <v>473431095052601</v>
      </c>
      <c r="C1011" s="36">
        <v>307</v>
      </c>
      <c r="D1011" s="37">
        <v>37011</v>
      </c>
      <c r="E1011" s="37"/>
      <c r="F1011" s="37"/>
      <c r="G1011" s="37"/>
      <c r="H1011" s="37"/>
      <c r="I1011" s="37"/>
      <c r="J1011" s="38" t="str">
        <f t="shared" si="84"/>
        <v>V</v>
      </c>
      <c r="K1011" s="38"/>
      <c r="L1011" s="38"/>
      <c r="M1011" s="38"/>
      <c r="N1011" s="38"/>
      <c r="O1011" s="38"/>
      <c r="P1011" s="38"/>
      <c r="U1011" s="39">
        <v>6.92</v>
      </c>
      <c r="V1011" s="40">
        <v>2.109</v>
      </c>
      <c r="W1011" s="40"/>
      <c r="X1011" s="39"/>
      <c r="Z1011" s="41"/>
      <c r="AA1011" s="34">
        <v>426.214</v>
      </c>
      <c r="AB1011" s="34">
        <f t="shared" si="83"/>
        <v>424.10500000000002</v>
      </c>
      <c r="AD1011" s="40">
        <f t="shared" si="82"/>
        <v>1.6639999999999999</v>
      </c>
    </row>
    <row r="1012" spans="1:30" s="34" customFormat="1" x14ac:dyDescent="0.2">
      <c r="A1012" s="34" t="s">
        <v>200</v>
      </c>
      <c r="B1012" s="42">
        <v>473431095052601</v>
      </c>
      <c r="C1012" s="36">
        <v>307</v>
      </c>
      <c r="D1012" s="37">
        <v>37041</v>
      </c>
      <c r="E1012" s="37"/>
      <c r="F1012" s="37"/>
      <c r="G1012" s="37"/>
      <c r="H1012" s="37"/>
      <c r="I1012" s="37"/>
      <c r="J1012" s="38" t="str">
        <f t="shared" si="84"/>
        <v>V</v>
      </c>
      <c r="K1012" s="38"/>
      <c r="L1012" s="38"/>
      <c r="M1012" s="38"/>
      <c r="N1012" s="38"/>
      <c r="O1012" s="38"/>
      <c r="P1012" s="38"/>
      <c r="U1012" s="39">
        <v>6.3</v>
      </c>
      <c r="V1012" s="40">
        <v>1.92</v>
      </c>
      <c r="W1012" s="40"/>
      <c r="X1012" s="39"/>
      <c r="Z1012" s="41"/>
      <c r="AA1012" s="34">
        <v>426.214</v>
      </c>
      <c r="AB1012" s="34">
        <f t="shared" si="83"/>
        <v>424.29399999999998</v>
      </c>
      <c r="AD1012" s="40">
        <f t="shared" si="82"/>
        <v>1.4749999999999999</v>
      </c>
    </row>
    <row r="1013" spans="1:30" s="34" customFormat="1" x14ac:dyDescent="0.2">
      <c r="A1013" s="34" t="s">
        <v>200</v>
      </c>
      <c r="B1013" s="42">
        <v>473431095052601</v>
      </c>
      <c r="C1013" s="36">
        <v>307</v>
      </c>
      <c r="D1013" s="37">
        <v>37063</v>
      </c>
      <c r="E1013" s="37"/>
      <c r="F1013" s="37"/>
      <c r="G1013" s="37"/>
      <c r="H1013" s="37"/>
      <c r="I1013" s="37"/>
      <c r="J1013" s="38" t="str">
        <f t="shared" si="84"/>
        <v>V</v>
      </c>
      <c r="K1013" s="38"/>
      <c r="L1013" s="38"/>
      <c r="M1013" s="38"/>
      <c r="N1013" s="38"/>
      <c r="O1013" s="38"/>
      <c r="P1013" s="38"/>
      <c r="U1013" s="39">
        <v>6.39</v>
      </c>
      <c r="V1013" s="40">
        <v>1.948</v>
      </c>
      <c r="W1013" s="40"/>
      <c r="X1013" s="39"/>
      <c r="Z1013" s="41"/>
      <c r="AA1013" s="34">
        <v>426.214</v>
      </c>
      <c r="AB1013" s="34">
        <f t="shared" si="83"/>
        <v>424.26600000000002</v>
      </c>
      <c r="AD1013" s="40">
        <f t="shared" si="82"/>
        <v>1.5029999999999999</v>
      </c>
    </row>
    <row r="1014" spans="1:30" s="34" customFormat="1" x14ac:dyDescent="0.2">
      <c r="A1014" s="34" t="s">
        <v>200</v>
      </c>
      <c r="B1014" s="42">
        <v>473431095052601</v>
      </c>
      <c r="C1014" s="36">
        <v>307</v>
      </c>
      <c r="D1014" s="37">
        <v>37102</v>
      </c>
      <c r="E1014" s="37"/>
      <c r="F1014" s="37"/>
      <c r="G1014" s="37"/>
      <c r="H1014" s="37"/>
      <c r="I1014" s="37"/>
      <c r="J1014" s="38" t="str">
        <f t="shared" si="84"/>
        <v>V</v>
      </c>
      <c r="K1014" s="38"/>
      <c r="L1014" s="38"/>
      <c r="M1014" s="38"/>
      <c r="N1014" s="38"/>
      <c r="O1014" s="38"/>
      <c r="P1014" s="38"/>
      <c r="U1014" s="39">
        <v>6.76</v>
      </c>
      <c r="V1014" s="40">
        <v>2.06</v>
      </c>
      <c r="W1014" s="40"/>
      <c r="X1014" s="39"/>
      <c r="Z1014" s="41"/>
      <c r="AA1014" s="34">
        <v>426.214</v>
      </c>
      <c r="AB1014" s="34">
        <f t="shared" si="83"/>
        <v>424.154</v>
      </c>
      <c r="AD1014" s="40">
        <f t="shared" si="82"/>
        <v>1.615</v>
      </c>
    </row>
    <row r="1015" spans="1:30" s="34" customFormat="1" x14ac:dyDescent="0.2">
      <c r="A1015" s="34" t="s">
        <v>200</v>
      </c>
      <c r="B1015" s="42">
        <v>473431095052601</v>
      </c>
      <c r="C1015" s="36">
        <v>307</v>
      </c>
      <c r="D1015" s="37">
        <v>37130</v>
      </c>
      <c r="E1015" s="37"/>
      <c r="F1015" s="37"/>
      <c r="G1015" s="37"/>
      <c r="H1015" s="37"/>
      <c r="I1015" s="37"/>
      <c r="J1015" s="38" t="str">
        <f t="shared" si="84"/>
        <v>V</v>
      </c>
      <c r="K1015" s="38"/>
      <c r="L1015" s="38"/>
      <c r="M1015" s="38"/>
      <c r="N1015" s="38"/>
      <c r="O1015" s="38"/>
      <c r="P1015" s="38"/>
      <c r="U1015" s="39">
        <v>7.06</v>
      </c>
      <c r="V1015" s="40">
        <v>2.1520000000000001</v>
      </c>
      <c r="W1015" s="40"/>
      <c r="X1015" s="39"/>
      <c r="Z1015" s="41"/>
      <c r="AA1015" s="34">
        <v>426.214</v>
      </c>
      <c r="AB1015" s="34">
        <f t="shared" si="83"/>
        <v>424.06200000000001</v>
      </c>
      <c r="AD1015" s="40">
        <f t="shared" si="82"/>
        <v>1.7070000000000001</v>
      </c>
    </row>
    <row r="1016" spans="1:30" s="34" customFormat="1" x14ac:dyDescent="0.2">
      <c r="A1016" s="34" t="s">
        <v>200</v>
      </c>
      <c r="B1016" s="42">
        <v>473431095052601</v>
      </c>
      <c r="C1016" s="36">
        <v>307</v>
      </c>
      <c r="D1016" s="37">
        <v>37159</v>
      </c>
      <c r="E1016" s="37"/>
      <c r="F1016" s="37"/>
      <c r="G1016" s="37"/>
      <c r="H1016" s="37"/>
      <c r="I1016" s="37"/>
      <c r="J1016" s="38" t="str">
        <f t="shared" si="84"/>
        <v>V</v>
      </c>
      <c r="K1016" s="38"/>
      <c r="L1016" s="38"/>
      <c r="M1016" s="38"/>
      <c r="N1016" s="38"/>
      <c r="O1016" s="38"/>
      <c r="P1016" s="38"/>
      <c r="U1016" s="39">
        <v>7.26</v>
      </c>
      <c r="V1016" s="40">
        <v>2.2130000000000001</v>
      </c>
      <c r="W1016" s="40"/>
      <c r="X1016" s="39"/>
      <c r="Z1016" s="41"/>
      <c r="AA1016" s="34">
        <v>426.214</v>
      </c>
      <c r="AB1016" s="34">
        <f t="shared" si="83"/>
        <v>424.00099999999998</v>
      </c>
      <c r="AD1016" s="40">
        <f t="shared" si="82"/>
        <v>1.768</v>
      </c>
    </row>
    <row r="1017" spans="1:30" s="34" customFormat="1" x14ac:dyDescent="0.2">
      <c r="A1017" s="34" t="s">
        <v>200</v>
      </c>
      <c r="B1017" s="42">
        <v>473431095052601</v>
      </c>
      <c r="C1017" s="36">
        <v>307</v>
      </c>
      <c r="D1017" s="37">
        <v>37193</v>
      </c>
      <c r="E1017" s="37"/>
      <c r="F1017" s="37"/>
      <c r="G1017" s="37"/>
      <c r="H1017" s="37"/>
      <c r="I1017" s="37"/>
      <c r="J1017" s="38" t="str">
        <f t="shared" si="84"/>
        <v>V</v>
      </c>
      <c r="K1017" s="38"/>
      <c r="L1017" s="38"/>
      <c r="M1017" s="38"/>
      <c r="N1017" s="38"/>
      <c r="O1017" s="38"/>
      <c r="P1017" s="38"/>
      <c r="U1017" s="39">
        <v>7.31</v>
      </c>
      <c r="V1017" s="40">
        <v>2.2280000000000002</v>
      </c>
      <c r="W1017" s="40"/>
      <c r="X1017" s="39"/>
      <c r="Z1017" s="41"/>
      <c r="AA1017" s="34">
        <v>426.214</v>
      </c>
      <c r="AB1017" s="34">
        <f t="shared" si="83"/>
        <v>423.98599999999999</v>
      </c>
      <c r="AD1017" s="40">
        <f t="shared" si="82"/>
        <v>1.7830000000000001</v>
      </c>
    </row>
    <row r="1018" spans="1:30" s="34" customFormat="1" x14ac:dyDescent="0.2">
      <c r="A1018" s="34" t="s">
        <v>200</v>
      </c>
      <c r="B1018" s="42">
        <v>473431095052601</v>
      </c>
      <c r="C1018" s="36">
        <v>307</v>
      </c>
      <c r="D1018" s="37">
        <v>37223</v>
      </c>
      <c r="E1018" s="37"/>
      <c r="F1018" s="37"/>
      <c r="G1018" s="37"/>
      <c r="H1018" s="37"/>
      <c r="I1018" s="37"/>
      <c r="J1018" s="38" t="str">
        <f t="shared" si="84"/>
        <v>V</v>
      </c>
      <c r="K1018" s="38"/>
      <c r="L1018" s="38"/>
      <c r="M1018" s="38"/>
      <c r="N1018" s="38"/>
      <c r="O1018" s="38"/>
      <c r="P1018" s="38"/>
      <c r="U1018" s="39">
        <v>7.49</v>
      </c>
      <c r="V1018" s="40">
        <v>2.2829999999999999</v>
      </c>
      <c r="W1018" s="40"/>
      <c r="X1018" s="39"/>
      <c r="Z1018" s="41"/>
      <c r="AA1018" s="34">
        <v>426.214</v>
      </c>
      <c r="AB1018" s="34">
        <f t="shared" si="83"/>
        <v>423.93099999999998</v>
      </c>
      <c r="AD1018" s="40">
        <f t="shared" si="82"/>
        <v>1.8379999999999999</v>
      </c>
    </row>
    <row r="1019" spans="1:30" s="34" customFormat="1" x14ac:dyDescent="0.2">
      <c r="A1019" s="34" t="s">
        <v>200</v>
      </c>
      <c r="B1019" s="42">
        <v>473431095052601</v>
      </c>
      <c r="C1019" s="36">
        <v>307</v>
      </c>
      <c r="D1019" s="37">
        <v>37244</v>
      </c>
      <c r="E1019" s="37"/>
      <c r="F1019" s="37"/>
      <c r="G1019" s="37"/>
      <c r="H1019" s="37"/>
      <c r="I1019" s="37"/>
      <c r="J1019" s="38" t="str">
        <f t="shared" si="84"/>
        <v>V</v>
      </c>
      <c r="K1019" s="38"/>
      <c r="L1019" s="38"/>
      <c r="M1019" s="38"/>
      <c r="N1019" s="38"/>
      <c r="O1019" s="38"/>
      <c r="P1019" s="38"/>
      <c r="U1019" s="39">
        <v>7.59</v>
      </c>
      <c r="V1019" s="40">
        <v>2.3130000000000002</v>
      </c>
      <c r="W1019" s="40"/>
      <c r="X1019" s="39"/>
      <c r="Z1019" s="41"/>
      <c r="AA1019" s="34">
        <v>426.214</v>
      </c>
      <c r="AB1019" s="34">
        <f t="shared" si="83"/>
        <v>423.90100000000001</v>
      </c>
      <c r="AD1019" s="40">
        <f t="shared" si="82"/>
        <v>1.8680000000000001</v>
      </c>
    </row>
    <row r="1020" spans="1:30" s="34" customFormat="1" x14ac:dyDescent="0.2">
      <c r="A1020" s="34" t="s">
        <v>200</v>
      </c>
      <c r="B1020" s="42">
        <v>473431095052601</v>
      </c>
      <c r="C1020" s="36">
        <v>307</v>
      </c>
      <c r="D1020" s="37">
        <v>37281</v>
      </c>
      <c r="E1020" s="37"/>
      <c r="F1020" s="37"/>
      <c r="G1020" s="37"/>
      <c r="H1020" s="37"/>
      <c r="I1020" s="37"/>
      <c r="J1020" s="38" t="str">
        <f t="shared" si="84"/>
        <v>V</v>
      </c>
      <c r="K1020" s="38"/>
      <c r="L1020" s="38"/>
      <c r="M1020" s="38"/>
      <c r="N1020" s="38"/>
      <c r="O1020" s="38"/>
      <c r="P1020" s="38"/>
      <c r="U1020" s="39">
        <v>7.8</v>
      </c>
      <c r="V1020" s="40">
        <v>2.3769999999999998</v>
      </c>
      <c r="W1020" s="40"/>
      <c r="X1020" s="39"/>
      <c r="Z1020" s="41"/>
      <c r="AA1020" s="34">
        <v>426.214</v>
      </c>
      <c r="AB1020" s="34">
        <f t="shared" si="83"/>
        <v>423.83699999999999</v>
      </c>
      <c r="AD1020" s="40">
        <f t="shared" si="82"/>
        <v>1.9319999999999997</v>
      </c>
    </row>
    <row r="1021" spans="1:30" s="34" customFormat="1" x14ac:dyDescent="0.2">
      <c r="A1021" s="34" t="s">
        <v>200</v>
      </c>
      <c r="B1021" s="42">
        <v>473431095052601</v>
      </c>
      <c r="C1021" s="36">
        <v>307</v>
      </c>
      <c r="D1021" s="37">
        <v>37314</v>
      </c>
      <c r="E1021" s="37"/>
      <c r="F1021" s="37"/>
      <c r="G1021" s="37"/>
      <c r="H1021" s="37"/>
      <c r="I1021" s="37"/>
      <c r="J1021" s="38" t="str">
        <f t="shared" si="84"/>
        <v>V</v>
      </c>
      <c r="K1021" s="38"/>
      <c r="L1021" s="38"/>
      <c r="M1021" s="38"/>
      <c r="N1021" s="38"/>
      <c r="O1021" s="38"/>
      <c r="P1021" s="38"/>
      <c r="U1021" s="39">
        <v>8.01</v>
      </c>
      <c r="V1021" s="40">
        <v>2.4409999999999998</v>
      </c>
      <c r="W1021" s="40"/>
      <c r="X1021" s="39"/>
      <c r="Z1021" s="41"/>
      <c r="AA1021" s="34">
        <v>426.214</v>
      </c>
      <c r="AB1021" s="34">
        <f t="shared" si="83"/>
        <v>423.77300000000002</v>
      </c>
      <c r="AD1021" s="40">
        <f t="shared" si="82"/>
        <v>1.9959999999999998</v>
      </c>
    </row>
    <row r="1022" spans="1:30" s="34" customFormat="1" x14ac:dyDescent="0.2">
      <c r="A1022" s="34" t="s">
        <v>200</v>
      </c>
      <c r="B1022" s="42">
        <v>473431095052601</v>
      </c>
      <c r="C1022" s="36">
        <v>307</v>
      </c>
      <c r="D1022" s="37">
        <v>37337</v>
      </c>
      <c r="E1022" s="37"/>
      <c r="F1022" s="37"/>
      <c r="G1022" s="37"/>
      <c r="H1022" s="37"/>
      <c r="I1022" s="37"/>
      <c r="J1022" s="38" t="str">
        <f t="shared" si="84"/>
        <v>V</v>
      </c>
      <c r="K1022" s="38"/>
      <c r="L1022" s="38"/>
      <c r="M1022" s="38"/>
      <c r="N1022" s="38"/>
      <c r="O1022" s="38"/>
      <c r="P1022" s="38"/>
      <c r="U1022" s="39">
        <v>8.14</v>
      </c>
      <c r="V1022" s="40">
        <v>2.4809999999999999</v>
      </c>
      <c r="W1022" s="40"/>
      <c r="X1022" s="39"/>
      <c r="Z1022" s="41"/>
      <c r="AA1022" s="34">
        <v>426.214</v>
      </c>
      <c r="AB1022" s="34">
        <f t="shared" si="83"/>
        <v>423.733</v>
      </c>
      <c r="AD1022" s="40">
        <f t="shared" si="82"/>
        <v>2.036</v>
      </c>
    </row>
    <row r="1023" spans="1:30" s="34" customFormat="1" x14ac:dyDescent="0.2">
      <c r="A1023" s="34" t="s">
        <v>200</v>
      </c>
      <c r="B1023" s="42">
        <v>473431095052601</v>
      </c>
      <c r="C1023" s="36">
        <v>307</v>
      </c>
      <c r="D1023" s="37">
        <v>37375</v>
      </c>
      <c r="E1023" s="37"/>
      <c r="F1023" s="37"/>
      <c r="G1023" s="37"/>
      <c r="H1023" s="37"/>
      <c r="I1023" s="37"/>
      <c r="J1023" s="38" t="str">
        <f t="shared" si="84"/>
        <v>V</v>
      </c>
      <c r="K1023" s="38"/>
      <c r="L1023" s="38"/>
      <c r="M1023" s="38"/>
      <c r="N1023" s="38"/>
      <c r="O1023" s="38"/>
      <c r="P1023" s="38"/>
      <c r="U1023" s="39">
        <v>7.81</v>
      </c>
      <c r="V1023" s="40">
        <v>2.38</v>
      </c>
      <c r="W1023" s="40"/>
      <c r="X1023" s="39"/>
      <c r="Z1023" s="41"/>
      <c r="AA1023" s="34">
        <v>426.214</v>
      </c>
      <c r="AB1023" s="34">
        <f t="shared" si="83"/>
        <v>423.834</v>
      </c>
      <c r="AD1023" s="40">
        <f t="shared" si="82"/>
        <v>1.9349999999999998</v>
      </c>
    </row>
    <row r="1024" spans="1:30" s="34" customFormat="1" x14ac:dyDescent="0.2">
      <c r="A1024" s="34" t="s">
        <v>200</v>
      </c>
      <c r="B1024" s="42">
        <v>473431095052601</v>
      </c>
      <c r="C1024" s="36">
        <v>307</v>
      </c>
      <c r="D1024" s="37">
        <v>37398</v>
      </c>
      <c r="E1024" s="37"/>
      <c r="F1024" s="37"/>
      <c r="G1024" s="37"/>
      <c r="H1024" s="37"/>
      <c r="I1024" s="37"/>
      <c r="J1024" s="38" t="str">
        <f t="shared" si="84"/>
        <v>V</v>
      </c>
      <c r="K1024" s="38"/>
      <c r="L1024" s="38"/>
      <c r="M1024" s="38"/>
      <c r="N1024" s="38"/>
      <c r="O1024" s="38"/>
      <c r="P1024" s="38"/>
      <c r="U1024" s="39">
        <v>7.66</v>
      </c>
      <c r="V1024" s="40">
        <v>2.335</v>
      </c>
      <c r="W1024" s="40"/>
      <c r="X1024" s="39"/>
      <c r="Z1024" s="41"/>
      <c r="AA1024" s="34">
        <v>426.214</v>
      </c>
      <c r="AB1024" s="34">
        <f t="shared" si="83"/>
        <v>423.87900000000002</v>
      </c>
      <c r="AD1024" s="40">
        <f t="shared" si="82"/>
        <v>1.89</v>
      </c>
    </row>
    <row r="1025" spans="1:30" s="34" customFormat="1" x14ac:dyDescent="0.2">
      <c r="A1025" s="34" t="s">
        <v>200</v>
      </c>
      <c r="B1025" s="42">
        <v>473431095052601</v>
      </c>
      <c r="C1025" s="36">
        <v>307</v>
      </c>
      <c r="D1025" s="37">
        <v>37433</v>
      </c>
      <c r="E1025" s="37"/>
      <c r="F1025" s="37"/>
      <c r="G1025" s="37"/>
      <c r="H1025" s="37"/>
      <c r="I1025" s="37"/>
      <c r="J1025" s="38" t="str">
        <f t="shared" si="84"/>
        <v>V</v>
      </c>
      <c r="K1025" s="38"/>
      <c r="L1025" s="38"/>
      <c r="M1025" s="38"/>
      <c r="N1025" s="38"/>
      <c r="O1025" s="38"/>
      <c r="P1025" s="38"/>
      <c r="U1025" s="39">
        <v>7.34</v>
      </c>
      <c r="V1025" s="40">
        <v>2.2370000000000001</v>
      </c>
      <c r="W1025" s="40"/>
      <c r="X1025" s="39"/>
      <c r="Z1025" s="41"/>
      <c r="AA1025" s="34">
        <v>426.214</v>
      </c>
      <c r="AB1025" s="34">
        <f t="shared" si="83"/>
        <v>423.97699999999998</v>
      </c>
      <c r="AD1025" s="40">
        <f t="shared" si="82"/>
        <v>1.792</v>
      </c>
    </row>
    <row r="1026" spans="1:30" s="34" customFormat="1" x14ac:dyDescent="0.2">
      <c r="A1026" s="34" t="s">
        <v>200</v>
      </c>
      <c r="B1026" s="42">
        <v>473431095052601</v>
      </c>
      <c r="C1026" s="36">
        <v>307</v>
      </c>
      <c r="D1026" s="37">
        <v>37469</v>
      </c>
      <c r="E1026" s="37"/>
      <c r="F1026" s="37"/>
      <c r="G1026" s="37"/>
      <c r="H1026" s="37"/>
      <c r="I1026" s="37"/>
      <c r="J1026" s="38" t="str">
        <f t="shared" si="84"/>
        <v>V</v>
      </c>
      <c r="K1026" s="38"/>
      <c r="L1026" s="38"/>
      <c r="M1026" s="38"/>
      <c r="N1026" s="38"/>
      <c r="O1026" s="38"/>
      <c r="P1026" s="38"/>
      <c r="U1026" s="39">
        <v>7.57</v>
      </c>
      <c r="V1026" s="40">
        <v>2.3069999999999999</v>
      </c>
      <c r="W1026" s="40"/>
      <c r="X1026" s="39"/>
      <c r="Z1026" s="41"/>
      <c r="AA1026" s="34">
        <v>426.214</v>
      </c>
      <c r="AB1026" s="34">
        <f t="shared" si="83"/>
        <v>423.90699999999998</v>
      </c>
      <c r="AD1026" s="40">
        <f t="shared" si="82"/>
        <v>1.8619999999999999</v>
      </c>
    </row>
    <row r="1027" spans="1:30" s="34" customFormat="1" x14ac:dyDescent="0.2">
      <c r="A1027" s="34" t="s">
        <v>200</v>
      </c>
      <c r="B1027" s="42">
        <v>473431095052601</v>
      </c>
      <c r="C1027" s="36">
        <v>307</v>
      </c>
      <c r="D1027" s="37">
        <v>37494</v>
      </c>
      <c r="E1027" s="37"/>
      <c r="F1027" s="37"/>
      <c r="G1027" s="37"/>
      <c r="H1027" s="37"/>
      <c r="I1027" s="37"/>
      <c r="J1027" s="38" t="str">
        <f t="shared" si="84"/>
        <v>V</v>
      </c>
      <c r="K1027" s="38"/>
      <c r="L1027" s="38"/>
      <c r="M1027" s="38"/>
      <c r="N1027" s="38"/>
      <c r="O1027" s="38"/>
      <c r="P1027" s="38"/>
      <c r="U1027" s="39">
        <v>7.93</v>
      </c>
      <c r="V1027" s="40">
        <v>2.4169999999999998</v>
      </c>
      <c r="W1027" s="40"/>
      <c r="X1027" s="39"/>
      <c r="Z1027" s="41"/>
      <c r="AA1027" s="34">
        <v>426.214</v>
      </c>
      <c r="AB1027" s="34">
        <f t="shared" si="83"/>
        <v>423.79700000000003</v>
      </c>
      <c r="AD1027" s="40">
        <f t="shared" si="82"/>
        <v>1.9719999999999998</v>
      </c>
    </row>
    <row r="1028" spans="1:30" s="34" customFormat="1" x14ac:dyDescent="0.2">
      <c r="A1028" s="34" t="s">
        <v>200</v>
      </c>
      <c r="B1028" s="42">
        <v>473431095052601</v>
      </c>
      <c r="C1028" s="36">
        <v>307</v>
      </c>
      <c r="D1028" s="37">
        <v>37524</v>
      </c>
      <c r="E1028" s="37"/>
      <c r="F1028" s="37"/>
      <c r="G1028" s="37"/>
      <c r="H1028" s="37"/>
      <c r="I1028" s="37"/>
      <c r="J1028" s="38" t="str">
        <f t="shared" si="84"/>
        <v>V</v>
      </c>
      <c r="K1028" s="38"/>
      <c r="L1028" s="38"/>
      <c r="M1028" s="38"/>
      <c r="N1028" s="38"/>
      <c r="O1028" s="38"/>
      <c r="P1028" s="38"/>
      <c r="U1028" s="39">
        <v>8.07</v>
      </c>
      <c r="V1028" s="40">
        <f t="shared" ref="V1028:V1091" si="85">U1028*0.3048</f>
        <v>2.4597360000000004</v>
      </c>
      <c r="W1028" s="40"/>
      <c r="X1028" s="39"/>
      <c r="Z1028" s="41"/>
      <c r="AA1028" s="34">
        <v>426.214</v>
      </c>
      <c r="AB1028" s="34">
        <f t="shared" si="83"/>
        <v>423.75426399999998</v>
      </c>
      <c r="AD1028" s="40">
        <f t="shared" si="82"/>
        <v>2.0147360000000005</v>
      </c>
    </row>
    <row r="1029" spans="1:30" s="34" customFormat="1" x14ac:dyDescent="0.2">
      <c r="A1029" s="34" t="s">
        <v>200</v>
      </c>
      <c r="B1029" s="42">
        <v>473431095052601</v>
      </c>
      <c r="C1029" s="36">
        <v>307</v>
      </c>
      <c r="D1029" s="37">
        <v>37550</v>
      </c>
      <c r="E1029" s="37"/>
      <c r="F1029" s="37"/>
      <c r="G1029" s="37"/>
      <c r="H1029" s="37"/>
      <c r="I1029" s="37"/>
      <c r="J1029" s="38" t="str">
        <f t="shared" si="84"/>
        <v>V</v>
      </c>
      <c r="K1029" s="38"/>
      <c r="L1029" s="38"/>
      <c r="M1029" s="38"/>
      <c r="N1029" s="38"/>
      <c r="O1029" s="38"/>
      <c r="P1029" s="38"/>
      <c r="U1029" s="39">
        <v>8.09</v>
      </c>
      <c r="V1029" s="40">
        <f t="shared" si="85"/>
        <v>2.4658320000000002</v>
      </c>
      <c r="W1029" s="40"/>
      <c r="X1029" s="39"/>
      <c r="Z1029" s="41"/>
      <c r="AA1029" s="34">
        <v>426.214</v>
      </c>
      <c r="AB1029" s="34">
        <f t="shared" si="83"/>
        <v>423.74816800000002</v>
      </c>
      <c r="AD1029" s="40">
        <f t="shared" si="82"/>
        <v>2.0208320000000004</v>
      </c>
    </row>
    <row r="1030" spans="1:30" s="34" customFormat="1" x14ac:dyDescent="0.2">
      <c r="A1030" s="34" t="s">
        <v>200</v>
      </c>
      <c r="B1030" s="42">
        <v>473431095052601</v>
      </c>
      <c r="C1030" s="36">
        <v>307</v>
      </c>
      <c r="D1030" s="37">
        <v>37581</v>
      </c>
      <c r="E1030" s="37"/>
      <c r="F1030" s="37"/>
      <c r="G1030" s="37"/>
      <c r="H1030" s="37"/>
      <c r="I1030" s="37"/>
      <c r="J1030" s="38" t="str">
        <f t="shared" si="84"/>
        <v>V</v>
      </c>
      <c r="K1030" s="38"/>
      <c r="L1030" s="38"/>
      <c r="M1030" s="38"/>
      <c r="N1030" s="38"/>
      <c r="O1030" s="38"/>
      <c r="P1030" s="38"/>
      <c r="U1030" s="39">
        <v>8.16</v>
      </c>
      <c r="V1030" s="40">
        <f t="shared" si="85"/>
        <v>2.487168</v>
      </c>
      <c r="W1030" s="40"/>
      <c r="X1030" s="39"/>
      <c r="Z1030" s="41"/>
      <c r="AA1030" s="34">
        <v>426.214</v>
      </c>
      <c r="AB1030" s="34">
        <f t="shared" si="83"/>
        <v>423.726832</v>
      </c>
      <c r="AD1030" s="40">
        <f t="shared" si="82"/>
        <v>2.0421680000000002</v>
      </c>
    </row>
    <row r="1031" spans="1:30" s="34" customFormat="1" x14ac:dyDescent="0.2">
      <c r="A1031" s="34" t="s">
        <v>200</v>
      </c>
      <c r="B1031" s="42">
        <v>473431095052601</v>
      </c>
      <c r="C1031" s="36">
        <v>307</v>
      </c>
      <c r="D1031" s="37">
        <v>37610</v>
      </c>
      <c r="E1031" s="37"/>
      <c r="F1031" s="37"/>
      <c r="G1031" s="37"/>
      <c r="H1031" s="37"/>
      <c r="I1031" s="37"/>
      <c r="J1031" s="38" t="str">
        <f t="shared" si="84"/>
        <v>V</v>
      </c>
      <c r="K1031" s="38"/>
      <c r="L1031" s="38"/>
      <c r="M1031" s="38"/>
      <c r="N1031" s="38"/>
      <c r="O1031" s="38"/>
      <c r="P1031" s="38"/>
      <c r="U1031" s="39">
        <v>8.25</v>
      </c>
      <c r="V1031" s="40">
        <f t="shared" si="85"/>
        <v>2.5146000000000002</v>
      </c>
      <c r="W1031" s="40"/>
      <c r="X1031" s="39"/>
      <c r="Z1031" s="41"/>
      <c r="AA1031" s="34">
        <v>426.214</v>
      </c>
      <c r="AB1031" s="34">
        <f t="shared" si="83"/>
        <v>423.69940000000003</v>
      </c>
      <c r="AD1031" s="40">
        <f t="shared" si="82"/>
        <v>2.0696000000000003</v>
      </c>
    </row>
    <row r="1032" spans="1:30" s="34" customFormat="1" x14ac:dyDescent="0.2">
      <c r="A1032" s="34" t="s">
        <v>200</v>
      </c>
      <c r="B1032" s="42">
        <v>473431095052601</v>
      </c>
      <c r="C1032" s="36">
        <v>307</v>
      </c>
      <c r="D1032" s="37">
        <v>37651</v>
      </c>
      <c r="E1032" s="37"/>
      <c r="F1032" s="37"/>
      <c r="G1032" s="37"/>
      <c r="H1032" s="37"/>
      <c r="I1032" s="37"/>
      <c r="J1032" s="38" t="str">
        <f t="shared" si="84"/>
        <v>V</v>
      </c>
      <c r="K1032" s="38"/>
      <c r="L1032" s="38"/>
      <c r="M1032" s="38"/>
      <c r="N1032" s="38"/>
      <c r="O1032" s="38"/>
      <c r="P1032" s="38"/>
      <c r="U1032" s="39">
        <v>8.41</v>
      </c>
      <c r="V1032" s="40">
        <f t="shared" si="85"/>
        <v>2.5633680000000001</v>
      </c>
      <c r="W1032" s="40"/>
      <c r="X1032" s="39"/>
      <c r="Z1032" s="41"/>
      <c r="AA1032" s="34">
        <v>426.214</v>
      </c>
      <c r="AB1032" s="34">
        <f t="shared" si="83"/>
        <v>423.65063199999997</v>
      </c>
      <c r="AD1032" s="40">
        <f t="shared" si="82"/>
        <v>2.1183680000000003</v>
      </c>
    </row>
    <row r="1033" spans="1:30" s="34" customFormat="1" x14ac:dyDescent="0.2">
      <c r="A1033" s="34" t="s">
        <v>200</v>
      </c>
      <c r="B1033" s="42">
        <v>473431095052601</v>
      </c>
      <c r="C1033" s="36">
        <v>307</v>
      </c>
      <c r="D1033" s="37">
        <v>37679</v>
      </c>
      <c r="E1033" s="37"/>
      <c r="F1033" s="37"/>
      <c r="G1033" s="37"/>
      <c r="H1033" s="37"/>
      <c r="I1033" s="37"/>
      <c r="J1033" s="38" t="str">
        <f t="shared" si="84"/>
        <v>V</v>
      </c>
      <c r="K1033" s="38"/>
      <c r="L1033" s="38"/>
      <c r="M1033" s="38"/>
      <c r="N1033" s="38"/>
      <c r="O1033" s="38"/>
      <c r="P1033" s="38"/>
      <c r="U1033" s="39">
        <v>8.5299999999999994</v>
      </c>
      <c r="V1033" s="40">
        <f t="shared" si="85"/>
        <v>2.5999439999999998</v>
      </c>
      <c r="W1033" s="40"/>
      <c r="X1033" s="39"/>
      <c r="Z1033" s="41"/>
      <c r="AA1033" s="34">
        <v>426.214</v>
      </c>
      <c r="AB1033" s="34">
        <f t="shared" si="83"/>
        <v>423.61405600000001</v>
      </c>
      <c r="AD1033" s="40">
        <f t="shared" si="82"/>
        <v>2.154944</v>
      </c>
    </row>
    <row r="1034" spans="1:30" s="34" customFormat="1" x14ac:dyDescent="0.2">
      <c r="A1034" s="34" t="s">
        <v>200</v>
      </c>
      <c r="B1034" s="42">
        <v>473431095052601</v>
      </c>
      <c r="C1034" s="36">
        <v>307</v>
      </c>
      <c r="D1034" s="37">
        <v>37706</v>
      </c>
      <c r="E1034" s="37"/>
      <c r="F1034" s="37"/>
      <c r="G1034" s="37"/>
      <c r="H1034" s="37"/>
      <c r="I1034" s="37"/>
      <c r="J1034" s="38" t="str">
        <f t="shared" si="84"/>
        <v>V</v>
      </c>
      <c r="K1034" s="38"/>
      <c r="L1034" s="38"/>
      <c r="M1034" s="38"/>
      <c r="N1034" s="38"/>
      <c r="O1034" s="38"/>
      <c r="P1034" s="38"/>
      <c r="U1034" s="39">
        <v>8.61</v>
      </c>
      <c r="V1034" s="40">
        <f t="shared" si="85"/>
        <v>2.6243279999999998</v>
      </c>
      <c r="W1034" s="40"/>
      <c r="X1034" s="39"/>
      <c r="Z1034" s="41"/>
      <c r="AA1034" s="34">
        <v>426.214</v>
      </c>
      <c r="AB1034" s="34">
        <f t="shared" si="83"/>
        <v>423.58967200000001</v>
      </c>
      <c r="AD1034" s="40">
        <f t="shared" si="82"/>
        <v>2.1793279999999999</v>
      </c>
    </row>
    <row r="1035" spans="1:30" s="34" customFormat="1" x14ac:dyDescent="0.2">
      <c r="A1035" s="34" t="s">
        <v>200</v>
      </c>
      <c r="B1035" s="42">
        <v>473431095052601</v>
      </c>
      <c r="C1035" s="36">
        <v>307</v>
      </c>
      <c r="D1035" s="37">
        <v>37739</v>
      </c>
      <c r="E1035" s="37"/>
      <c r="F1035" s="37"/>
      <c r="G1035" s="37"/>
      <c r="H1035" s="37"/>
      <c r="I1035" s="37"/>
      <c r="J1035" s="38" t="str">
        <f t="shared" si="84"/>
        <v>V</v>
      </c>
      <c r="K1035" s="38"/>
      <c r="L1035" s="38"/>
      <c r="M1035" s="38"/>
      <c r="N1035" s="38"/>
      <c r="O1035" s="38"/>
      <c r="P1035" s="38"/>
      <c r="U1035" s="39">
        <v>8.51</v>
      </c>
      <c r="V1035" s="40">
        <f t="shared" si="85"/>
        <v>2.5938479999999999</v>
      </c>
      <c r="W1035" s="40"/>
      <c r="X1035" s="39"/>
      <c r="Z1035" s="41"/>
      <c r="AA1035" s="34">
        <v>426.214</v>
      </c>
      <c r="AB1035" s="34">
        <f t="shared" si="83"/>
        <v>423.62015200000002</v>
      </c>
      <c r="AD1035" s="40">
        <f t="shared" si="82"/>
        <v>2.1488480000000001</v>
      </c>
    </row>
    <row r="1036" spans="1:30" s="34" customFormat="1" x14ac:dyDescent="0.2">
      <c r="A1036" s="34" t="s">
        <v>200</v>
      </c>
      <c r="B1036" s="42">
        <v>473431095052601</v>
      </c>
      <c r="C1036" s="36">
        <v>307</v>
      </c>
      <c r="D1036" s="37">
        <v>37761</v>
      </c>
      <c r="E1036" s="37"/>
      <c r="F1036" s="37"/>
      <c r="G1036" s="37"/>
      <c r="H1036" s="37"/>
      <c r="I1036" s="37"/>
      <c r="J1036" s="38" t="str">
        <f t="shared" si="84"/>
        <v>V</v>
      </c>
      <c r="K1036" s="38"/>
      <c r="L1036" s="38"/>
      <c r="M1036" s="38"/>
      <c r="N1036" s="38"/>
      <c r="O1036" s="38"/>
      <c r="P1036" s="38"/>
      <c r="U1036" s="39">
        <v>8.5</v>
      </c>
      <c r="V1036" s="40">
        <f t="shared" si="85"/>
        <v>2.5908000000000002</v>
      </c>
      <c r="W1036" s="40"/>
      <c r="X1036" s="39"/>
      <c r="Z1036" s="41"/>
      <c r="AA1036" s="34">
        <v>426.214</v>
      </c>
      <c r="AB1036" s="34">
        <f t="shared" si="83"/>
        <v>423.6232</v>
      </c>
      <c r="AD1036" s="40">
        <f t="shared" si="82"/>
        <v>2.1458000000000004</v>
      </c>
    </row>
    <row r="1037" spans="1:30" s="34" customFormat="1" x14ac:dyDescent="0.2">
      <c r="A1037" s="34" t="s">
        <v>200</v>
      </c>
      <c r="B1037" s="42">
        <v>473431095052601</v>
      </c>
      <c r="C1037" s="36">
        <v>307</v>
      </c>
      <c r="D1037" s="37">
        <v>37802</v>
      </c>
      <c r="E1037" s="37"/>
      <c r="F1037" s="37"/>
      <c r="G1037" s="37"/>
      <c r="H1037" s="37"/>
      <c r="I1037" s="37"/>
      <c r="J1037" s="38" t="str">
        <f t="shared" si="84"/>
        <v>V</v>
      </c>
      <c r="K1037" s="38"/>
      <c r="L1037" s="38"/>
      <c r="M1037" s="38"/>
      <c r="N1037" s="38"/>
      <c r="O1037" s="38"/>
      <c r="P1037" s="38"/>
      <c r="U1037" s="39">
        <v>8.42</v>
      </c>
      <c r="V1037" s="40">
        <f t="shared" si="85"/>
        <v>2.5664160000000003</v>
      </c>
      <c r="W1037" s="40"/>
      <c r="X1037" s="39"/>
      <c r="Z1037" s="41"/>
      <c r="AA1037" s="34">
        <v>426.214</v>
      </c>
      <c r="AB1037" s="34">
        <f t="shared" si="83"/>
        <v>423.64758399999999</v>
      </c>
      <c r="AD1037" s="40">
        <f t="shared" si="82"/>
        <v>2.1214160000000004</v>
      </c>
    </row>
    <row r="1038" spans="1:30" s="34" customFormat="1" x14ac:dyDescent="0.2">
      <c r="A1038" s="34" t="s">
        <v>200</v>
      </c>
      <c r="B1038" s="42">
        <v>473431095052601</v>
      </c>
      <c r="C1038" s="36">
        <v>307</v>
      </c>
      <c r="D1038" s="37">
        <v>37832</v>
      </c>
      <c r="E1038" s="37"/>
      <c r="F1038" s="37"/>
      <c r="G1038" s="37"/>
      <c r="H1038" s="37"/>
      <c r="I1038" s="37"/>
      <c r="J1038" s="38" t="str">
        <f t="shared" si="84"/>
        <v>V</v>
      </c>
      <c r="K1038" s="38"/>
      <c r="L1038" s="38"/>
      <c r="M1038" s="38"/>
      <c r="N1038" s="38"/>
      <c r="O1038" s="38"/>
      <c r="P1038" s="38"/>
      <c r="U1038" s="39">
        <v>8.68</v>
      </c>
      <c r="V1038" s="40">
        <f t="shared" si="85"/>
        <v>2.645664</v>
      </c>
      <c r="W1038" s="40"/>
      <c r="X1038" s="39"/>
      <c r="Z1038" s="41"/>
      <c r="AA1038" s="34">
        <v>426.214</v>
      </c>
      <c r="AB1038" s="34">
        <f t="shared" si="83"/>
        <v>423.56833599999999</v>
      </c>
      <c r="AD1038" s="40">
        <f t="shared" si="82"/>
        <v>2.2006640000000002</v>
      </c>
    </row>
    <row r="1039" spans="1:30" s="34" customFormat="1" x14ac:dyDescent="0.2">
      <c r="A1039" s="34" t="s">
        <v>200</v>
      </c>
      <c r="B1039" s="42">
        <v>473431095052601</v>
      </c>
      <c r="C1039" s="36">
        <v>307</v>
      </c>
      <c r="D1039" s="37">
        <v>37860</v>
      </c>
      <c r="E1039" s="37"/>
      <c r="F1039" s="37"/>
      <c r="G1039" s="37"/>
      <c r="H1039" s="37"/>
      <c r="I1039" s="37"/>
      <c r="J1039" s="38" t="str">
        <f t="shared" si="84"/>
        <v>V</v>
      </c>
      <c r="K1039" s="38"/>
      <c r="L1039" s="38"/>
      <c r="M1039" s="38"/>
      <c r="N1039" s="38"/>
      <c r="O1039" s="38"/>
      <c r="P1039" s="38"/>
      <c r="U1039" s="39">
        <v>9.0399999999999991</v>
      </c>
      <c r="V1039" s="40">
        <f t="shared" si="85"/>
        <v>2.7553920000000001</v>
      </c>
      <c r="W1039" s="40"/>
      <c r="X1039" s="39"/>
      <c r="Z1039" s="41"/>
      <c r="AA1039" s="34">
        <v>426.214</v>
      </c>
      <c r="AB1039" s="34">
        <f t="shared" si="83"/>
        <v>423.45860800000003</v>
      </c>
      <c r="AD1039" s="40">
        <f t="shared" si="82"/>
        <v>2.3103920000000002</v>
      </c>
    </row>
    <row r="1040" spans="1:30" s="34" customFormat="1" x14ac:dyDescent="0.2">
      <c r="A1040" s="34" t="s">
        <v>200</v>
      </c>
      <c r="B1040" s="42">
        <v>473431095052601</v>
      </c>
      <c r="C1040" s="36">
        <v>307</v>
      </c>
      <c r="D1040" s="37">
        <v>37888</v>
      </c>
      <c r="E1040" s="37"/>
      <c r="F1040" s="37"/>
      <c r="G1040" s="37"/>
      <c r="H1040" s="37"/>
      <c r="I1040" s="37"/>
      <c r="J1040" s="38" t="str">
        <f t="shared" si="84"/>
        <v>V</v>
      </c>
      <c r="K1040" s="38"/>
      <c r="L1040" s="38"/>
      <c r="M1040" s="38"/>
      <c r="N1040" s="38"/>
      <c r="O1040" s="38"/>
      <c r="P1040" s="38"/>
      <c r="U1040" s="39">
        <v>9.1300000000000008</v>
      </c>
      <c r="V1040" s="40">
        <f t="shared" si="85"/>
        <v>2.7828240000000002</v>
      </c>
      <c r="W1040" s="40"/>
      <c r="X1040" s="39"/>
      <c r="Z1040" s="41"/>
      <c r="AA1040" s="34">
        <v>426.214</v>
      </c>
      <c r="AB1040" s="34">
        <f t="shared" si="83"/>
        <v>423.43117599999999</v>
      </c>
      <c r="AD1040" s="40">
        <f t="shared" si="82"/>
        <v>2.3378240000000003</v>
      </c>
    </row>
    <row r="1041" spans="1:30" s="34" customFormat="1" x14ac:dyDescent="0.2">
      <c r="A1041" s="34" t="s">
        <v>200</v>
      </c>
      <c r="B1041" s="42">
        <v>473431095052601</v>
      </c>
      <c r="C1041" s="36">
        <v>307</v>
      </c>
      <c r="D1041" s="37">
        <v>37924</v>
      </c>
      <c r="E1041" s="37"/>
      <c r="F1041" s="37"/>
      <c r="G1041" s="37"/>
      <c r="H1041" s="37"/>
      <c r="I1041" s="37"/>
      <c r="J1041" s="38" t="str">
        <f t="shared" si="84"/>
        <v>V</v>
      </c>
      <c r="K1041" s="38"/>
      <c r="L1041" s="38"/>
      <c r="M1041" s="38"/>
      <c r="N1041" s="38"/>
      <c r="O1041" s="38"/>
      <c r="P1041" s="38"/>
      <c r="U1041" s="39">
        <v>9.07</v>
      </c>
      <c r="V1041" s="40">
        <f t="shared" si="85"/>
        <v>2.7645360000000001</v>
      </c>
      <c r="W1041" s="40"/>
      <c r="X1041" s="39"/>
      <c r="Z1041" s="41"/>
      <c r="AA1041" s="34">
        <v>426.214</v>
      </c>
      <c r="AB1041" s="34">
        <f t="shared" si="83"/>
        <v>423.44946399999998</v>
      </c>
      <c r="AD1041" s="40">
        <f t="shared" si="82"/>
        <v>2.3195360000000003</v>
      </c>
    </row>
    <row r="1042" spans="1:30" s="34" customFormat="1" x14ac:dyDescent="0.2">
      <c r="A1042" s="34" t="s">
        <v>200</v>
      </c>
      <c r="B1042" s="42">
        <v>473431095052601</v>
      </c>
      <c r="C1042" s="36">
        <v>307</v>
      </c>
      <c r="D1042" s="37">
        <v>37951</v>
      </c>
      <c r="E1042" s="37"/>
      <c r="F1042" s="37"/>
      <c r="G1042" s="37"/>
      <c r="H1042" s="37"/>
      <c r="I1042" s="37"/>
      <c r="J1042" s="38" t="str">
        <f>IF(ISBLANK(Q1042),"V","S")</f>
        <v>V</v>
      </c>
      <c r="K1042" s="38"/>
      <c r="L1042" s="38"/>
      <c r="M1042" s="38"/>
      <c r="N1042" s="38"/>
      <c r="O1042" s="38"/>
      <c r="P1042" s="38"/>
      <c r="U1042" s="39">
        <v>9.0299999999999994</v>
      </c>
      <c r="V1042" s="40">
        <f t="shared" si="85"/>
        <v>2.7523439999999999</v>
      </c>
      <c r="W1042" s="40"/>
      <c r="X1042" s="39"/>
      <c r="Z1042" s="41"/>
      <c r="AA1042" s="34">
        <v>426.214</v>
      </c>
      <c r="AB1042" s="34">
        <f t="shared" si="83"/>
        <v>423.461656</v>
      </c>
      <c r="AD1042" s="40">
        <f t="shared" si="82"/>
        <v>2.3073440000000001</v>
      </c>
    </row>
    <row r="1043" spans="1:30" s="34" customFormat="1" x14ac:dyDescent="0.2">
      <c r="A1043" s="34" t="s">
        <v>200</v>
      </c>
      <c r="B1043" s="42">
        <v>473431095052601</v>
      </c>
      <c r="C1043" s="36">
        <v>307</v>
      </c>
      <c r="D1043" s="37">
        <v>37978</v>
      </c>
      <c r="E1043" s="37"/>
      <c r="F1043" s="37"/>
      <c r="G1043" s="37"/>
      <c r="H1043" s="37"/>
      <c r="I1043" s="37"/>
      <c r="J1043" s="38" t="str">
        <f>IF(ISBLANK(Q1043),"V","S")</f>
        <v>V</v>
      </c>
      <c r="K1043" s="38"/>
      <c r="L1043" s="38"/>
      <c r="M1043" s="38"/>
      <c r="N1043" s="38"/>
      <c r="O1043" s="38"/>
      <c r="P1043" s="38"/>
      <c r="U1043" s="39">
        <v>9</v>
      </c>
      <c r="V1043" s="40">
        <f t="shared" si="85"/>
        <v>2.7432000000000003</v>
      </c>
      <c r="W1043" s="40"/>
      <c r="X1043" s="39"/>
      <c r="Z1043" s="41"/>
      <c r="AA1043" s="34">
        <v>426.214</v>
      </c>
      <c r="AB1043" s="34">
        <f t="shared" si="83"/>
        <v>423.4708</v>
      </c>
      <c r="AD1043" s="40">
        <f t="shared" si="82"/>
        <v>2.2982000000000005</v>
      </c>
    </row>
    <row r="1044" spans="1:30" s="34" customFormat="1" x14ac:dyDescent="0.2">
      <c r="A1044" s="34" t="s">
        <v>200</v>
      </c>
      <c r="B1044" s="42">
        <v>473431095052601</v>
      </c>
      <c r="C1044" s="36">
        <v>307</v>
      </c>
      <c r="D1044" s="37">
        <v>38008</v>
      </c>
      <c r="E1044" s="37"/>
      <c r="F1044" s="37"/>
      <c r="G1044" s="37"/>
      <c r="H1044" s="37"/>
      <c r="I1044" s="37"/>
      <c r="J1044" s="38" t="str">
        <f>IF(ISBLANK(Q1044),"V","S")</f>
        <v>V</v>
      </c>
      <c r="K1044" s="38"/>
      <c r="L1044" s="38"/>
      <c r="M1044" s="38"/>
      <c r="N1044" s="38"/>
      <c r="O1044" s="38"/>
      <c r="P1044" s="38"/>
      <c r="U1044" s="39">
        <v>9.06</v>
      </c>
      <c r="V1044" s="40">
        <f t="shared" si="85"/>
        <v>2.7614880000000004</v>
      </c>
      <c r="W1044" s="40"/>
      <c r="X1044" s="39"/>
      <c r="Z1044" s="41"/>
      <c r="AA1044" s="34">
        <v>426.214</v>
      </c>
      <c r="AB1044" s="34">
        <f t="shared" si="83"/>
        <v>423.45251200000001</v>
      </c>
      <c r="AD1044" s="40">
        <f t="shared" si="82"/>
        <v>2.3164880000000005</v>
      </c>
    </row>
    <row r="1045" spans="1:30" s="34" customFormat="1" x14ac:dyDescent="0.2">
      <c r="A1045" s="34" t="s">
        <v>200</v>
      </c>
      <c r="B1045" s="42">
        <v>473431095052601</v>
      </c>
      <c r="C1045" s="36">
        <v>307</v>
      </c>
      <c r="D1045" s="37">
        <v>38047</v>
      </c>
      <c r="E1045" s="37"/>
      <c r="F1045" s="37"/>
      <c r="G1045" s="37"/>
      <c r="H1045" s="37"/>
      <c r="I1045" s="37"/>
      <c r="J1045" s="38" t="str">
        <f>IF(ISBLANK(Q1045),"V","S")</f>
        <v>V</v>
      </c>
      <c r="K1045" s="38"/>
      <c r="L1045" s="38"/>
      <c r="M1045" s="38"/>
      <c r="N1045" s="38"/>
      <c r="O1045" s="38"/>
      <c r="P1045" s="38"/>
      <c r="U1045" s="39">
        <v>9.1300000000000008</v>
      </c>
      <c r="V1045" s="40">
        <f t="shared" si="85"/>
        <v>2.7828240000000002</v>
      </c>
      <c r="W1045" s="40"/>
      <c r="X1045" s="39"/>
      <c r="Z1045" s="41"/>
      <c r="AA1045" s="34">
        <v>426.214</v>
      </c>
      <c r="AB1045" s="34">
        <f t="shared" si="83"/>
        <v>423.43117599999999</v>
      </c>
      <c r="AD1045" s="40">
        <f t="shared" si="82"/>
        <v>2.3378240000000003</v>
      </c>
    </row>
    <row r="1046" spans="1:30" s="34" customFormat="1" x14ac:dyDescent="0.2">
      <c r="A1046" s="34" t="s">
        <v>200</v>
      </c>
      <c r="B1046" s="42">
        <v>473431095052601</v>
      </c>
      <c r="C1046" s="36">
        <v>307</v>
      </c>
      <c r="D1046" s="37">
        <v>38079</v>
      </c>
      <c r="E1046" s="37"/>
      <c r="F1046" s="37"/>
      <c r="G1046" s="37"/>
      <c r="H1046" s="37"/>
      <c r="I1046" s="37"/>
      <c r="J1046" s="38" t="s">
        <v>202</v>
      </c>
      <c r="K1046" s="38"/>
      <c r="L1046" s="38"/>
      <c r="M1046" s="38"/>
      <c r="N1046" s="38"/>
      <c r="O1046" s="38"/>
      <c r="P1046" s="38"/>
      <c r="U1046" s="39">
        <v>8.9600000000000009</v>
      </c>
      <c r="V1046" s="40">
        <f t="shared" si="85"/>
        <v>2.7310080000000005</v>
      </c>
      <c r="W1046" s="40"/>
      <c r="X1046" s="39"/>
      <c r="Z1046" s="41" t="s">
        <v>76</v>
      </c>
      <c r="AA1046" s="34">
        <v>426.214</v>
      </c>
      <c r="AB1046" s="34">
        <f t="shared" si="83"/>
        <v>423.48299200000002</v>
      </c>
      <c r="AD1046" s="40">
        <f t="shared" si="82"/>
        <v>2.2860080000000007</v>
      </c>
    </row>
    <row r="1047" spans="1:30" s="34" customFormat="1" x14ac:dyDescent="0.2">
      <c r="A1047" s="34" t="s">
        <v>200</v>
      </c>
      <c r="B1047" s="42">
        <v>473431095052601</v>
      </c>
      <c r="C1047" s="36">
        <v>307</v>
      </c>
      <c r="D1047" s="37">
        <v>38105</v>
      </c>
      <c r="E1047" s="37"/>
      <c r="F1047" s="37"/>
      <c r="G1047" s="37"/>
      <c r="H1047" s="37"/>
      <c r="I1047" s="37"/>
      <c r="J1047" s="38" t="s">
        <v>202</v>
      </c>
      <c r="K1047" s="38"/>
      <c r="L1047" s="38"/>
      <c r="M1047" s="38"/>
      <c r="N1047" s="38"/>
      <c r="O1047" s="38"/>
      <c r="P1047" s="38"/>
      <c r="U1047" s="39">
        <v>8.58</v>
      </c>
      <c r="V1047" s="40">
        <f t="shared" si="85"/>
        <v>2.6151840000000002</v>
      </c>
      <c r="W1047" s="40"/>
      <c r="X1047" s="39"/>
      <c r="Z1047" s="41" t="s">
        <v>76</v>
      </c>
      <c r="AA1047" s="34">
        <v>426.214</v>
      </c>
      <c r="AB1047" s="34">
        <f t="shared" si="83"/>
        <v>423.598816</v>
      </c>
      <c r="AD1047" s="40">
        <f t="shared" si="82"/>
        <v>2.1701840000000003</v>
      </c>
    </row>
    <row r="1048" spans="1:30" s="34" customFormat="1" x14ac:dyDescent="0.2">
      <c r="A1048" s="34" t="s">
        <v>200</v>
      </c>
      <c r="B1048" s="42">
        <v>473431095052601</v>
      </c>
      <c r="C1048" s="36">
        <v>307</v>
      </c>
      <c r="D1048" s="37">
        <v>38131</v>
      </c>
      <c r="E1048" s="37"/>
      <c r="F1048" s="37"/>
      <c r="G1048" s="37"/>
      <c r="H1048" s="37"/>
      <c r="I1048" s="37"/>
      <c r="J1048" s="38" t="s">
        <v>202</v>
      </c>
      <c r="K1048" s="38"/>
      <c r="L1048" s="38"/>
      <c r="M1048" s="38"/>
      <c r="N1048" s="38"/>
      <c r="O1048" s="38"/>
      <c r="P1048" s="38"/>
      <c r="U1048" s="39">
        <v>8.56</v>
      </c>
      <c r="V1048" s="40">
        <f t="shared" si="85"/>
        <v>2.6090880000000003</v>
      </c>
      <c r="W1048" s="40"/>
      <c r="X1048" s="39"/>
      <c r="Z1048" s="41" t="s">
        <v>77</v>
      </c>
      <c r="AA1048" s="34">
        <v>426.214</v>
      </c>
      <c r="AB1048" s="34">
        <f t="shared" si="83"/>
        <v>423.60491200000001</v>
      </c>
      <c r="AD1048" s="40">
        <f t="shared" si="82"/>
        <v>2.1640880000000005</v>
      </c>
    </row>
    <row r="1049" spans="1:30" s="34" customFormat="1" x14ac:dyDescent="0.2">
      <c r="A1049" s="34" t="s">
        <v>200</v>
      </c>
      <c r="B1049" s="42">
        <v>473431095052601</v>
      </c>
      <c r="C1049" s="36">
        <v>307</v>
      </c>
      <c r="D1049" s="37">
        <v>38162</v>
      </c>
      <c r="E1049" s="37"/>
      <c r="F1049" s="37"/>
      <c r="G1049" s="37"/>
      <c r="H1049" s="37"/>
      <c r="I1049" s="37"/>
      <c r="J1049" s="38" t="s">
        <v>202</v>
      </c>
      <c r="K1049" s="38"/>
      <c r="L1049" s="38"/>
      <c r="M1049" s="38"/>
      <c r="N1049" s="38"/>
      <c r="O1049" s="38"/>
      <c r="P1049" s="38"/>
      <c r="U1049" s="39">
        <v>8.9600000000000009</v>
      </c>
      <c r="V1049" s="40">
        <f t="shared" si="85"/>
        <v>2.7310080000000005</v>
      </c>
      <c r="W1049" s="40"/>
      <c r="X1049" s="39"/>
      <c r="Z1049" s="41" t="s">
        <v>77</v>
      </c>
      <c r="AA1049" s="34">
        <v>426.214</v>
      </c>
      <c r="AB1049" s="34">
        <f t="shared" si="83"/>
        <v>423.48299200000002</v>
      </c>
      <c r="AD1049" s="40">
        <f t="shared" si="82"/>
        <v>2.2860080000000007</v>
      </c>
    </row>
    <row r="1050" spans="1:30" s="34" customFormat="1" x14ac:dyDescent="0.2">
      <c r="A1050" s="34" t="s">
        <v>200</v>
      </c>
      <c r="B1050" s="42">
        <v>473431095052601</v>
      </c>
      <c r="C1050" s="36">
        <v>307</v>
      </c>
      <c r="D1050" s="37">
        <v>38191</v>
      </c>
      <c r="E1050" s="37"/>
      <c r="F1050" s="37"/>
      <c r="G1050" s="37"/>
      <c r="H1050" s="37"/>
      <c r="I1050" s="37"/>
      <c r="J1050" s="38" t="s">
        <v>202</v>
      </c>
      <c r="K1050" s="38"/>
      <c r="L1050" s="38"/>
      <c r="M1050" s="38"/>
      <c r="N1050" s="38"/>
      <c r="O1050" s="38"/>
      <c r="P1050" s="38"/>
      <c r="U1050" s="39">
        <v>9.09</v>
      </c>
      <c r="V1050" s="40">
        <f t="shared" si="85"/>
        <v>2.770632</v>
      </c>
      <c r="W1050" s="40"/>
      <c r="X1050" s="39"/>
      <c r="Z1050" s="41" t="s">
        <v>77</v>
      </c>
      <c r="AA1050" s="34">
        <v>426.214</v>
      </c>
      <c r="AB1050" s="34">
        <f t="shared" si="83"/>
        <v>423.44336800000002</v>
      </c>
      <c r="AD1050" s="40">
        <f t="shared" si="82"/>
        <v>2.3256320000000001</v>
      </c>
    </row>
    <row r="1051" spans="1:30" s="34" customFormat="1" x14ac:dyDescent="0.2">
      <c r="A1051" s="34" t="s">
        <v>200</v>
      </c>
      <c r="B1051" s="42">
        <v>473431095052601</v>
      </c>
      <c r="C1051" s="36">
        <v>307</v>
      </c>
      <c r="D1051" s="37">
        <v>38226</v>
      </c>
      <c r="E1051" s="37"/>
      <c r="F1051" s="37"/>
      <c r="G1051" s="37"/>
      <c r="H1051" s="37"/>
      <c r="I1051" s="37"/>
      <c r="J1051" s="38" t="s">
        <v>202</v>
      </c>
      <c r="K1051" s="38"/>
      <c r="L1051" s="38"/>
      <c r="M1051" s="38"/>
      <c r="N1051" s="38"/>
      <c r="O1051" s="38"/>
      <c r="P1051" s="38"/>
      <c r="U1051" s="39">
        <v>9.33</v>
      </c>
      <c r="V1051" s="40">
        <f t="shared" si="85"/>
        <v>2.8437840000000003</v>
      </c>
      <c r="W1051" s="40"/>
      <c r="X1051" s="39"/>
      <c r="Z1051" s="41" t="s">
        <v>77</v>
      </c>
      <c r="AA1051" s="34">
        <v>426.214</v>
      </c>
      <c r="AB1051" s="34">
        <f t="shared" si="83"/>
        <v>423.37021599999997</v>
      </c>
      <c r="AD1051" s="40">
        <f t="shared" si="82"/>
        <v>2.3987840000000005</v>
      </c>
    </row>
    <row r="1052" spans="1:30" s="34" customFormat="1" x14ac:dyDescent="0.2">
      <c r="A1052" s="34" t="s">
        <v>200</v>
      </c>
      <c r="B1052" s="42">
        <v>473431095052601</v>
      </c>
      <c r="C1052" s="36">
        <v>307</v>
      </c>
      <c r="D1052" s="37">
        <v>38254</v>
      </c>
      <c r="E1052" s="37"/>
      <c r="F1052" s="37"/>
      <c r="G1052" s="37"/>
      <c r="H1052" s="37"/>
      <c r="I1052" s="37"/>
      <c r="J1052" s="38" t="s">
        <v>202</v>
      </c>
      <c r="K1052" s="38"/>
      <c r="L1052" s="38"/>
      <c r="M1052" s="38"/>
      <c r="N1052" s="38"/>
      <c r="O1052" s="38"/>
      <c r="P1052" s="38"/>
      <c r="U1052" s="39">
        <v>9.24</v>
      </c>
      <c r="V1052" s="40">
        <f t="shared" si="85"/>
        <v>2.8163520000000002</v>
      </c>
      <c r="W1052" s="40"/>
      <c r="X1052" s="39"/>
      <c r="Z1052" s="41" t="s">
        <v>77</v>
      </c>
      <c r="AA1052" s="34">
        <v>426.214</v>
      </c>
      <c r="AB1052" s="34">
        <f t="shared" si="83"/>
        <v>423.397648</v>
      </c>
      <c r="AD1052" s="40">
        <f t="shared" si="82"/>
        <v>2.3713520000000003</v>
      </c>
    </row>
    <row r="1053" spans="1:30" s="34" customFormat="1" x14ac:dyDescent="0.2">
      <c r="A1053" s="34" t="s">
        <v>200</v>
      </c>
      <c r="B1053" s="42">
        <v>473431095052601</v>
      </c>
      <c r="C1053" s="36">
        <v>307</v>
      </c>
      <c r="D1053" s="37">
        <v>38292</v>
      </c>
      <c r="E1053" s="37"/>
      <c r="F1053" s="37"/>
      <c r="G1053" s="37"/>
      <c r="H1053" s="37"/>
      <c r="I1053" s="37"/>
      <c r="J1053" s="38" t="s">
        <v>202</v>
      </c>
      <c r="K1053" s="38"/>
      <c r="L1053" s="38"/>
      <c r="M1053" s="38"/>
      <c r="N1053" s="38"/>
      <c r="O1053" s="38"/>
      <c r="P1053" s="38"/>
      <c r="U1053" s="39">
        <v>8.33</v>
      </c>
      <c r="V1053" s="40">
        <f t="shared" si="85"/>
        <v>2.5389840000000001</v>
      </c>
      <c r="W1053" s="40"/>
      <c r="X1053" s="39"/>
      <c r="Z1053" s="41" t="s">
        <v>77</v>
      </c>
      <c r="AA1053" s="34">
        <v>426.214</v>
      </c>
      <c r="AB1053" s="34">
        <f t="shared" si="83"/>
        <v>423.67501599999997</v>
      </c>
      <c r="AD1053" s="40">
        <f t="shared" si="82"/>
        <v>2.0939840000000003</v>
      </c>
    </row>
    <row r="1054" spans="1:30" s="34" customFormat="1" x14ac:dyDescent="0.2">
      <c r="A1054" s="34" t="s">
        <v>200</v>
      </c>
      <c r="B1054" s="42">
        <v>473431095052601</v>
      </c>
      <c r="C1054" s="36">
        <v>307</v>
      </c>
      <c r="D1054" s="37">
        <v>38320</v>
      </c>
      <c r="E1054" s="37"/>
      <c r="F1054" s="37"/>
      <c r="G1054" s="37"/>
      <c r="H1054" s="37"/>
      <c r="I1054" s="37"/>
      <c r="J1054" s="38" t="s">
        <v>202</v>
      </c>
      <c r="K1054" s="38"/>
      <c r="L1054" s="38"/>
      <c r="M1054" s="38"/>
      <c r="N1054" s="38"/>
      <c r="O1054" s="38"/>
      <c r="P1054" s="38"/>
      <c r="U1054" s="39">
        <v>8.26</v>
      </c>
      <c r="V1054" s="40">
        <f t="shared" si="85"/>
        <v>2.5176479999999999</v>
      </c>
      <c r="W1054" s="40"/>
      <c r="X1054" s="39"/>
      <c r="Z1054" s="41" t="s">
        <v>77</v>
      </c>
      <c r="AA1054" s="34">
        <v>426.214</v>
      </c>
      <c r="AB1054" s="34">
        <f t="shared" si="83"/>
        <v>423.69635199999999</v>
      </c>
      <c r="AD1054" s="40">
        <f t="shared" si="82"/>
        <v>2.072648</v>
      </c>
    </row>
    <row r="1055" spans="1:30" s="34" customFormat="1" x14ac:dyDescent="0.2">
      <c r="A1055" s="34" t="s">
        <v>200</v>
      </c>
      <c r="B1055" s="42">
        <v>473431095052601</v>
      </c>
      <c r="C1055" s="36">
        <v>307</v>
      </c>
      <c r="D1055" s="37">
        <v>38341</v>
      </c>
      <c r="E1055" s="37"/>
      <c r="F1055" s="37"/>
      <c r="G1055" s="37"/>
      <c r="H1055" s="37"/>
      <c r="I1055" s="37"/>
      <c r="J1055" s="38" t="s">
        <v>202</v>
      </c>
      <c r="K1055" s="38"/>
      <c r="L1055" s="38"/>
      <c r="M1055" s="38"/>
      <c r="N1055" s="38"/>
      <c r="O1055" s="38"/>
      <c r="P1055" s="38"/>
      <c r="U1055" s="39">
        <v>8.2799999999999994</v>
      </c>
      <c r="V1055" s="40">
        <f t="shared" si="85"/>
        <v>2.5237439999999998</v>
      </c>
      <c r="W1055" s="40"/>
      <c r="X1055" s="39"/>
      <c r="Z1055" s="41" t="s">
        <v>77</v>
      </c>
      <c r="AA1055" s="34">
        <v>426.214</v>
      </c>
      <c r="AB1055" s="34">
        <f t="shared" si="83"/>
        <v>423.69025599999998</v>
      </c>
      <c r="AD1055" s="40">
        <f t="shared" si="82"/>
        <v>2.0787439999999999</v>
      </c>
    </row>
    <row r="1056" spans="1:30" s="34" customFormat="1" x14ac:dyDescent="0.2">
      <c r="A1056" s="34" t="s">
        <v>200</v>
      </c>
      <c r="B1056" s="42">
        <v>473431095052601</v>
      </c>
      <c r="C1056" s="36">
        <v>307</v>
      </c>
      <c r="D1056" s="37">
        <v>38377</v>
      </c>
      <c r="E1056" s="37"/>
      <c r="F1056" s="37"/>
      <c r="G1056" s="37"/>
      <c r="H1056" s="37"/>
      <c r="I1056" s="37"/>
      <c r="J1056" s="38" t="s">
        <v>202</v>
      </c>
      <c r="K1056" s="38"/>
      <c r="L1056" s="38"/>
      <c r="M1056" s="38"/>
      <c r="N1056" s="38"/>
      <c r="O1056" s="38"/>
      <c r="P1056" s="38"/>
      <c r="U1056" s="39">
        <v>8.5</v>
      </c>
      <c r="V1056" s="40">
        <f t="shared" si="85"/>
        <v>2.5908000000000002</v>
      </c>
      <c r="W1056" s="40"/>
      <c r="X1056" s="39"/>
      <c r="Z1056" s="41" t="s">
        <v>77</v>
      </c>
      <c r="AA1056" s="34">
        <v>426.214</v>
      </c>
      <c r="AB1056" s="34">
        <f t="shared" si="83"/>
        <v>423.6232</v>
      </c>
      <c r="AD1056" s="40">
        <f t="shared" si="82"/>
        <v>2.1458000000000004</v>
      </c>
    </row>
    <row r="1057" spans="1:30" s="34" customFormat="1" x14ac:dyDescent="0.2">
      <c r="A1057" s="34" t="s">
        <v>200</v>
      </c>
      <c r="B1057" s="42">
        <v>473431095052601</v>
      </c>
      <c r="C1057" s="36">
        <v>307</v>
      </c>
      <c r="D1057" s="37">
        <v>38413</v>
      </c>
      <c r="E1057" s="37"/>
      <c r="F1057" s="37"/>
      <c r="G1057" s="37"/>
      <c r="H1057" s="37"/>
      <c r="I1057" s="37"/>
      <c r="J1057" s="38" t="s">
        <v>202</v>
      </c>
      <c r="K1057" s="38"/>
      <c r="L1057" s="38"/>
      <c r="M1057" s="38"/>
      <c r="N1057" s="38"/>
      <c r="O1057" s="38"/>
      <c r="P1057" s="38"/>
      <c r="U1057" s="39">
        <v>8.68</v>
      </c>
      <c r="V1057" s="40">
        <f t="shared" si="85"/>
        <v>2.645664</v>
      </c>
      <c r="W1057" s="40"/>
      <c r="X1057" s="39"/>
      <c r="Z1057" s="41" t="s">
        <v>77</v>
      </c>
      <c r="AA1057" s="34">
        <v>426.214</v>
      </c>
      <c r="AB1057" s="34">
        <f t="shared" si="83"/>
        <v>423.56833599999999</v>
      </c>
      <c r="AD1057" s="40">
        <f t="shared" si="82"/>
        <v>2.2006640000000002</v>
      </c>
    </row>
    <row r="1058" spans="1:30" s="34" customFormat="1" x14ac:dyDescent="0.2">
      <c r="A1058" s="34" t="s">
        <v>200</v>
      </c>
      <c r="B1058" s="42">
        <v>473431095052601</v>
      </c>
      <c r="C1058" s="36">
        <v>307</v>
      </c>
      <c r="D1058" s="37">
        <v>38440</v>
      </c>
      <c r="E1058" s="37"/>
      <c r="F1058" s="37"/>
      <c r="G1058" s="37"/>
      <c r="H1058" s="37"/>
      <c r="I1058" s="37"/>
      <c r="J1058" s="38" t="s">
        <v>202</v>
      </c>
      <c r="K1058" s="38"/>
      <c r="L1058" s="38"/>
      <c r="M1058" s="38"/>
      <c r="N1058" s="38"/>
      <c r="O1058" s="38"/>
      <c r="P1058" s="38"/>
      <c r="U1058" s="39">
        <v>8.75</v>
      </c>
      <c r="V1058" s="40">
        <f t="shared" si="85"/>
        <v>2.6670000000000003</v>
      </c>
      <c r="W1058" s="40"/>
      <c r="X1058" s="39"/>
      <c r="Z1058" s="41" t="s">
        <v>77</v>
      </c>
      <c r="AA1058" s="34">
        <v>426.214</v>
      </c>
      <c r="AB1058" s="34">
        <f t="shared" si="83"/>
        <v>423.54700000000003</v>
      </c>
      <c r="AD1058" s="40">
        <f t="shared" si="82"/>
        <v>2.2220000000000004</v>
      </c>
    </row>
    <row r="1059" spans="1:30" s="34" customFormat="1" x14ac:dyDescent="0.2">
      <c r="A1059" s="34" t="s">
        <v>200</v>
      </c>
      <c r="B1059" s="42">
        <v>473431095052601</v>
      </c>
      <c r="C1059" s="36">
        <v>307</v>
      </c>
      <c r="D1059" s="37">
        <v>38467</v>
      </c>
      <c r="E1059" s="37"/>
      <c r="F1059" s="37"/>
      <c r="G1059" s="37"/>
      <c r="H1059" s="37"/>
      <c r="I1059" s="37"/>
      <c r="J1059" s="38" t="s">
        <v>202</v>
      </c>
      <c r="K1059" s="38"/>
      <c r="L1059" s="38"/>
      <c r="M1059" s="38"/>
      <c r="N1059" s="38"/>
      <c r="O1059" s="38"/>
      <c r="P1059" s="38"/>
      <c r="U1059" s="39">
        <v>8.16</v>
      </c>
      <c r="V1059" s="40">
        <f t="shared" si="85"/>
        <v>2.487168</v>
      </c>
      <c r="W1059" s="40"/>
      <c r="X1059" s="39"/>
      <c r="Z1059" s="41" t="s">
        <v>77</v>
      </c>
      <c r="AA1059" s="34">
        <v>426.214</v>
      </c>
      <c r="AB1059" s="34">
        <f t="shared" si="83"/>
        <v>423.726832</v>
      </c>
      <c r="AD1059" s="40">
        <f t="shared" si="82"/>
        <v>2.0421680000000002</v>
      </c>
    </row>
    <row r="1060" spans="1:30" s="34" customFormat="1" x14ac:dyDescent="0.2">
      <c r="A1060" s="34" t="s">
        <v>200</v>
      </c>
      <c r="B1060" s="42">
        <v>473431095052601</v>
      </c>
      <c r="C1060" s="36">
        <v>307</v>
      </c>
      <c r="D1060" s="37">
        <v>38496</v>
      </c>
      <c r="E1060" s="37"/>
      <c r="F1060" s="37"/>
      <c r="G1060" s="37"/>
      <c r="H1060" s="37"/>
      <c r="I1060" s="37"/>
      <c r="J1060" s="38" t="str">
        <f>IF(ISBLANK(Q1060),"V","S")</f>
        <v>V</v>
      </c>
      <c r="K1060" s="38"/>
      <c r="L1060" s="38"/>
      <c r="M1060" s="38"/>
      <c r="N1060" s="38"/>
      <c r="O1060" s="38"/>
      <c r="P1060" s="38"/>
      <c r="U1060" s="39">
        <v>8.2200000000000006</v>
      </c>
      <c r="V1060" s="40">
        <f t="shared" si="85"/>
        <v>2.5054560000000001</v>
      </c>
      <c r="W1060" s="40"/>
      <c r="X1060" s="39"/>
      <c r="Z1060" s="41" t="s">
        <v>101</v>
      </c>
      <c r="AA1060" s="34">
        <v>426.214</v>
      </c>
      <c r="AB1060" s="34">
        <f t="shared" si="83"/>
        <v>423.70854400000002</v>
      </c>
      <c r="AD1060" s="40">
        <f t="shared" si="82"/>
        <v>2.0604560000000003</v>
      </c>
    </row>
    <row r="1061" spans="1:30" s="34" customFormat="1" x14ac:dyDescent="0.2">
      <c r="A1061" s="34" t="s">
        <v>200</v>
      </c>
      <c r="B1061" s="42">
        <v>473431095052601</v>
      </c>
      <c r="C1061" s="36">
        <v>307</v>
      </c>
      <c r="D1061" s="37">
        <v>38526</v>
      </c>
      <c r="E1061" s="37"/>
      <c r="F1061" s="37"/>
      <c r="G1061" s="37"/>
      <c r="H1061" s="37"/>
      <c r="I1061" s="37"/>
      <c r="J1061" s="38" t="s">
        <v>202</v>
      </c>
      <c r="K1061" s="38"/>
      <c r="L1061" s="38"/>
      <c r="M1061" s="38"/>
      <c r="N1061" s="38"/>
      <c r="O1061" s="38"/>
      <c r="P1061" s="38"/>
      <c r="U1061" s="39">
        <v>7.53</v>
      </c>
      <c r="V1061" s="40">
        <f t="shared" si="85"/>
        <v>2.2951440000000001</v>
      </c>
      <c r="W1061" s="40"/>
      <c r="X1061" s="39"/>
      <c r="Z1061" s="41" t="s">
        <v>77</v>
      </c>
      <c r="AA1061" s="34">
        <v>426.214</v>
      </c>
      <c r="AB1061" s="34">
        <f t="shared" si="83"/>
        <v>423.91885600000001</v>
      </c>
      <c r="AD1061" s="40">
        <f t="shared" si="82"/>
        <v>1.850144</v>
      </c>
    </row>
    <row r="1062" spans="1:30" s="34" customFormat="1" x14ac:dyDescent="0.2">
      <c r="A1062" s="34" t="s">
        <v>200</v>
      </c>
      <c r="B1062" s="42">
        <v>473431095052601</v>
      </c>
      <c r="C1062" s="36">
        <v>307</v>
      </c>
      <c r="D1062" s="37">
        <v>38558</v>
      </c>
      <c r="E1062" s="37"/>
      <c r="F1062" s="37"/>
      <c r="G1062" s="37"/>
      <c r="H1062" s="37"/>
      <c r="I1062" s="37"/>
      <c r="J1062" s="38" t="s">
        <v>202</v>
      </c>
      <c r="K1062" s="38"/>
      <c r="L1062" s="38"/>
      <c r="M1062" s="38"/>
      <c r="N1062" s="38"/>
      <c r="O1062" s="38"/>
      <c r="P1062" s="38"/>
      <c r="U1062" s="39">
        <v>8.0399999999999991</v>
      </c>
      <c r="V1062" s="40">
        <f t="shared" si="85"/>
        <v>2.4505919999999999</v>
      </c>
      <c r="W1062" s="40"/>
      <c r="X1062" s="39"/>
      <c r="Z1062" s="41" t="s">
        <v>77</v>
      </c>
      <c r="AA1062" s="34">
        <v>426.214</v>
      </c>
      <c r="AB1062" s="34">
        <f t="shared" si="83"/>
        <v>423.76340800000003</v>
      </c>
      <c r="AD1062" s="40">
        <f t="shared" si="82"/>
        <v>2.005592</v>
      </c>
    </row>
    <row r="1063" spans="1:30" s="34" customFormat="1" x14ac:dyDescent="0.2">
      <c r="A1063" s="34" t="s">
        <v>200</v>
      </c>
      <c r="B1063" s="42">
        <v>473431095052601</v>
      </c>
      <c r="C1063" s="36">
        <v>307</v>
      </c>
      <c r="D1063" s="37">
        <v>38586</v>
      </c>
      <c r="E1063" s="37"/>
      <c r="F1063" s="37"/>
      <c r="G1063" s="37"/>
      <c r="H1063" s="37"/>
      <c r="I1063" s="37"/>
      <c r="J1063" s="38" t="s">
        <v>202</v>
      </c>
      <c r="K1063" s="38"/>
      <c r="L1063" s="38"/>
      <c r="M1063" s="38"/>
      <c r="N1063" s="38"/>
      <c r="O1063" s="38"/>
      <c r="P1063" s="38"/>
      <c r="U1063" s="39">
        <v>8.41</v>
      </c>
      <c r="V1063" s="40">
        <f t="shared" si="85"/>
        <v>2.5633680000000001</v>
      </c>
      <c r="W1063" s="40"/>
      <c r="X1063" s="39"/>
      <c r="Z1063" s="41" t="s">
        <v>77</v>
      </c>
      <c r="AA1063" s="34">
        <v>426.214</v>
      </c>
      <c r="AB1063" s="34">
        <f t="shared" si="83"/>
        <v>423.65063199999997</v>
      </c>
      <c r="AD1063" s="40">
        <f t="shared" si="82"/>
        <v>2.1183680000000003</v>
      </c>
    </row>
    <row r="1064" spans="1:30" s="34" customFormat="1" x14ac:dyDescent="0.2">
      <c r="A1064" s="34" t="s">
        <v>200</v>
      </c>
      <c r="B1064" s="42">
        <v>473431095052601</v>
      </c>
      <c r="C1064" s="36">
        <v>307</v>
      </c>
      <c r="D1064" s="37">
        <v>38618</v>
      </c>
      <c r="E1064" s="37"/>
      <c r="F1064" s="37"/>
      <c r="G1064" s="37"/>
      <c r="H1064" s="37"/>
      <c r="I1064" s="37"/>
      <c r="J1064" s="38" t="s">
        <v>202</v>
      </c>
      <c r="K1064" s="38"/>
      <c r="L1064" s="38"/>
      <c r="M1064" s="38"/>
      <c r="N1064" s="38"/>
      <c r="O1064" s="38"/>
      <c r="P1064" s="38"/>
      <c r="U1064" s="39">
        <v>8.57</v>
      </c>
      <c r="V1064" s="40">
        <f t="shared" si="85"/>
        <v>2.612136</v>
      </c>
      <c r="W1064" s="40"/>
      <c r="X1064" s="39"/>
      <c r="Z1064" s="41" t="s">
        <v>77</v>
      </c>
      <c r="AA1064" s="34">
        <v>426.214</v>
      </c>
      <c r="AB1064" s="34">
        <f t="shared" ref="AB1064:AB1105" si="86">AA1064-V1064</f>
        <v>423.60186399999998</v>
      </c>
      <c r="AD1064" s="40">
        <f t="shared" si="82"/>
        <v>2.1671360000000002</v>
      </c>
    </row>
    <row r="1065" spans="1:30" s="34" customFormat="1" x14ac:dyDescent="0.2">
      <c r="A1065" s="34" t="s">
        <v>200</v>
      </c>
      <c r="B1065" s="42">
        <v>473431095052601</v>
      </c>
      <c r="C1065" s="36">
        <v>307</v>
      </c>
      <c r="D1065" s="37">
        <v>38649</v>
      </c>
      <c r="E1065" s="37"/>
      <c r="F1065" s="37"/>
      <c r="G1065" s="37"/>
      <c r="H1065" s="37"/>
      <c r="I1065" s="37"/>
      <c r="J1065" s="38" t="s">
        <v>202</v>
      </c>
      <c r="K1065" s="38"/>
      <c r="L1065" s="38"/>
      <c r="M1065" s="38"/>
      <c r="N1065" s="38"/>
      <c r="O1065" s="38"/>
      <c r="P1065" s="38"/>
      <c r="U1065" s="39">
        <v>8.48</v>
      </c>
      <c r="V1065" s="40">
        <f t="shared" si="85"/>
        <v>2.5847040000000003</v>
      </c>
      <c r="W1065" s="40"/>
      <c r="X1065" s="39"/>
      <c r="Z1065" s="41" t="s">
        <v>77</v>
      </c>
      <c r="AA1065" s="34">
        <v>426.214</v>
      </c>
      <c r="AB1065" s="34">
        <f t="shared" si="86"/>
        <v>423.62929600000001</v>
      </c>
      <c r="AD1065" s="40">
        <f t="shared" si="82"/>
        <v>2.1397040000000005</v>
      </c>
    </row>
    <row r="1066" spans="1:30" s="34" customFormat="1" x14ac:dyDescent="0.2">
      <c r="A1066" s="34" t="s">
        <v>200</v>
      </c>
      <c r="B1066" s="42">
        <v>473431095052601</v>
      </c>
      <c r="C1066" s="36">
        <v>307</v>
      </c>
      <c r="D1066" s="37">
        <v>38677</v>
      </c>
      <c r="E1066" s="37"/>
      <c r="F1066" s="37"/>
      <c r="G1066" s="37"/>
      <c r="H1066" s="37"/>
      <c r="I1066" s="37"/>
      <c r="J1066" s="38" t="s">
        <v>202</v>
      </c>
      <c r="K1066" s="38"/>
      <c r="L1066" s="38"/>
      <c r="M1066" s="38"/>
      <c r="N1066" s="38"/>
      <c r="O1066" s="38"/>
      <c r="P1066" s="38"/>
      <c r="U1066" s="39">
        <v>8.2799999999999994</v>
      </c>
      <c r="V1066" s="40">
        <f t="shared" si="85"/>
        <v>2.5237439999999998</v>
      </c>
      <c r="W1066" s="40"/>
      <c r="X1066" s="39"/>
      <c r="Z1066" s="41" t="s">
        <v>77</v>
      </c>
      <c r="AA1066" s="34">
        <v>426.214</v>
      </c>
      <c r="AB1066" s="34">
        <f t="shared" si="86"/>
        <v>423.69025599999998</v>
      </c>
      <c r="AD1066" s="40">
        <f t="shared" si="82"/>
        <v>2.0787439999999999</v>
      </c>
    </row>
    <row r="1067" spans="1:30" s="34" customFormat="1" x14ac:dyDescent="0.2">
      <c r="A1067" s="34" t="s">
        <v>200</v>
      </c>
      <c r="B1067" s="42">
        <v>473431095052601</v>
      </c>
      <c r="C1067" s="36">
        <v>307</v>
      </c>
      <c r="D1067" s="37">
        <v>38707</v>
      </c>
      <c r="E1067" s="37"/>
      <c r="F1067" s="37"/>
      <c r="G1067" s="37"/>
      <c r="H1067" s="37"/>
      <c r="I1067" s="37"/>
      <c r="J1067" s="38" t="str">
        <f>IF(ISBLANK(Q1067),"V","S")</f>
        <v>V</v>
      </c>
      <c r="K1067" s="38"/>
      <c r="L1067" s="38"/>
      <c r="M1067" s="38"/>
      <c r="N1067" s="38"/>
      <c r="O1067" s="38"/>
      <c r="P1067" s="38"/>
      <c r="U1067" s="39">
        <v>8.42</v>
      </c>
      <c r="V1067" s="40">
        <f t="shared" si="85"/>
        <v>2.5664160000000003</v>
      </c>
      <c r="W1067" s="40"/>
      <c r="X1067" s="39"/>
      <c r="Z1067" s="41" t="s">
        <v>101</v>
      </c>
      <c r="AA1067" s="34">
        <v>426.214</v>
      </c>
      <c r="AB1067" s="34">
        <f t="shared" si="86"/>
        <v>423.64758399999999</v>
      </c>
      <c r="AD1067" s="40">
        <f t="shared" si="82"/>
        <v>2.1214160000000004</v>
      </c>
    </row>
    <row r="1068" spans="1:30" s="34" customFormat="1" x14ac:dyDescent="0.2">
      <c r="A1068" s="34" t="s">
        <v>200</v>
      </c>
      <c r="B1068" s="42">
        <v>473431095052601</v>
      </c>
      <c r="C1068" s="36">
        <v>307</v>
      </c>
      <c r="D1068" s="37">
        <v>38743</v>
      </c>
      <c r="E1068" s="37"/>
      <c r="F1068" s="37"/>
      <c r="G1068" s="37"/>
      <c r="H1068" s="37"/>
      <c r="I1068" s="37"/>
      <c r="J1068" s="38" t="s">
        <v>202</v>
      </c>
      <c r="K1068" s="38"/>
      <c r="L1068" s="38"/>
      <c r="M1068" s="38"/>
      <c r="N1068" s="38"/>
      <c r="O1068" s="38"/>
      <c r="P1068" s="38"/>
      <c r="U1068" s="39">
        <v>8.5500000000000007</v>
      </c>
      <c r="V1068" s="40">
        <f t="shared" si="85"/>
        <v>2.6060400000000001</v>
      </c>
      <c r="W1068" s="40"/>
      <c r="X1068" s="39"/>
      <c r="Z1068" s="41" t="s">
        <v>77</v>
      </c>
      <c r="AA1068" s="34">
        <v>426.214</v>
      </c>
      <c r="AB1068" s="34">
        <f t="shared" si="86"/>
        <v>423.60795999999999</v>
      </c>
      <c r="AD1068" s="40">
        <f t="shared" si="82"/>
        <v>2.1610400000000003</v>
      </c>
    </row>
    <row r="1069" spans="1:30" s="34" customFormat="1" x14ac:dyDescent="0.2">
      <c r="A1069" s="34" t="s">
        <v>200</v>
      </c>
      <c r="B1069" s="42">
        <v>473431095052601</v>
      </c>
      <c r="C1069" s="36">
        <v>307</v>
      </c>
      <c r="D1069" s="37">
        <v>38776</v>
      </c>
      <c r="E1069" s="37"/>
      <c r="F1069" s="37"/>
      <c r="G1069" s="37"/>
      <c r="H1069" s="37"/>
      <c r="I1069" s="37"/>
      <c r="J1069" s="38" t="s">
        <v>202</v>
      </c>
      <c r="K1069" s="38"/>
      <c r="L1069" s="38"/>
      <c r="M1069" s="38"/>
      <c r="N1069" s="38"/>
      <c r="O1069" s="38"/>
      <c r="P1069" s="38"/>
      <c r="U1069" s="39">
        <v>8.67</v>
      </c>
      <c r="V1069" s="40">
        <f t="shared" si="85"/>
        <v>2.6426160000000003</v>
      </c>
      <c r="W1069" s="40"/>
      <c r="X1069" s="39"/>
      <c r="Z1069" s="41" t="s">
        <v>77</v>
      </c>
      <c r="AA1069" s="34">
        <v>426.214</v>
      </c>
      <c r="AB1069" s="34">
        <f t="shared" si="86"/>
        <v>423.57138400000002</v>
      </c>
      <c r="AD1069" s="40">
        <f t="shared" si="82"/>
        <v>2.1976160000000005</v>
      </c>
    </row>
    <row r="1070" spans="1:30" s="34" customFormat="1" x14ac:dyDescent="0.2">
      <c r="A1070" s="34" t="s">
        <v>200</v>
      </c>
      <c r="B1070" s="42">
        <v>473431095052601</v>
      </c>
      <c r="C1070" s="36">
        <v>307</v>
      </c>
      <c r="D1070" s="37">
        <v>38803</v>
      </c>
      <c r="E1070" s="37"/>
      <c r="F1070" s="37"/>
      <c r="G1070" s="37"/>
      <c r="H1070" s="37"/>
      <c r="I1070" s="37"/>
      <c r="J1070" s="38" t="s">
        <v>202</v>
      </c>
      <c r="K1070" s="38"/>
      <c r="L1070" s="38"/>
      <c r="M1070" s="38"/>
      <c r="N1070" s="38"/>
      <c r="O1070" s="38"/>
      <c r="P1070" s="38"/>
      <c r="U1070" s="39">
        <v>8.6999999999999993</v>
      </c>
      <c r="V1070" s="40">
        <f t="shared" si="85"/>
        <v>2.6517599999999999</v>
      </c>
      <c r="W1070" s="40"/>
      <c r="X1070" s="39"/>
      <c r="Z1070" s="41" t="s">
        <v>77</v>
      </c>
      <c r="AA1070" s="34">
        <v>426.214</v>
      </c>
      <c r="AB1070" s="34">
        <f t="shared" si="86"/>
        <v>423.56223999999997</v>
      </c>
      <c r="AD1070" s="40">
        <f t="shared" si="82"/>
        <v>2.2067600000000001</v>
      </c>
    </row>
    <row r="1071" spans="1:30" s="34" customFormat="1" x14ac:dyDescent="0.2">
      <c r="A1071" s="34" t="s">
        <v>200</v>
      </c>
      <c r="B1071" s="42">
        <v>473431095052601</v>
      </c>
      <c r="C1071" s="36">
        <v>307</v>
      </c>
      <c r="D1071" s="37">
        <v>38835</v>
      </c>
      <c r="E1071" s="37"/>
      <c r="F1071" s="37"/>
      <c r="G1071" s="37"/>
      <c r="H1071" s="37"/>
      <c r="I1071" s="37"/>
      <c r="J1071" s="38" t="s">
        <v>202</v>
      </c>
      <c r="K1071" s="38"/>
      <c r="L1071" s="38"/>
      <c r="M1071" s="38"/>
      <c r="N1071" s="38"/>
      <c r="O1071" s="38"/>
      <c r="P1071" s="38"/>
      <c r="U1071" s="39">
        <v>7.82</v>
      </c>
      <c r="V1071" s="40">
        <f t="shared" si="85"/>
        <v>2.3835360000000003</v>
      </c>
      <c r="W1071" s="40"/>
      <c r="X1071" s="39"/>
      <c r="Z1071" s="41" t="s">
        <v>77</v>
      </c>
      <c r="AA1071" s="34">
        <v>426.214</v>
      </c>
      <c r="AB1071" s="34">
        <f t="shared" si="86"/>
        <v>423.83046400000001</v>
      </c>
      <c r="AD1071" s="40">
        <f t="shared" si="82"/>
        <v>1.9385360000000003</v>
      </c>
    </row>
    <row r="1072" spans="1:30" s="34" customFormat="1" x14ac:dyDescent="0.2">
      <c r="A1072" s="34" t="s">
        <v>200</v>
      </c>
      <c r="B1072" s="42">
        <v>473431095052601</v>
      </c>
      <c r="C1072" s="36">
        <v>307</v>
      </c>
      <c r="D1072" s="37">
        <v>38856</v>
      </c>
      <c r="E1072" s="37"/>
      <c r="F1072" s="37"/>
      <c r="G1072" s="37"/>
      <c r="H1072" s="37"/>
      <c r="I1072" s="37"/>
      <c r="J1072" s="38" t="s">
        <v>202</v>
      </c>
      <c r="K1072" s="38"/>
      <c r="L1072" s="38"/>
      <c r="M1072" s="38"/>
      <c r="N1072" s="38"/>
      <c r="O1072" s="38"/>
      <c r="P1072" s="38"/>
      <c r="U1072" s="39">
        <v>7.71</v>
      </c>
      <c r="V1072" s="40">
        <f t="shared" si="85"/>
        <v>2.3500080000000003</v>
      </c>
      <c r="W1072" s="40"/>
      <c r="X1072" s="39"/>
      <c r="Z1072" s="41" t="s">
        <v>77</v>
      </c>
      <c r="AA1072" s="34">
        <v>426.214</v>
      </c>
      <c r="AB1072" s="34">
        <f t="shared" si="86"/>
        <v>423.863992</v>
      </c>
      <c r="AD1072" s="40">
        <f t="shared" si="82"/>
        <v>1.9050080000000003</v>
      </c>
    </row>
    <row r="1073" spans="1:30" s="34" customFormat="1" x14ac:dyDescent="0.2">
      <c r="A1073" s="34" t="s">
        <v>200</v>
      </c>
      <c r="B1073" s="42">
        <v>473431095052601</v>
      </c>
      <c r="C1073" s="36">
        <v>307</v>
      </c>
      <c r="D1073" s="37">
        <v>38895</v>
      </c>
      <c r="E1073" s="37"/>
      <c r="F1073" s="37"/>
      <c r="G1073" s="37"/>
      <c r="H1073" s="37"/>
      <c r="I1073" s="37"/>
      <c r="J1073" s="38" t="s">
        <v>202</v>
      </c>
      <c r="K1073" s="38"/>
      <c r="L1073" s="38"/>
      <c r="M1073" s="38"/>
      <c r="N1073" s="38"/>
      <c r="O1073" s="38"/>
      <c r="P1073" s="38"/>
      <c r="U1073" s="39">
        <v>8.4</v>
      </c>
      <c r="V1073" s="40">
        <f t="shared" si="85"/>
        <v>2.5603200000000004</v>
      </c>
      <c r="W1073" s="40"/>
      <c r="X1073" s="39"/>
      <c r="Z1073" s="41" t="s">
        <v>77</v>
      </c>
      <c r="AA1073" s="34">
        <v>426.214</v>
      </c>
      <c r="AB1073" s="34">
        <f t="shared" si="86"/>
        <v>423.65368000000001</v>
      </c>
      <c r="AD1073" s="40">
        <f t="shared" si="82"/>
        <v>2.1153200000000005</v>
      </c>
    </row>
    <row r="1074" spans="1:30" s="34" customFormat="1" x14ac:dyDescent="0.2">
      <c r="A1074" s="34" t="s">
        <v>200</v>
      </c>
      <c r="B1074" s="42">
        <v>473431095052601</v>
      </c>
      <c r="C1074" s="36">
        <v>307</v>
      </c>
      <c r="D1074" s="37">
        <v>38925</v>
      </c>
      <c r="E1074" s="37"/>
      <c r="F1074" s="37"/>
      <c r="G1074" s="37"/>
      <c r="H1074" s="37"/>
      <c r="I1074" s="37"/>
      <c r="J1074" s="38" t="s">
        <v>202</v>
      </c>
      <c r="K1074" s="38"/>
      <c r="L1074" s="38"/>
      <c r="M1074" s="38"/>
      <c r="N1074" s="38"/>
      <c r="O1074" s="38"/>
      <c r="P1074" s="38"/>
      <c r="U1074" s="39">
        <v>9.07</v>
      </c>
      <c r="V1074" s="40">
        <f t="shared" si="85"/>
        <v>2.7645360000000001</v>
      </c>
      <c r="W1074" s="40"/>
      <c r="X1074" s="39"/>
      <c r="Z1074" s="41" t="s">
        <v>77</v>
      </c>
      <c r="AA1074" s="34">
        <v>426.214</v>
      </c>
      <c r="AB1074" s="34">
        <f t="shared" si="86"/>
        <v>423.44946399999998</v>
      </c>
      <c r="AD1074" s="40">
        <f t="shared" si="82"/>
        <v>2.3195360000000003</v>
      </c>
    </row>
    <row r="1075" spans="1:30" s="34" customFormat="1" x14ac:dyDescent="0.2">
      <c r="A1075" s="34" t="s">
        <v>200</v>
      </c>
      <c r="B1075" s="42">
        <v>473431095052601</v>
      </c>
      <c r="C1075" s="36">
        <v>307</v>
      </c>
      <c r="D1075" s="37">
        <v>38958</v>
      </c>
      <c r="E1075" s="37"/>
      <c r="F1075" s="37"/>
      <c r="G1075" s="37"/>
      <c r="H1075" s="37"/>
      <c r="I1075" s="37"/>
      <c r="J1075" s="38" t="s">
        <v>202</v>
      </c>
      <c r="K1075" s="38"/>
      <c r="L1075" s="38"/>
      <c r="M1075" s="38"/>
      <c r="N1075" s="38"/>
      <c r="O1075" s="38"/>
      <c r="P1075" s="38"/>
      <c r="U1075" s="39">
        <v>9.3699999999999992</v>
      </c>
      <c r="V1075" s="40">
        <f t="shared" si="85"/>
        <v>2.8559760000000001</v>
      </c>
      <c r="W1075" s="40"/>
      <c r="X1075" s="39"/>
      <c r="Z1075" s="41" t="s">
        <v>77</v>
      </c>
      <c r="AA1075" s="34">
        <v>426.214</v>
      </c>
      <c r="AB1075" s="34">
        <f t="shared" si="86"/>
        <v>423.358024</v>
      </c>
      <c r="AD1075" s="40">
        <f t="shared" si="82"/>
        <v>2.4109760000000002</v>
      </c>
    </row>
    <row r="1076" spans="1:30" s="34" customFormat="1" x14ac:dyDescent="0.2">
      <c r="A1076" s="34" t="s">
        <v>200</v>
      </c>
      <c r="B1076" s="42">
        <v>473431095052601</v>
      </c>
      <c r="C1076" s="36">
        <v>307</v>
      </c>
      <c r="D1076" s="37">
        <v>38986</v>
      </c>
      <c r="E1076" s="37"/>
      <c r="F1076" s="37"/>
      <c r="G1076" s="37"/>
      <c r="H1076" s="37"/>
      <c r="I1076" s="37"/>
      <c r="J1076" s="38" t="s">
        <v>202</v>
      </c>
      <c r="K1076" s="38"/>
      <c r="L1076" s="38"/>
      <c r="M1076" s="38"/>
      <c r="N1076" s="38"/>
      <c r="O1076" s="38"/>
      <c r="P1076" s="38"/>
      <c r="U1076" s="39">
        <v>9.33</v>
      </c>
      <c r="V1076" s="40">
        <f t="shared" si="85"/>
        <v>2.8437840000000003</v>
      </c>
      <c r="W1076" s="40"/>
      <c r="X1076" s="39"/>
      <c r="Z1076" s="41" t="s">
        <v>77</v>
      </c>
      <c r="AA1076" s="34">
        <v>426.214</v>
      </c>
      <c r="AB1076" s="34">
        <f t="shared" si="86"/>
        <v>423.37021599999997</v>
      </c>
      <c r="AD1076" s="40">
        <f t="shared" si="82"/>
        <v>2.3987840000000005</v>
      </c>
    </row>
    <row r="1077" spans="1:30" s="34" customFormat="1" x14ac:dyDescent="0.2">
      <c r="A1077" s="34" t="s">
        <v>200</v>
      </c>
      <c r="B1077" s="42">
        <v>473431095052601</v>
      </c>
      <c r="C1077" s="36">
        <v>307</v>
      </c>
      <c r="D1077" s="37">
        <v>39014</v>
      </c>
      <c r="E1077" s="37"/>
      <c r="F1077" s="37"/>
      <c r="G1077" s="37"/>
      <c r="H1077" s="37"/>
      <c r="I1077" s="37"/>
      <c r="J1077" s="38" t="str">
        <f>IF(ISBLANK(Q1077),"V","S")</f>
        <v>V</v>
      </c>
      <c r="K1077" s="38"/>
      <c r="L1077" s="38"/>
      <c r="M1077" s="38"/>
      <c r="N1077" s="38"/>
      <c r="O1077" s="38"/>
      <c r="P1077" s="38"/>
      <c r="U1077" s="39">
        <v>9.1999999999999993</v>
      </c>
      <c r="V1077" s="40">
        <f t="shared" si="85"/>
        <v>2.80416</v>
      </c>
      <c r="W1077" s="40"/>
      <c r="X1077" s="39"/>
      <c r="Z1077" s="41" t="s">
        <v>126</v>
      </c>
      <c r="AA1077" s="34">
        <v>426.214</v>
      </c>
      <c r="AB1077" s="34">
        <f t="shared" si="86"/>
        <v>423.40983999999997</v>
      </c>
      <c r="AD1077" s="40">
        <f t="shared" si="82"/>
        <v>2.3591600000000001</v>
      </c>
    </row>
    <row r="1078" spans="1:30" s="34" customFormat="1" x14ac:dyDescent="0.2">
      <c r="A1078" s="34" t="s">
        <v>200</v>
      </c>
      <c r="B1078" s="42">
        <v>473431095052601</v>
      </c>
      <c r="C1078" s="36">
        <v>307</v>
      </c>
      <c r="D1078" s="37">
        <v>39050</v>
      </c>
      <c r="E1078" s="37"/>
      <c r="F1078" s="37"/>
      <c r="G1078" s="37"/>
      <c r="H1078" s="37"/>
      <c r="I1078" s="37"/>
      <c r="J1078" s="38" t="str">
        <f>IF(ISBLANK(Q1078),"V","S")</f>
        <v>V</v>
      </c>
      <c r="K1078" s="38"/>
      <c r="L1078" s="38"/>
      <c r="M1078" s="38"/>
      <c r="N1078" s="38"/>
      <c r="O1078" s="38"/>
      <c r="P1078" s="38"/>
      <c r="U1078" s="39">
        <v>9.1999999999999993</v>
      </c>
      <c r="V1078" s="40">
        <f t="shared" si="85"/>
        <v>2.80416</v>
      </c>
      <c r="W1078" s="40"/>
      <c r="X1078" s="39"/>
      <c r="Z1078" s="41" t="s">
        <v>126</v>
      </c>
      <c r="AA1078" s="34">
        <v>426.214</v>
      </c>
      <c r="AB1078" s="34">
        <f t="shared" si="86"/>
        <v>423.40983999999997</v>
      </c>
      <c r="AD1078" s="40">
        <f t="shared" si="82"/>
        <v>2.3591600000000001</v>
      </c>
    </row>
    <row r="1079" spans="1:30" s="34" customFormat="1" x14ac:dyDescent="0.2">
      <c r="A1079" s="34" t="s">
        <v>200</v>
      </c>
      <c r="B1079" s="42">
        <v>473431095052601</v>
      </c>
      <c r="C1079" s="36">
        <v>307</v>
      </c>
      <c r="D1079" s="37">
        <v>39077</v>
      </c>
      <c r="E1079" s="37"/>
      <c r="F1079" s="37"/>
      <c r="G1079" s="37"/>
      <c r="H1079" s="37"/>
      <c r="I1079" s="37"/>
      <c r="J1079" s="38" t="s">
        <v>202</v>
      </c>
      <c r="K1079" s="38"/>
      <c r="L1079" s="38"/>
      <c r="M1079" s="38"/>
      <c r="N1079" s="38"/>
      <c r="O1079" s="38"/>
      <c r="P1079" s="38"/>
      <c r="U1079" s="39">
        <v>9.27</v>
      </c>
      <c r="V1079" s="40">
        <f t="shared" si="85"/>
        <v>2.8254960000000002</v>
      </c>
      <c r="W1079" s="40"/>
      <c r="X1079" s="39"/>
      <c r="Z1079" s="41" t="s">
        <v>77</v>
      </c>
      <c r="AA1079" s="34">
        <v>426.214</v>
      </c>
      <c r="AB1079" s="34">
        <f t="shared" si="86"/>
        <v>423.38850400000001</v>
      </c>
      <c r="AD1079" s="40">
        <f t="shared" si="82"/>
        <v>2.3804960000000004</v>
      </c>
    </row>
    <row r="1080" spans="1:30" s="34" customFormat="1" x14ac:dyDescent="0.2">
      <c r="A1080" s="34" t="s">
        <v>200</v>
      </c>
      <c r="B1080" s="42">
        <v>473431095052601</v>
      </c>
      <c r="C1080" s="36">
        <v>307</v>
      </c>
      <c r="D1080" s="37">
        <v>39114</v>
      </c>
      <c r="E1080" s="37"/>
      <c r="F1080" s="37"/>
      <c r="G1080" s="37"/>
      <c r="H1080" s="37"/>
      <c r="I1080" s="37"/>
      <c r="J1080" s="38" t="str">
        <f>IF(ISBLANK(Q1080),"V","S")</f>
        <v>V</v>
      </c>
      <c r="K1080" s="38"/>
      <c r="L1080" s="38"/>
      <c r="M1080" s="38"/>
      <c r="N1080" s="38"/>
      <c r="O1080" s="38"/>
      <c r="P1080" s="38"/>
      <c r="U1080" s="39">
        <v>9.34</v>
      </c>
      <c r="V1080" s="40">
        <f t="shared" si="85"/>
        <v>2.846832</v>
      </c>
      <c r="W1080" s="40"/>
      <c r="X1080" s="39"/>
      <c r="Z1080" s="41" t="s">
        <v>126</v>
      </c>
      <c r="AA1080" s="34">
        <v>426.214</v>
      </c>
      <c r="AB1080" s="34">
        <f t="shared" si="86"/>
        <v>423.36716799999999</v>
      </c>
      <c r="AD1080" s="40">
        <f t="shared" si="82"/>
        <v>2.4018320000000002</v>
      </c>
    </row>
    <row r="1081" spans="1:30" s="34" customFormat="1" x14ac:dyDescent="0.2">
      <c r="A1081" s="34" t="s">
        <v>200</v>
      </c>
      <c r="B1081" s="42">
        <v>473431095052601</v>
      </c>
      <c r="C1081" s="36">
        <v>307</v>
      </c>
      <c r="D1081" s="37">
        <v>39136</v>
      </c>
      <c r="E1081" s="37"/>
      <c r="F1081" s="37"/>
      <c r="G1081" s="37"/>
      <c r="H1081" s="37"/>
      <c r="I1081" s="37"/>
      <c r="J1081" s="38" t="str">
        <f>IF(ISBLANK(Q1081),"V","S")</f>
        <v>V</v>
      </c>
      <c r="K1081" s="38"/>
      <c r="L1081" s="38"/>
      <c r="M1081" s="38"/>
      <c r="N1081" s="38"/>
      <c r="O1081" s="38"/>
      <c r="P1081" s="38"/>
      <c r="U1081" s="39">
        <v>9.42</v>
      </c>
      <c r="V1081" s="40">
        <f t="shared" si="85"/>
        <v>2.871216</v>
      </c>
      <c r="W1081" s="40"/>
      <c r="X1081" s="39"/>
      <c r="Z1081" s="41" t="s">
        <v>126</v>
      </c>
      <c r="AA1081" s="34">
        <v>426.214</v>
      </c>
      <c r="AB1081" s="34">
        <f t="shared" si="86"/>
        <v>423.34278399999999</v>
      </c>
      <c r="AD1081" s="40">
        <f t="shared" si="82"/>
        <v>2.4262160000000002</v>
      </c>
    </row>
    <row r="1082" spans="1:30" s="34" customFormat="1" x14ac:dyDescent="0.2">
      <c r="A1082" s="34" t="s">
        <v>200</v>
      </c>
      <c r="B1082" s="42">
        <v>473431095052601</v>
      </c>
      <c r="C1082" s="36">
        <v>307</v>
      </c>
      <c r="D1082" s="37">
        <v>39167</v>
      </c>
      <c r="E1082" s="37"/>
      <c r="F1082" s="37"/>
      <c r="G1082" s="37"/>
      <c r="H1082" s="37"/>
      <c r="I1082" s="37"/>
      <c r="J1082" s="38" t="s">
        <v>202</v>
      </c>
      <c r="K1082" s="38"/>
      <c r="L1082" s="38"/>
      <c r="M1082" s="38"/>
      <c r="N1082" s="38"/>
      <c r="O1082" s="38"/>
      <c r="P1082" s="38"/>
      <c r="U1082" s="39">
        <v>9.15</v>
      </c>
      <c r="V1082" s="40">
        <f t="shared" si="85"/>
        <v>2.7889200000000001</v>
      </c>
      <c r="W1082" s="40"/>
      <c r="X1082" s="39"/>
      <c r="Z1082" s="41" t="s">
        <v>77</v>
      </c>
      <c r="AA1082" s="34">
        <v>426.214</v>
      </c>
      <c r="AB1082" s="34">
        <f t="shared" si="86"/>
        <v>423.42507999999998</v>
      </c>
      <c r="AD1082" s="40">
        <f t="shared" si="82"/>
        <v>2.3439200000000002</v>
      </c>
    </row>
    <row r="1083" spans="1:30" s="34" customFormat="1" x14ac:dyDescent="0.2">
      <c r="A1083" s="34" t="s">
        <v>200</v>
      </c>
      <c r="B1083" s="42">
        <v>473431095052601</v>
      </c>
      <c r="C1083" s="36">
        <v>307</v>
      </c>
      <c r="D1083" s="37">
        <v>39198</v>
      </c>
      <c r="E1083" s="37"/>
      <c r="F1083" s="37"/>
      <c r="G1083" s="37"/>
      <c r="H1083" s="37"/>
      <c r="I1083" s="37"/>
      <c r="J1083" s="38" t="s">
        <v>202</v>
      </c>
      <c r="K1083" s="38"/>
      <c r="L1083" s="38"/>
      <c r="M1083" s="38"/>
      <c r="N1083" s="38"/>
      <c r="O1083" s="38"/>
      <c r="P1083" s="38"/>
      <c r="U1083" s="39">
        <v>8.6999999999999993</v>
      </c>
      <c r="V1083" s="40">
        <f t="shared" si="85"/>
        <v>2.6517599999999999</v>
      </c>
      <c r="W1083" s="40"/>
      <c r="X1083" s="39"/>
      <c r="Z1083" s="41" t="s">
        <v>77</v>
      </c>
      <c r="AA1083" s="34">
        <v>426.214</v>
      </c>
      <c r="AB1083" s="34">
        <f t="shared" si="86"/>
        <v>423.56223999999997</v>
      </c>
      <c r="AD1083" s="40">
        <f t="shared" si="82"/>
        <v>2.2067600000000001</v>
      </c>
    </row>
    <row r="1084" spans="1:30" s="34" customFormat="1" x14ac:dyDescent="0.2">
      <c r="A1084" s="34" t="s">
        <v>200</v>
      </c>
      <c r="B1084" s="42">
        <v>473431095052601</v>
      </c>
      <c r="C1084" s="36">
        <v>307</v>
      </c>
      <c r="D1084" s="37">
        <v>39220</v>
      </c>
      <c r="E1084" s="37"/>
      <c r="F1084" s="37"/>
      <c r="G1084" s="37"/>
      <c r="H1084" s="37"/>
      <c r="I1084" s="37"/>
      <c r="J1084" s="38" t="s">
        <v>202</v>
      </c>
      <c r="K1084" s="38"/>
      <c r="L1084" s="38"/>
      <c r="M1084" s="38"/>
      <c r="N1084" s="38"/>
      <c r="O1084" s="38"/>
      <c r="P1084" s="38"/>
      <c r="U1084" s="39">
        <v>8.6300000000000008</v>
      </c>
      <c r="V1084" s="40">
        <f t="shared" si="85"/>
        <v>2.6304240000000005</v>
      </c>
      <c r="W1084" s="40"/>
      <c r="X1084" s="39"/>
      <c r="Z1084" s="41" t="s">
        <v>77</v>
      </c>
      <c r="AA1084" s="34">
        <v>426.214</v>
      </c>
      <c r="AB1084" s="34">
        <f t="shared" si="86"/>
        <v>423.58357599999999</v>
      </c>
      <c r="AD1084" s="40">
        <f t="shared" si="82"/>
        <v>2.1854240000000007</v>
      </c>
    </row>
    <row r="1085" spans="1:30" s="34" customFormat="1" x14ac:dyDescent="0.2">
      <c r="A1085" s="34" t="s">
        <v>200</v>
      </c>
      <c r="B1085" s="42">
        <v>473431095052601</v>
      </c>
      <c r="C1085" s="36">
        <v>307</v>
      </c>
      <c r="D1085" s="37">
        <v>39258</v>
      </c>
      <c r="E1085" s="37"/>
      <c r="F1085" s="37"/>
      <c r="G1085" s="37"/>
      <c r="H1085" s="37"/>
      <c r="I1085" s="37"/>
      <c r="J1085" s="38" t="s">
        <v>202</v>
      </c>
      <c r="K1085" s="38"/>
      <c r="L1085" s="38"/>
      <c r="M1085" s="38"/>
      <c r="N1085" s="38"/>
      <c r="O1085" s="38"/>
      <c r="P1085" s="38"/>
      <c r="U1085" s="39">
        <v>8.64</v>
      </c>
      <c r="V1085" s="40">
        <f t="shared" si="85"/>
        <v>2.6334720000000003</v>
      </c>
      <c r="W1085" s="40"/>
      <c r="X1085" s="39"/>
      <c r="Z1085" s="41" t="s">
        <v>77</v>
      </c>
      <c r="AA1085" s="34">
        <v>426.214</v>
      </c>
      <c r="AB1085" s="34">
        <f t="shared" si="86"/>
        <v>423.58052800000002</v>
      </c>
      <c r="AD1085" s="40">
        <f t="shared" si="82"/>
        <v>2.1884720000000004</v>
      </c>
    </row>
    <row r="1086" spans="1:30" s="34" customFormat="1" x14ac:dyDescent="0.2">
      <c r="A1086" s="34" t="s">
        <v>200</v>
      </c>
      <c r="B1086" s="42">
        <v>473431095052601</v>
      </c>
      <c r="C1086" s="36">
        <v>307</v>
      </c>
      <c r="D1086" s="37">
        <v>39317</v>
      </c>
      <c r="E1086" s="37"/>
      <c r="F1086" s="37"/>
      <c r="G1086" s="37"/>
      <c r="H1086" s="37"/>
      <c r="I1086" s="37"/>
      <c r="J1086" s="38" t="s">
        <v>202</v>
      </c>
      <c r="K1086" s="38"/>
      <c r="L1086" s="38"/>
      <c r="M1086" s="38"/>
      <c r="N1086" s="38"/>
      <c r="O1086" s="38"/>
      <c r="P1086" s="38"/>
      <c r="U1086" s="39">
        <v>9.5500000000000007</v>
      </c>
      <c r="V1086" s="40">
        <f t="shared" si="85"/>
        <v>2.9108400000000003</v>
      </c>
      <c r="W1086" s="40"/>
      <c r="X1086" s="39"/>
      <c r="Z1086" s="41" t="s">
        <v>77</v>
      </c>
      <c r="AA1086" s="34">
        <v>426.214</v>
      </c>
      <c r="AB1086" s="34">
        <f t="shared" si="86"/>
        <v>423.30315999999999</v>
      </c>
      <c r="AD1086" s="40">
        <f t="shared" si="82"/>
        <v>2.4658400000000005</v>
      </c>
    </row>
    <row r="1087" spans="1:30" s="34" customFormat="1" x14ac:dyDescent="0.2">
      <c r="A1087" s="34" t="s">
        <v>200</v>
      </c>
      <c r="B1087" s="42">
        <v>473431095052601</v>
      </c>
      <c r="C1087" s="36">
        <v>307</v>
      </c>
      <c r="D1087" s="37">
        <v>39356</v>
      </c>
      <c r="E1087" s="37"/>
      <c r="F1087" s="37"/>
      <c r="G1087" s="37"/>
      <c r="H1087" s="37"/>
      <c r="I1087" s="37"/>
      <c r="J1087" s="38" t="s">
        <v>202</v>
      </c>
      <c r="K1087" s="38"/>
      <c r="L1087" s="38"/>
      <c r="M1087" s="38"/>
      <c r="N1087" s="38"/>
      <c r="O1087" s="38"/>
      <c r="P1087" s="38"/>
      <c r="U1087" s="39">
        <v>9.5500000000000007</v>
      </c>
      <c r="V1087" s="40">
        <f t="shared" si="85"/>
        <v>2.9108400000000003</v>
      </c>
      <c r="W1087" s="40"/>
      <c r="X1087" s="39"/>
      <c r="Z1087" s="41" t="s">
        <v>77</v>
      </c>
      <c r="AA1087" s="34">
        <v>426.214</v>
      </c>
      <c r="AB1087" s="34">
        <f t="shared" si="86"/>
        <v>423.30315999999999</v>
      </c>
      <c r="AD1087" s="40">
        <f t="shared" si="82"/>
        <v>2.4658400000000005</v>
      </c>
    </row>
    <row r="1088" spans="1:30" s="34" customFormat="1" x14ac:dyDescent="0.2">
      <c r="A1088" s="34" t="s">
        <v>200</v>
      </c>
      <c r="B1088" s="42">
        <v>473431095052601</v>
      </c>
      <c r="C1088" s="36">
        <v>307</v>
      </c>
      <c r="D1088" s="37">
        <v>39373</v>
      </c>
      <c r="E1088" s="37"/>
      <c r="F1088" s="37"/>
      <c r="G1088" s="37"/>
      <c r="H1088" s="37"/>
      <c r="I1088" s="37"/>
      <c r="J1088" s="38" t="str">
        <f t="shared" ref="J1088:J1151" si="87">IF(ISBLANK(Q1088),"V","S")</f>
        <v>V</v>
      </c>
      <c r="K1088" s="38"/>
      <c r="L1088" s="38"/>
      <c r="M1088" s="38"/>
      <c r="N1088" s="38"/>
      <c r="O1088" s="38"/>
      <c r="P1088" s="38"/>
      <c r="U1088" s="39">
        <v>9.36</v>
      </c>
      <c r="V1088" s="40">
        <f t="shared" si="85"/>
        <v>2.8529279999999999</v>
      </c>
      <c r="W1088" s="40"/>
      <c r="X1088" s="39"/>
      <c r="Z1088" s="41" t="s">
        <v>138</v>
      </c>
      <c r="AA1088" s="34">
        <v>426.214</v>
      </c>
      <c r="AB1088" s="34">
        <f t="shared" si="86"/>
        <v>423.36107199999998</v>
      </c>
      <c r="AD1088" s="40">
        <f t="shared" si="82"/>
        <v>2.4079280000000001</v>
      </c>
    </row>
    <row r="1089" spans="1:30" s="34" customFormat="1" x14ac:dyDescent="0.2">
      <c r="A1089" s="34" t="s">
        <v>200</v>
      </c>
      <c r="B1089" s="42">
        <v>473431095052601</v>
      </c>
      <c r="C1089" s="36">
        <v>307</v>
      </c>
      <c r="D1089" s="37">
        <v>39413</v>
      </c>
      <c r="E1089" s="37"/>
      <c r="F1089" s="37"/>
      <c r="G1089" s="37"/>
      <c r="H1089" s="37"/>
      <c r="I1089" s="37"/>
      <c r="J1089" s="38" t="str">
        <f t="shared" si="87"/>
        <v>V</v>
      </c>
      <c r="K1089" s="38"/>
      <c r="L1089" s="38"/>
      <c r="M1089" s="38"/>
      <c r="N1089" s="38"/>
      <c r="O1089" s="38"/>
      <c r="P1089" s="38"/>
      <c r="U1089" s="39">
        <v>9.02</v>
      </c>
      <c r="V1089" s="40">
        <f t="shared" si="85"/>
        <v>2.7492960000000002</v>
      </c>
      <c r="W1089" s="40"/>
      <c r="X1089" s="39"/>
      <c r="Z1089" s="41" t="s">
        <v>138</v>
      </c>
      <c r="AA1089" s="34">
        <v>426.214</v>
      </c>
      <c r="AB1089" s="34">
        <f t="shared" si="86"/>
        <v>423.46470399999998</v>
      </c>
      <c r="AD1089" s="40">
        <f t="shared" si="82"/>
        <v>2.3042960000000003</v>
      </c>
    </row>
    <row r="1090" spans="1:30" s="34" customFormat="1" x14ac:dyDescent="0.2">
      <c r="A1090" s="34" t="s">
        <v>200</v>
      </c>
      <c r="B1090" s="42">
        <v>473431095052601</v>
      </c>
      <c r="C1090" s="36">
        <v>307</v>
      </c>
      <c r="D1090" s="37">
        <v>39443</v>
      </c>
      <c r="E1090" s="37"/>
      <c r="F1090" s="37"/>
      <c r="G1090" s="37"/>
      <c r="H1090" s="37"/>
      <c r="I1090" s="37"/>
      <c r="J1090" s="38" t="str">
        <f t="shared" si="87"/>
        <v>V</v>
      </c>
      <c r="K1090" s="38"/>
      <c r="L1090" s="38"/>
      <c r="M1090" s="38"/>
      <c r="N1090" s="38"/>
      <c r="O1090" s="38"/>
      <c r="P1090" s="38"/>
      <c r="U1090" s="39">
        <v>9</v>
      </c>
      <c r="V1090" s="40">
        <f t="shared" si="85"/>
        <v>2.7432000000000003</v>
      </c>
      <c r="W1090" s="40"/>
      <c r="X1090" s="39"/>
      <c r="Z1090" s="41" t="s">
        <v>144</v>
      </c>
      <c r="AA1090" s="34">
        <v>426.214</v>
      </c>
      <c r="AB1090" s="34">
        <f t="shared" si="86"/>
        <v>423.4708</v>
      </c>
      <c r="AD1090" s="40">
        <f t="shared" si="82"/>
        <v>2.2982000000000005</v>
      </c>
    </row>
    <row r="1091" spans="1:30" s="34" customFormat="1" x14ac:dyDescent="0.2">
      <c r="A1091" s="34" t="s">
        <v>200</v>
      </c>
      <c r="B1091" s="42">
        <v>473431095052601</v>
      </c>
      <c r="C1091" s="36">
        <v>307</v>
      </c>
      <c r="D1091" s="37">
        <v>39472</v>
      </c>
      <c r="E1091" s="37"/>
      <c r="F1091" s="37"/>
      <c r="G1091" s="37"/>
      <c r="H1091" s="37"/>
      <c r="I1091" s="37"/>
      <c r="J1091" s="38" t="str">
        <f t="shared" si="87"/>
        <v>V</v>
      </c>
      <c r="K1091" s="38"/>
      <c r="L1091" s="38"/>
      <c r="M1091" s="38"/>
      <c r="N1091" s="38"/>
      <c r="O1091" s="38"/>
      <c r="P1091" s="38"/>
      <c r="U1091" s="39">
        <v>9.07</v>
      </c>
      <c r="V1091" s="40">
        <f t="shared" si="85"/>
        <v>2.7645360000000001</v>
      </c>
      <c r="W1091" s="40"/>
      <c r="X1091" s="39"/>
      <c r="Z1091" s="41" t="s">
        <v>144</v>
      </c>
      <c r="AA1091" s="34">
        <v>426.214</v>
      </c>
      <c r="AB1091" s="34">
        <f t="shared" si="86"/>
        <v>423.44946399999998</v>
      </c>
      <c r="AD1091" s="40">
        <f t="shared" si="82"/>
        <v>2.3195360000000003</v>
      </c>
    </row>
    <row r="1092" spans="1:30" s="34" customFormat="1" x14ac:dyDescent="0.2">
      <c r="A1092" s="34" t="s">
        <v>200</v>
      </c>
      <c r="B1092" s="42">
        <v>473431095052601</v>
      </c>
      <c r="C1092" s="36">
        <v>307</v>
      </c>
      <c r="D1092" s="37">
        <v>39507</v>
      </c>
      <c r="E1092" s="37"/>
      <c r="F1092" s="37"/>
      <c r="G1092" s="37"/>
      <c r="H1092" s="37"/>
      <c r="I1092" s="37"/>
      <c r="J1092" s="38" t="str">
        <f t="shared" si="87"/>
        <v>V</v>
      </c>
      <c r="K1092" s="38"/>
      <c r="L1092" s="38"/>
      <c r="M1092" s="38"/>
      <c r="N1092" s="38"/>
      <c r="O1092" s="38"/>
      <c r="P1092" s="38"/>
      <c r="U1092" s="39">
        <v>9.25</v>
      </c>
      <c r="V1092" s="40">
        <f t="shared" ref="V1092:V1112" si="88">U1092*0.3048</f>
        <v>2.8194000000000004</v>
      </c>
      <c r="W1092" s="40"/>
      <c r="X1092" s="39"/>
      <c r="Z1092" s="41" t="s">
        <v>126</v>
      </c>
      <c r="AA1092" s="34">
        <v>426.214</v>
      </c>
      <c r="AB1092" s="34">
        <f t="shared" si="86"/>
        <v>423.39460000000003</v>
      </c>
      <c r="AD1092" s="40">
        <f t="shared" si="82"/>
        <v>2.3744000000000005</v>
      </c>
    </row>
    <row r="1093" spans="1:30" s="34" customFormat="1" x14ac:dyDescent="0.2">
      <c r="A1093" s="34" t="s">
        <v>200</v>
      </c>
      <c r="B1093" s="42">
        <v>473431095052601</v>
      </c>
      <c r="C1093" s="36">
        <v>307</v>
      </c>
      <c r="D1093" s="37">
        <v>39536</v>
      </c>
      <c r="E1093" s="37"/>
      <c r="F1093" s="37"/>
      <c r="G1093" s="37"/>
      <c r="H1093" s="37"/>
      <c r="I1093" s="37"/>
      <c r="J1093" s="38" t="str">
        <f t="shared" si="87"/>
        <v>V</v>
      </c>
      <c r="K1093" s="38"/>
      <c r="L1093" s="38"/>
      <c r="M1093" s="38"/>
      <c r="N1093" s="38"/>
      <c r="O1093" s="38"/>
      <c r="P1093" s="38"/>
      <c r="U1093" s="39">
        <v>9.16</v>
      </c>
      <c r="V1093" s="40">
        <f t="shared" si="88"/>
        <v>2.7919680000000002</v>
      </c>
      <c r="W1093" s="40"/>
      <c r="X1093" s="39"/>
      <c r="Z1093" s="41" t="s">
        <v>138</v>
      </c>
      <c r="AA1093" s="34">
        <v>426.214</v>
      </c>
      <c r="AB1093" s="34">
        <f t="shared" si="86"/>
        <v>423.422032</v>
      </c>
      <c r="AD1093" s="40">
        <f t="shared" si="82"/>
        <v>2.3469680000000004</v>
      </c>
    </row>
    <row r="1094" spans="1:30" s="34" customFormat="1" x14ac:dyDescent="0.2">
      <c r="A1094" s="34" t="s">
        <v>200</v>
      </c>
      <c r="B1094" s="42">
        <v>473431095052601</v>
      </c>
      <c r="C1094" s="36">
        <v>307</v>
      </c>
      <c r="D1094" s="37">
        <v>39563</v>
      </c>
      <c r="E1094" s="37"/>
      <c r="F1094" s="37"/>
      <c r="G1094" s="37"/>
      <c r="H1094" s="37"/>
      <c r="I1094" s="37"/>
      <c r="J1094" s="38" t="str">
        <f t="shared" si="87"/>
        <v>V</v>
      </c>
      <c r="K1094" s="38"/>
      <c r="L1094" s="38"/>
      <c r="M1094" s="38"/>
      <c r="N1094" s="38"/>
      <c r="O1094" s="38"/>
      <c r="P1094" s="38"/>
      <c r="U1094" s="39">
        <v>9.01</v>
      </c>
      <c r="V1094" s="40">
        <f t="shared" si="88"/>
        <v>2.746248</v>
      </c>
      <c r="W1094" s="40"/>
      <c r="X1094" s="39"/>
      <c r="Z1094" s="41" t="s">
        <v>138</v>
      </c>
      <c r="AA1094" s="34">
        <v>426.214</v>
      </c>
      <c r="AB1094" s="34">
        <f t="shared" si="86"/>
        <v>423.46775200000002</v>
      </c>
      <c r="AD1094" s="40">
        <f t="shared" si="82"/>
        <v>2.3012480000000002</v>
      </c>
    </row>
    <row r="1095" spans="1:30" s="34" customFormat="1" x14ac:dyDescent="0.2">
      <c r="A1095" s="34" t="s">
        <v>200</v>
      </c>
      <c r="B1095" s="42">
        <v>473431095052601</v>
      </c>
      <c r="C1095" s="36">
        <v>307</v>
      </c>
      <c r="D1095" s="37">
        <v>39580</v>
      </c>
      <c r="E1095" s="37"/>
      <c r="F1095" s="37"/>
      <c r="G1095" s="37"/>
      <c r="H1095" s="37"/>
      <c r="I1095" s="37"/>
      <c r="J1095" s="38" t="str">
        <f t="shared" si="87"/>
        <v>V</v>
      </c>
      <c r="K1095" s="38"/>
      <c r="L1095" s="38"/>
      <c r="M1095" s="38"/>
      <c r="N1095" s="38"/>
      <c r="O1095" s="38"/>
      <c r="P1095" s="38"/>
      <c r="U1095" s="39">
        <v>8.49</v>
      </c>
      <c r="V1095" s="40">
        <f t="shared" si="88"/>
        <v>2.5877520000000001</v>
      </c>
      <c r="W1095" s="40"/>
      <c r="X1095" s="39"/>
      <c r="Z1095" s="41" t="s">
        <v>144</v>
      </c>
      <c r="AA1095" s="34">
        <v>426.214</v>
      </c>
      <c r="AB1095" s="34">
        <f t="shared" si="86"/>
        <v>423.62624799999998</v>
      </c>
      <c r="AD1095" s="40">
        <f t="shared" si="82"/>
        <v>2.1427520000000002</v>
      </c>
    </row>
    <row r="1096" spans="1:30" s="34" customFormat="1" x14ac:dyDescent="0.2">
      <c r="A1096" s="34" t="s">
        <v>200</v>
      </c>
      <c r="B1096" s="42">
        <v>473431095052601</v>
      </c>
      <c r="C1096" s="36">
        <v>307</v>
      </c>
      <c r="D1096" s="37">
        <v>39674</v>
      </c>
      <c r="E1096" s="37"/>
      <c r="F1096" s="37"/>
      <c r="G1096" s="37"/>
      <c r="H1096" s="37"/>
      <c r="I1096" s="37"/>
      <c r="J1096" s="38" t="str">
        <f t="shared" si="87"/>
        <v>V</v>
      </c>
      <c r="K1096" s="38"/>
      <c r="L1096" s="38"/>
      <c r="M1096" s="38"/>
      <c r="N1096" s="38"/>
      <c r="O1096" s="38"/>
      <c r="P1096" s="38"/>
      <c r="U1096" s="39">
        <v>8.7200000000000006</v>
      </c>
      <c r="V1096" s="40">
        <f t="shared" si="88"/>
        <v>2.6578560000000002</v>
      </c>
      <c r="W1096" s="40"/>
      <c r="X1096" s="39"/>
      <c r="Z1096" s="41" t="s">
        <v>144</v>
      </c>
      <c r="AA1096" s="34">
        <v>426.214</v>
      </c>
      <c r="AB1096" s="34">
        <f t="shared" si="86"/>
        <v>423.55614400000002</v>
      </c>
      <c r="AD1096" s="40">
        <f t="shared" si="82"/>
        <v>2.2128560000000004</v>
      </c>
    </row>
    <row r="1097" spans="1:30" s="34" customFormat="1" x14ac:dyDescent="0.2">
      <c r="A1097" s="34" t="s">
        <v>200</v>
      </c>
      <c r="B1097" s="42">
        <v>473431095052601</v>
      </c>
      <c r="C1097" s="36">
        <v>307</v>
      </c>
      <c r="D1097" s="37">
        <v>39725</v>
      </c>
      <c r="E1097" s="37"/>
      <c r="F1097" s="37"/>
      <c r="G1097" s="37"/>
      <c r="H1097" s="37"/>
      <c r="I1097" s="37"/>
      <c r="J1097" s="38" t="str">
        <f t="shared" si="87"/>
        <v>V</v>
      </c>
      <c r="K1097" s="38"/>
      <c r="L1097" s="38"/>
      <c r="M1097" s="38"/>
      <c r="N1097" s="38"/>
      <c r="O1097" s="38"/>
      <c r="P1097" s="38"/>
      <c r="U1097" s="39">
        <v>8.7799999999999994</v>
      </c>
      <c r="V1097" s="40">
        <f t="shared" si="88"/>
        <v>2.6761439999999999</v>
      </c>
      <c r="W1097" s="40"/>
      <c r="X1097" s="39"/>
      <c r="Z1097" s="41" t="s">
        <v>162</v>
      </c>
      <c r="AA1097" s="34">
        <v>426.214</v>
      </c>
      <c r="AB1097" s="34">
        <f t="shared" si="86"/>
        <v>423.53785599999998</v>
      </c>
      <c r="AD1097" s="40">
        <f t="shared" si="82"/>
        <v>2.231144</v>
      </c>
    </row>
    <row r="1098" spans="1:30" s="34" customFormat="1" x14ac:dyDescent="0.2">
      <c r="A1098" s="34" t="s">
        <v>200</v>
      </c>
      <c r="B1098" s="42">
        <v>473431095052601</v>
      </c>
      <c r="C1098" s="36">
        <v>307</v>
      </c>
      <c r="D1098" s="37">
        <v>39767</v>
      </c>
      <c r="E1098" s="37"/>
      <c r="F1098" s="37"/>
      <c r="G1098" s="37"/>
      <c r="H1098" s="37"/>
      <c r="I1098" s="37"/>
      <c r="J1098" s="38" t="str">
        <f t="shared" si="87"/>
        <v>V</v>
      </c>
      <c r="K1098" s="38"/>
      <c r="L1098" s="38"/>
      <c r="M1098" s="38"/>
      <c r="N1098" s="38"/>
      <c r="O1098" s="38"/>
      <c r="P1098" s="38"/>
      <c r="U1098" s="39">
        <v>8.0500000000000007</v>
      </c>
      <c r="V1098" s="40">
        <f t="shared" si="88"/>
        <v>2.4536400000000005</v>
      </c>
      <c r="W1098" s="40"/>
      <c r="X1098" s="39"/>
      <c r="Z1098" s="41" t="s">
        <v>144</v>
      </c>
      <c r="AA1098" s="34">
        <v>426.214</v>
      </c>
      <c r="AB1098" s="34">
        <f t="shared" si="86"/>
        <v>423.76035999999999</v>
      </c>
      <c r="AD1098" s="40">
        <f t="shared" si="82"/>
        <v>2.0086400000000006</v>
      </c>
    </row>
    <row r="1099" spans="1:30" s="34" customFormat="1" x14ac:dyDescent="0.2">
      <c r="A1099" s="34" t="s">
        <v>200</v>
      </c>
      <c r="B1099" s="42">
        <v>473431095052601</v>
      </c>
      <c r="C1099" s="36">
        <v>307</v>
      </c>
      <c r="D1099" s="37">
        <v>39795</v>
      </c>
      <c r="E1099" s="37"/>
      <c r="F1099" s="37"/>
      <c r="G1099" s="37"/>
      <c r="H1099" s="37"/>
      <c r="I1099" s="37"/>
      <c r="J1099" s="38" t="str">
        <f t="shared" si="87"/>
        <v>V</v>
      </c>
      <c r="K1099" s="38"/>
      <c r="L1099" s="38"/>
      <c r="M1099" s="38"/>
      <c r="N1099" s="38"/>
      <c r="O1099" s="38"/>
      <c r="P1099" s="38"/>
      <c r="U1099" s="39">
        <v>8</v>
      </c>
      <c r="V1099" s="40">
        <f t="shared" si="88"/>
        <v>2.4384000000000001</v>
      </c>
      <c r="W1099" s="40"/>
      <c r="X1099" s="39"/>
      <c r="Z1099" s="41" t="s">
        <v>144</v>
      </c>
      <c r="AA1099" s="34">
        <v>426.214</v>
      </c>
      <c r="AB1099" s="34">
        <f t="shared" si="86"/>
        <v>423.7756</v>
      </c>
      <c r="AD1099" s="40">
        <f t="shared" si="82"/>
        <v>1.9934000000000001</v>
      </c>
    </row>
    <row r="1100" spans="1:30" s="34" customFormat="1" x14ac:dyDescent="0.2">
      <c r="A1100" s="34" t="s">
        <v>200</v>
      </c>
      <c r="B1100" s="42">
        <v>473431095052601</v>
      </c>
      <c r="C1100" s="36">
        <v>307</v>
      </c>
      <c r="D1100" s="37">
        <v>39866</v>
      </c>
      <c r="E1100" s="37"/>
      <c r="F1100" s="37"/>
      <c r="G1100" s="37"/>
      <c r="H1100" s="37"/>
      <c r="I1100" s="37"/>
      <c r="J1100" s="38" t="str">
        <f t="shared" si="87"/>
        <v>V</v>
      </c>
      <c r="K1100" s="38"/>
      <c r="L1100" s="38"/>
      <c r="M1100" s="38"/>
      <c r="N1100" s="38"/>
      <c r="O1100" s="38"/>
      <c r="P1100" s="38"/>
      <c r="U1100" s="39">
        <v>8.48</v>
      </c>
      <c r="V1100" s="40">
        <f t="shared" si="88"/>
        <v>2.5847040000000003</v>
      </c>
      <c r="W1100" s="40"/>
      <c r="X1100" s="39"/>
      <c r="Z1100" s="41" t="s">
        <v>166</v>
      </c>
      <c r="AA1100" s="34">
        <v>426.214</v>
      </c>
      <c r="AB1100" s="34">
        <f t="shared" si="86"/>
        <v>423.62929600000001</v>
      </c>
      <c r="AD1100" s="40">
        <f t="shared" si="82"/>
        <v>2.1397040000000005</v>
      </c>
    </row>
    <row r="1101" spans="1:30" s="34" customFormat="1" x14ac:dyDescent="0.2">
      <c r="A1101" s="34" t="s">
        <v>200</v>
      </c>
      <c r="B1101" s="42">
        <v>473431095052601</v>
      </c>
      <c r="C1101" s="36">
        <v>307</v>
      </c>
      <c r="D1101" s="37">
        <v>39898</v>
      </c>
      <c r="E1101" s="37"/>
      <c r="F1101" s="37"/>
      <c r="G1101" s="37"/>
      <c r="H1101" s="37"/>
      <c r="I1101" s="37"/>
      <c r="J1101" s="38" t="str">
        <f t="shared" si="87"/>
        <v>V</v>
      </c>
      <c r="K1101" s="38"/>
      <c r="L1101" s="38"/>
      <c r="M1101" s="38"/>
      <c r="N1101" s="38"/>
      <c r="O1101" s="38"/>
      <c r="P1101" s="38"/>
      <c r="U1101" s="39">
        <v>7.69</v>
      </c>
      <c r="V1101" s="40">
        <f t="shared" si="88"/>
        <v>2.3439120000000004</v>
      </c>
      <c r="W1101" s="40"/>
      <c r="X1101" s="39"/>
      <c r="Z1101" s="41" t="s">
        <v>166</v>
      </c>
      <c r="AA1101" s="34">
        <v>426.214</v>
      </c>
      <c r="AB1101" s="34">
        <f t="shared" si="86"/>
        <v>423.87008800000001</v>
      </c>
      <c r="AD1101" s="40">
        <f t="shared" si="82"/>
        <v>1.8989120000000004</v>
      </c>
    </row>
    <row r="1102" spans="1:30" s="34" customFormat="1" x14ac:dyDescent="0.2">
      <c r="A1102" s="34" t="s">
        <v>200</v>
      </c>
      <c r="B1102" s="42">
        <v>473431095052601</v>
      </c>
      <c r="C1102" s="36">
        <v>307</v>
      </c>
      <c r="D1102" s="37">
        <v>39928</v>
      </c>
      <c r="E1102" s="37"/>
      <c r="F1102" s="37"/>
      <c r="G1102" s="37"/>
      <c r="H1102" s="37"/>
      <c r="I1102" s="37"/>
      <c r="J1102" s="38" t="str">
        <f t="shared" si="87"/>
        <v>V</v>
      </c>
      <c r="K1102" s="38"/>
      <c r="L1102" s="38"/>
      <c r="M1102" s="38"/>
      <c r="N1102" s="38"/>
      <c r="O1102" s="38"/>
      <c r="P1102" s="38"/>
      <c r="U1102" s="39">
        <v>7.25</v>
      </c>
      <c r="V1102" s="40">
        <f t="shared" si="88"/>
        <v>2.2098</v>
      </c>
      <c r="W1102" s="40"/>
      <c r="X1102" s="39"/>
      <c r="Z1102" s="41" t="s">
        <v>166</v>
      </c>
      <c r="AA1102" s="34">
        <v>426.214</v>
      </c>
      <c r="AB1102" s="34">
        <f t="shared" si="86"/>
        <v>424.00420000000003</v>
      </c>
      <c r="AD1102" s="40">
        <f t="shared" si="82"/>
        <v>1.7647999999999999</v>
      </c>
    </row>
    <row r="1103" spans="1:30" s="34" customFormat="1" x14ac:dyDescent="0.2">
      <c r="A1103" s="34" t="s">
        <v>200</v>
      </c>
      <c r="B1103" s="42">
        <v>473431095052601</v>
      </c>
      <c r="C1103" s="36">
        <v>307</v>
      </c>
      <c r="D1103" s="37">
        <v>39966</v>
      </c>
      <c r="E1103" s="37"/>
      <c r="F1103" s="37"/>
      <c r="G1103" s="37"/>
      <c r="H1103" s="37"/>
      <c r="I1103" s="37"/>
      <c r="J1103" s="38" t="str">
        <f t="shared" si="87"/>
        <v>V</v>
      </c>
      <c r="K1103" s="38"/>
      <c r="L1103" s="38"/>
      <c r="M1103" s="38"/>
      <c r="N1103" s="38"/>
      <c r="O1103" s="38"/>
      <c r="P1103" s="38"/>
      <c r="U1103" s="39">
        <v>7.31</v>
      </c>
      <c r="V1103" s="40">
        <f t="shared" si="88"/>
        <v>2.2280880000000001</v>
      </c>
      <c r="W1103" s="40"/>
      <c r="X1103" s="39"/>
      <c r="Z1103" s="41" t="s">
        <v>166</v>
      </c>
      <c r="AA1103" s="34">
        <v>426.214</v>
      </c>
      <c r="AB1103" s="34">
        <f t="shared" si="86"/>
        <v>423.98591199999998</v>
      </c>
      <c r="AD1103" s="40">
        <f t="shared" si="82"/>
        <v>1.783088</v>
      </c>
    </row>
    <row r="1104" spans="1:30" s="34" customFormat="1" x14ac:dyDescent="0.2">
      <c r="A1104" s="34" t="s">
        <v>200</v>
      </c>
      <c r="B1104" s="42">
        <v>473431095052601</v>
      </c>
      <c r="C1104" s="36">
        <v>307</v>
      </c>
      <c r="D1104" s="37">
        <v>40004</v>
      </c>
      <c r="E1104" s="37"/>
      <c r="F1104" s="37"/>
      <c r="G1104" s="37"/>
      <c r="H1104" s="37"/>
      <c r="I1104" s="37"/>
      <c r="J1104" s="38" t="str">
        <f t="shared" si="87"/>
        <v>V</v>
      </c>
      <c r="K1104" s="38"/>
      <c r="L1104" s="38"/>
      <c r="M1104" s="38"/>
      <c r="N1104" s="38"/>
      <c r="O1104" s="38"/>
      <c r="P1104" s="38"/>
      <c r="U1104" s="39">
        <v>7.37</v>
      </c>
      <c r="V1104" s="40">
        <f t="shared" si="88"/>
        <v>2.2463760000000002</v>
      </c>
      <c r="W1104" s="40"/>
      <c r="X1104" s="39"/>
      <c r="Z1104" s="41" t="s">
        <v>177</v>
      </c>
      <c r="AA1104" s="34">
        <v>426.214</v>
      </c>
      <c r="AB1104" s="34">
        <f t="shared" si="86"/>
        <v>423.967624</v>
      </c>
      <c r="AD1104" s="40">
        <f t="shared" ref="AD1104:AD1115" si="89">V1104-0.445</f>
        <v>1.8013760000000001</v>
      </c>
    </row>
    <row r="1105" spans="1:30" s="34" customFormat="1" x14ac:dyDescent="0.2">
      <c r="A1105" s="34" t="s">
        <v>200</v>
      </c>
      <c r="B1105" s="42">
        <v>473431095052601</v>
      </c>
      <c r="C1105" s="36">
        <v>307</v>
      </c>
      <c r="D1105" s="37">
        <v>40045</v>
      </c>
      <c r="E1105" s="37"/>
      <c r="F1105" s="37"/>
      <c r="G1105" s="37"/>
      <c r="H1105" s="37"/>
      <c r="I1105" s="37"/>
      <c r="J1105" s="38" t="str">
        <f t="shared" si="87"/>
        <v>V</v>
      </c>
      <c r="K1105" s="38"/>
      <c r="L1105" s="38"/>
      <c r="M1105" s="38"/>
      <c r="N1105" s="38"/>
      <c r="O1105" s="38"/>
      <c r="P1105" s="38"/>
      <c r="U1105" s="39">
        <v>8.1</v>
      </c>
      <c r="V1105" s="40">
        <f t="shared" si="88"/>
        <v>2.46888</v>
      </c>
      <c r="W1105" s="40"/>
      <c r="X1105" s="39"/>
      <c r="Z1105" s="41" t="s">
        <v>177</v>
      </c>
      <c r="AA1105" s="34">
        <v>426.214</v>
      </c>
      <c r="AB1105" s="34">
        <f t="shared" si="86"/>
        <v>423.74511999999999</v>
      </c>
      <c r="AD1105" s="40">
        <f t="shared" si="89"/>
        <v>2.0238800000000001</v>
      </c>
    </row>
    <row r="1106" spans="1:30" s="34" customFormat="1" x14ac:dyDescent="0.2">
      <c r="A1106" s="34" t="s">
        <v>200</v>
      </c>
      <c r="B1106" s="42">
        <v>473431095052601</v>
      </c>
      <c r="C1106" s="36">
        <v>307</v>
      </c>
      <c r="D1106" s="37">
        <v>40074</v>
      </c>
      <c r="E1106" s="37"/>
      <c r="F1106" s="37"/>
      <c r="G1106" s="37"/>
      <c r="H1106" s="37"/>
      <c r="I1106" s="37"/>
      <c r="J1106" s="38" t="str">
        <f t="shared" si="87"/>
        <v>V</v>
      </c>
      <c r="K1106" s="38"/>
      <c r="L1106" s="38"/>
      <c r="M1106" s="38"/>
      <c r="N1106" s="38"/>
      <c r="O1106" s="38"/>
      <c r="P1106" s="38"/>
      <c r="U1106" s="39">
        <v>8.34</v>
      </c>
      <c r="V1106" s="40">
        <f t="shared" si="88"/>
        <v>2.5420320000000003</v>
      </c>
      <c r="W1106" s="40"/>
      <c r="X1106" s="39"/>
      <c r="Z1106" s="41" t="s">
        <v>177</v>
      </c>
      <c r="AA1106" s="34">
        <v>426.214</v>
      </c>
      <c r="AB1106" s="34">
        <f>AA1106-V1106</f>
        <v>423.67196799999999</v>
      </c>
      <c r="AD1106" s="40">
        <f t="shared" si="89"/>
        <v>2.0970320000000005</v>
      </c>
    </row>
    <row r="1107" spans="1:30" s="34" customFormat="1" x14ac:dyDescent="0.2">
      <c r="A1107" s="34" t="s">
        <v>200</v>
      </c>
      <c r="B1107" s="42">
        <v>473431095052601</v>
      </c>
      <c r="C1107" s="36">
        <v>307</v>
      </c>
      <c r="D1107" s="37">
        <v>40102</v>
      </c>
      <c r="E1107" s="37"/>
      <c r="F1107" s="37"/>
      <c r="G1107" s="37"/>
      <c r="H1107" s="37"/>
      <c r="I1107" s="37"/>
      <c r="J1107" s="38" t="str">
        <f t="shared" si="87"/>
        <v>V</v>
      </c>
      <c r="K1107" s="38"/>
      <c r="L1107" s="38"/>
      <c r="M1107" s="38"/>
      <c r="N1107" s="38"/>
      <c r="O1107" s="38"/>
      <c r="P1107" s="38"/>
      <c r="U1107" s="39">
        <v>8.33</v>
      </c>
      <c r="V1107" s="40">
        <f t="shared" si="88"/>
        <v>2.5389840000000001</v>
      </c>
      <c r="W1107" s="40"/>
      <c r="X1107" s="39"/>
      <c r="Z1107" s="41" t="s">
        <v>166</v>
      </c>
      <c r="AA1107" s="34">
        <v>426.214</v>
      </c>
      <c r="AB1107" s="34">
        <f>AA1107-V1107</f>
        <v>423.67501599999997</v>
      </c>
      <c r="AD1107" s="40">
        <f t="shared" si="89"/>
        <v>2.0939840000000003</v>
      </c>
    </row>
    <row r="1108" spans="1:30" s="34" customFormat="1" x14ac:dyDescent="0.2">
      <c r="A1108" s="34" t="s">
        <v>200</v>
      </c>
      <c r="B1108" s="42">
        <v>473431095052601</v>
      </c>
      <c r="C1108" s="36">
        <v>307</v>
      </c>
      <c r="D1108" s="37">
        <v>40128</v>
      </c>
      <c r="E1108" s="37"/>
      <c r="F1108" s="37"/>
      <c r="G1108" s="37"/>
      <c r="H1108" s="37"/>
      <c r="I1108" s="37"/>
      <c r="J1108" s="38" t="str">
        <f t="shared" si="87"/>
        <v>V</v>
      </c>
      <c r="K1108" s="38"/>
      <c r="L1108" s="38"/>
      <c r="M1108" s="38"/>
      <c r="N1108" s="38"/>
      <c r="O1108" s="38"/>
      <c r="P1108" s="38"/>
      <c r="U1108" s="39">
        <v>8.2100000000000009</v>
      </c>
      <c r="V1108" s="40">
        <f t="shared" si="88"/>
        <v>2.5024080000000004</v>
      </c>
      <c r="W1108" s="40"/>
      <c r="X1108" s="39"/>
      <c r="Z1108" s="41" t="s">
        <v>177</v>
      </c>
      <c r="AA1108" s="34">
        <v>426.214</v>
      </c>
      <c r="AB1108" s="34">
        <f>AA1108-V1108</f>
        <v>423.711592</v>
      </c>
      <c r="AD1108" s="40">
        <f t="shared" si="89"/>
        <v>2.0574080000000006</v>
      </c>
    </row>
    <row r="1109" spans="1:30" s="34" customFormat="1" x14ac:dyDescent="0.2">
      <c r="A1109" s="34" t="s">
        <v>200</v>
      </c>
      <c r="B1109" s="42">
        <v>473431095052601</v>
      </c>
      <c r="C1109" s="36">
        <v>307</v>
      </c>
      <c r="D1109" s="37">
        <v>40162</v>
      </c>
      <c r="E1109" s="37"/>
      <c r="F1109" s="37"/>
      <c r="G1109" s="37"/>
      <c r="H1109" s="37"/>
      <c r="I1109" s="37"/>
      <c r="J1109" s="38" t="str">
        <f t="shared" si="87"/>
        <v>V</v>
      </c>
      <c r="K1109" s="38"/>
      <c r="L1109" s="38"/>
      <c r="M1109" s="38"/>
      <c r="N1109" s="38"/>
      <c r="O1109" s="38"/>
      <c r="P1109" s="38"/>
      <c r="U1109" s="39">
        <v>8.39</v>
      </c>
      <c r="V1109" s="40">
        <f t="shared" si="88"/>
        <v>2.5572720000000002</v>
      </c>
      <c r="W1109" s="40"/>
      <c r="X1109" s="39"/>
      <c r="Z1109" s="41" t="s">
        <v>166</v>
      </c>
      <c r="AA1109" s="34">
        <v>426.214</v>
      </c>
      <c r="AB1109" s="34">
        <f>AA1109-V1109</f>
        <v>423.65672799999999</v>
      </c>
      <c r="AD1109" s="40">
        <f t="shared" si="89"/>
        <v>2.1122720000000004</v>
      </c>
    </row>
    <row r="1110" spans="1:30" s="34" customFormat="1" x14ac:dyDescent="0.2">
      <c r="A1110" s="34" t="s">
        <v>200</v>
      </c>
      <c r="B1110" s="42">
        <v>473431095052601</v>
      </c>
      <c r="C1110" s="36">
        <v>307</v>
      </c>
      <c r="D1110" s="37">
        <v>40191</v>
      </c>
      <c r="E1110" s="37"/>
      <c r="F1110" s="37"/>
      <c r="G1110" s="37"/>
      <c r="H1110" s="37"/>
      <c r="I1110" s="37"/>
      <c r="J1110" s="38" t="s">
        <v>207</v>
      </c>
      <c r="K1110" s="38"/>
      <c r="L1110" s="38"/>
      <c r="M1110" s="38"/>
      <c r="N1110" s="38"/>
      <c r="O1110" s="38"/>
      <c r="P1110" s="38"/>
      <c r="U1110" s="39">
        <v>8.5399999999999991</v>
      </c>
      <c r="V1110" s="40">
        <f t="shared" si="88"/>
        <v>2.602992</v>
      </c>
      <c r="W1110" s="40"/>
      <c r="X1110" s="39"/>
      <c r="Z1110" s="41" t="s">
        <v>224</v>
      </c>
      <c r="AA1110" s="34">
        <v>426.214</v>
      </c>
      <c r="AB1110" s="34">
        <f t="shared" ref="AB1110:AB1115" si="90">AA1110-V1110</f>
        <v>423.61100800000003</v>
      </c>
      <c r="AD1110" s="40">
        <f t="shared" si="89"/>
        <v>2.1579920000000001</v>
      </c>
    </row>
    <row r="1111" spans="1:30" s="34" customFormat="1" x14ac:dyDescent="0.2">
      <c r="A1111" s="34" t="s">
        <v>200</v>
      </c>
      <c r="B1111" s="42">
        <v>473431095052601</v>
      </c>
      <c r="C1111" s="36">
        <v>307</v>
      </c>
      <c r="D1111" s="37">
        <v>40222</v>
      </c>
      <c r="E1111" s="37"/>
      <c r="F1111" s="37"/>
      <c r="G1111" s="37"/>
      <c r="H1111" s="37"/>
      <c r="I1111" s="37"/>
      <c r="J1111" s="38" t="s">
        <v>207</v>
      </c>
      <c r="K1111" s="38"/>
      <c r="L1111" s="38"/>
      <c r="M1111" s="38"/>
      <c r="N1111" s="38"/>
      <c r="O1111" s="38"/>
      <c r="P1111" s="38"/>
      <c r="U1111" s="39">
        <v>8.65</v>
      </c>
      <c r="V1111" s="40">
        <f t="shared" si="88"/>
        <v>2.6365200000000004</v>
      </c>
      <c r="W1111" s="40"/>
      <c r="X1111" s="39"/>
      <c r="Z1111" s="41" t="s">
        <v>224</v>
      </c>
      <c r="AA1111" s="34">
        <v>426.214</v>
      </c>
      <c r="AB1111" s="34">
        <f t="shared" si="90"/>
        <v>423.57747999999998</v>
      </c>
      <c r="AD1111" s="40">
        <f t="shared" si="89"/>
        <v>2.1915200000000006</v>
      </c>
    </row>
    <row r="1112" spans="1:30" s="34" customFormat="1" x14ac:dyDescent="0.2">
      <c r="A1112" s="34" t="s">
        <v>200</v>
      </c>
      <c r="B1112" s="42">
        <v>473431095052601</v>
      </c>
      <c r="C1112" s="36">
        <v>307</v>
      </c>
      <c r="D1112" s="37">
        <v>40247</v>
      </c>
      <c r="E1112" s="37"/>
      <c r="F1112" s="37"/>
      <c r="G1112" s="37"/>
      <c r="H1112" s="37"/>
      <c r="I1112" s="37"/>
      <c r="J1112" s="38" t="s">
        <v>207</v>
      </c>
      <c r="K1112" s="38"/>
      <c r="L1112" s="38"/>
      <c r="M1112" s="38"/>
      <c r="N1112" s="38"/>
      <c r="O1112" s="38"/>
      <c r="P1112" s="38"/>
      <c r="U1112" s="39">
        <v>8.73</v>
      </c>
      <c r="V1112" s="40">
        <f t="shared" si="88"/>
        <v>2.6609040000000004</v>
      </c>
      <c r="W1112" s="40"/>
      <c r="X1112" s="39"/>
      <c r="Z1112" s="41" t="s">
        <v>225</v>
      </c>
      <c r="AA1112" s="34">
        <v>426.214</v>
      </c>
      <c r="AB1112" s="34">
        <f t="shared" si="90"/>
        <v>423.55309599999998</v>
      </c>
      <c r="AD1112" s="40">
        <f t="shared" si="89"/>
        <v>2.2159040000000005</v>
      </c>
    </row>
    <row r="1113" spans="1:30" s="34" customFormat="1" x14ac:dyDescent="0.2">
      <c r="A1113" s="34" t="s">
        <v>200</v>
      </c>
      <c r="B1113" s="42">
        <v>473431095052601</v>
      </c>
      <c r="C1113" s="36">
        <v>307</v>
      </c>
      <c r="D1113" s="37">
        <v>40275</v>
      </c>
      <c r="E1113" s="37"/>
      <c r="F1113" s="37"/>
      <c r="G1113" s="37"/>
      <c r="H1113" s="37"/>
      <c r="I1113" s="37"/>
      <c r="J1113" s="38" t="s">
        <v>207</v>
      </c>
      <c r="K1113" s="38"/>
      <c r="L1113" s="38"/>
      <c r="M1113" s="38"/>
      <c r="N1113" s="38"/>
      <c r="O1113" s="38"/>
      <c r="P1113" s="38"/>
      <c r="U1113" s="39">
        <v>8.43</v>
      </c>
      <c r="V1113" s="40">
        <f>U1113*0.3048</f>
        <v>2.569464</v>
      </c>
      <c r="W1113" s="40"/>
      <c r="X1113" s="39"/>
      <c r="Z1113" s="41" t="s">
        <v>177</v>
      </c>
      <c r="AA1113" s="34">
        <v>426.214</v>
      </c>
      <c r="AB1113" s="34">
        <f t="shared" si="90"/>
        <v>423.64453600000002</v>
      </c>
      <c r="AD1113" s="40">
        <f t="shared" si="89"/>
        <v>2.1244640000000001</v>
      </c>
    </row>
    <row r="1114" spans="1:30" s="34" customFormat="1" x14ac:dyDescent="0.2">
      <c r="A1114" s="34" t="s">
        <v>200</v>
      </c>
      <c r="B1114" s="42">
        <v>473431095052601</v>
      </c>
      <c r="C1114" s="36">
        <v>307</v>
      </c>
      <c r="D1114" s="37">
        <v>40302</v>
      </c>
      <c r="E1114" s="37"/>
      <c r="F1114" s="37"/>
      <c r="G1114" s="37"/>
      <c r="H1114" s="37"/>
      <c r="I1114" s="37"/>
      <c r="J1114" s="38" t="s">
        <v>207</v>
      </c>
      <c r="K1114" s="38"/>
      <c r="L1114" s="38"/>
      <c r="M1114" s="38"/>
      <c r="N1114" s="38"/>
      <c r="O1114" s="38"/>
      <c r="P1114" s="38"/>
      <c r="U1114" s="39">
        <v>8.36</v>
      </c>
      <c r="V1114" s="40">
        <f>U1114*0.3048</f>
        <v>2.5481280000000002</v>
      </c>
      <c r="W1114" s="40"/>
      <c r="X1114" s="39"/>
      <c r="Z1114" s="41" t="s">
        <v>177</v>
      </c>
      <c r="AA1114" s="34">
        <v>426.214</v>
      </c>
      <c r="AB1114" s="34">
        <f t="shared" si="90"/>
        <v>423.66587199999998</v>
      </c>
      <c r="AD1114" s="40">
        <f t="shared" si="89"/>
        <v>2.1031280000000003</v>
      </c>
    </row>
    <row r="1115" spans="1:30" s="34" customFormat="1" x14ac:dyDescent="0.2">
      <c r="A1115" s="34" t="s">
        <v>200</v>
      </c>
      <c r="B1115" s="42">
        <v>473431095052601</v>
      </c>
      <c r="C1115" s="36">
        <v>307</v>
      </c>
      <c r="D1115" s="37">
        <v>40331</v>
      </c>
      <c r="E1115" s="37"/>
      <c r="F1115" s="37"/>
      <c r="G1115" s="37"/>
      <c r="H1115" s="37"/>
      <c r="I1115" s="37"/>
      <c r="J1115" s="38" t="s">
        <v>207</v>
      </c>
      <c r="K1115" s="38"/>
      <c r="L1115" s="38"/>
      <c r="M1115" s="38"/>
      <c r="N1115" s="38"/>
      <c r="O1115" s="38"/>
      <c r="P1115" s="38"/>
      <c r="U1115" s="39">
        <v>8.09</v>
      </c>
      <c r="V1115" s="40">
        <f>U1115*0.3048</f>
        <v>2.4658320000000002</v>
      </c>
      <c r="W1115" s="40"/>
      <c r="X1115" s="39"/>
      <c r="Z1115" s="41" t="s">
        <v>177</v>
      </c>
      <c r="AA1115" s="34">
        <v>426.214</v>
      </c>
      <c r="AB1115" s="34">
        <f t="shared" si="90"/>
        <v>423.74816800000002</v>
      </c>
      <c r="AD1115" s="40">
        <f t="shared" si="89"/>
        <v>2.0208320000000004</v>
      </c>
    </row>
    <row r="1116" spans="1:30" s="34" customFormat="1" x14ac:dyDescent="0.2">
      <c r="A1116" s="34" t="s">
        <v>200</v>
      </c>
      <c r="C1116" s="36"/>
      <c r="D1116" s="37"/>
      <c r="E1116" s="37"/>
      <c r="F1116" s="37"/>
      <c r="G1116" s="37"/>
      <c r="H1116" s="37"/>
      <c r="I1116" s="37"/>
      <c r="J1116" s="38"/>
      <c r="K1116" s="38"/>
      <c r="L1116" s="38"/>
      <c r="M1116" s="38"/>
      <c r="N1116" s="38"/>
      <c r="O1116" s="38"/>
      <c r="P1116" s="38"/>
      <c r="U1116" s="39"/>
      <c r="V1116" s="40"/>
      <c r="W1116" s="40"/>
      <c r="X1116" s="39"/>
      <c r="Z1116" s="41"/>
      <c r="AD1116" s="40"/>
    </row>
    <row r="1117" spans="1:30" s="34" customFormat="1" x14ac:dyDescent="0.2">
      <c r="A1117" s="34" t="s">
        <v>200</v>
      </c>
      <c r="B1117" s="42">
        <v>473429095052301</v>
      </c>
      <c r="C1117" s="36">
        <v>308</v>
      </c>
      <c r="D1117" s="37">
        <v>30468</v>
      </c>
      <c r="E1117" s="37"/>
      <c r="F1117" s="37"/>
      <c r="G1117" s="37"/>
      <c r="H1117" s="37"/>
      <c r="I1117" s="37"/>
      <c r="J1117" s="38" t="str">
        <f t="shared" si="87"/>
        <v>S</v>
      </c>
      <c r="K1117" s="38"/>
      <c r="L1117" s="38"/>
      <c r="M1117" s="38"/>
      <c r="N1117" s="38"/>
      <c r="O1117" s="38"/>
      <c r="P1117" s="38"/>
      <c r="Q1117" s="34">
        <v>15</v>
      </c>
      <c r="R1117" s="34">
        <v>0.83099999999999996</v>
      </c>
      <c r="U1117" s="39">
        <f t="shared" ref="U1117:U1180" si="91">V1117*3.281</f>
        <v>14.170639000000001</v>
      </c>
      <c r="V1117" s="34">
        <v>4.319</v>
      </c>
      <c r="X1117" s="39"/>
      <c r="AA1117" s="34">
        <v>427.73200000000003</v>
      </c>
      <c r="AB1117" s="34">
        <f t="shared" ref="AB1117:AB1180" si="92">AA1117-V1117</f>
        <v>423.41300000000001</v>
      </c>
      <c r="AD1117" s="34">
        <v>3.5569999999999999</v>
      </c>
    </row>
    <row r="1118" spans="1:30" s="34" customFormat="1" x14ac:dyDescent="0.2">
      <c r="A1118" s="34" t="s">
        <v>200</v>
      </c>
      <c r="B1118" s="42">
        <v>473429095052301</v>
      </c>
      <c r="C1118" s="36">
        <v>308</v>
      </c>
      <c r="D1118" s="37">
        <v>30473</v>
      </c>
      <c r="E1118" s="37"/>
      <c r="F1118" s="37"/>
      <c r="G1118" s="37"/>
      <c r="H1118" s="37"/>
      <c r="I1118" s="37"/>
      <c r="J1118" s="38" t="str">
        <f t="shared" si="87"/>
        <v>S</v>
      </c>
      <c r="K1118" s="38"/>
      <c r="L1118" s="38"/>
      <c r="M1118" s="38"/>
      <c r="N1118" s="38"/>
      <c r="O1118" s="38"/>
      <c r="P1118" s="38"/>
      <c r="Q1118" s="34">
        <v>15</v>
      </c>
      <c r="R1118" s="34">
        <v>0.84</v>
      </c>
      <c r="U1118" s="39">
        <f t="shared" si="91"/>
        <v>14.160795999999999</v>
      </c>
      <c r="V1118" s="34">
        <v>4.3159999999999998</v>
      </c>
      <c r="X1118" s="39"/>
      <c r="AA1118" s="34">
        <v>427.73200000000003</v>
      </c>
      <c r="AB1118" s="34">
        <f t="shared" si="92"/>
        <v>423.41600000000005</v>
      </c>
      <c r="AD1118" s="34">
        <v>3.5539999999999998</v>
      </c>
    </row>
    <row r="1119" spans="1:30" s="34" customFormat="1" x14ac:dyDescent="0.2">
      <c r="A1119" s="34" t="s">
        <v>200</v>
      </c>
      <c r="B1119" s="42">
        <v>473429095052301</v>
      </c>
      <c r="C1119" s="36">
        <v>308</v>
      </c>
      <c r="D1119" s="37">
        <v>30483</v>
      </c>
      <c r="E1119" s="37"/>
      <c r="F1119" s="37"/>
      <c r="G1119" s="37"/>
      <c r="H1119" s="37"/>
      <c r="I1119" s="37"/>
      <c r="J1119" s="38" t="str">
        <f t="shared" si="87"/>
        <v>S</v>
      </c>
      <c r="K1119" s="38"/>
      <c r="L1119" s="38"/>
      <c r="M1119" s="38"/>
      <c r="N1119" s="38"/>
      <c r="O1119" s="38"/>
      <c r="P1119" s="38"/>
      <c r="Q1119" s="34">
        <v>15</v>
      </c>
      <c r="R1119" s="34">
        <v>0.83</v>
      </c>
      <c r="U1119" s="39">
        <f t="shared" si="91"/>
        <v>14.170639000000001</v>
      </c>
      <c r="V1119" s="34">
        <v>4.319</v>
      </c>
      <c r="X1119" s="39"/>
      <c r="AA1119" s="34">
        <v>427.73200000000003</v>
      </c>
      <c r="AB1119" s="34">
        <f t="shared" si="92"/>
        <v>423.41300000000001</v>
      </c>
      <c r="AD1119" s="34">
        <v>3.5569999999999999</v>
      </c>
    </row>
    <row r="1120" spans="1:30" s="34" customFormat="1" x14ac:dyDescent="0.2">
      <c r="A1120" s="34" t="s">
        <v>200</v>
      </c>
      <c r="B1120" s="42">
        <v>473429095052301</v>
      </c>
      <c r="C1120" s="36">
        <v>308</v>
      </c>
      <c r="D1120" s="37">
        <v>30488</v>
      </c>
      <c r="E1120" s="37"/>
      <c r="F1120" s="37"/>
      <c r="G1120" s="37"/>
      <c r="H1120" s="37"/>
      <c r="I1120" s="37"/>
      <c r="J1120" s="38" t="str">
        <f t="shared" si="87"/>
        <v>S</v>
      </c>
      <c r="K1120" s="38"/>
      <c r="L1120" s="38"/>
      <c r="M1120" s="38"/>
      <c r="N1120" s="38"/>
      <c r="O1120" s="38"/>
      <c r="P1120" s="38"/>
      <c r="Q1120" s="34">
        <v>15</v>
      </c>
      <c r="R1120" s="34">
        <v>0.89</v>
      </c>
      <c r="U1120" s="39">
        <f t="shared" si="91"/>
        <v>14.111581000000001</v>
      </c>
      <c r="V1120" s="34">
        <v>4.3010000000000002</v>
      </c>
      <c r="X1120" s="39"/>
      <c r="AA1120" s="34">
        <v>427.73200000000003</v>
      </c>
      <c r="AB1120" s="34">
        <f t="shared" si="92"/>
        <v>423.43100000000004</v>
      </c>
      <c r="AD1120" s="34">
        <v>3.5390000000000001</v>
      </c>
    </row>
    <row r="1121" spans="1:30" s="34" customFormat="1" x14ac:dyDescent="0.2">
      <c r="A1121" s="34" t="s">
        <v>200</v>
      </c>
      <c r="B1121" s="42">
        <v>473429095052301</v>
      </c>
      <c r="C1121" s="36">
        <v>308</v>
      </c>
      <c r="D1121" s="37">
        <v>30509</v>
      </c>
      <c r="E1121" s="37"/>
      <c r="F1121" s="37"/>
      <c r="G1121" s="37"/>
      <c r="H1121" s="37"/>
      <c r="I1121" s="37"/>
      <c r="J1121" s="38" t="str">
        <f t="shared" si="87"/>
        <v>S</v>
      </c>
      <c r="K1121" s="38"/>
      <c r="L1121" s="38"/>
      <c r="M1121" s="38"/>
      <c r="N1121" s="38"/>
      <c r="O1121" s="38"/>
      <c r="P1121" s="38"/>
      <c r="Q1121" s="34">
        <v>16</v>
      </c>
      <c r="R1121" s="34">
        <v>2.13</v>
      </c>
      <c r="U1121" s="39">
        <f t="shared" si="91"/>
        <v>13.872068000000001</v>
      </c>
      <c r="V1121" s="34">
        <v>4.2279999999999998</v>
      </c>
      <c r="X1121" s="39"/>
      <c r="AA1121" s="34">
        <v>427.73200000000003</v>
      </c>
      <c r="AB1121" s="34">
        <f t="shared" si="92"/>
        <v>423.50400000000002</v>
      </c>
      <c r="AD1121" s="34">
        <v>3.4660000000000002</v>
      </c>
    </row>
    <row r="1122" spans="1:30" s="34" customFormat="1" x14ac:dyDescent="0.2">
      <c r="A1122" s="34" t="s">
        <v>200</v>
      </c>
      <c r="B1122" s="42">
        <v>473429095052301</v>
      </c>
      <c r="C1122" s="36">
        <v>308</v>
      </c>
      <c r="D1122" s="37">
        <v>30519</v>
      </c>
      <c r="E1122" s="37"/>
      <c r="F1122" s="37"/>
      <c r="G1122" s="37"/>
      <c r="H1122" s="37"/>
      <c r="I1122" s="37"/>
      <c r="J1122" s="38" t="str">
        <f t="shared" si="87"/>
        <v>S</v>
      </c>
      <c r="K1122" s="38"/>
      <c r="L1122" s="38"/>
      <c r="M1122" s="38"/>
      <c r="N1122" s="38"/>
      <c r="O1122" s="38"/>
      <c r="P1122" s="38"/>
      <c r="Q1122" s="34">
        <v>15</v>
      </c>
      <c r="R1122" s="34">
        <v>1.1399999999999999</v>
      </c>
      <c r="U1122" s="39">
        <f t="shared" si="91"/>
        <v>13.862224999999999</v>
      </c>
      <c r="V1122" s="34">
        <v>4.2249999999999996</v>
      </c>
      <c r="X1122" s="39"/>
      <c r="AA1122" s="34">
        <v>427.73200000000003</v>
      </c>
      <c r="AB1122" s="34">
        <f t="shared" si="92"/>
        <v>423.50700000000001</v>
      </c>
      <c r="AD1122" s="34">
        <v>3.4630000000000001</v>
      </c>
    </row>
    <row r="1123" spans="1:30" s="34" customFormat="1" x14ac:dyDescent="0.2">
      <c r="A1123" s="34" t="s">
        <v>200</v>
      </c>
      <c r="B1123" s="42">
        <v>473429095052301</v>
      </c>
      <c r="C1123" s="36">
        <v>308</v>
      </c>
      <c r="D1123" s="37">
        <v>30566</v>
      </c>
      <c r="E1123" s="37"/>
      <c r="F1123" s="37"/>
      <c r="G1123" s="37"/>
      <c r="H1123" s="37"/>
      <c r="I1123" s="37"/>
      <c r="J1123" s="38" t="str">
        <f t="shared" si="87"/>
        <v>S</v>
      </c>
      <c r="K1123" s="38"/>
      <c r="L1123" s="38"/>
      <c r="M1123" s="38"/>
      <c r="N1123" s="38"/>
      <c r="O1123" s="38"/>
      <c r="P1123" s="38"/>
      <c r="Q1123" s="34">
        <v>15</v>
      </c>
      <c r="R1123" s="34">
        <v>0.98</v>
      </c>
      <c r="U1123" s="39">
        <f t="shared" si="91"/>
        <v>14.019712999999999</v>
      </c>
      <c r="V1123" s="34">
        <v>4.2729999999999997</v>
      </c>
      <c r="X1123" s="39"/>
      <c r="AA1123" s="34">
        <v>427.73200000000003</v>
      </c>
      <c r="AB1123" s="34">
        <f t="shared" si="92"/>
        <v>423.459</v>
      </c>
      <c r="AD1123" s="34">
        <v>3.5110000000000001</v>
      </c>
    </row>
    <row r="1124" spans="1:30" s="34" customFormat="1" x14ac:dyDescent="0.2">
      <c r="A1124" s="34" t="s">
        <v>200</v>
      </c>
      <c r="B1124" s="42">
        <v>473429095052301</v>
      </c>
      <c r="C1124" s="36">
        <v>308</v>
      </c>
      <c r="D1124" s="37">
        <v>30610</v>
      </c>
      <c r="E1124" s="37"/>
      <c r="F1124" s="37"/>
      <c r="G1124" s="37"/>
      <c r="H1124" s="37"/>
      <c r="I1124" s="37"/>
      <c r="J1124" s="38" t="str">
        <f t="shared" si="87"/>
        <v>S</v>
      </c>
      <c r="K1124" s="38"/>
      <c r="L1124" s="38"/>
      <c r="M1124" s="38"/>
      <c r="N1124" s="38"/>
      <c r="O1124" s="38"/>
      <c r="P1124" s="38"/>
      <c r="Q1124" s="34">
        <v>15</v>
      </c>
      <c r="R1124" s="34">
        <v>0.95499999999999996</v>
      </c>
      <c r="U1124" s="39">
        <f t="shared" si="91"/>
        <v>14.045961</v>
      </c>
      <c r="V1124" s="34">
        <v>4.2809999999999997</v>
      </c>
      <c r="X1124" s="39"/>
      <c r="AA1124" s="34">
        <v>427.73200000000003</v>
      </c>
      <c r="AB1124" s="34">
        <f t="shared" si="92"/>
        <v>423.45100000000002</v>
      </c>
      <c r="AD1124" s="34">
        <v>3.5190000000000001</v>
      </c>
    </row>
    <row r="1125" spans="1:30" s="34" customFormat="1" x14ac:dyDescent="0.2">
      <c r="A1125" s="34" t="s">
        <v>200</v>
      </c>
      <c r="B1125" s="42">
        <v>473429095052301</v>
      </c>
      <c r="C1125" s="36">
        <v>308</v>
      </c>
      <c r="D1125" s="37">
        <v>30739</v>
      </c>
      <c r="E1125" s="37"/>
      <c r="F1125" s="37"/>
      <c r="G1125" s="37"/>
      <c r="H1125" s="37"/>
      <c r="I1125" s="37"/>
      <c r="J1125" s="38" t="str">
        <f t="shared" si="87"/>
        <v>S</v>
      </c>
      <c r="K1125" s="38"/>
      <c r="L1125" s="38"/>
      <c r="M1125" s="38"/>
      <c r="N1125" s="38"/>
      <c r="O1125" s="38"/>
      <c r="P1125" s="38"/>
      <c r="Q1125" s="34">
        <v>15</v>
      </c>
      <c r="R1125" s="34">
        <v>0.63</v>
      </c>
      <c r="U1125" s="39">
        <f t="shared" si="91"/>
        <v>14.37078</v>
      </c>
      <c r="V1125" s="34">
        <v>4.38</v>
      </c>
      <c r="X1125" s="39"/>
      <c r="AA1125" s="34">
        <v>427.73200000000003</v>
      </c>
      <c r="AB1125" s="34">
        <f t="shared" si="92"/>
        <v>423.35200000000003</v>
      </c>
      <c r="AD1125" s="34">
        <v>3.6179999999999999</v>
      </c>
    </row>
    <row r="1126" spans="1:30" s="34" customFormat="1" x14ac:dyDescent="0.2">
      <c r="A1126" s="34" t="s">
        <v>200</v>
      </c>
      <c r="B1126" s="42">
        <v>473429095052301</v>
      </c>
      <c r="C1126" s="36">
        <v>308</v>
      </c>
      <c r="D1126" s="37">
        <v>30778</v>
      </c>
      <c r="E1126" s="37"/>
      <c r="F1126" s="37"/>
      <c r="G1126" s="37"/>
      <c r="H1126" s="37"/>
      <c r="I1126" s="37"/>
      <c r="J1126" s="38" t="str">
        <f t="shared" si="87"/>
        <v>S</v>
      </c>
      <c r="K1126" s="38"/>
      <c r="L1126" s="38"/>
      <c r="M1126" s="38"/>
      <c r="N1126" s="38"/>
      <c r="O1126" s="38"/>
      <c r="P1126" s="38"/>
      <c r="Q1126" s="34">
        <v>17</v>
      </c>
      <c r="R1126" s="34">
        <v>2.66</v>
      </c>
      <c r="U1126" s="39">
        <f t="shared" si="91"/>
        <v>14.341251000000002</v>
      </c>
      <c r="V1126" s="34">
        <v>4.3710000000000004</v>
      </c>
      <c r="X1126" s="39"/>
      <c r="AA1126" s="34">
        <v>427.73200000000003</v>
      </c>
      <c r="AB1126" s="34">
        <f t="shared" si="92"/>
        <v>423.36100000000005</v>
      </c>
      <c r="AD1126" s="34">
        <v>3.609</v>
      </c>
    </row>
    <row r="1127" spans="1:30" s="34" customFormat="1" x14ac:dyDescent="0.2">
      <c r="A1127" s="34" t="s">
        <v>200</v>
      </c>
      <c r="B1127" s="42">
        <v>473429095052301</v>
      </c>
      <c r="C1127" s="36">
        <v>308</v>
      </c>
      <c r="D1127" s="37">
        <v>30785</v>
      </c>
      <c r="E1127" s="37"/>
      <c r="F1127" s="37"/>
      <c r="G1127" s="37"/>
      <c r="H1127" s="37"/>
      <c r="I1127" s="37"/>
      <c r="J1127" s="38" t="str">
        <f t="shared" si="87"/>
        <v>S</v>
      </c>
      <c r="K1127" s="38"/>
      <c r="L1127" s="38"/>
      <c r="M1127" s="38"/>
      <c r="N1127" s="38"/>
      <c r="O1127" s="38"/>
      <c r="P1127" s="38"/>
      <c r="Q1127" s="34">
        <v>17</v>
      </c>
      <c r="R1127" s="34">
        <v>2.69</v>
      </c>
      <c r="U1127" s="39">
        <f t="shared" si="91"/>
        <v>14.311722000000001</v>
      </c>
      <c r="V1127" s="34">
        <v>4.3620000000000001</v>
      </c>
      <c r="X1127" s="39"/>
      <c r="AA1127" s="34">
        <v>427.73200000000003</v>
      </c>
      <c r="AB1127" s="34">
        <f t="shared" si="92"/>
        <v>423.37</v>
      </c>
      <c r="AD1127" s="34">
        <v>3.6</v>
      </c>
    </row>
    <row r="1128" spans="1:30" s="34" customFormat="1" x14ac:dyDescent="0.2">
      <c r="A1128" s="34" t="s">
        <v>200</v>
      </c>
      <c r="B1128" s="42">
        <v>473429095052301</v>
      </c>
      <c r="C1128" s="36">
        <v>308</v>
      </c>
      <c r="D1128" s="37">
        <v>30799</v>
      </c>
      <c r="E1128" s="37"/>
      <c r="F1128" s="37"/>
      <c r="G1128" s="37"/>
      <c r="H1128" s="37"/>
      <c r="I1128" s="37"/>
      <c r="J1128" s="38" t="str">
        <f t="shared" si="87"/>
        <v>S</v>
      </c>
      <c r="K1128" s="38"/>
      <c r="L1128" s="38"/>
      <c r="M1128" s="38"/>
      <c r="N1128" s="38"/>
      <c r="O1128" s="38"/>
      <c r="P1128" s="38"/>
      <c r="Q1128" s="34">
        <v>17</v>
      </c>
      <c r="R1128" s="34">
        <v>2.73</v>
      </c>
      <c r="U1128" s="39">
        <f t="shared" si="91"/>
        <v>14.272349999999999</v>
      </c>
      <c r="V1128" s="34">
        <v>4.3499999999999996</v>
      </c>
      <c r="X1128" s="39"/>
      <c r="AA1128" s="34">
        <v>427.73200000000003</v>
      </c>
      <c r="AB1128" s="34">
        <f t="shared" si="92"/>
        <v>423.38200000000001</v>
      </c>
      <c r="AD1128" s="34">
        <v>3.5880000000000001</v>
      </c>
    </row>
    <row r="1129" spans="1:30" s="34" customFormat="1" x14ac:dyDescent="0.2">
      <c r="A1129" s="34" t="s">
        <v>200</v>
      </c>
      <c r="B1129" s="42">
        <v>473429095052301</v>
      </c>
      <c r="C1129" s="36">
        <v>308</v>
      </c>
      <c r="D1129" s="37">
        <v>30806</v>
      </c>
      <c r="E1129" s="37"/>
      <c r="F1129" s="37"/>
      <c r="G1129" s="37"/>
      <c r="H1129" s="37"/>
      <c r="I1129" s="37"/>
      <c r="J1129" s="38" t="str">
        <f t="shared" si="87"/>
        <v>S</v>
      </c>
      <c r="K1129" s="38"/>
      <c r="L1129" s="38"/>
      <c r="M1129" s="38"/>
      <c r="N1129" s="38"/>
      <c r="O1129" s="38"/>
      <c r="P1129" s="38"/>
      <c r="Q1129" s="34">
        <v>17</v>
      </c>
      <c r="R1129" s="34">
        <v>2.86</v>
      </c>
      <c r="U1129" s="39">
        <f t="shared" si="91"/>
        <v>14.141109999999999</v>
      </c>
      <c r="V1129" s="34">
        <v>4.3099999999999996</v>
      </c>
      <c r="X1129" s="39"/>
      <c r="AA1129" s="34">
        <v>427.73200000000003</v>
      </c>
      <c r="AB1129" s="34">
        <f t="shared" si="92"/>
        <v>423.42200000000003</v>
      </c>
      <c r="AD1129" s="34">
        <v>3.548</v>
      </c>
    </row>
    <row r="1130" spans="1:30" s="34" customFormat="1" x14ac:dyDescent="0.2">
      <c r="A1130" s="34" t="s">
        <v>200</v>
      </c>
      <c r="B1130" s="42">
        <v>473429095052301</v>
      </c>
      <c r="C1130" s="36">
        <v>308</v>
      </c>
      <c r="D1130" s="37">
        <v>30830</v>
      </c>
      <c r="E1130" s="37"/>
      <c r="F1130" s="37"/>
      <c r="G1130" s="37"/>
      <c r="H1130" s="37"/>
      <c r="I1130" s="37"/>
      <c r="J1130" s="38" t="str">
        <f t="shared" si="87"/>
        <v>S</v>
      </c>
      <c r="K1130" s="38"/>
      <c r="L1130" s="38"/>
      <c r="M1130" s="38"/>
      <c r="N1130" s="38"/>
      <c r="O1130" s="38"/>
      <c r="P1130" s="38"/>
      <c r="Q1130" s="34">
        <v>17</v>
      </c>
      <c r="R1130" s="34">
        <v>2.86</v>
      </c>
      <c r="U1130" s="39">
        <f t="shared" si="91"/>
        <v>14.141109999999999</v>
      </c>
      <c r="V1130" s="34">
        <v>4.3099999999999996</v>
      </c>
      <c r="X1130" s="39"/>
      <c r="AA1130" s="34">
        <v>427.73200000000003</v>
      </c>
      <c r="AB1130" s="34">
        <f t="shared" si="92"/>
        <v>423.42200000000003</v>
      </c>
      <c r="AD1130" s="34">
        <v>3.548</v>
      </c>
    </row>
    <row r="1131" spans="1:30" s="34" customFormat="1" x14ac:dyDescent="0.2">
      <c r="A1131" s="34" t="s">
        <v>200</v>
      </c>
      <c r="B1131" s="42">
        <v>473429095052301</v>
      </c>
      <c r="C1131" s="36">
        <v>308</v>
      </c>
      <c r="D1131" s="37">
        <v>30839</v>
      </c>
      <c r="E1131" s="37"/>
      <c r="F1131" s="37"/>
      <c r="G1131" s="37"/>
      <c r="H1131" s="37"/>
      <c r="I1131" s="37"/>
      <c r="J1131" s="38" t="str">
        <f t="shared" si="87"/>
        <v>S</v>
      </c>
      <c r="K1131" s="38"/>
      <c r="L1131" s="38"/>
      <c r="M1131" s="38"/>
      <c r="N1131" s="38"/>
      <c r="O1131" s="38"/>
      <c r="P1131" s="38"/>
      <c r="Q1131" s="34">
        <v>17</v>
      </c>
      <c r="R1131" s="34">
        <v>2.89</v>
      </c>
      <c r="U1131" s="39">
        <f t="shared" si="91"/>
        <v>14.111581000000001</v>
      </c>
      <c r="V1131" s="34">
        <v>4.3010000000000002</v>
      </c>
      <c r="X1131" s="39"/>
      <c r="AA1131" s="34">
        <v>427.73200000000003</v>
      </c>
      <c r="AB1131" s="34">
        <f t="shared" si="92"/>
        <v>423.43100000000004</v>
      </c>
      <c r="AD1131" s="34">
        <v>3.5390000000000001</v>
      </c>
    </row>
    <row r="1132" spans="1:30" s="34" customFormat="1" x14ac:dyDescent="0.2">
      <c r="A1132" s="34" t="s">
        <v>200</v>
      </c>
      <c r="B1132" s="42">
        <v>473429095052301</v>
      </c>
      <c r="C1132" s="36">
        <v>308</v>
      </c>
      <c r="D1132" s="37">
        <v>30848</v>
      </c>
      <c r="E1132" s="37"/>
      <c r="F1132" s="37"/>
      <c r="G1132" s="37"/>
      <c r="H1132" s="37"/>
      <c r="I1132" s="37"/>
      <c r="J1132" s="38" t="str">
        <f t="shared" si="87"/>
        <v>S</v>
      </c>
      <c r="K1132" s="38"/>
      <c r="L1132" s="38"/>
      <c r="M1132" s="38"/>
      <c r="N1132" s="38"/>
      <c r="O1132" s="38"/>
      <c r="P1132" s="38"/>
      <c r="Q1132" s="34">
        <v>17</v>
      </c>
      <c r="R1132" s="34">
        <v>3.25</v>
      </c>
      <c r="U1132" s="39">
        <f t="shared" si="91"/>
        <v>13.750671000000001</v>
      </c>
      <c r="V1132" s="34">
        <v>4.1909999999999998</v>
      </c>
      <c r="X1132" s="39"/>
      <c r="AA1132" s="34">
        <v>427.73200000000003</v>
      </c>
      <c r="AB1132" s="34">
        <f t="shared" si="92"/>
        <v>423.54100000000005</v>
      </c>
      <c r="AD1132" s="34">
        <v>3.4289999999999998</v>
      </c>
    </row>
    <row r="1133" spans="1:30" s="34" customFormat="1" x14ac:dyDescent="0.2">
      <c r="A1133" s="34" t="s">
        <v>200</v>
      </c>
      <c r="B1133" s="42">
        <v>473429095052301</v>
      </c>
      <c r="C1133" s="36">
        <v>308</v>
      </c>
      <c r="D1133" s="37">
        <v>30854</v>
      </c>
      <c r="E1133" s="37"/>
      <c r="F1133" s="37"/>
      <c r="G1133" s="37"/>
      <c r="H1133" s="37"/>
      <c r="I1133" s="37"/>
      <c r="J1133" s="38" t="str">
        <f t="shared" si="87"/>
        <v>S</v>
      </c>
      <c r="K1133" s="38"/>
      <c r="L1133" s="38"/>
      <c r="M1133" s="38"/>
      <c r="N1133" s="38"/>
      <c r="O1133" s="38"/>
      <c r="P1133" s="38"/>
      <c r="Q1133" s="34">
        <v>15</v>
      </c>
      <c r="R1133" s="34">
        <v>1.4</v>
      </c>
      <c r="U1133" s="39">
        <f t="shared" si="91"/>
        <v>13.599744999999999</v>
      </c>
      <c r="V1133" s="34">
        <v>4.1449999999999996</v>
      </c>
      <c r="X1133" s="39"/>
      <c r="AA1133" s="34">
        <v>427.73200000000003</v>
      </c>
      <c r="AB1133" s="34">
        <f t="shared" si="92"/>
        <v>423.58700000000005</v>
      </c>
      <c r="AD1133" s="34">
        <v>3.383</v>
      </c>
    </row>
    <row r="1134" spans="1:30" s="34" customFormat="1" x14ac:dyDescent="0.2">
      <c r="A1134" s="34" t="s">
        <v>200</v>
      </c>
      <c r="B1134" s="42">
        <v>473429095052301</v>
      </c>
      <c r="C1134" s="36">
        <v>308</v>
      </c>
      <c r="D1134" s="37">
        <v>30861</v>
      </c>
      <c r="E1134" s="37"/>
      <c r="F1134" s="37"/>
      <c r="G1134" s="37"/>
      <c r="H1134" s="37"/>
      <c r="I1134" s="37"/>
      <c r="J1134" s="38" t="str">
        <f t="shared" si="87"/>
        <v>S</v>
      </c>
      <c r="K1134" s="38"/>
      <c r="L1134" s="38"/>
      <c r="M1134" s="38"/>
      <c r="N1134" s="38"/>
      <c r="O1134" s="38"/>
      <c r="P1134" s="38"/>
      <c r="Q1134" s="34">
        <v>15</v>
      </c>
      <c r="R1134" s="34">
        <v>1.44</v>
      </c>
      <c r="U1134" s="39">
        <f t="shared" si="91"/>
        <v>13.560373</v>
      </c>
      <c r="V1134" s="34">
        <v>4.133</v>
      </c>
      <c r="X1134" s="39"/>
      <c r="AA1134" s="34">
        <v>427.73200000000003</v>
      </c>
      <c r="AB1134" s="34">
        <f t="shared" si="92"/>
        <v>423.59900000000005</v>
      </c>
      <c r="AD1134" s="34">
        <v>3.371</v>
      </c>
    </row>
    <row r="1135" spans="1:30" s="34" customFormat="1" x14ac:dyDescent="0.2">
      <c r="A1135" s="34" t="s">
        <v>200</v>
      </c>
      <c r="B1135" s="42">
        <v>473429095052301</v>
      </c>
      <c r="C1135" s="36">
        <v>308</v>
      </c>
      <c r="D1135" s="37">
        <v>30869</v>
      </c>
      <c r="E1135" s="37"/>
      <c r="F1135" s="37"/>
      <c r="G1135" s="37"/>
      <c r="H1135" s="37"/>
      <c r="I1135" s="37"/>
      <c r="J1135" s="38" t="str">
        <f t="shared" si="87"/>
        <v>S</v>
      </c>
      <c r="K1135" s="38"/>
      <c r="L1135" s="38"/>
      <c r="M1135" s="38"/>
      <c r="N1135" s="38"/>
      <c r="O1135" s="38"/>
      <c r="P1135" s="38"/>
      <c r="Q1135" s="34">
        <v>15</v>
      </c>
      <c r="R1135" s="34">
        <v>1.4</v>
      </c>
      <c r="U1135" s="39">
        <f t="shared" si="91"/>
        <v>13.599744999999999</v>
      </c>
      <c r="V1135" s="34">
        <v>4.1449999999999996</v>
      </c>
      <c r="X1135" s="39"/>
      <c r="AA1135" s="34">
        <v>427.73200000000003</v>
      </c>
      <c r="AB1135" s="34">
        <f t="shared" si="92"/>
        <v>423.58700000000005</v>
      </c>
      <c r="AD1135" s="34">
        <v>3.383</v>
      </c>
    </row>
    <row r="1136" spans="1:30" s="34" customFormat="1" x14ac:dyDescent="0.2">
      <c r="A1136" s="34" t="s">
        <v>200</v>
      </c>
      <c r="B1136" s="42">
        <v>473429095052301</v>
      </c>
      <c r="C1136" s="36">
        <v>308</v>
      </c>
      <c r="D1136" s="37">
        <v>30881</v>
      </c>
      <c r="E1136" s="37"/>
      <c r="F1136" s="37"/>
      <c r="G1136" s="37"/>
      <c r="H1136" s="37"/>
      <c r="I1136" s="37"/>
      <c r="J1136" s="38" t="str">
        <f t="shared" si="87"/>
        <v>S</v>
      </c>
      <c r="K1136" s="38"/>
      <c r="L1136" s="38"/>
      <c r="M1136" s="38"/>
      <c r="N1136" s="38"/>
      <c r="O1136" s="38"/>
      <c r="P1136" s="38"/>
      <c r="Q1136" s="34">
        <v>15</v>
      </c>
      <c r="R1136" s="34">
        <v>1.33</v>
      </c>
      <c r="U1136" s="39">
        <f t="shared" si="91"/>
        <v>13.671927</v>
      </c>
      <c r="V1136" s="34">
        <v>4.1669999999999998</v>
      </c>
      <c r="X1136" s="39"/>
      <c r="AA1136" s="34">
        <v>427.73200000000003</v>
      </c>
      <c r="AB1136" s="34">
        <f t="shared" si="92"/>
        <v>423.56500000000005</v>
      </c>
      <c r="AD1136" s="34">
        <v>3.4049999999999998</v>
      </c>
    </row>
    <row r="1137" spans="1:30" s="34" customFormat="1" x14ac:dyDescent="0.2">
      <c r="A1137" s="34" t="s">
        <v>200</v>
      </c>
      <c r="B1137" s="42">
        <v>473429095052301</v>
      </c>
      <c r="C1137" s="36">
        <v>308</v>
      </c>
      <c r="D1137" s="37">
        <v>30888</v>
      </c>
      <c r="E1137" s="37"/>
      <c r="F1137" s="37"/>
      <c r="G1137" s="37"/>
      <c r="H1137" s="37"/>
      <c r="I1137" s="37"/>
      <c r="J1137" s="38" t="str">
        <f t="shared" si="87"/>
        <v>S</v>
      </c>
      <c r="K1137" s="38"/>
      <c r="L1137" s="38"/>
      <c r="M1137" s="38"/>
      <c r="N1137" s="38"/>
      <c r="O1137" s="38"/>
      <c r="P1137" s="38"/>
      <c r="Q1137" s="34">
        <v>18</v>
      </c>
      <c r="R1137" s="34">
        <v>4.28</v>
      </c>
      <c r="U1137" s="39">
        <f t="shared" si="91"/>
        <v>13.721142000000002</v>
      </c>
      <c r="V1137" s="34">
        <v>4.1820000000000004</v>
      </c>
      <c r="X1137" s="39"/>
      <c r="AA1137" s="34">
        <v>427.73200000000003</v>
      </c>
      <c r="AB1137" s="34">
        <f t="shared" si="92"/>
        <v>423.55</v>
      </c>
      <c r="AD1137" s="34">
        <v>3.42</v>
      </c>
    </row>
    <row r="1138" spans="1:30" s="34" customFormat="1" x14ac:dyDescent="0.2">
      <c r="A1138" s="34" t="s">
        <v>200</v>
      </c>
      <c r="B1138" s="42">
        <v>473429095052301</v>
      </c>
      <c r="C1138" s="36">
        <v>308</v>
      </c>
      <c r="D1138" s="37">
        <v>30897</v>
      </c>
      <c r="E1138" s="37"/>
      <c r="F1138" s="37"/>
      <c r="G1138" s="37"/>
      <c r="H1138" s="37"/>
      <c r="I1138" s="37"/>
      <c r="J1138" s="38" t="str">
        <f t="shared" si="87"/>
        <v>S</v>
      </c>
      <c r="K1138" s="38"/>
      <c r="L1138" s="38"/>
      <c r="M1138" s="38"/>
      <c r="N1138" s="38"/>
      <c r="O1138" s="38"/>
      <c r="P1138" s="38"/>
      <c r="Q1138" s="34">
        <v>15</v>
      </c>
      <c r="R1138" s="34">
        <v>1.18</v>
      </c>
      <c r="U1138" s="39">
        <f t="shared" si="91"/>
        <v>13.819571999999999</v>
      </c>
      <c r="V1138" s="34">
        <v>4.2119999999999997</v>
      </c>
      <c r="X1138" s="39"/>
      <c r="AA1138" s="34">
        <v>427.73200000000003</v>
      </c>
      <c r="AB1138" s="34">
        <f t="shared" si="92"/>
        <v>423.52000000000004</v>
      </c>
      <c r="AD1138" s="34">
        <v>3.45</v>
      </c>
    </row>
    <row r="1139" spans="1:30" s="34" customFormat="1" x14ac:dyDescent="0.2">
      <c r="A1139" s="34" t="s">
        <v>200</v>
      </c>
      <c r="B1139" s="42">
        <v>473429095052301</v>
      </c>
      <c r="C1139" s="36">
        <v>308</v>
      </c>
      <c r="D1139" s="37">
        <v>30904</v>
      </c>
      <c r="E1139" s="37"/>
      <c r="F1139" s="37"/>
      <c r="G1139" s="37"/>
      <c r="H1139" s="37"/>
      <c r="I1139" s="37"/>
      <c r="J1139" s="38" t="str">
        <f t="shared" si="87"/>
        <v>S</v>
      </c>
      <c r="K1139" s="38"/>
      <c r="L1139" s="38"/>
      <c r="M1139" s="38"/>
      <c r="N1139" s="38"/>
      <c r="O1139" s="38"/>
      <c r="P1139" s="38"/>
      <c r="Q1139" s="34">
        <v>17</v>
      </c>
      <c r="R1139" s="34">
        <v>3.1</v>
      </c>
      <c r="U1139" s="39">
        <f t="shared" si="91"/>
        <v>13.901597000000001</v>
      </c>
      <c r="V1139" s="34">
        <v>4.2370000000000001</v>
      </c>
      <c r="X1139" s="39"/>
      <c r="AA1139" s="34">
        <v>427.73200000000003</v>
      </c>
      <c r="AB1139" s="34">
        <f t="shared" si="92"/>
        <v>423.495</v>
      </c>
      <c r="AD1139" s="34">
        <v>3.4750000000000001</v>
      </c>
    </row>
    <row r="1140" spans="1:30" s="34" customFormat="1" x14ac:dyDescent="0.2">
      <c r="A1140" s="34" t="s">
        <v>200</v>
      </c>
      <c r="B1140" s="42">
        <v>473429095052301</v>
      </c>
      <c r="C1140" s="36">
        <v>308</v>
      </c>
      <c r="D1140" s="37">
        <v>30911</v>
      </c>
      <c r="E1140" s="37"/>
      <c r="F1140" s="37"/>
      <c r="G1140" s="37"/>
      <c r="H1140" s="37"/>
      <c r="I1140" s="37"/>
      <c r="J1140" s="38" t="str">
        <f t="shared" si="87"/>
        <v>S</v>
      </c>
      <c r="K1140" s="38"/>
      <c r="L1140" s="38"/>
      <c r="M1140" s="38"/>
      <c r="N1140" s="38"/>
      <c r="O1140" s="38"/>
      <c r="P1140" s="38"/>
      <c r="Q1140" s="34">
        <v>17</v>
      </c>
      <c r="R1140" s="34">
        <v>3.02</v>
      </c>
      <c r="U1140" s="39">
        <f t="shared" si="91"/>
        <v>13.980341000000001</v>
      </c>
      <c r="V1140" s="34">
        <v>4.2610000000000001</v>
      </c>
      <c r="X1140" s="39"/>
      <c r="AA1140" s="34">
        <v>427.73200000000003</v>
      </c>
      <c r="AB1140" s="34">
        <f t="shared" si="92"/>
        <v>423.471</v>
      </c>
      <c r="AD1140" s="34">
        <v>3.4990000000000001</v>
      </c>
    </row>
    <row r="1141" spans="1:30" s="34" customFormat="1" x14ac:dyDescent="0.2">
      <c r="A1141" s="34" t="s">
        <v>200</v>
      </c>
      <c r="B1141" s="42">
        <v>473429095052301</v>
      </c>
      <c r="C1141" s="36">
        <v>308</v>
      </c>
      <c r="D1141" s="37">
        <v>30917</v>
      </c>
      <c r="E1141" s="37"/>
      <c r="F1141" s="37"/>
      <c r="G1141" s="37"/>
      <c r="H1141" s="37"/>
      <c r="I1141" s="37"/>
      <c r="J1141" s="38" t="str">
        <f t="shared" si="87"/>
        <v>S</v>
      </c>
      <c r="K1141" s="38"/>
      <c r="L1141" s="38"/>
      <c r="M1141" s="38"/>
      <c r="N1141" s="38"/>
      <c r="O1141" s="38"/>
      <c r="P1141" s="38"/>
      <c r="Q1141" s="34">
        <v>17</v>
      </c>
      <c r="R1141" s="34">
        <v>2.9</v>
      </c>
      <c r="U1141" s="39">
        <f t="shared" si="91"/>
        <v>14.101738000000001</v>
      </c>
      <c r="V1141" s="34">
        <v>4.298</v>
      </c>
      <c r="X1141" s="39"/>
      <c r="AA1141" s="34">
        <v>427.73200000000003</v>
      </c>
      <c r="AB1141" s="34">
        <f t="shared" si="92"/>
        <v>423.43400000000003</v>
      </c>
      <c r="AD1141" s="34">
        <v>3.536</v>
      </c>
    </row>
    <row r="1142" spans="1:30" s="34" customFormat="1" x14ac:dyDescent="0.2">
      <c r="A1142" s="34" t="s">
        <v>200</v>
      </c>
      <c r="B1142" s="42">
        <v>473429095052301</v>
      </c>
      <c r="C1142" s="36">
        <v>308</v>
      </c>
      <c r="D1142" s="37">
        <v>30934</v>
      </c>
      <c r="E1142" s="37"/>
      <c r="F1142" s="37"/>
      <c r="G1142" s="37"/>
      <c r="H1142" s="37"/>
      <c r="I1142" s="37"/>
      <c r="J1142" s="38" t="str">
        <f t="shared" si="87"/>
        <v>S</v>
      </c>
      <c r="K1142" s="38"/>
      <c r="L1142" s="38"/>
      <c r="M1142" s="38"/>
      <c r="N1142" s="38"/>
      <c r="O1142" s="38"/>
      <c r="P1142" s="38"/>
      <c r="Q1142" s="34">
        <v>16</v>
      </c>
      <c r="R1142" s="34">
        <v>1.91</v>
      </c>
      <c r="U1142" s="39">
        <f t="shared" si="91"/>
        <v>14.091895000000001</v>
      </c>
      <c r="V1142" s="34">
        <v>4.2949999999999999</v>
      </c>
      <c r="X1142" s="39"/>
      <c r="AA1142" s="34">
        <v>427.73200000000003</v>
      </c>
      <c r="AB1142" s="34">
        <f t="shared" si="92"/>
        <v>423.43700000000001</v>
      </c>
      <c r="AD1142" s="34">
        <v>3.5329999999999999</v>
      </c>
    </row>
    <row r="1143" spans="1:30" s="34" customFormat="1" x14ac:dyDescent="0.2">
      <c r="A1143" s="34" t="s">
        <v>200</v>
      </c>
      <c r="B1143" s="42">
        <v>473429095052301</v>
      </c>
      <c r="C1143" s="36">
        <v>308</v>
      </c>
      <c r="D1143" s="37">
        <v>30945</v>
      </c>
      <c r="E1143" s="37"/>
      <c r="F1143" s="37"/>
      <c r="G1143" s="37"/>
      <c r="H1143" s="37"/>
      <c r="I1143" s="37"/>
      <c r="J1143" s="38" t="str">
        <f t="shared" si="87"/>
        <v>S</v>
      </c>
      <c r="K1143" s="38"/>
      <c r="L1143" s="38"/>
      <c r="M1143" s="38"/>
      <c r="N1143" s="38"/>
      <c r="O1143" s="38"/>
      <c r="P1143" s="38"/>
      <c r="Q1143" s="34">
        <v>17</v>
      </c>
      <c r="R1143" s="34">
        <v>2.84</v>
      </c>
      <c r="U1143" s="39">
        <f t="shared" si="91"/>
        <v>14.160795999999999</v>
      </c>
      <c r="V1143" s="34">
        <v>4.3159999999999998</v>
      </c>
      <c r="X1143" s="39"/>
      <c r="AA1143" s="34">
        <v>427.73200000000003</v>
      </c>
      <c r="AB1143" s="34">
        <f t="shared" si="92"/>
        <v>423.41600000000005</v>
      </c>
      <c r="AD1143" s="34">
        <v>3.5539999999999998</v>
      </c>
    </row>
    <row r="1144" spans="1:30" s="34" customFormat="1" x14ac:dyDescent="0.2">
      <c r="A1144" s="34" t="s">
        <v>200</v>
      </c>
      <c r="B1144" s="42">
        <v>473429095052301</v>
      </c>
      <c r="C1144" s="36">
        <v>308</v>
      </c>
      <c r="D1144" s="37">
        <v>30970</v>
      </c>
      <c r="E1144" s="37"/>
      <c r="F1144" s="37"/>
      <c r="G1144" s="37"/>
      <c r="H1144" s="37"/>
      <c r="I1144" s="37"/>
      <c r="J1144" s="38" t="str">
        <f t="shared" si="87"/>
        <v>S</v>
      </c>
      <c r="K1144" s="38"/>
      <c r="L1144" s="38"/>
      <c r="M1144" s="38"/>
      <c r="N1144" s="38"/>
      <c r="O1144" s="38"/>
      <c r="P1144" s="38"/>
      <c r="Q1144" s="34">
        <v>15</v>
      </c>
      <c r="R1144" s="34">
        <v>0.78</v>
      </c>
      <c r="U1144" s="39">
        <f t="shared" si="91"/>
        <v>14.219854</v>
      </c>
      <c r="V1144" s="34">
        <v>4.3339999999999996</v>
      </c>
      <c r="X1144" s="39"/>
      <c r="AA1144" s="34">
        <v>427.73200000000003</v>
      </c>
      <c r="AB1144" s="34">
        <f t="shared" si="92"/>
        <v>423.39800000000002</v>
      </c>
      <c r="AD1144" s="34">
        <v>3.5720000000000001</v>
      </c>
    </row>
    <row r="1145" spans="1:30" s="34" customFormat="1" x14ac:dyDescent="0.2">
      <c r="A1145" s="34" t="s">
        <v>200</v>
      </c>
      <c r="B1145" s="42">
        <v>473429095052301</v>
      </c>
      <c r="C1145" s="36">
        <v>308</v>
      </c>
      <c r="D1145" s="37">
        <v>30979</v>
      </c>
      <c r="E1145" s="37"/>
      <c r="F1145" s="37"/>
      <c r="G1145" s="37"/>
      <c r="H1145" s="37"/>
      <c r="I1145" s="37"/>
      <c r="J1145" s="38" t="str">
        <f t="shared" si="87"/>
        <v>S</v>
      </c>
      <c r="K1145" s="38"/>
      <c r="L1145" s="38"/>
      <c r="M1145" s="38"/>
      <c r="N1145" s="38"/>
      <c r="O1145" s="38"/>
      <c r="P1145" s="38"/>
      <c r="Q1145" s="34">
        <v>15</v>
      </c>
      <c r="R1145" s="34">
        <v>0.95</v>
      </c>
      <c r="U1145" s="39">
        <f t="shared" si="91"/>
        <v>14.049242000000001</v>
      </c>
      <c r="V1145" s="34">
        <v>4.282</v>
      </c>
      <c r="X1145" s="39"/>
      <c r="AA1145" s="34">
        <v>427.73200000000003</v>
      </c>
      <c r="AB1145" s="34">
        <f t="shared" si="92"/>
        <v>423.45000000000005</v>
      </c>
      <c r="AD1145" s="34">
        <v>3.52</v>
      </c>
    </row>
    <row r="1146" spans="1:30" s="34" customFormat="1" x14ac:dyDescent="0.2">
      <c r="A1146" s="34" t="s">
        <v>200</v>
      </c>
      <c r="B1146" s="42">
        <v>473429095052301</v>
      </c>
      <c r="C1146" s="36">
        <v>308</v>
      </c>
      <c r="D1146" s="37">
        <v>30986</v>
      </c>
      <c r="E1146" s="37"/>
      <c r="F1146" s="37"/>
      <c r="G1146" s="37"/>
      <c r="H1146" s="37"/>
      <c r="I1146" s="37"/>
      <c r="J1146" s="38" t="str">
        <f t="shared" si="87"/>
        <v>S</v>
      </c>
      <c r="K1146" s="38"/>
      <c r="L1146" s="38"/>
      <c r="M1146" s="38"/>
      <c r="N1146" s="38"/>
      <c r="O1146" s="38"/>
      <c r="P1146" s="38"/>
      <c r="Q1146" s="34">
        <v>14</v>
      </c>
      <c r="R1146" s="34">
        <v>0.06</v>
      </c>
      <c r="U1146" s="39">
        <f t="shared" si="91"/>
        <v>13.940968999999999</v>
      </c>
      <c r="V1146" s="34">
        <v>4.2489999999999997</v>
      </c>
      <c r="X1146" s="39"/>
      <c r="AA1146" s="34">
        <v>427.73200000000003</v>
      </c>
      <c r="AB1146" s="34">
        <f t="shared" si="92"/>
        <v>423.483</v>
      </c>
      <c r="AD1146" s="34">
        <v>3.4870000000000001</v>
      </c>
    </row>
    <row r="1147" spans="1:30" s="34" customFormat="1" x14ac:dyDescent="0.2">
      <c r="A1147" s="34" t="s">
        <v>200</v>
      </c>
      <c r="B1147" s="42">
        <v>473429095052301</v>
      </c>
      <c r="C1147" s="36">
        <v>308</v>
      </c>
      <c r="D1147" s="37">
        <v>30993</v>
      </c>
      <c r="E1147" s="37"/>
      <c r="F1147" s="37"/>
      <c r="G1147" s="37"/>
      <c r="H1147" s="37"/>
      <c r="I1147" s="37"/>
      <c r="J1147" s="38" t="str">
        <f t="shared" si="87"/>
        <v>S</v>
      </c>
      <c r="K1147" s="38"/>
      <c r="L1147" s="38"/>
      <c r="M1147" s="38"/>
      <c r="N1147" s="38"/>
      <c r="O1147" s="38"/>
      <c r="P1147" s="38"/>
      <c r="Q1147" s="34">
        <v>15</v>
      </c>
      <c r="R1147" s="34">
        <v>1.1000000000000001</v>
      </c>
      <c r="U1147" s="39">
        <f t="shared" si="91"/>
        <v>13.901597000000001</v>
      </c>
      <c r="V1147" s="34">
        <v>4.2370000000000001</v>
      </c>
      <c r="X1147" s="39"/>
      <c r="AA1147" s="34">
        <v>427.73200000000003</v>
      </c>
      <c r="AB1147" s="34">
        <f t="shared" si="92"/>
        <v>423.495</v>
      </c>
      <c r="AD1147" s="34">
        <v>3.4750000000000001</v>
      </c>
    </row>
    <row r="1148" spans="1:30" s="34" customFormat="1" x14ac:dyDescent="0.2">
      <c r="A1148" s="34" t="s">
        <v>200</v>
      </c>
      <c r="B1148" s="42">
        <v>473429095052301</v>
      </c>
      <c r="C1148" s="36">
        <v>308</v>
      </c>
      <c r="D1148" s="37">
        <v>31002</v>
      </c>
      <c r="E1148" s="37"/>
      <c r="F1148" s="37"/>
      <c r="G1148" s="37"/>
      <c r="H1148" s="37"/>
      <c r="I1148" s="37"/>
      <c r="J1148" s="38" t="str">
        <f t="shared" si="87"/>
        <v>S</v>
      </c>
      <c r="K1148" s="38"/>
      <c r="L1148" s="38"/>
      <c r="M1148" s="38"/>
      <c r="N1148" s="38"/>
      <c r="O1148" s="38"/>
      <c r="P1148" s="38"/>
      <c r="Q1148" s="34">
        <v>15</v>
      </c>
      <c r="R1148" s="34">
        <v>1.0900000000000001</v>
      </c>
      <c r="U1148" s="39">
        <f t="shared" si="91"/>
        <v>13.911440000000001</v>
      </c>
      <c r="V1148" s="34">
        <v>4.24</v>
      </c>
      <c r="X1148" s="39"/>
      <c r="AA1148" s="34">
        <v>427.73200000000003</v>
      </c>
      <c r="AB1148" s="34">
        <f t="shared" si="92"/>
        <v>423.49200000000002</v>
      </c>
      <c r="AD1148" s="34">
        <v>3.4780000000000002</v>
      </c>
    </row>
    <row r="1149" spans="1:30" s="34" customFormat="1" x14ac:dyDescent="0.2">
      <c r="A1149" s="34" t="s">
        <v>200</v>
      </c>
      <c r="B1149" s="42">
        <v>473429095052301</v>
      </c>
      <c r="C1149" s="36">
        <v>308</v>
      </c>
      <c r="D1149" s="37">
        <v>31007</v>
      </c>
      <c r="E1149" s="37"/>
      <c r="F1149" s="37"/>
      <c r="G1149" s="37"/>
      <c r="H1149" s="37"/>
      <c r="I1149" s="37"/>
      <c r="J1149" s="38" t="str">
        <f t="shared" si="87"/>
        <v>S</v>
      </c>
      <c r="K1149" s="38"/>
      <c r="L1149" s="38"/>
      <c r="M1149" s="38"/>
      <c r="N1149" s="38"/>
      <c r="O1149" s="38"/>
      <c r="P1149" s="38"/>
      <c r="Q1149" s="34">
        <v>15</v>
      </c>
      <c r="R1149" s="34">
        <v>1.1000000000000001</v>
      </c>
      <c r="U1149" s="39">
        <f t="shared" si="91"/>
        <v>13.901597000000001</v>
      </c>
      <c r="V1149" s="34">
        <v>4.2370000000000001</v>
      </c>
      <c r="X1149" s="39"/>
      <c r="AA1149" s="34">
        <v>427.73200000000003</v>
      </c>
      <c r="AB1149" s="34">
        <f t="shared" si="92"/>
        <v>423.495</v>
      </c>
      <c r="AD1149" s="34">
        <v>3.4750000000000001</v>
      </c>
    </row>
    <row r="1150" spans="1:30" s="34" customFormat="1" x14ac:dyDescent="0.2">
      <c r="A1150" s="34" t="s">
        <v>200</v>
      </c>
      <c r="B1150" s="42">
        <v>473429095052301</v>
      </c>
      <c r="C1150" s="36">
        <v>308</v>
      </c>
      <c r="D1150" s="37">
        <v>31016</v>
      </c>
      <c r="E1150" s="37"/>
      <c r="F1150" s="37"/>
      <c r="G1150" s="37"/>
      <c r="H1150" s="37"/>
      <c r="I1150" s="37"/>
      <c r="J1150" s="38" t="str">
        <f t="shared" si="87"/>
        <v>S</v>
      </c>
      <c r="K1150" s="38"/>
      <c r="L1150" s="38"/>
      <c r="M1150" s="38"/>
      <c r="N1150" s="38"/>
      <c r="O1150" s="38"/>
      <c r="P1150" s="38"/>
      <c r="Q1150" s="34">
        <v>15</v>
      </c>
      <c r="R1150" s="34">
        <v>1.0900000000000001</v>
      </c>
      <c r="U1150" s="39">
        <f t="shared" si="91"/>
        <v>13.911440000000001</v>
      </c>
      <c r="V1150" s="34">
        <v>4.24</v>
      </c>
      <c r="X1150" s="39"/>
      <c r="AA1150" s="34">
        <v>427.73200000000003</v>
      </c>
      <c r="AB1150" s="34">
        <f t="shared" si="92"/>
        <v>423.49200000000002</v>
      </c>
      <c r="AD1150" s="34">
        <v>3.4780000000000002</v>
      </c>
    </row>
    <row r="1151" spans="1:30" s="34" customFormat="1" x14ac:dyDescent="0.2">
      <c r="A1151" s="34" t="s">
        <v>200</v>
      </c>
      <c r="B1151" s="42">
        <v>473429095052301</v>
      </c>
      <c r="C1151" s="36">
        <v>308</v>
      </c>
      <c r="D1151" s="37">
        <v>31021</v>
      </c>
      <c r="E1151" s="37"/>
      <c r="F1151" s="37"/>
      <c r="G1151" s="37"/>
      <c r="H1151" s="37"/>
      <c r="I1151" s="37"/>
      <c r="J1151" s="38" t="str">
        <f t="shared" si="87"/>
        <v>S</v>
      </c>
      <c r="K1151" s="38"/>
      <c r="L1151" s="38"/>
      <c r="M1151" s="38"/>
      <c r="N1151" s="38"/>
      <c r="O1151" s="38"/>
      <c r="P1151" s="38"/>
      <c r="Q1151" s="34">
        <v>15</v>
      </c>
      <c r="R1151" s="34">
        <v>1.1599999999999999</v>
      </c>
      <c r="U1151" s="39">
        <f t="shared" si="91"/>
        <v>13.839258000000001</v>
      </c>
      <c r="V1151" s="34">
        <v>4.218</v>
      </c>
      <c r="X1151" s="39"/>
      <c r="AA1151" s="34">
        <v>427.73200000000003</v>
      </c>
      <c r="AB1151" s="34">
        <f t="shared" si="92"/>
        <v>423.51400000000001</v>
      </c>
      <c r="AD1151" s="34">
        <v>3.456</v>
      </c>
    </row>
    <row r="1152" spans="1:30" s="34" customFormat="1" x14ac:dyDescent="0.2">
      <c r="A1152" s="34" t="s">
        <v>200</v>
      </c>
      <c r="B1152" s="42">
        <v>473429095052301</v>
      </c>
      <c r="C1152" s="36">
        <v>308</v>
      </c>
      <c r="D1152" s="37">
        <v>31029</v>
      </c>
      <c r="E1152" s="37"/>
      <c r="F1152" s="37"/>
      <c r="G1152" s="37"/>
      <c r="H1152" s="37"/>
      <c r="I1152" s="37"/>
      <c r="J1152" s="38" t="str">
        <f t="shared" ref="J1152:J1221" si="93">IF(ISBLANK(Q1152),"V","S")</f>
        <v>S</v>
      </c>
      <c r="K1152" s="38"/>
      <c r="L1152" s="38"/>
      <c r="M1152" s="38"/>
      <c r="N1152" s="38"/>
      <c r="O1152" s="38"/>
      <c r="P1152" s="38"/>
      <c r="Q1152" s="34">
        <v>15</v>
      </c>
      <c r="R1152" s="34">
        <v>1.1200000000000001</v>
      </c>
      <c r="U1152" s="39">
        <f t="shared" si="91"/>
        <v>13.881911000000001</v>
      </c>
      <c r="V1152" s="34">
        <v>4.2309999999999999</v>
      </c>
      <c r="X1152" s="39"/>
      <c r="AA1152" s="34">
        <v>427.73200000000003</v>
      </c>
      <c r="AB1152" s="34">
        <f t="shared" si="92"/>
        <v>423.50100000000003</v>
      </c>
      <c r="AD1152" s="34">
        <v>3.4689999999999999</v>
      </c>
    </row>
    <row r="1153" spans="1:30" s="34" customFormat="1" x14ac:dyDescent="0.2">
      <c r="A1153" s="34" t="s">
        <v>200</v>
      </c>
      <c r="B1153" s="42">
        <v>473429095052301</v>
      </c>
      <c r="C1153" s="36">
        <v>308</v>
      </c>
      <c r="D1153" s="37">
        <v>31039</v>
      </c>
      <c r="E1153" s="37"/>
      <c r="F1153" s="37"/>
      <c r="G1153" s="37"/>
      <c r="H1153" s="37"/>
      <c r="I1153" s="37"/>
      <c r="J1153" s="38" t="str">
        <f t="shared" si="93"/>
        <v>S</v>
      </c>
      <c r="K1153" s="38"/>
      <c r="L1153" s="38"/>
      <c r="M1153" s="38"/>
      <c r="N1153" s="38"/>
      <c r="O1153" s="38"/>
      <c r="P1153" s="38"/>
      <c r="Q1153" s="34">
        <v>15</v>
      </c>
      <c r="R1153" s="34">
        <v>0.91</v>
      </c>
      <c r="U1153" s="39">
        <f t="shared" si="91"/>
        <v>14.091895000000001</v>
      </c>
      <c r="V1153" s="34">
        <v>4.2949999999999999</v>
      </c>
      <c r="X1153" s="39"/>
      <c r="AA1153" s="34">
        <v>427.73200000000003</v>
      </c>
      <c r="AB1153" s="34">
        <f t="shared" si="92"/>
        <v>423.43700000000001</v>
      </c>
      <c r="AD1153" s="34">
        <v>3.5329999999999999</v>
      </c>
    </row>
    <row r="1154" spans="1:30" s="34" customFormat="1" x14ac:dyDescent="0.2">
      <c r="A1154" s="34" t="s">
        <v>200</v>
      </c>
      <c r="B1154" s="42">
        <v>473429095052301</v>
      </c>
      <c r="C1154" s="36">
        <v>308</v>
      </c>
      <c r="D1154" s="37">
        <v>31046</v>
      </c>
      <c r="E1154" s="37"/>
      <c r="F1154" s="37"/>
      <c r="G1154" s="37"/>
      <c r="H1154" s="37"/>
      <c r="I1154" s="37"/>
      <c r="J1154" s="38" t="str">
        <f t="shared" si="93"/>
        <v>S</v>
      </c>
      <c r="K1154" s="38"/>
      <c r="L1154" s="38"/>
      <c r="M1154" s="38"/>
      <c r="N1154" s="38"/>
      <c r="O1154" s="38"/>
      <c r="P1154" s="38"/>
      <c r="Q1154" s="34">
        <v>15</v>
      </c>
      <c r="R1154" s="34">
        <v>0.87</v>
      </c>
      <c r="U1154" s="39">
        <f t="shared" si="91"/>
        <v>14.131267000000001</v>
      </c>
      <c r="V1154" s="34">
        <v>4.3070000000000004</v>
      </c>
      <c r="X1154" s="39"/>
      <c r="AA1154" s="34">
        <v>427.73200000000003</v>
      </c>
      <c r="AB1154" s="34">
        <f t="shared" si="92"/>
        <v>423.42500000000001</v>
      </c>
      <c r="AD1154" s="34">
        <v>3.5449999999999999</v>
      </c>
    </row>
    <row r="1155" spans="1:30" s="34" customFormat="1" x14ac:dyDescent="0.2">
      <c r="A1155" s="34" t="s">
        <v>200</v>
      </c>
      <c r="B1155" s="42">
        <v>473429095052301</v>
      </c>
      <c r="C1155" s="36">
        <v>308</v>
      </c>
      <c r="D1155" s="37">
        <v>31053</v>
      </c>
      <c r="E1155" s="37"/>
      <c r="F1155" s="37"/>
      <c r="G1155" s="37"/>
      <c r="H1155" s="37"/>
      <c r="I1155" s="37"/>
      <c r="J1155" s="38" t="str">
        <f t="shared" si="93"/>
        <v>S</v>
      </c>
      <c r="K1155" s="38"/>
      <c r="L1155" s="38"/>
      <c r="M1155" s="38"/>
      <c r="N1155" s="38"/>
      <c r="O1155" s="38"/>
      <c r="P1155" s="38"/>
      <c r="Q1155" s="34">
        <v>15</v>
      </c>
      <c r="R1155" s="34">
        <v>0.84</v>
      </c>
      <c r="U1155" s="39">
        <f t="shared" si="91"/>
        <v>14.160795999999999</v>
      </c>
      <c r="V1155" s="34">
        <v>4.3159999999999998</v>
      </c>
      <c r="X1155" s="39"/>
      <c r="AA1155" s="34">
        <v>427.73200000000003</v>
      </c>
      <c r="AB1155" s="34">
        <f t="shared" si="92"/>
        <v>423.41600000000005</v>
      </c>
      <c r="AD1155" s="34">
        <v>3.5539999999999998</v>
      </c>
    </row>
    <row r="1156" spans="1:30" s="34" customFormat="1" x14ac:dyDescent="0.2">
      <c r="A1156" s="34" t="s">
        <v>200</v>
      </c>
      <c r="B1156" s="42">
        <v>473429095052301</v>
      </c>
      <c r="C1156" s="36">
        <v>308</v>
      </c>
      <c r="D1156" s="37">
        <v>31060</v>
      </c>
      <c r="E1156" s="37"/>
      <c r="F1156" s="37"/>
      <c r="G1156" s="37"/>
      <c r="H1156" s="37"/>
      <c r="I1156" s="37"/>
      <c r="J1156" s="38" t="str">
        <f t="shared" si="93"/>
        <v>S</v>
      </c>
      <c r="K1156" s="38"/>
      <c r="L1156" s="38"/>
      <c r="M1156" s="38"/>
      <c r="N1156" s="38"/>
      <c r="O1156" s="38"/>
      <c r="P1156" s="38"/>
      <c r="Q1156" s="34">
        <v>15</v>
      </c>
      <c r="R1156" s="34">
        <v>0.81</v>
      </c>
      <c r="U1156" s="39">
        <f t="shared" si="91"/>
        <v>14.190325000000001</v>
      </c>
      <c r="V1156" s="34">
        <v>4.3250000000000002</v>
      </c>
      <c r="X1156" s="39"/>
      <c r="AA1156" s="34">
        <v>427.73200000000003</v>
      </c>
      <c r="AB1156" s="34">
        <f t="shared" si="92"/>
        <v>423.40700000000004</v>
      </c>
      <c r="AD1156" s="34">
        <v>3.5630000000000002</v>
      </c>
    </row>
    <row r="1157" spans="1:30" s="34" customFormat="1" x14ac:dyDescent="0.2">
      <c r="A1157" s="34" t="s">
        <v>200</v>
      </c>
      <c r="B1157" s="42">
        <v>473429095052301</v>
      </c>
      <c r="C1157" s="36">
        <v>308</v>
      </c>
      <c r="D1157" s="37">
        <v>31076</v>
      </c>
      <c r="E1157" s="37"/>
      <c r="F1157" s="37"/>
      <c r="G1157" s="37"/>
      <c r="H1157" s="37"/>
      <c r="I1157" s="37"/>
      <c r="J1157" s="38" t="str">
        <f t="shared" si="93"/>
        <v>S</v>
      </c>
      <c r="K1157" s="38"/>
      <c r="L1157" s="38"/>
      <c r="M1157" s="38"/>
      <c r="N1157" s="38"/>
      <c r="O1157" s="38"/>
      <c r="P1157" s="38"/>
      <c r="Q1157" s="34">
        <v>15</v>
      </c>
      <c r="R1157" s="34">
        <v>0.73</v>
      </c>
      <c r="U1157" s="39">
        <f t="shared" si="91"/>
        <v>14.272349999999999</v>
      </c>
      <c r="V1157" s="34">
        <v>4.3499999999999996</v>
      </c>
      <c r="X1157" s="39"/>
      <c r="AA1157" s="34">
        <v>427.73200000000003</v>
      </c>
      <c r="AB1157" s="34">
        <f t="shared" si="92"/>
        <v>423.38200000000001</v>
      </c>
      <c r="AD1157" s="34">
        <v>3.5880000000000001</v>
      </c>
    </row>
    <row r="1158" spans="1:30" s="34" customFormat="1" x14ac:dyDescent="0.2">
      <c r="A1158" s="34" t="s">
        <v>200</v>
      </c>
      <c r="B1158" s="42">
        <v>473429095052301</v>
      </c>
      <c r="C1158" s="36">
        <v>308</v>
      </c>
      <c r="D1158" s="37">
        <v>31081</v>
      </c>
      <c r="E1158" s="37"/>
      <c r="F1158" s="37"/>
      <c r="G1158" s="37"/>
      <c r="H1158" s="37"/>
      <c r="I1158" s="37"/>
      <c r="J1158" s="38" t="str">
        <f t="shared" si="93"/>
        <v>S</v>
      </c>
      <c r="K1158" s="38"/>
      <c r="L1158" s="38"/>
      <c r="M1158" s="38"/>
      <c r="N1158" s="38"/>
      <c r="O1158" s="38"/>
      <c r="P1158" s="38"/>
      <c r="Q1158" s="34">
        <v>15</v>
      </c>
      <c r="R1158" s="34">
        <v>0.69</v>
      </c>
      <c r="U1158" s="39">
        <f t="shared" si="91"/>
        <v>14.311722000000001</v>
      </c>
      <c r="V1158" s="34">
        <v>4.3620000000000001</v>
      </c>
      <c r="X1158" s="39"/>
      <c r="AA1158" s="34">
        <v>427.73200000000003</v>
      </c>
      <c r="AB1158" s="34">
        <f t="shared" si="92"/>
        <v>423.37</v>
      </c>
      <c r="AD1158" s="34">
        <v>3.6</v>
      </c>
    </row>
    <row r="1159" spans="1:30" s="34" customFormat="1" x14ac:dyDescent="0.2">
      <c r="A1159" s="34" t="s">
        <v>200</v>
      </c>
      <c r="B1159" s="42">
        <v>473429095052301</v>
      </c>
      <c r="C1159" s="36">
        <v>308</v>
      </c>
      <c r="D1159" s="37">
        <v>31088</v>
      </c>
      <c r="E1159" s="37"/>
      <c r="F1159" s="37"/>
      <c r="G1159" s="37"/>
      <c r="H1159" s="37"/>
      <c r="I1159" s="37"/>
      <c r="J1159" s="38" t="str">
        <f t="shared" si="93"/>
        <v>S</v>
      </c>
      <c r="K1159" s="38"/>
      <c r="L1159" s="38"/>
      <c r="M1159" s="38"/>
      <c r="N1159" s="38"/>
      <c r="O1159" s="38"/>
      <c r="P1159" s="38"/>
      <c r="Q1159" s="34">
        <v>15</v>
      </c>
      <c r="R1159" s="34">
        <v>0.65</v>
      </c>
      <c r="U1159" s="39">
        <f t="shared" si="91"/>
        <v>14.351094</v>
      </c>
      <c r="V1159" s="34">
        <v>4.3739999999999997</v>
      </c>
      <c r="X1159" s="39"/>
      <c r="AA1159" s="34">
        <v>427.73200000000003</v>
      </c>
      <c r="AB1159" s="34">
        <f t="shared" si="92"/>
        <v>423.358</v>
      </c>
      <c r="AD1159" s="34">
        <v>3.6120000000000001</v>
      </c>
    </row>
    <row r="1160" spans="1:30" s="34" customFormat="1" x14ac:dyDescent="0.2">
      <c r="A1160" s="34" t="s">
        <v>200</v>
      </c>
      <c r="B1160" s="42">
        <v>473429095052301</v>
      </c>
      <c r="C1160" s="36">
        <v>308</v>
      </c>
      <c r="D1160" s="37">
        <v>31095</v>
      </c>
      <c r="E1160" s="37"/>
      <c r="F1160" s="37"/>
      <c r="G1160" s="37"/>
      <c r="H1160" s="37"/>
      <c r="I1160" s="37"/>
      <c r="J1160" s="38" t="str">
        <f t="shared" si="93"/>
        <v>S</v>
      </c>
      <c r="K1160" s="38"/>
      <c r="L1160" s="38"/>
      <c r="M1160" s="38"/>
      <c r="N1160" s="38"/>
      <c r="O1160" s="38"/>
      <c r="P1160" s="38"/>
      <c r="Q1160" s="34">
        <v>15</v>
      </c>
      <c r="R1160" s="34">
        <v>0.63</v>
      </c>
      <c r="U1160" s="39">
        <f t="shared" si="91"/>
        <v>14.37078</v>
      </c>
      <c r="V1160" s="34">
        <v>4.38</v>
      </c>
      <c r="X1160" s="39"/>
      <c r="AA1160" s="34">
        <v>427.73200000000003</v>
      </c>
      <c r="AB1160" s="34">
        <f t="shared" si="92"/>
        <v>423.35200000000003</v>
      </c>
      <c r="AD1160" s="34">
        <v>3.6179999999999999</v>
      </c>
    </row>
    <row r="1161" spans="1:30" s="34" customFormat="1" x14ac:dyDescent="0.2">
      <c r="A1161" s="34" t="s">
        <v>200</v>
      </c>
      <c r="B1161" s="42">
        <v>473429095052301</v>
      </c>
      <c r="C1161" s="36">
        <v>308</v>
      </c>
      <c r="D1161" s="37">
        <v>31102</v>
      </c>
      <c r="E1161" s="37"/>
      <c r="F1161" s="37"/>
      <c r="G1161" s="37"/>
      <c r="H1161" s="37"/>
      <c r="I1161" s="37"/>
      <c r="J1161" s="38" t="str">
        <f t="shared" si="93"/>
        <v>S</v>
      </c>
      <c r="K1161" s="38"/>
      <c r="L1161" s="38"/>
      <c r="M1161" s="38"/>
      <c r="N1161" s="38"/>
      <c r="O1161" s="38"/>
      <c r="P1161" s="38"/>
      <c r="Q1161" s="34">
        <v>15</v>
      </c>
      <c r="R1161" s="34">
        <v>0.61</v>
      </c>
      <c r="U1161" s="39">
        <f t="shared" si="91"/>
        <v>14.390466000000002</v>
      </c>
      <c r="V1161" s="34">
        <v>4.3860000000000001</v>
      </c>
      <c r="X1161" s="39"/>
      <c r="AA1161" s="34">
        <v>427.73200000000003</v>
      </c>
      <c r="AB1161" s="34">
        <f t="shared" si="92"/>
        <v>423.346</v>
      </c>
      <c r="AD1161" s="34">
        <v>3.6240000000000001</v>
      </c>
    </row>
    <row r="1162" spans="1:30" s="34" customFormat="1" x14ac:dyDescent="0.2">
      <c r="A1162" s="34" t="s">
        <v>200</v>
      </c>
      <c r="B1162" s="42">
        <v>473429095052301</v>
      </c>
      <c r="C1162" s="36">
        <v>308</v>
      </c>
      <c r="D1162" s="37">
        <v>31109</v>
      </c>
      <c r="E1162" s="37"/>
      <c r="F1162" s="37"/>
      <c r="G1162" s="37"/>
      <c r="H1162" s="37"/>
      <c r="I1162" s="37"/>
      <c r="J1162" s="38" t="str">
        <f t="shared" si="93"/>
        <v>S</v>
      </c>
      <c r="K1162" s="38"/>
      <c r="L1162" s="38"/>
      <c r="M1162" s="38"/>
      <c r="N1162" s="38"/>
      <c r="O1162" s="38"/>
      <c r="P1162" s="38"/>
      <c r="Q1162" s="34">
        <v>15</v>
      </c>
      <c r="R1162" s="34">
        <v>0.57999999999999996</v>
      </c>
      <c r="U1162" s="39">
        <f t="shared" si="91"/>
        <v>14.419994999999998</v>
      </c>
      <c r="V1162" s="34">
        <v>4.3949999999999996</v>
      </c>
      <c r="X1162" s="39"/>
      <c r="AA1162" s="34">
        <v>427.73200000000003</v>
      </c>
      <c r="AB1162" s="34">
        <f t="shared" si="92"/>
        <v>423.33700000000005</v>
      </c>
      <c r="AD1162" s="34">
        <v>3.633</v>
      </c>
    </row>
    <row r="1163" spans="1:30" s="34" customFormat="1" x14ac:dyDescent="0.2">
      <c r="A1163" s="34" t="s">
        <v>200</v>
      </c>
      <c r="B1163" s="42">
        <v>473429095052301</v>
      </c>
      <c r="C1163" s="36">
        <v>308</v>
      </c>
      <c r="D1163" s="37">
        <v>31116</v>
      </c>
      <c r="E1163" s="37"/>
      <c r="F1163" s="37"/>
      <c r="G1163" s="37"/>
      <c r="H1163" s="37"/>
      <c r="I1163" s="37"/>
      <c r="J1163" s="38" t="str">
        <f t="shared" si="93"/>
        <v>S</v>
      </c>
      <c r="K1163" s="38"/>
      <c r="L1163" s="38"/>
      <c r="M1163" s="38"/>
      <c r="N1163" s="38"/>
      <c r="O1163" s="38"/>
      <c r="P1163" s="38"/>
      <c r="Q1163" s="34">
        <v>15</v>
      </c>
      <c r="R1163" s="34">
        <v>0.53</v>
      </c>
      <c r="U1163" s="39">
        <f t="shared" si="91"/>
        <v>14.472491</v>
      </c>
      <c r="V1163" s="34">
        <v>4.4109999999999996</v>
      </c>
      <c r="X1163" s="39"/>
      <c r="AA1163" s="34">
        <v>427.73200000000003</v>
      </c>
      <c r="AB1163" s="34">
        <f t="shared" si="92"/>
        <v>423.32100000000003</v>
      </c>
      <c r="AD1163" s="34">
        <v>3.649</v>
      </c>
    </row>
    <row r="1164" spans="1:30" s="34" customFormat="1" x14ac:dyDescent="0.2">
      <c r="A1164" s="34" t="s">
        <v>200</v>
      </c>
      <c r="B1164" s="42">
        <v>473429095052301</v>
      </c>
      <c r="C1164" s="36">
        <v>308</v>
      </c>
      <c r="D1164" s="37">
        <v>31123</v>
      </c>
      <c r="E1164" s="37"/>
      <c r="F1164" s="37"/>
      <c r="G1164" s="37"/>
      <c r="H1164" s="37"/>
      <c r="I1164" s="37"/>
      <c r="J1164" s="38" t="str">
        <f t="shared" si="93"/>
        <v>S</v>
      </c>
      <c r="K1164" s="38"/>
      <c r="L1164" s="38"/>
      <c r="M1164" s="38"/>
      <c r="N1164" s="38"/>
      <c r="O1164" s="38"/>
      <c r="P1164" s="38"/>
      <c r="Q1164" s="34">
        <v>15</v>
      </c>
      <c r="R1164" s="34">
        <v>0.52</v>
      </c>
      <c r="U1164" s="39">
        <f t="shared" si="91"/>
        <v>14.482334</v>
      </c>
      <c r="V1164" s="34">
        <v>4.4139999999999997</v>
      </c>
      <c r="X1164" s="39"/>
      <c r="AA1164" s="34">
        <v>427.73200000000003</v>
      </c>
      <c r="AB1164" s="34">
        <f t="shared" si="92"/>
        <v>423.31800000000004</v>
      </c>
      <c r="AD1164" s="34">
        <v>3.6520000000000001</v>
      </c>
    </row>
    <row r="1165" spans="1:30" s="34" customFormat="1" x14ac:dyDescent="0.2">
      <c r="A1165" s="34" t="s">
        <v>200</v>
      </c>
      <c r="B1165" s="42">
        <v>473429095052301</v>
      </c>
      <c r="C1165" s="36">
        <v>308</v>
      </c>
      <c r="D1165" s="37">
        <v>31130</v>
      </c>
      <c r="E1165" s="37"/>
      <c r="F1165" s="37"/>
      <c r="G1165" s="37"/>
      <c r="H1165" s="37"/>
      <c r="I1165" s="37"/>
      <c r="J1165" s="38" t="str">
        <f t="shared" si="93"/>
        <v>S</v>
      </c>
      <c r="K1165" s="38"/>
      <c r="L1165" s="38"/>
      <c r="M1165" s="38"/>
      <c r="N1165" s="38"/>
      <c r="O1165" s="38"/>
      <c r="P1165" s="38"/>
      <c r="Q1165" s="34">
        <v>15</v>
      </c>
      <c r="R1165" s="34">
        <v>0.75</v>
      </c>
      <c r="U1165" s="39">
        <f t="shared" si="91"/>
        <v>14.249383</v>
      </c>
      <c r="V1165" s="34">
        <v>4.343</v>
      </c>
      <c r="X1165" s="39"/>
      <c r="AA1165" s="34">
        <v>427.73200000000003</v>
      </c>
      <c r="AB1165" s="34">
        <f t="shared" si="92"/>
        <v>423.38900000000001</v>
      </c>
      <c r="AD1165" s="34">
        <v>3.581</v>
      </c>
    </row>
    <row r="1166" spans="1:30" s="34" customFormat="1" x14ac:dyDescent="0.2">
      <c r="A1166" s="34" t="s">
        <v>200</v>
      </c>
      <c r="B1166" s="42">
        <v>473429095052301</v>
      </c>
      <c r="C1166" s="36">
        <v>308</v>
      </c>
      <c r="D1166" s="37">
        <v>31137</v>
      </c>
      <c r="E1166" s="37"/>
      <c r="F1166" s="37"/>
      <c r="G1166" s="37"/>
      <c r="H1166" s="37"/>
      <c r="I1166" s="37"/>
      <c r="J1166" s="38" t="str">
        <f t="shared" si="93"/>
        <v>S</v>
      </c>
      <c r="K1166" s="38"/>
      <c r="L1166" s="38"/>
      <c r="M1166" s="38"/>
      <c r="N1166" s="38"/>
      <c r="O1166" s="38"/>
      <c r="P1166" s="38"/>
      <c r="Q1166" s="34">
        <v>15</v>
      </c>
      <c r="R1166" s="34">
        <v>0.72</v>
      </c>
      <c r="U1166" s="39">
        <f t="shared" si="91"/>
        <v>14.282192999999999</v>
      </c>
      <c r="V1166" s="34">
        <v>4.3529999999999998</v>
      </c>
      <c r="X1166" s="39"/>
      <c r="AA1166" s="34">
        <v>427.73200000000003</v>
      </c>
      <c r="AB1166" s="34">
        <f t="shared" si="92"/>
        <v>423.37900000000002</v>
      </c>
      <c r="AD1166" s="34">
        <v>3.5910000000000002</v>
      </c>
    </row>
    <row r="1167" spans="1:30" s="34" customFormat="1" x14ac:dyDescent="0.2">
      <c r="A1167" s="34" t="s">
        <v>200</v>
      </c>
      <c r="B1167" s="42">
        <v>473429095052301</v>
      </c>
      <c r="C1167" s="36">
        <v>308</v>
      </c>
      <c r="D1167" s="37">
        <v>31144</v>
      </c>
      <c r="E1167" s="37"/>
      <c r="F1167" s="37"/>
      <c r="G1167" s="37"/>
      <c r="H1167" s="37"/>
      <c r="I1167" s="37"/>
      <c r="J1167" s="38" t="str">
        <f t="shared" si="93"/>
        <v>S</v>
      </c>
      <c r="K1167" s="38"/>
      <c r="L1167" s="38"/>
      <c r="M1167" s="38"/>
      <c r="N1167" s="38"/>
      <c r="O1167" s="38"/>
      <c r="P1167" s="38"/>
      <c r="Q1167" s="34">
        <v>15</v>
      </c>
      <c r="R1167" s="34">
        <v>0.7</v>
      </c>
      <c r="U1167" s="39">
        <f t="shared" si="91"/>
        <v>14.301879000000001</v>
      </c>
      <c r="V1167" s="34">
        <v>4.359</v>
      </c>
      <c r="X1167" s="39"/>
      <c r="AA1167" s="34">
        <v>427.73200000000003</v>
      </c>
      <c r="AB1167" s="34">
        <f t="shared" si="92"/>
        <v>423.37300000000005</v>
      </c>
      <c r="AD1167" s="34">
        <v>3.597</v>
      </c>
    </row>
    <row r="1168" spans="1:30" s="34" customFormat="1" x14ac:dyDescent="0.2">
      <c r="A1168" s="34" t="s">
        <v>200</v>
      </c>
      <c r="B1168" s="42">
        <v>473429095052301</v>
      </c>
      <c r="C1168" s="36">
        <v>308</v>
      </c>
      <c r="D1168" s="37">
        <v>31151</v>
      </c>
      <c r="E1168" s="37"/>
      <c r="F1168" s="37"/>
      <c r="G1168" s="37"/>
      <c r="H1168" s="37"/>
      <c r="I1168" s="37"/>
      <c r="J1168" s="38" t="str">
        <f t="shared" si="93"/>
        <v>S</v>
      </c>
      <c r="K1168" s="38"/>
      <c r="L1168" s="38"/>
      <c r="M1168" s="38"/>
      <c r="N1168" s="38"/>
      <c r="O1168" s="38"/>
      <c r="P1168" s="38"/>
      <c r="Q1168" s="34">
        <v>15</v>
      </c>
      <c r="R1168" s="34">
        <v>0.73</v>
      </c>
      <c r="U1168" s="39">
        <f t="shared" si="91"/>
        <v>14.272349999999999</v>
      </c>
      <c r="V1168" s="34">
        <v>4.3499999999999996</v>
      </c>
      <c r="X1168" s="39"/>
      <c r="AA1168" s="34">
        <v>427.73200000000003</v>
      </c>
      <c r="AB1168" s="34">
        <f t="shared" si="92"/>
        <v>423.38200000000001</v>
      </c>
      <c r="AD1168" s="34">
        <v>3.5880000000000001</v>
      </c>
    </row>
    <row r="1169" spans="1:30" s="34" customFormat="1" x14ac:dyDescent="0.2">
      <c r="A1169" s="34" t="s">
        <v>200</v>
      </c>
      <c r="B1169" s="42">
        <v>473429095052301</v>
      </c>
      <c r="C1169" s="36">
        <v>308</v>
      </c>
      <c r="D1169" s="37">
        <v>31158</v>
      </c>
      <c r="E1169" s="37"/>
      <c r="F1169" s="37"/>
      <c r="G1169" s="37"/>
      <c r="H1169" s="37"/>
      <c r="I1169" s="37"/>
      <c r="J1169" s="38" t="str">
        <f t="shared" si="93"/>
        <v>S</v>
      </c>
      <c r="K1169" s="38"/>
      <c r="L1169" s="38"/>
      <c r="M1169" s="38"/>
      <c r="N1169" s="38"/>
      <c r="O1169" s="38"/>
      <c r="P1169" s="38"/>
      <c r="Q1169" s="34">
        <v>15</v>
      </c>
      <c r="R1169" s="34">
        <v>0.75</v>
      </c>
      <c r="U1169" s="39">
        <f t="shared" si="91"/>
        <v>14.249383</v>
      </c>
      <c r="V1169" s="34">
        <v>4.343</v>
      </c>
      <c r="X1169" s="39"/>
      <c r="AA1169" s="34">
        <v>427.73200000000003</v>
      </c>
      <c r="AB1169" s="34">
        <f t="shared" si="92"/>
        <v>423.38900000000001</v>
      </c>
      <c r="AD1169" s="34">
        <v>3.581</v>
      </c>
    </row>
    <row r="1170" spans="1:30" s="34" customFormat="1" x14ac:dyDescent="0.2">
      <c r="A1170" s="34" t="s">
        <v>200</v>
      </c>
      <c r="B1170" s="42">
        <v>473429095052301</v>
      </c>
      <c r="C1170" s="36">
        <v>308</v>
      </c>
      <c r="D1170" s="37">
        <v>31165</v>
      </c>
      <c r="E1170" s="37"/>
      <c r="F1170" s="37"/>
      <c r="G1170" s="37"/>
      <c r="H1170" s="37"/>
      <c r="I1170" s="37"/>
      <c r="J1170" s="38" t="str">
        <f t="shared" si="93"/>
        <v>S</v>
      </c>
      <c r="K1170" s="38"/>
      <c r="L1170" s="38"/>
      <c r="M1170" s="38"/>
      <c r="N1170" s="38"/>
      <c r="O1170" s="38"/>
      <c r="P1170" s="38"/>
      <c r="Q1170" s="34">
        <v>15</v>
      </c>
      <c r="R1170" s="34">
        <v>0.94</v>
      </c>
      <c r="U1170" s="39">
        <f t="shared" si="91"/>
        <v>14.062365999999999</v>
      </c>
      <c r="V1170" s="34">
        <v>4.2859999999999996</v>
      </c>
      <c r="X1170" s="39"/>
      <c r="AA1170" s="34">
        <v>427.73200000000003</v>
      </c>
      <c r="AB1170" s="34">
        <f t="shared" si="92"/>
        <v>423.44600000000003</v>
      </c>
      <c r="AD1170" s="34">
        <v>3.524</v>
      </c>
    </row>
    <row r="1171" spans="1:30" s="34" customFormat="1" x14ac:dyDescent="0.2">
      <c r="A1171" s="34" t="s">
        <v>200</v>
      </c>
      <c r="B1171" s="42">
        <v>473429095052301</v>
      </c>
      <c r="C1171" s="36">
        <v>308</v>
      </c>
      <c r="D1171" s="37">
        <v>31172</v>
      </c>
      <c r="E1171" s="37"/>
      <c r="F1171" s="37"/>
      <c r="G1171" s="37"/>
      <c r="H1171" s="37"/>
      <c r="I1171" s="37"/>
      <c r="J1171" s="38" t="str">
        <f t="shared" si="93"/>
        <v>S</v>
      </c>
      <c r="K1171" s="38"/>
      <c r="L1171" s="38"/>
      <c r="M1171" s="38"/>
      <c r="N1171" s="38"/>
      <c r="O1171" s="38"/>
      <c r="P1171" s="38"/>
      <c r="Q1171" s="34">
        <v>15</v>
      </c>
      <c r="R1171" s="34">
        <v>1.05</v>
      </c>
      <c r="U1171" s="39">
        <f t="shared" si="91"/>
        <v>13.950811999999999</v>
      </c>
      <c r="V1171" s="34">
        <v>4.2519999999999998</v>
      </c>
      <c r="X1171" s="39"/>
      <c r="AA1171" s="34">
        <v>427.73200000000003</v>
      </c>
      <c r="AB1171" s="34">
        <f t="shared" si="92"/>
        <v>423.48</v>
      </c>
      <c r="AD1171" s="34">
        <v>3.49</v>
      </c>
    </row>
    <row r="1172" spans="1:30" s="34" customFormat="1" x14ac:dyDescent="0.2">
      <c r="A1172" s="34" t="s">
        <v>200</v>
      </c>
      <c r="B1172" s="42">
        <v>473429095052301</v>
      </c>
      <c r="C1172" s="36">
        <v>308</v>
      </c>
      <c r="D1172" s="37">
        <v>31179</v>
      </c>
      <c r="E1172" s="37"/>
      <c r="F1172" s="37"/>
      <c r="G1172" s="37"/>
      <c r="H1172" s="37"/>
      <c r="I1172" s="37"/>
      <c r="J1172" s="38" t="str">
        <f t="shared" si="93"/>
        <v>S</v>
      </c>
      <c r="K1172" s="38"/>
      <c r="L1172" s="38"/>
      <c r="M1172" s="38"/>
      <c r="N1172" s="38"/>
      <c r="O1172" s="38"/>
      <c r="P1172" s="38"/>
      <c r="Q1172" s="34">
        <v>15</v>
      </c>
      <c r="R1172" s="34">
        <v>1.27</v>
      </c>
      <c r="U1172" s="39">
        <f t="shared" si="91"/>
        <v>13.730984999999999</v>
      </c>
      <c r="V1172" s="34">
        <v>4.1849999999999996</v>
      </c>
      <c r="X1172" s="39"/>
      <c r="AA1172" s="34">
        <v>427.73200000000003</v>
      </c>
      <c r="AB1172" s="34">
        <f t="shared" si="92"/>
        <v>423.54700000000003</v>
      </c>
      <c r="AD1172" s="34">
        <v>3.423</v>
      </c>
    </row>
    <row r="1173" spans="1:30" s="34" customFormat="1" x14ac:dyDescent="0.2">
      <c r="A1173" s="34" t="s">
        <v>200</v>
      </c>
      <c r="B1173" s="42">
        <v>473429095052301</v>
      </c>
      <c r="C1173" s="36">
        <v>308</v>
      </c>
      <c r="D1173" s="37">
        <v>31186</v>
      </c>
      <c r="E1173" s="37"/>
      <c r="F1173" s="37"/>
      <c r="G1173" s="37"/>
      <c r="H1173" s="37"/>
      <c r="I1173" s="37"/>
      <c r="J1173" s="38" t="str">
        <f t="shared" si="93"/>
        <v>S</v>
      </c>
      <c r="K1173" s="38"/>
      <c r="L1173" s="38"/>
      <c r="M1173" s="38"/>
      <c r="N1173" s="38"/>
      <c r="O1173" s="38"/>
      <c r="P1173" s="38"/>
      <c r="Q1173" s="34">
        <v>15</v>
      </c>
      <c r="R1173" s="34">
        <v>1.35</v>
      </c>
      <c r="U1173" s="39">
        <f t="shared" si="91"/>
        <v>13.652241</v>
      </c>
      <c r="V1173" s="34">
        <v>4.1609999999999996</v>
      </c>
      <c r="X1173" s="39"/>
      <c r="AA1173" s="34">
        <v>427.73200000000003</v>
      </c>
      <c r="AB1173" s="34">
        <f t="shared" si="92"/>
        <v>423.57100000000003</v>
      </c>
      <c r="AD1173" s="34">
        <v>3.399</v>
      </c>
    </row>
    <row r="1174" spans="1:30" s="34" customFormat="1" x14ac:dyDescent="0.2">
      <c r="A1174" s="34" t="s">
        <v>200</v>
      </c>
      <c r="B1174" s="42">
        <v>473429095052301</v>
      </c>
      <c r="C1174" s="36">
        <v>308</v>
      </c>
      <c r="D1174" s="37">
        <v>31193</v>
      </c>
      <c r="E1174" s="37"/>
      <c r="F1174" s="37"/>
      <c r="G1174" s="37"/>
      <c r="H1174" s="37"/>
      <c r="I1174" s="37"/>
      <c r="J1174" s="38" t="str">
        <f t="shared" si="93"/>
        <v>S</v>
      </c>
      <c r="K1174" s="38"/>
      <c r="L1174" s="38"/>
      <c r="M1174" s="38"/>
      <c r="N1174" s="38"/>
      <c r="O1174" s="38"/>
      <c r="P1174" s="38"/>
      <c r="Q1174" s="34">
        <v>15</v>
      </c>
      <c r="R1174" s="34">
        <v>1.39</v>
      </c>
      <c r="U1174" s="39">
        <f t="shared" si="91"/>
        <v>13.609587999999999</v>
      </c>
      <c r="V1174" s="34">
        <v>4.1479999999999997</v>
      </c>
      <c r="X1174" s="39"/>
      <c r="AA1174" s="34">
        <v>427.73200000000003</v>
      </c>
      <c r="AB1174" s="34">
        <f t="shared" si="92"/>
        <v>423.584</v>
      </c>
      <c r="AD1174" s="34">
        <v>3.3860000000000001</v>
      </c>
    </row>
    <row r="1175" spans="1:30" s="34" customFormat="1" x14ac:dyDescent="0.2">
      <c r="A1175" s="34" t="s">
        <v>200</v>
      </c>
      <c r="B1175" s="42">
        <v>473429095052301</v>
      </c>
      <c r="C1175" s="36">
        <v>308</v>
      </c>
      <c r="D1175" s="37">
        <v>31200</v>
      </c>
      <c r="E1175" s="37"/>
      <c r="F1175" s="37"/>
      <c r="G1175" s="37"/>
      <c r="H1175" s="37"/>
      <c r="I1175" s="37"/>
      <c r="J1175" s="38" t="str">
        <f t="shared" si="93"/>
        <v>S</v>
      </c>
      <c r="K1175" s="38"/>
      <c r="L1175" s="38"/>
      <c r="M1175" s="38"/>
      <c r="N1175" s="38"/>
      <c r="O1175" s="38"/>
      <c r="P1175" s="38"/>
      <c r="Q1175" s="34">
        <v>15</v>
      </c>
      <c r="R1175" s="34">
        <v>1.45</v>
      </c>
      <c r="U1175" s="39">
        <f t="shared" si="91"/>
        <v>13.55053</v>
      </c>
      <c r="V1175" s="34">
        <v>4.13</v>
      </c>
      <c r="X1175" s="39"/>
      <c r="AA1175" s="34">
        <v>427.73200000000003</v>
      </c>
      <c r="AB1175" s="34">
        <f t="shared" si="92"/>
        <v>423.60200000000003</v>
      </c>
      <c r="AD1175" s="34">
        <v>3.3679999999999999</v>
      </c>
    </row>
    <row r="1176" spans="1:30" s="34" customFormat="1" x14ac:dyDescent="0.2">
      <c r="A1176" s="34" t="s">
        <v>200</v>
      </c>
      <c r="B1176" s="42">
        <v>473429095052301</v>
      </c>
      <c r="C1176" s="36">
        <v>308</v>
      </c>
      <c r="D1176" s="37">
        <v>31207</v>
      </c>
      <c r="E1176" s="37"/>
      <c r="F1176" s="37"/>
      <c r="G1176" s="37"/>
      <c r="H1176" s="37"/>
      <c r="I1176" s="37"/>
      <c r="J1176" s="38" t="str">
        <f t="shared" si="93"/>
        <v>S</v>
      </c>
      <c r="K1176" s="38"/>
      <c r="L1176" s="38"/>
      <c r="M1176" s="38"/>
      <c r="N1176" s="38"/>
      <c r="O1176" s="38"/>
      <c r="P1176" s="38"/>
      <c r="Q1176" s="34">
        <v>15</v>
      </c>
      <c r="R1176" s="34">
        <v>1.46</v>
      </c>
      <c r="U1176" s="39">
        <f t="shared" si="91"/>
        <v>13.540687</v>
      </c>
      <c r="V1176" s="34">
        <v>4.1269999999999998</v>
      </c>
      <c r="X1176" s="39"/>
      <c r="AA1176" s="34">
        <v>427.73200000000003</v>
      </c>
      <c r="AB1176" s="34">
        <f t="shared" si="92"/>
        <v>423.60500000000002</v>
      </c>
      <c r="AD1176" s="34">
        <v>3.3650000000000002</v>
      </c>
    </row>
    <row r="1177" spans="1:30" s="34" customFormat="1" x14ac:dyDescent="0.2">
      <c r="A1177" s="34" t="s">
        <v>200</v>
      </c>
      <c r="B1177" s="42">
        <v>473429095052301</v>
      </c>
      <c r="C1177" s="36">
        <v>308</v>
      </c>
      <c r="D1177" s="37">
        <v>31214</v>
      </c>
      <c r="E1177" s="37"/>
      <c r="F1177" s="37"/>
      <c r="G1177" s="37"/>
      <c r="H1177" s="37"/>
      <c r="I1177" s="37"/>
      <c r="J1177" s="38" t="str">
        <f t="shared" si="93"/>
        <v>S</v>
      </c>
      <c r="K1177" s="38"/>
      <c r="L1177" s="38"/>
      <c r="M1177" s="38"/>
      <c r="N1177" s="38"/>
      <c r="O1177" s="38"/>
      <c r="P1177" s="38"/>
      <c r="Q1177" s="34">
        <v>15</v>
      </c>
      <c r="R1177" s="34">
        <v>1.53</v>
      </c>
      <c r="U1177" s="39">
        <f t="shared" si="91"/>
        <v>13.471786</v>
      </c>
      <c r="V1177" s="34">
        <v>4.1059999999999999</v>
      </c>
      <c r="X1177" s="39"/>
      <c r="AA1177" s="34">
        <v>427.73200000000003</v>
      </c>
      <c r="AB1177" s="34">
        <f t="shared" si="92"/>
        <v>423.62600000000003</v>
      </c>
      <c r="AD1177" s="34">
        <v>3.3439999999999999</v>
      </c>
    </row>
    <row r="1178" spans="1:30" s="34" customFormat="1" x14ac:dyDescent="0.2">
      <c r="A1178" s="34" t="s">
        <v>200</v>
      </c>
      <c r="B1178" s="42">
        <v>473429095052301</v>
      </c>
      <c r="C1178" s="36">
        <v>308</v>
      </c>
      <c r="D1178" s="37">
        <v>31228</v>
      </c>
      <c r="E1178" s="37"/>
      <c r="F1178" s="37"/>
      <c r="G1178" s="37"/>
      <c r="H1178" s="37"/>
      <c r="I1178" s="37"/>
      <c r="J1178" s="38" t="str">
        <f t="shared" si="93"/>
        <v>S</v>
      </c>
      <c r="K1178" s="38"/>
      <c r="L1178" s="38"/>
      <c r="M1178" s="38"/>
      <c r="N1178" s="38"/>
      <c r="O1178" s="38"/>
      <c r="P1178" s="38"/>
      <c r="Q1178" s="34">
        <v>15</v>
      </c>
      <c r="R1178" s="34">
        <v>1.6</v>
      </c>
      <c r="U1178" s="39">
        <f t="shared" si="91"/>
        <v>13.399604</v>
      </c>
      <c r="V1178" s="34">
        <v>4.0839999999999996</v>
      </c>
      <c r="X1178" s="39"/>
      <c r="AA1178" s="34">
        <v>427.73200000000003</v>
      </c>
      <c r="AB1178" s="34">
        <f t="shared" si="92"/>
        <v>423.64800000000002</v>
      </c>
      <c r="AD1178" s="34">
        <v>3.3220000000000001</v>
      </c>
    </row>
    <row r="1179" spans="1:30" s="34" customFormat="1" x14ac:dyDescent="0.2">
      <c r="A1179" s="34" t="s">
        <v>200</v>
      </c>
      <c r="B1179" s="42">
        <v>473429095052301</v>
      </c>
      <c r="C1179" s="36">
        <v>308</v>
      </c>
      <c r="D1179" s="37">
        <v>31235</v>
      </c>
      <c r="E1179" s="37"/>
      <c r="F1179" s="37"/>
      <c r="G1179" s="37"/>
      <c r="H1179" s="37"/>
      <c r="I1179" s="37"/>
      <c r="J1179" s="38" t="str">
        <f t="shared" si="93"/>
        <v>S</v>
      </c>
      <c r="K1179" s="38"/>
      <c r="L1179" s="38"/>
      <c r="M1179" s="38"/>
      <c r="N1179" s="38"/>
      <c r="O1179" s="38"/>
      <c r="P1179" s="38"/>
      <c r="Q1179" s="34">
        <v>15</v>
      </c>
      <c r="R1179" s="34">
        <v>1.57</v>
      </c>
      <c r="U1179" s="39">
        <f t="shared" si="91"/>
        <v>13.432414000000001</v>
      </c>
      <c r="V1179" s="34">
        <v>4.0940000000000003</v>
      </c>
      <c r="X1179" s="39"/>
      <c r="AA1179" s="34">
        <v>427.73200000000003</v>
      </c>
      <c r="AB1179" s="34">
        <f t="shared" si="92"/>
        <v>423.63800000000003</v>
      </c>
      <c r="AD1179" s="34">
        <v>3.3319999999999999</v>
      </c>
    </row>
    <row r="1180" spans="1:30" s="34" customFormat="1" x14ac:dyDescent="0.2">
      <c r="A1180" s="34" t="s">
        <v>200</v>
      </c>
      <c r="B1180" s="42">
        <v>473429095052301</v>
      </c>
      <c r="C1180" s="36">
        <v>308</v>
      </c>
      <c r="D1180" s="37">
        <v>31242</v>
      </c>
      <c r="E1180" s="37"/>
      <c r="F1180" s="37"/>
      <c r="G1180" s="37"/>
      <c r="H1180" s="37"/>
      <c r="I1180" s="37"/>
      <c r="J1180" s="38" t="str">
        <f t="shared" si="93"/>
        <v>S</v>
      </c>
      <c r="K1180" s="38"/>
      <c r="L1180" s="38"/>
      <c r="M1180" s="38"/>
      <c r="N1180" s="38"/>
      <c r="O1180" s="38"/>
      <c r="P1180" s="38"/>
      <c r="Q1180" s="34">
        <v>15</v>
      </c>
      <c r="R1180" s="34">
        <v>1.54</v>
      </c>
      <c r="U1180" s="39">
        <f t="shared" si="91"/>
        <v>13.461943</v>
      </c>
      <c r="V1180" s="34">
        <v>4.1029999999999998</v>
      </c>
      <c r="X1180" s="39"/>
      <c r="AA1180" s="34">
        <v>427.73200000000003</v>
      </c>
      <c r="AB1180" s="34">
        <f t="shared" si="92"/>
        <v>423.62900000000002</v>
      </c>
      <c r="AD1180" s="34">
        <v>3.3410000000000002</v>
      </c>
    </row>
    <row r="1181" spans="1:30" s="34" customFormat="1" x14ac:dyDescent="0.2">
      <c r="A1181" s="34" t="s">
        <v>200</v>
      </c>
      <c r="B1181" s="42">
        <v>473429095052301</v>
      </c>
      <c r="C1181" s="36">
        <v>308</v>
      </c>
      <c r="D1181" s="37">
        <v>31249</v>
      </c>
      <c r="E1181" s="37"/>
      <c r="F1181" s="37"/>
      <c r="G1181" s="37"/>
      <c r="H1181" s="37"/>
      <c r="I1181" s="37"/>
      <c r="J1181" s="38" t="str">
        <f t="shared" si="93"/>
        <v>S</v>
      </c>
      <c r="K1181" s="38"/>
      <c r="L1181" s="38"/>
      <c r="M1181" s="38"/>
      <c r="N1181" s="38"/>
      <c r="O1181" s="38"/>
      <c r="P1181" s="38"/>
      <c r="Q1181" s="34">
        <v>15</v>
      </c>
      <c r="R1181" s="34">
        <v>1.55</v>
      </c>
      <c r="U1181" s="39">
        <f t="shared" ref="U1181:U1243" si="94">V1181*3.281</f>
        <v>13.4521</v>
      </c>
      <c r="V1181" s="34">
        <v>4.0999999999999996</v>
      </c>
      <c r="X1181" s="39"/>
      <c r="AA1181" s="34">
        <v>427.73200000000003</v>
      </c>
      <c r="AB1181" s="34">
        <f t="shared" ref="AB1181:AB1244" si="95">AA1181-V1181</f>
        <v>423.63200000000001</v>
      </c>
      <c r="AD1181" s="34">
        <v>3.3380000000000001</v>
      </c>
    </row>
    <row r="1182" spans="1:30" s="34" customFormat="1" x14ac:dyDescent="0.2">
      <c r="A1182" s="34" t="s">
        <v>200</v>
      </c>
      <c r="B1182" s="42">
        <v>473429095052301</v>
      </c>
      <c r="C1182" s="36">
        <v>308</v>
      </c>
      <c r="D1182" s="37">
        <v>31256</v>
      </c>
      <c r="E1182" s="37"/>
      <c r="F1182" s="37"/>
      <c r="G1182" s="37"/>
      <c r="H1182" s="37"/>
      <c r="I1182" s="37"/>
      <c r="J1182" s="38" t="str">
        <f t="shared" si="93"/>
        <v>S</v>
      </c>
      <c r="K1182" s="38"/>
      <c r="L1182" s="38"/>
      <c r="M1182" s="38"/>
      <c r="N1182" s="38"/>
      <c r="O1182" s="38"/>
      <c r="P1182" s="38"/>
      <c r="Q1182" s="34">
        <v>15</v>
      </c>
      <c r="R1182" s="34">
        <v>1.53</v>
      </c>
      <c r="U1182" s="39">
        <f t="shared" si="94"/>
        <v>13.471786</v>
      </c>
      <c r="V1182" s="34">
        <v>4.1059999999999999</v>
      </c>
      <c r="X1182" s="39"/>
      <c r="AA1182" s="34">
        <v>427.73200000000003</v>
      </c>
      <c r="AB1182" s="34">
        <f t="shared" si="95"/>
        <v>423.62600000000003</v>
      </c>
      <c r="AD1182" s="34">
        <v>3.3439999999999999</v>
      </c>
    </row>
    <row r="1183" spans="1:30" s="34" customFormat="1" x14ac:dyDescent="0.2">
      <c r="A1183" s="34" t="s">
        <v>200</v>
      </c>
      <c r="B1183" s="42">
        <v>473429095052301</v>
      </c>
      <c r="C1183" s="36">
        <v>308</v>
      </c>
      <c r="D1183" s="37">
        <v>31263</v>
      </c>
      <c r="E1183" s="37"/>
      <c r="F1183" s="37"/>
      <c r="G1183" s="37"/>
      <c r="H1183" s="37"/>
      <c r="I1183" s="37"/>
      <c r="J1183" s="38" t="str">
        <f t="shared" si="93"/>
        <v>S</v>
      </c>
      <c r="K1183" s="38"/>
      <c r="L1183" s="38"/>
      <c r="M1183" s="38"/>
      <c r="N1183" s="38"/>
      <c r="O1183" s="38"/>
      <c r="P1183" s="38"/>
      <c r="Q1183" s="34">
        <v>15</v>
      </c>
      <c r="R1183" s="34">
        <v>1.53</v>
      </c>
      <c r="U1183" s="39">
        <f t="shared" si="94"/>
        <v>13.471786</v>
      </c>
      <c r="V1183" s="34">
        <v>4.1059999999999999</v>
      </c>
      <c r="X1183" s="39"/>
      <c r="AA1183" s="34">
        <v>427.73200000000003</v>
      </c>
      <c r="AB1183" s="34">
        <f t="shared" si="95"/>
        <v>423.62600000000003</v>
      </c>
      <c r="AD1183" s="34">
        <v>3.3439999999999999</v>
      </c>
    </row>
    <row r="1184" spans="1:30" s="34" customFormat="1" x14ac:dyDescent="0.2">
      <c r="A1184" s="34" t="s">
        <v>200</v>
      </c>
      <c r="B1184" s="42">
        <v>473429095052301</v>
      </c>
      <c r="C1184" s="36">
        <v>308</v>
      </c>
      <c r="D1184" s="37">
        <v>31270</v>
      </c>
      <c r="E1184" s="37"/>
      <c r="F1184" s="37"/>
      <c r="G1184" s="37"/>
      <c r="H1184" s="37"/>
      <c r="I1184" s="37"/>
      <c r="J1184" s="38" t="str">
        <f t="shared" si="93"/>
        <v>S</v>
      </c>
      <c r="K1184" s="38"/>
      <c r="L1184" s="38"/>
      <c r="M1184" s="38"/>
      <c r="N1184" s="38"/>
      <c r="O1184" s="38"/>
      <c r="P1184" s="38"/>
      <c r="Q1184" s="34">
        <v>15</v>
      </c>
      <c r="R1184" s="34">
        <v>1.55</v>
      </c>
      <c r="U1184" s="39">
        <f t="shared" si="94"/>
        <v>13.4521</v>
      </c>
      <c r="V1184" s="34">
        <v>4.0999999999999996</v>
      </c>
      <c r="X1184" s="39"/>
      <c r="AA1184" s="34">
        <v>427.73200000000003</v>
      </c>
      <c r="AB1184" s="34">
        <f t="shared" si="95"/>
        <v>423.63200000000001</v>
      </c>
      <c r="AD1184" s="34">
        <v>3.3380000000000001</v>
      </c>
    </row>
    <row r="1185" spans="1:30" s="34" customFormat="1" x14ac:dyDescent="0.2">
      <c r="A1185" s="34" t="s">
        <v>200</v>
      </c>
      <c r="B1185" s="42">
        <v>473429095052301</v>
      </c>
      <c r="C1185" s="36">
        <v>308</v>
      </c>
      <c r="D1185" s="37">
        <v>31272</v>
      </c>
      <c r="E1185" s="37"/>
      <c r="F1185" s="37"/>
      <c r="G1185" s="37"/>
      <c r="H1185" s="37"/>
      <c r="I1185" s="37"/>
      <c r="J1185" s="38" t="str">
        <f t="shared" si="93"/>
        <v>S</v>
      </c>
      <c r="K1185" s="38"/>
      <c r="L1185" s="38"/>
      <c r="M1185" s="38"/>
      <c r="N1185" s="38"/>
      <c r="O1185" s="38"/>
      <c r="P1185" s="38"/>
      <c r="Q1185" s="34">
        <v>15</v>
      </c>
      <c r="R1185" s="34">
        <v>1.5</v>
      </c>
      <c r="U1185" s="39">
        <f t="shared" si="94"/>
        <v>13.501315000000002</v>
      </c>
      <c r="V1185" s="34">
        <v>4.1150000000000002</v>
      </c>
      <c r="X1185" s="39"/>
      <c r="AA1185" s="34">
        <v>427.73200000000003</v>
      </c>
      <c r="AB1185" s="34">
        <f t="shared" si="95"/>
        <v>423.61700000000002</v>
      </c>
      <c r="AD1185" s="34">
        <v>3.3530000000000002</v>
      </c>
    </row>
    <row r="1186" spans="1:30" s="34" customFormat="1" x14ac:dyDescent="0.2">
      <c r="A1186" s="34" t="s">
        <v>200</v>
      </c>
      <c r="B1186" s="42">
        <v>473429095052301</v>
      </c>
      <c r="C1186" s="36">
        <v>308</v>
      </c>
      <c r="D1186" s="37">
        <v>31277</v>
      </c>
      <c r="E1186" s="37"/>
      <c r="F1186" s="37"/>
      <c r="G1186" s="37"/>
      <c r="H1186" s="37"/>
      <c r="I1186" s="37"/>
      <c r="J1186" s="38" t="str">
        <f t="shared" si="93"/>
        <v>S</v>
      </c>
      <c r="K1186" s="38"/>
      <c r="L1186" s="38"/>
      <c r="M1186" s="38"/>
      <c r="N1186" s="38"/>
      <c r="O1186" s="38"/>
      <c r="P1186" s="38"/>
      <c r="Q1186" s="34">
        <v>15</v>
      </c>
      <c r="R1186" s="34">
        <v>1.56</v>
      </c>
      <c r="U1186" s="39">
        <f t="shared" si="94"/>
        <v>13.442257000000001</v>
      </c>
      <c r="V1186" s="34">
        <v>4.0970000000000004</v>
      </c>
      <c r="X1186" s="39"/>
      <c r="AA1186" s="34">
        <v>427.73200000000003</v>
      </c>
      <c r="AB1186" s="34">
        <f t="shared" si="95"/>
        <v>423.63500000000005</v>
      </c>
      <c r="AD1186" s="34">
        <v>3.335</v>
      </c>
    </row>
    <row r="1187" spans="1:30" s="34" customFormat="1" x14ac:dyDescent="0.2">
      <c r="A1187" s="34" t="s">
        <v>200</v>
      </c>
      <c r="B1187" s="42">
        <v>473429095052301</v>
      </c>
      <c r="C1187" s="36">
        <v>308</v>
      </c>
      <c r="D1187" s="37">
        <v>31284</v>
      </c>
      <c r="E1187" s="37"/>
      <c r="F1187" s="37"/>
      <c r="G1187" s="37"/>
      <c r="H1187" s="37"/>
      <c r="I1187" s="37"/>
      <c r="J1187" s="38" t="str">
        <f t="shared" si="93"/>
        <v>S</v>
      </c>
      <c r="K1187" s="38"/>
      <c r="L1187" s="38"/>
      <c r="M1187" s="38"/>
      <c r="N1187" s="38"/>
      <c r="O1187" s="38"/>
      <c r="P1187" s="38"/>
      <c r="Q1187" s="34">
        <v>15</v>
      </c>
      <c r="R1187" s="34">
        <v>1.52</v>
      </c>
      <c r="U1187" s="39">
        <f t="shared" si="94"/>
        <v>13.481629</v>
      </c>
      <c r="V1187" s="34">
        <v>4.109</v>
      </c>
      <c r="X1187" s="39"/>
      <c r="AA1187" s="34">
        <v>427.73200000000003</v>
      </c>
      <c r="AB1187" s="34">
        <f t="shared" si="95"/>
        <v>423.62300000000005</v>
      </c>
      <c r="AD1187" s="34">
        <v>3.347</v>
      </c>
    </row>
    <row r="1188" spans="1:30" s="34" customFormat="1" x14ac:dyDescent="0.2">
      <c r="A1188" s="34" t="s">
        <v>200</v>
      </c>
      <c r="B1188" s="42">
        <v>473429095052301</v>
      </c>
      <c r="C1188" s="36">
        <v>308</v>
      </c>
      <c r="D1188" s="37">
        <v>31291</v>
      </c>
      <c r="E1188" s="37"/>
      <c r="F1188" s="37"/>
      <c r="G1188" s="37"/>
      <c r="H1188" s="37"/>
      <c r="I1188" s="37"/>
      <c r="J1188" s="38" t="str">
        <f t="shared" si="93"/>
        <v>S</v>
      </c>
      <c r="K1188" s="38"/>
      <c r="L1188" s="38"/>
      <c r="M1188" s="38"/>
      <c r="N1188" s="38"/>
      <c r="O1188" s="38"/>
      <c r="P1188" s="38"/>
      <c r="Q1188" s="34">
        <v>15</v>
      </c>
      <c r="R1188" s="34">
        <v>1.5</v>
      </c>
      <c r="U1188" s="39">
        <f t="shared" si="94"/>
        <v>13.501315000000002</v>
      </c>
      <c r="V1188" s="34">
        <v>4.1150000000000002</v>
      </c>
      <c r="X1188" s="39"/>
      <c r="AA1188" s="34">
        <v>427.73200000000003</v>
      </c>
      <c r="AB1188" s="34">
        <f t="shared" si="95"/>
        <v>423.61700000000002</v>
      </c>
      <c r="AD1188" s="34">
        <v>3.3530000000000002</v>
      </c>
    </row>
    <row r="1189" spans="1:30" s="34" customFormat="1" x14ac:dyDescent="0.2">
      <c r="A1189" s="34" t="s">
        <v>200</v>
      </c>
      <c r="B1189" s="42">
        <v>473429095052301</v>
      </c>
      <c r="C1189" s="36">
        <v>308</v>
      </c>
      <c r="D1189" s="37">
        <v>31298</v>
      </c>
      <c r="E1189" s="37"/>
      <c r="F1189" s="37"/>
      <c r="G1189" s="37"/>
      <c r="H1189" s="37"/>
      <c r="I1189" s="37"/>
      <c r="J1189" s="38" t="str">
        <f t="shared" si="93"/>
        <v>S</v>
      </c>
      <c r="K1189" s="38"/>
      <c r="L1189" s="38"/>
      <c r="M1189" s="38"/>
      <c r="N1189" s="38"/>
      <c r="O1189" s="38"/>
      <c r="P1189" s="38"/>
      <c r="Q1189" s="34">
        <v>15</v>
      </c>
      <c r="R1189" s="34">
        <v>1.55</v>
      </c>
      <c r="U1189" s="39">
        <f t="shared" si="94"/>
        <v>13.4521</v>
      </c>
      <c r="V1189" s="34">
        <v>4.0999999999999996</v>
      </c>
      <c r="X1189" s="39"/>
      <c r="AA1189" s="34">
        <v>427.73200000000003</v>
      </c>
      <c r="AB1189" s="34">
        <f t="shared" si="95"/>
        <v>423.63200000000001</v>
      </c>
      <c r="AD1189" s="34">
        <v>3.3380000000000001</v>
      </c>
    </row>
    <row r="1190" spans="1:30" s="34" customFormat="1" x14ac:dyDescent="0.2">
      <c r="A1190" s="34" t="s">
        <v>200</v>
      </c>
      <c r="B1190" s="42">
        <v>473429095052301</v>
      </c>
      <c r="C1190" s="36">
        <v>308</v>
      </c>
      <c r="D1190" s="37">
        <v>31305</v>
      </c>
      <c r="E1190" s="37"/>
      <c r="F1190" s="37"/>
      <c r="G1190" s="37"/>
      <c r="H1190" s="37"/>
      <c r="I1190" s="37"/>
      <c r="J1190" s="38" t="str">
        <f t="shared" si="93"/>
        <v>S</v>
      </c>
      <c r="K1190" s="38"/>
      <c r="L1190" s="38"/>
      <c r="M1190" s="38"/>
      <c r="N1190" s="38"/>
      <c r="O1190" s="38"/>
      <c r="P1190" s="38"/>
      <c r="Q1190" s="34">
        <v>15</v>
      </c>
      <c r="R1190" s="34">
        <v>1.6</v>
      </c>
      <c r="U1190" s="39">
        <f t="shared" si="94"/>
        <v>13.399604</v>
      </c>
      <c r="V1190" s="34">
        <v>4.0839999999999996</v>
      </c>
      <c r="X1190" s="39"/>
      <c r="AA1190" s="34">
        <v>427.73200000000003</v>
      </c>
      <c r="AB1190" s="34">
        <f t="shared" si="95"/>
        <v>423.64800000000002</v>
      </c>
      <c r="AD1190" s="34">
        <v>3.3220000000000001</v>
      </c>
    </row>
    <row r="1191" spans="1:30" s="34" customFormat="1" x14ac:dyDescent="0.2">
      <c r="A1191" s="34" t="s">
        <v>200</v>
      </c>
      <c r="B1191" s="42">
        <v>473429095052301</v>
      </c>
      <c r="C1191" s="36">
        <v>308</v>
      </c>
      <c r="D1191" s="37">
        <v>31312</v>
      </c>
      <c r="E1191" s="37"/>
      <c r="F1191" s="37"/>
      <c r="G1191" s="37"/>
      <c r="H1191" s="37"/>
      <c r="I1191" s="37"/>
      <c r="J1191" s="38" t="str">
        <f t="shared" si="93"/>
        <v>S</v>
      </c>
      <c r="K1191" s="38"/>
      <c r="L1191" s="38"/>
      <c r="M1191" s="38"/>
      <c r="N1191" s="38"/>
      <c r="O1191" s="38"/>
      <c r="P1191" s="38"/>
      <c r="Q1191" s="34">
        <v>15</v>
      </c>
      <c r="R1191" s="34">
        <v>1.58</v>
      </c>
      <c r="U1191" s="39">
        <f t="shared" si="94"/>
        <v>13.41929</v>
      </c>
      <c r="V1191" s="34">
        <v>4.09</v>
      </c>
      <c r="X1191" s="39"/>
      <c r="AA1191" s="34">
        <v>427.73200000000003</v>
      </c>
      <c r="AB1191" s="34">
        <f t="shared" si="95"/>
        <v>423.64200000000005</v>
      </c>
      <c r="AD1191" s="34">
        <v>3.3279999999999998</v>
      </c>
    </row>
    <row r="1192" spans="1:30" s="34" customFormat="1" x14ac:dyDescent="0.2">
      <c r="A1192" s="34" t="s">
        <v>200</v>
      </c>
      <c r="B1192" s="42">
        <v>473429095052301</v>
      </c>
      <c r="C1192" s="36">
        <v>308</v>
      </c>
      <c r="D1192" s="37">
        <v>31319</v>
      </c>
      <c r="E1192" s="37"/>
      <c r="F1192" s="37"/>
      <c r="G1192" s="37"/>
      <c r="H1192" s="37"/>
      <c r="I1192" s="37"/>
      <c r="J1192" s="38" t="str">
        <f t="shared" si="93"/>
        <v>S</v>
      </c>
      <c r="K1192" s="38"/>
      <c r="L1192" s="38"/>
      <c r="M1192" s="38"/>
      <c r="N1192" s="38"/>
      <c r="O1192" s="38"/>
      <c r="P1192" s="38"/>
      <c r="Q1192" s="34">
        <v>15</v>
      </c>
      <c r="R1192" s="34">
        <v>1.54</v>
      </c>
      <c r="U1192" s="39">
        <f t="shared" si="94"/>
        <v>13.461943</v>
      </c>
      <c r="V1192" s="34">
        <v>4.1029999999999998</v>
      </c>
      <c r="X1192" s="39"/>
      <c r="AA1192" s="34">
        <v>427.73200000000003</v>
      </c>
      <c r="AB1192" s="34">
        <f t="shared" si="95"/>
        <v>423.62900000000002</v>
      </c>
      <c r="AD1192" s="34">
        <v>3.3410000000000002</v>
      </c>
    </row>
    <row r="1193" spans="1:30" s="34" customFormat="1" x14ac:dyDescent="0.2">
      <c r="A1193" s="34" t="s">
        <v>200</v>
      </c>
      <c r="B1193" s="42">
        <v>473429095052301</v>
      </c>
      <c r="C1193" s="36">
        <v>308</v>
      </c>
      <c r="D1193" s="37">
        <v>31326</v>
      </c>
      <c r="E1193" s="37"/>
      <c r="F1193" s="37"/>
      <c r="G1193" s="37"/>
      <c r="H1193" s="37"/>
      <c r="I1193" s="37"/>
      <c r="J1193" s="38" t="str">
        <f t="shared" si="93"/>
        <v>S</v>
      </c>
      <c r="K1193" s="38"/>
      <c r="L1193" s="38"/>
      <c r="M1193" s="38"/>
      <c r="N1193" s="38"/>
      <c r="O1193" s="38"/>
      <c r="P1193" s="38"/>
      <c r="Q1193" s="34">
        <v>15</v>
      </c>
      <c r="R1193" s="34">
        <v>1.52</v>
      </c>
      <c r="U1193" s="39">
        <f t="shared" si="94"/>
        <v>13.481629</v>
      </c>
      <c r="V1193" s="34">
        <v>4.109</v>
      </c>
      <c r="X1193" s="39"/>
      <c r="AA1193" s="34">
        <v>427.73200000000003</v>
      </c>
      <c r="AB1193" s="34">
        <f t="shared" si="95"/>
        <v>423.62300000000005</v>
      </c>
      <c r="AD1193" s="34">
        <v>3.347</v>
      </c>
    </row>
    <row r="1194" spans="1:30" s="34" customFormat="1" x14ac:dyDescent="0.2">
      <c r="A1194" s="34" t="s">
        <v>200</v>
      </c>
      <c r="B1194" s="42">
        <v>473429095052301</v>
      </c>
      <c r="C1194" s="36">
        <v>308</v>
      </c>
      <c r="D1194" s="37">
        <v>31333</v>
      </c>
      <c r="E1194" s="37"/>
      <c r="F1194" s="37"/>
      <c r="G1194" s="37"/>
      <c r="H1194" s="37"/>
      <c r="I1194" s="37"/>
      <c r="J1194" s="38" t="str">
        <f t="shared" si="93"/>
        <v>S</v>
      </c>
      <c r="K1194" s="38"/>
      <c r="L1194" s="38"/>
      <c r="M1194" s="38"/>
      <c r="N1194" s="38"/>
      <c r="O1194" s="38"/>
      <c r="P1194" s="38"/>
      <c r="Q1194" s="34">
        <v>15</v>
      </c>
      <c r="R1194" s="34">
        <v>1.49</v>
      </c>
      <c r="U1194" s="39">
        <f t="shared" si="94"/>
        <v>13.511158000000002</v>
      </c>
      <c r="V1194" s="34">
        <v>4.1180000000000003</v>
      </c>
      <c r="X1194" s="39"/>
      <c r="AA1194" s="34">
        <v>427.73200000000003</v>
      </c>
      <c r="AB1194" s="34">
        <f t="shared" si="95"/>
        <v>423.61400000000003</v>
      </c>
      <c r="AD1194" s="34">
        <v>3.3559999999999999</v>
      </c>
    </row>
    <row r="1195" spans="1:30" s="34" customFormat="1" x14ac:dyDescent="0.2">
      <c r="A1195" s="34" t="s">
        <v>200</v>
      </c>
      <c r="B1195" s="42">
        <v>473429095052301</v>
      </c>
      <c r="C1195" s="36">
        <v>308</v>
      </c>
      <c r="D1195" s="37">
        <v>31340</v>
      </c>
      <c r="E1195" s="37"/>
      <c r="F1195" s="37"/>
      <c r="G1195" s="37"/>
      <c r="H1195" s="37"/>
      <c r="I1195" s="37"/>
      <c r="J1195" s="38" t="str">
        <f t="shared" si="93"/>
        <v>S</v>
      </c>
      <c r="K1195" s="38"/>
      <c r="L1195" s="38"/>
      <c r="M1195" s="38"/>
      <c r="N1195" s="38"/>
      <c r="O1195" s="38"/>
      <c r="P1195" s="38"/>
      <c r="Q1195" s="34">
        <v>15</v>
      </c>
      <c r="R1195" s="34">
        <v>1.45</v>
      </c>
      <c r="U1195" s="39">
        <f t="shared" si="94"/>
        <v>13.55053</v>
      </c>
      <c r="V1195" s="34">
        <v>4.13</v>
      </c>
      <c r="X1195" s="39"/>
      <c r="AA1195" s="34">
        <v>427.73200000000003</v>
      </c>
      <c r="AB1195" s="34">
        <f t="shared" si="95"/>
        <v>423.60200000000003</v>
      </c>
      <c r="AD1195" s="34">
        <v>3.3679999999999999</v>
      </c>
    </row>
    <row r="1196" spans="1:30" s="34" customFormat="1" x14ac:dyDescent="0.2">
      <c r="A1196" s="34" t="s">
        <v>200</v>
      </c>
      <c r="B1196" s="42">
        <v>473429095052301</v>
      </c>
      <c r="C1196" s="36">
        <v>308</v>
      </c>
      <c r="D1196" s="37">
        <v>31347</v>
      </c>
      <c r="E1196" s="37"/>
      <c r="F1196" s="37"/>
      <c r="G1196" s="37"/>
      <c r="H1196" s="37"/>
      <c r="I1196" s="37"/>
      <c r="J1196" s="38" t="str">
        <f t="shared" si="93"/>
        <v>S</v>
      </c>
      <c r="K1196" s="38"/>
      <c r="L1196" s="38"/>
      <c r="M1196" s="38"/>
      <c r="N1196" s="38"/>
      <c r="O1196" s="38"/>
      <c r="P1196" s="38"/>
      <c r="Q1196" s="34">
        <v>15</v>
      </c>
      <c r="R1196" s="34">
        <v>1.4</v>
      </c>
      <c r="U1196" s="39">
        <f t="shared" si="94"/>
        <v>13.599744999999999</v>
      </c>
      <c r="V1196" s="34">
        <v>4.1449999999999996</v>
      </c>
      <c r="X1196" s="39"/>
      <c r="AA1196" s="34">
        <v>427.73200000000003</v>
      </c>
      <c r="AB1196" s="34">
        <f t="shared" si="95"/>
        <v>423.58700000000005</v>
      </c>
      <c r="AD1196" s="34">
        <v>3.383</v>
      </c>
    </row>
    <row r="1197" spans="1:30" s="34" customFormat="1" x14ac:dyDescent="0.2">
      <c r="A1197" s="34" t="s">
        <v>200</v>
      </c>
      <c r="B1197" s="42">
        <v>473429095052301</v>
      </c>
      <c r="C1197" s="36">
        <v>308</v>
      </c>
      <c r="D1197" s="37">
        <v>31431</v>
      </c>
      <c r="E1197" s="37"/>
      <c r="F1197" s="37"/>
      <c r="G1197" s="37"/>
      <c r="H1197" s="37"/>
      <c r="I1197" s="37"/>
      <c r="J1197" s="38" t="str">
        <f t="shared" si="93"/>
        <v>S</v>
      </c>
      <c r="K1197" s="38"/>
      <c r="L1197" s="38"/>
      <c r="M1197" s="38"/>
      <c r="N1197" s="38"/>
      <c r="O1197" s="38"/>
      <c r="P1197" s="38"/>
      <c r="Q1197" s="34">
        <v>15</v>
      </c>
      <c r="R1197" s="34">
        <v>1.61</v>
      </c>
      <c r="U1197" s="39">
        <f t="shared" si="94"/>
        <v>13.389761000000002</v>
      </c>
      <c r="V1197" s="34">
        <v>4.0810000000000004</v>
      </c>
      <c r="X1197" s="39"/>
      <c r="AA1197" s="34">
        <v>427.73200000000003</v>
      </c>
      <c r="AB1197" s="34">
        <f t="shared" si="95"/>
        <v>423.65100000000001</v>
      </c>
      <c r="AD1197" s="34">
        <v>3.319</v>
      </c>
    </row>
    <row r="1198" spans="1:30" s="34" customFormat="1" x14ac:dyDescent="0.2">
      <c r="A1198" s="34" t="s">
        <v>200</v>
      </c>
      <c r="B1198" s="42">
        <v>473429095052301</v>
      </c>
      <c r="C1198" s="36">
        <v>308</v>
      </c>
      <c r="D1198" s="37">
        <v>31437</v>
      </c>
      <c r="E1198" s="37"/>
      <c r="F1198" s="37"/>
      <c r="G1198" s="37"/>
      <c r="H1198" s="37"/>
      <c r="I1198" s="37"/>
      <c r="J1198" s="38" t="str">
        <f t="shared" si="93"/>
        <v>S</v>
      </c>
      <c r="K1198" s="38"/>
      <c r="L1198" s="38"/>
      <c r="M1198" s="38"/>
      <c r="N1198" s="38"/>
      <c r="O1198" s="38"/>
      <c r="P1198" s="38"/>
      <c r="Q1198" s="34">
        <v>15</v>
      </c>
      <c r="R1198" s="34">
        <v>1.1299999999999999</v>
      </c>
      <c r="U1198" s="39">
        <f t="shared" si="94"/>
        <v>13.872068000000001</v>
      </c>
      <c r="V1198" s="34">
        <v>4.2279999999999998</v>
      </c>
      <c r="X1198" s="39"/>
      <c r="AA1198" s="34">
        <v>427.73200000000003</v>
      </c>
      <c r="AB1198" s="34">
        <f t="shared" si="95"/>
        <v>423.50400000000002</v>
      </c>
      <c r="AD1198" s="34">
        <v>3.4660000000000002</v>
      </c>
    </row>
    <row r="1199" spans="1:30" s="34" customFormat="1" x14ac:dyDescent="0.2">
      <c r="A1199" s="34" t="s">
        <v>200</v>
      </c>
      <c r="B1199" s="42">
        <v>473429095052301</v>
      </c>
      <c r="C1199" s="36">
        <v>308</v>
      </c>
      <c r="D1199" s="37">
        <v>31445</v>
      </c>
      <c r="E1199" s="37"/>
      <c r="F1199" s="37"/>
      <c r="G1199" s="37"/>
      <c r="H1199" s="37"/>
      <c r="I1199" s="37"/>
      <c r="J1199" s="38" t="str">
        <f t="shared" si="93"/>
        <v>S</v>
      </c>
      <c r="K1199" s="38"/>
      <c r="L1199" s="38"/>
      <c r="M1199" s="38"/>
      <c r="N1199" s="38"/>
      <c r="O1199" s="38"/>
      <c r="P1199" s="38"/>
      <c r="Q1199" s="34">
        <v>15</v>
      </c>
      <c r="R1199" s="34">
        <v>1.0900000000000001</v>
      </c>
      <c r="U1199" s="39">
        <f t="shared" si="94"/>
        <v>13.911440000000001</v>
      </c>
      <c r="V1199" s="34">
        <v>4.24</v>
      </c>
      <c r="X1199" s="39"/>
      <c r="AA1199" s="34">
        <v>427.73200000000003</v>
      </c>
      <c r="AB1199" s="34">
        <f t="shared" si="95"/>
        <v>423.49200000000002</v>
      </c>
      <c r="AD1199" s="34">
        <v>3.4780000000000002</v>
      </c>
    </row>
    <row r="1200" spans="1:30" s="34" customFormat="1" x14ac:dyDescent="0.2">
      <c r="A1200" s="34" t="s">
        <v>200</v>
      </c>
      <c r="B1200" s="42">
        <v>473429095052301</v>
      </c>
      <c r="C1200" s="36">
        <v>308</v>
      </c>
      <c r="D1200" s="37">
        <v>31451</v>
      </c>
      <c r="E1200" s="37"/>
      <c r="F1200" s="37"/>
      <c r="G1200" s="37"/>
      <c r="H1200" s="37"/>
      <c r="I1200" s="37"/>
      <c r="J1200" s="38" t="str">
        <f t="shared" si="93"/>
        <v>S</v>
      </c>
      <c r="K1200" s="38"/>
      <c r="L1200" s="38"/>
      <c r="M1200" s="38"/>
      <c r="N1200" s="38"/>
      <c r="O1200" s="38"/>
      <c r="P1200" s="38"/>
      <c r="Q1200" s="34">
        <v>15</v>
      </c>
      <c r="R1200" s="34">
        <v>1.07</v>
      </c>
      <c r="U1200" s="39">
        <f t="shared" si="94"/>
        <v>13.931126000000003</v>
      </c>
      <c r="V1200" s="34">
        <v>4.2460000000000004</v>
      </c>
      <c r="X1200" s="39"/>
      <c r="AA1200" s="34">
        <v>427.73200000000003</v>
      </c>
      <c r="AB1200" s="34">
        <f t="shared" si="95"/>
        <v>423.48600000000005</v>
      </c>
      <c r="AD1200" s="34">
        <v>3.484</v>
      </c>
    </row>
    <row r="1201" spans="1:30" s="34" customFormat="1" x14ac:dyDescent="0.2">
      <c r="A1201" s="34" t="s">
        <v>200</v>
      </c>
      <c r="B1201" s="42">
        <v>473429095052301</v>
      </c>
      <c r="C1201" s="36">
        <v>308</v>
      </c>
      <c r="D1201" s="37">
        <v>31458</v>
      </c>
      <c r="E1201" s="37"/>
      <c r="F1201" s="37"/>
      <c r="G1201" s="37"/>
      <c r="H1201" s="37"/>
      <c r="I1201" s="37"/>
      <c r="J1201" s="38" t="str">
        <f t="shared" si="93"/>
        <v>S</v>
      </c>
      <c r="K1201" s="38"/>
      <c r="L1201" s="38"/>
      <c r="M1201" s="38"/>
      <c r="N1201" s="38"/>
      <c r="O1201" s="38"/>
      <c r="P1201" s="38"/>
      <c r="Q1201" s="34">
        <v>15</v>
      </c>
      <c r="R1201" s="34">
        <v>1.06</v>
      </c>
      <c r="U1201" s="39">
        <f t="shared" si="94"/>
        <v>13.940968999999999</v>
      </c>
      <c r="V1201" s="34">
        <v>4.2489999999999997</v>
      </c>
      <c r="X1201" s="39"/>
      <c r="AA1201" s="34">
        <v>427.73200000000003</v>
      </c>
      <c r="AB1201" s="34">
        <f t="shared" si="95"/>
        <v>423.483</v>
      </c>
      <c r="AD1201" s="34">
        <v>3.4870000000000001</v>
      </c>
    </row>
    <row r="1202" spans="1:30" s="34" customFormat="1" x14ac:dyDescent="0.2">
      <c r="A1202" s="34" t="s">
        <v>200</v>
      </c>
      <c r="B1202" s="42">
        <v>473429095052301</v>
      </c>
      <c r="C1202" s="36">
        <v>308</v>
      </c>
      <c r="D1202" s="37">
        <v>31465</v>
      </c>
      <c r="E1202" s="37"/>
      <c r="F1202" s="37"/>
      <c r="G1202" s="37"/>
      <c r="H1202" s="37"/>
      <c r="I1202" s="37"/>
      <c r="J1202" s="38" t="str">
        <f t="shared" si="93"/>
        <v>S</v>
      </c>
      <c r="K1202" s="38"/>
      <c r="L1202" s="38"/>
      <c r="M1202" s="38"/>
      <c r="N1202" s="38"/>
      <c r="O1202" s="38"/>
      <c r="P1202" s="38"/>
      <c r="Q1202" s="34">
        <v>15</v>
      </c>
      <c r="R1202" s="34">
        <v>1.03</v>
      </c>
      <c r="U1202" s="39">
        <f t="shared" si="94"/>
        <v>13.970498000000001</v>
      </c>
      <c r="V1202" s="34">
        <v>4.258</v>
      </c>
      <c r="X1202" s="39"/>
      <c r="AA1202" s="34">
        <v>427.73200000000003</v>
      </c>
      <c r="AB1202" s="34">
        <f t="shared" si="95"/>
        <v>423.47400000000005</v>
      </c>
      <c r="AD1202" s="34">
        <v>3.496</v>
      </c>
    </row>
    <row r="1203" spans="1:30" s="34" customFormat="1" x14ac:dyDescent="0.2">
      <c r="A1203" s="34" t="s">
        <v>200</v>
      </c>
      <c r="B1203" s="42">
        <v>473429095052301</v>
      </c>
      <c r="C1203" s="36">
        <v>308</v>
      </c>
      <c r="D1203" s="37">
        <v>31473</v>
      </c>
      <c r="E1203" s="37"/>
      <c r="F1203" s="37"/>
      <c r="G1203" s="37"/>
      <c r="H1203" s="37"/>
      <c r="I1203" s="37"/>
      <c r="J1203" s="38" t="str">
        <f t="shared" si="93"/>
        <v>S</v>
      </c>
      <c r="K1203" s="38"/>
      <c r="L1203" s="38"/>
      <c r="M1203" s="38"/>
      <c r="N1203" s="38"/>
      <c r="O1203" s="38"/>
      <c r="P1203" s="38"/>
      <c r="Q1203" s="34">
        <v>15</v>
      </c>
      <c r="R1203" s="34">
        <v>1</v>
      </c>
      <c r="U1203" s="39">
        <f t="shared" si="94"/>
        <v>14.000027000000001</v>
      </c>
      <c r="V1203" s="34">
        <v>4.2670000000000003</v>
      </c>
      <c r="X1203" s="39"/>
      <c r="AA1203" s="34">
        <v>427.73200000000003</v>
      </c>
      <c r="AB1203" s="34">
        <f t="shared" si="95"/>
        <v>423.46500000000003</v>
      </c>
      <c r="AD1203" s="34">
        <v>3.5049999999999999</v>
      </c>
    </row>
    <row r="1204" spans="1:30" s="34" customFormat="1" x14ac:dyDescent="0.2">
      <c r="A1204" s="34" t="s">
        <v>200</v>
      </c>
      <c r="B1204" s="42">
        <v>473429095052301</v>
      </c>
      <c r="C1204" s="36">
        <v>308</v>
      </c>
      <c r="D1204" s="37">
        <v>31480</v>
      </c>
      <c r="E1204" s="37"/>
      <c r="F1204" s="37"/>
      <c r="G1204" s="37"/>
      <c r="H1204" s="37"/>
      <c r="I1204" s="37"/>
      <c r="J1204" s="38" t="str">
        <f t="shared" si="93"/>
        <v>S</v>
      </c>
      <c r="K1204" s="38"/>
      <c r="L1204" s="38"/>
      <c r="M1204" s="38"/>
      <c r="N1204" s="38"/>
      <c r="O1204" s="38"/>
      <c r="P1204" s="38"/>
      <c r="Q1204" s="34">
        <v>15</v>
      </c>
      <c r="R1204" s="34">
        <v>0.99</v>
      </c>
      <c r="U1204" s="39">
        <f t="shared" si="94"/>
        <v>14.009869999999999</v>
      </c>
      <c r="V1204" s="34">
        <v>4.2699999999999996</v>
      </c>
      <c r="X1204" s="39"/>
      <c r="AA1204" s="34">
        <v>427.73200000000003</v>
      </c>
      <c r="AB1204" s="34">
        <f t="shared" si="95"/>
        <v>423.46200000000005</v>
      </c>
      <c r="AD1204" s="34">
        <v>3.508</v>
      </c>
    </row>
    <row r="1205" spans="1:30" s="34" customFormat="1" x14ac:dyDescent="0.2">
      <c r="A1205" s="34" t="s">
        <v>200</v>
      </c>
      <c r="B1205" s="42">
        <v>473429095052301</v>
      </c>
      <c r="C1205" s="36">
        <v>308</v>
      </c>
      <c r="D1205" s="37">
        <v>31482</v>
      </c>
      <c r="E1205" s="37"/>
      <c r="F1205" s="37"/>
      <c r="G1205" s="37"/>
      <c r="H1205" s="37"/>
      <c r="I1205" s="37"/>
      <c r="J1205" s="38" t="str">
        <f t="shared" si="93"/>
        <v>S</v>
      </c>
      <c r="K1205" s="38"/>
      <c r="L1205" s="38"/>
      <c r="M1205" s="38"/>
      <c r="N1205" s="38"/>
      <c r="O1205" s="38"/>
      <c r="P1205" s="38"/>
      <c r="Q1205" s="34">
        <v>15</v>
      </c>
      <c r="R1205" s="34">
        <v>1</v>
      </c>
      <c r="U1205" s="39">
        <f t="shared" si="94"/>
        <v>14.000027000000001</v>
      </c>
      <c r="V1205" s="34">
        <v>4.2670000000000003</v>
      </c>
      <c r="X1205" s="39"/>
      <c r="AA1205" s="34">
        <v>427.73200000000003</v>
      </c>
      <c r="AB1205" s="34">
        <f t="shared" si="95"/>
        <v>423.46500000000003</v>
      </c>
      <c r="AD1205" s="34">
        <v>3.5049999999999999</v>
      </c>
    </row>
    <row r="1206" spans="1:30" s="34" customFormat="1" x14ac:dyDescent="0.2">
      <c r="A1206" s="34" t="s">
        <v>200</v>
      </c>
      <c r="B1206" s="42">
        <v>473429095052301</v>
      </c>
      <c r="C1206" s="36">
        <v>308</v>
      </c>
      <c r="D1206" s="37">
        <v>31487</v>
      </c>
      <c r="E1206" s="37"/>
      <c r="F1206" s="37"/>
      <c r="G1206" s="37"/>
      <c r="H1206" s="37"/>
      <c r="I1206" s="37"/>
      <c r="J1206" s="38" t="str">
        <f t="shared" si="93"/>
        <v>S</v>
      </c>
      <c r="K1206" s="38"/>
      <c r="L1206" s="38"/>
      <c r="M1206" s="38"/>
      <c r="N1206" s="38"/>
      <c r="O1206" s="38"/>
      <c r="P1206" s="38"/>
      <c r="Q1206" s="34">
        <v>15</v>
      </c>
      <c r="R1206" s="34">
        <v>0.96</v>
      </c>
      <c r="U1206" s="39">
        <f t="shared" si="94"/>
        <v>14.039399</v>
      </c>
      <c r="V1206" s="34">
        <v>4.2789999999999999</v>
      </c>
      <c r="X1206" s="39"/>
      <c r="AA1206" s="34">
        <v>427.73200000000003</v>
      </c>
      <c r="AB1206" s="34">
        <f t="shared" si="95"/>
        <v>423.45300000000003</v>
      </c>
      <c r="AD1206" s="34">
        <v>3.5169999999999999</v>
      </c>
    </row>
    <row r="1207" spans="1:30" s="34" customFormat="1" x14ac:dyDescent="0.2">
      <c r="A1207" s="34" t="s">
        <v>200</v>
      </c>
      <c r="B1207" s="42">
        <v>473429095052301</v>
      </c>
      <c r="C1207" s="36">
        <v>308</v>
      </c>
      <c r="D1207" s="37">
        <v>31493</v>
      </c>
      <c r="E1207" s="37"/>
      <c r="F1207" s="37"/>
      <c r="G1207" s="37"/>
      <c r="H1207" s="37"/>
      <c r="I1207" s="37"/>
      <c r="J1207" s="38" t="str">
        <f t="shared" si="93"/>
        <v>S</v>
      </c>
      <c r="K1207" s="38"/>
      <c r="L1207" s="38"/>
      <c r="M1207" s="38"/>
      <c r="N1207" s="38"/>
      <c r="O1207" s="38"/>
      <c r="P1207" s="38"/>
      <c r="Q1207" s="34">
        <v>15</v>
      </c>
      <c r="R1207" s="34">
        <v>0.93</v>
      </c>
      <c r="U1207" s="39">
        <f t="shared" si="94"/>
        <v>14.072208999999999</v>
      </c>
      <c r="V1207" s="34">
        <v>4.2889999999999997</v>
      </c>
      <c r="X1207" s="39"/>
      <c r="AA1207" s="34">
        <v>427.73200000000003</v>
      </c>
      <c r="AB1207" s="34">
        <f t="shared" si="95"/>
        <v>423.44300000000004</v>
      </c>
      <c r="AD1207" s="34">
        <v>3.5270000000000001</v>
      </c>
    </row>
    <row r="1208" spans="1:30" s="34" customFormat="1" x14ac:dyDescent="0.2">
      <c r="A1208" s="34" t="s">
        <v>200</v>
      </c>
      <c r="B1208" s="42">
        <v>473429095052301</v>
      </c>
      <c r="C1208" s="36">
        <v>308</v>
      </c>
      <c r="D1208" s="37">
        <v>31500</v>
      </c>
      <c r="E1208" s="37"/>
      <c r="F1208" s="37"/>
      <c r="G1208" s="37"/>
      <c r="H1208" s="37"/>
      <c r="I1208" s="37"/>
      <c r="J1208" s="38" t="str">
        <f t="shared" si="93"/>
        <v>S</v>
      </c>
      <c r="K1208" s="38"/>
      <c r="L1208" s="38"/>
      <c r="M1208" s="38"/>
      <c r="N1208" s="38"/>
      <c r="O1208" s="38"/>
      <c r="P1208" s="38"/>
      <c r="Q1208" s="34">
        <v>15</v>
      </c>
      <c r="R1208" s="34">
        <v>1.1000000000000001</v>
      </c>
      <c r="U1208" s="39">
        <f t="shared" si="94"/>
        <v>13.901597000000001</v>
      </c>
      <c r="V1208" s="34">
        <v>4.2370000000000001</v>
      </c>
      <c r="X1208" s="39"/>
      <c r="AA1208" s="34">
        <v>427.73200000000003</v>
      </c>
      <c r="AB1208" s="34">
        <f t="shared" si="95"/>
        <v>423.495</v>
      </c>
      <c r="AD1208" s="34">
        <v>3.4750000000000001</v>
      </c>
    </row>
    <row r="1209" spans="1:30" s="34" customFormat="1" x14ac:dyDescent="0.2">
      <c r="A1209" s="34" t="s">
        <v>200</v>
      </c>
      <c r="B1209" s="42">
        <v>473429095052301</v>
      </c>
      <c r="C1209" s="36">
        <v>308</v>
      </c>
      <c r="D1209" s="37">
        <v>31507</v>
      </c>
      <c r="E1209" s="37"/>
      <c r="F1209" s="37"/>
      <c r="G1209" s="37"/>
      <c r="H1209" s="37"/>
      <c r="I1209" s="37"/>
      <c r="J1209" s="38" t="str">
        <f t="shared" si="93"/>
        <v>S</v>
      </c>
      <c r="K1209" s="38"/>
      <c r="L1209" s="38"/>
      <c r="M1209" s="38"/>
      <c r="N1209" s="38"/>
      <c r="O1209" s="38"/>
      <c r="P1209" s="38"/>
      <c r="Q1209" s="34">
        <v>15</v>
      </c>
      <c r="R1209" s="34">
        <v>1.1399999999999999</v>
      </c>
      <c r="U1209" s="39">
        <f t="shared" si="94"/>
        <v>13.862224999999999</v>
      </c>
      <c r="V1209" s="34">
        <v>4.2249999999999996</v>
      </c>
      <c r="X1209" s="39"/>
      <c r="AA1209" s="34">
        <v>427.73200000000003</v>
      </c>
      <c r="AB1209" s="34">
        <f t="shared" si="95"/>
        <v>423.50700000000001</v>
      </c>
      <c r="AD1209" s="34">
        <v>3.4630000000000001</v>
      </c>
    </row>
    <row r="1210" spans="1:30" s="34" customFormat="1" x14ac:dyDescent="0.2">
      <c r="A1210" s="34" t="s">
        <v>200</v>
      </c>
      <c r="B1210" s="42">
        <v>473429095052301</v>
      </c>
      <c r="C1210" s="36">
        <v>308</v>
      </c>
      <c r="D1210" s="37">
        <v>31515</v>
      </c>
      <c r="E1210" s="37"/>
      <c r="F1210" s="37"/>
      <c r="G1210" s="37"/>
      <c r="H1210" s="37"/>
      <c r="I1210" s="37"/>
      <c r="J1210" s="38" t="str">
        <f t="shared" si="93"/>
        <v>S</v>
      </c>
      <c r="K1210" s="38"/>
      <c r="L1210" s="38"/>
      <c r="M1210" s="38"/>
      <c r="N1210" s="38"/>
      <c r="O1210" s="38"/>
      <c r="P1210" s="38"/>
      <c r="Q1210" s="34">
        <v>15</v>
      </c>
      <c r="R1210" s="34">
        <v>1.23</v>
      </c>
      <c r="U1210" s="39">
        <f t="shared" si="94"/>
        <v>13.770357000000001</v>
      </c>
      <c r="V1210" s="34">
        <v>4.1970000000000001</v>
      </c>
      <c r="X1210" s="39"/>
      <c r="AA1210" s="34">
        <v>427.73200000000003</v>
      </c>
      <c r="AB1210" s="34">
        <f t="shared" si="95"/>
        <v>423.53500000000003</v>
      </c>
      <c r="AD1210" s="34">
        <v>3.4350000000000001</v>
      </c>
    </row>
    <row r="1211" spans="1:30" s="34" customFormat="1" x14ac:dyDescent="0.2">
      <c r="A1211" s="34" t="s">
        <v>200</v>
      </c>
      <c r="B1211" s="42">
        <v>473429095052301</v>
      </c>
      <c r="C1211" s="36">
        <v>308</v>
      </c>
      <c r="D1211" s="37">
        <v>31522</v>
      </c>
      <c r="E1211" s="37"/>
      <c r="F1211" s="37"/>
      <c r="G1211" s="37"/>
      <c r="H1211" s="37"/>
      <c r="I1211" s="37"/>
      <c r="J1211" s="38" t="str">
        <f t="shared" si="93"/>
        <v>S</v>
      </c>
      <c r="K1211" s="38"/>
      <c r="L1211" s="38"/>
      <c r="M1211" s="38"/>
      <c r="N1211" s="38"/>
      <c r="O1211" s="38"/>
      <c r="P1211" s="38"/>
      <c r="Q1211" s="34">
        <v>15</v>
      </c>
      <c r="R1211" s="34">
        <v>1.27</v>
      </c>
      <c r="U1211" s="39">
        <f t="shared" si="94"/>
        <v>13.730984999999999</v>
      </c>
      <c r="V1211" s="34">
        <v>4.1849999999999996</v>
      </c>
      <c r="X1211" s="39"/>
      <c r="AA1211" s="34">
        <v>427.73200000000003</v>
      </c>
      <c r="AB1211" s="34">
        <f t="shared" si="95"/>
        <v>423.54700000000003</v>
      </c>
      <c r="AD1211" s="34">
        <v>3.423</v>
      </c>
    </row>
    <row r="1212" spans="1:30" s="34" customFormat="1" x14ac:dyDescent="0.2">
      <c r="A1212" s="34" t="s">
        <v>200</v>
      </c>
      <c r="B1212" s="42">
        <v>473429095052301</v>
      </c>
      <c r="C1212" s="36">
        <v>308</v>
      </c>
      <c r="D1212" s="37">
        <v>31529</v>
      </c>
      <c r="E1212" s="37"/>
      <c r="F1212" s="37"/>
      <c r="G1212" s="37"/>
      <c r="H1212" s="37"/>
      <c r="I1212" s="37"/>
      <c r="J1212" s="38" t="str">
        <f t="shared" si="93"/>
        <v>S</v>
      </c>
      <c r="K1212" s="38"/>
      <c r="L1212" s="38"/>
      <c r="M1212" s="38"/>
      <c r="N1212" s="38"/>
      <c r="O1212" s="38"/>
      <c r="P1212" s="38"/>
      <c r="Q1212" s="34">
        <v>15</v>
      </c>
      <c r="R1212" s="34">
        <v>1.33</v>
      </c>
      <c r="U1212" s="39">
        <f t="shared" si="94"/>
        <v>13.671927</v>
      </c>
      <c r="V1212" s="34">
        <v>4.1669999999999998</v>
      </c>
      <c r="X1212" s="39"/>
      <c r="AA1212" s="34">
        <v>427.73200000000003</v>
      </c>
      <c r="AB1212" s="34">
        <f t="shared" si="95"/>
        <v>423.56500000000005</v>
      </c>
      <c r="AD1212" s="34">
        <v>3.4049999999999998</v>
      </c>
    </row>
    <row r="1213" spans="1:30" s="34" customFormat="1" x14ac:dyDescent="0.2">
      <c r="A1213" s="34" t="s">
        <v>200</v>
      </c>
      <c r="B1213" s="42">
        <v>473429095052301</v>
      </c>
      <c r="C1213" s="36">
        <v>308</v>
      </c>
      <c r="D1213" s="37">
        <v>31537</v>
      </c>
      <c r="E1213" s="37"/>
      <c r="F1213" s="37"/>
      <c r="G1213" s="37"/>
      <c r="H1213" s="37"/>
      <c r="I1213" s="37"/>
      <c r="J1213" s="38" t="str">
        <f t="shared" si="93"/>
        <v>S</v>
      </c>
      <c r="K1213" s="38"/>
      <c r="L1213" s="38"/>
      <c r="M1213" s="38"/>
      <c r="N1213" s="38"/>
      <c r="O1213" s="38"/>
      <c r="P1213" s="38"/>
      <c r="Q1213" s="34">
        <v>15</v>
      </c>
      <c r="R1213" s="34">
        <v>1.48</v>
      </c>
      <c r="U1213" s="39">
        <f t="shared" si="94"/>
        <v>13.521001000000002</v>
      </c>
      <c r="V1213" s="34">
        <v>4.1210000000000004</v>
      </c>
      <c r="X1213" s="39"/>
      <c r="AA1213" s="34">
        <v>427.73200000000003</v>
      </c>
      <c r="AB1213" s="34">
        <f t="shared" si="95"/>
        <v>423.61100000000005</v>
      </c>
      <c r="AD1213" s="34">
        <v>3.359</v>
      </c>
    </row>
    <row r="1214" spans="1:30" s="34" customFormat="1" x14ac:dyDescent="0.2">
      <c r="A1214" s="34" t="s">
        <v>200</v>
      </c>
      <c r="B1214" s="42">
        <v>473429095052301</v>
      </c>
      <c r="C1214" s="36">
        <v>308</v>
      </c>
      <c r="D1214" s="37">
        <v>31543</v>
      </c>
      <c r="E1214" s="37"/>
      <c r="F1214" s="37"/>
      <c r="G1214" s="37"/>
      <c r="H1214" s="37"/>
      <c r="I1214" s="37"/>
      <c r="J1214" s="38" t="str">
        <f t="shared" si="93"/>
        <v>S</v>
      </c>
      <c r="K1214" s="38"/>
      <c r="L1214" s="38"/>
      <c r="M1214" s="38"/>
      <c r="N1214" s="38"/>
      <c r="O1214" s="38"/>
      <c r="P1214" s="38"/>
      <c r="Q1214" s="34">
        <v>15</v>
      </c>
      <c r="R1214" s="34">
        <v>1.51</v>
      </c>
      <c r="U1214" s="39">
        <f t="shared" si="94"/>
        <v>13.491472000000002</v>
      </c>
      <c r="V1214" s="34">
        <v>4.1120000000000001</v>
      </c>
      <c r="X1214" s="39"/>
      <c r="AA1214" s="34">
        <v>427.73200000000003</v>
      </c>
      <c r="AB1214" s="34">
        <f t="shared" si="95"/>
        <v>423.62</v>
      </c>
      <c r="AD1214" s="34">
        <v>3.35</v>
      </c>
    </row>
    <row r="1215" spans="1:30" s="34" customFormat="1" x14ac:dyDescent="0.2">
      <c r="A1215" s="34" t="s">
        <v>200</v>
      </c>
      <c r="B1215" s="42">
        <v>473429095052301</v>
      </c>
      <c r="C1215" s="36">
        <v>308</v>
      </c>
      <c r="D1215" s="37">
        <v>31551</v>
      </c>
      <c r="E1215" s="37"/>
      <c r="F1215" s="37"/>
      <c r="G1215" s="37"/>
      <c r="H1215" s="37"/>
      <c r="I1215" s="37"/>
      <c r="J1215" s="38" t="str">
        <f t="shared" si="93"/>
        <v>S</v>
      </c>
      <c r="K1215" s="38"/>
      <c r="L1215" s="38"/>
      <c r="M1215" s="38"/>
      <c r="N1215" s="38"/>
      <c r="O1215" s="38"/>
      <c r="P1215" s="38"/>
      <c r="Q1215" s="34">
        <v>15</v>
      </c>
      <c r="R1215" s="34">
        <v>1.56</v>
      </c>
      <c r="U1215" s="39">
        <f t="shared" si="94"/>
        <v>13.442257000000001</v>
      </c>
      <c r="V1215" s="34">
        <v>4.0970000000000004</v>
      </c>
      <c r="X1215" s="39"/>
      <c r="AA1215" s="34">
        <v>427.73200000000003</v>
      </c>
      <c r="AB1215" s="34">
        <f t="shared" si="95"/>
        <v>423.63500000000005</v>
      </c>
      <c r="AD1215" s="34">
        <v>3.335</v>
      </c>
    </row>
    <row r="1216" spans="1:30" s="34" customFormat="1" x14ac:dyDescent="0.2">
      <c r="A1216" s="34" t="s">
        <v>200</v>
      </c>
      <c r="B1216" s="42">
        <v>473429095052301</v>
      </c>
      <c r="C1216" s="36">
        <v>308</v>
      </c>
      <c r="D1216" s="37">
        <v>31578</v>
      </c>
      <c r="E1216" s="37"/>
      <c r="F1216" s="37"/>
      <c r="G1216" s="37"/>
      <c r="H1216" s="37"/>
      <c r="I1216" s="37"/>
      <c r="J1216" s="38" t="str">
        <f t="shared" si="93"/>
        <v>S</v>
      </c>
      <c r="K1216" s="38"/>
      <c r="L1216" s="38"/>
      <c r="M1216" s="38"/>
      <c r="N1216" s="38"/>
      <c r="O1216" s="38"/>
      <c r="P1216" s="38"/>
      <c r="Q1216" s="34">
        <v>15</v>
      </c>
      <c r="R1216" s="34">
        <v>1.52</v>
      </c>
      <c r="U1216" s="39">
        <f t="shared" si="94"/>
        <v>13.481629</v>
      </c>
      <c r="V1216" s="34">
        <v>4.109</v>
      </c>
      <c r="X1216" s="39"/>
      <c r="AA1216" s="34">
        <v>427.73200000000003</v>
      </c>
      <c r="AB1216" s="34">
        <f t="shared" si="95"/>
        <v>423.62300000000005</v>
      </c>
      <c r="AD1216" s="34">
        <v>3.347</v>
      </c>
    </row>
    <row r="1217" spans="1:30" s="34" customFormat="1" x14ac:dyDescent="0.2">
      <c r="A1217" s="34" t="s">
        <v>200</v>
      </c>
      <c r="B1217" s="42">
        <v>473429095052301</v>
      </c>
      <c r="C1217" s="36">
        <v>308</v>
      </c>
      <c r="D1217" s="37">
        <v>31592</v>
      </c>
      <c r="E1217" s="37"/>
      <c r="F1217" s="37"/>
      <c r="G1217" s="37"/>
      <c r="H1217" s="37"/>
      <c r="I1217" s="37"/>
      <c r="J1217" s="38" t="str">
        <f t="shared" si="93"/>
        <v>S</v>
      </c>
      <c r="K1217" s="38"/>
      <c r="L1217" s="38"/>
      <c r="M1217" s="38"/>
      <c r="N1217" s="38"/>
      <c r="O1217" s="38"/>
      <c r="P1217" s="38"/>
      <c r="Q1217" s="34">
        <v>15</v>
      </c>
      <c r="R1217" s="34">
        <v>1.54</v>
      </c>
      <c r="U1217" s="39">
        <f t="shared" si="94"/>
        <v>13.461943</v>
      </c>
      <c r="V1217" s="34">
        <v>4.1029999999999998</v>
      </c>
      <c r="X1217" s="39"/>
      <c r="AA1217" s="34">
        <v>427.73200000000003</v>
      </c>
      <c r="AB1217" s="34">
        <f t="shared" si="95"/>
        <v>423.62900000000002</v>
      </c>
      <c r="AD1217" s="34">
        <v>3.3410000000000002</v>
      </c>
    </row>
    <row r="1218" spans="1:30" s="34" customFormat="1" x14ac:dyDescent="0.2">
      <c r="A1218" s="34" t="s">
        <v>200</v>
      </c>
      <c r="B1218" s="42">
        <v>473429095052301</v>
      </c>
      <c r="C1218" s="36">
        <v>308</v>
      </c>
      <c r="D1218" s="37">
        <v>31602</v>
      </c>
      <c r="E1218" s="37"/>
      <c r="F1218" s="37"/>
      <c r="G1218" s="37"/>
      <c r="H1218" s="37"/>
      <c r="I1218" s="37"/>
      <c r="J1218" s="38" t="str">
        <f t="shared" si="93"/>
        <v>S</v>
      </c>
      <c r="K1218" s="38"/>
      <c r="L1218" s="38"/>
      <c r="M1218" s="38"/>
      <c r="N1218" s="38"/>
      <c r="O1218" s="38"/>
      <c r="P1218" s="38"/>
      <c r="Q1218" s="34">
        <v>15</v>
      </c>
      <c r="R1218" s="34">
        <v>1.48</v>
      </c>
      <c r="U1218" s="39">
        <f t="shared" si="94"/>
        <v>13.521001000000002</v>
      </c>
      <c r="V1218" s="34">
        <v>4.1210000000000004</v>
      </c>
      <c r="X1218" s="39"/>
      <c r="AA1218" s="34">
        <v>427.73200000000003</v>
      </c>
      <c r="AB1218" s="34">
        <f t="shared" si="95"/>
        <v>423.61100000000005</v>
      </c>
      <c r="AD1218" s="34">
        <v>3.359</v>
      </c>
    </row>
    <row r="1219" spans="1:30" s="34" customFormat="1" x14ac:dyDescent="0.2">
      <c r="A1219" s="34" t="s">
        <v>200</v>
      </c>
      <c r="B1219" s="42">
        <v>473429095052301</v>
      </c>
      <c r="C1219" s="36">
        <v>308</v>
      </c>
      <c r="D1219" s="37">
        <v>31606</v>
      </c>
      <c r="E1219" s="37"/>
      <c r="F1219" s="37"/>
      <c r="G1219" s="37"/>
      <c r="H1219" s="37"/>
      <c r="I1219" s="37"/>
      <c r="J1219" s="38" t="str">
        <f t="shared" si="93"/>
        <v>S</v>
      </c>
      <c r="K1219" s="38"/>
      <c r="L1219" s="38"/>
      <c r="M1219" s="38"/>
      <c r="N1219" s="38"/>
      <c r="O1219" s="38"/>
      <c r="P1219" s="38"/>
      <c r="Q1219" s="34">
        <v>15</v>
      </c>
      <c r="R1219" s="34">
        <v>1.41</v>
      </c>
      <c r="U1219" s="39">
        <f t="shared" si="94"/>
        <v>13.589902000000002</v>
      </c>
      <c r="V1219" s="34">
        <v>4.1420000000000003</v>
      </c>
      <c r="X1219" s="39"/>
      <c r="AA1219" s="34">
        <v>427.73200000000003</v>
      </c>
      <c r="AB1219" s="34">
        <f t="shared" si="95"/>
        <v>423.59000000000003</v>
      </c>
      <c r="AD1219" s="34">
        <v>3.38</v>
      </c>
    </row>
    <row r="1220" spans="1:30" s="34" customFormat="1" x14ac:dyDescent="0.2">
      <c r="A1220" s="34" t="s">
        <v>200</v>
      </c>
      <c r="B1220" s="42">
        <v>473429095052301</v>
      </c>
      <c r="C1220" s="36">
        <v>308</v>
      </c>
      <c r="D1220" s="37">
        <v>31614</v>
      </c>
      <c r="E1220" s="37"/>
      <c r="F1220" s="37"/>
      <c r="G1220" s="37"/>
      <c r="H1220" s="37"/>
      <c r="I1220" s="37"/>
      <c r="J1220" s="38" t="str">
        <f t="shared" si="93"/>
        <v>S</v>
      </c>
      <c r="K1220" s="38"/>
      <c r="L1220" s="38"/>
      <c r="M1220" s="38"/>
      <c r="N1220" s="38"/>
      <c r="O1220" s="38"/>
      <c r="P1220" s="38"/>
      <c r="Q1220" s="34">
        <v>15</v>
      </c>
      <c r="R1220" s="34">
        <v>1.39</v>
      </c>
      <c r="U1220" s="39">
        <f t="shared" si="94"/>
        <v>13.609587999999999</v>
      </c>
      <c r="V1220" s="34">
        <v>4.1479999999999997</v>
      </c>
      <c r="X1220" s="39"/>
      <c r="AA1220" s="34">
        <v>427.73200000000003</v>
      </c>
      <c r="AB1220" s="34">
        <f t="shared" si="95"/>
        <v>423.584</v>
      </c>
      <c r="AD1220" s="34">
        <v>3.3860000000000001</v>
      </c>
    </row>
    <row r="1221" spans="1:30" s="34" customFormat="1" x14ac:dyDescent="0.2">
      <c r="A1221" s="34" t="s">
        <v>200</v>
      </c>
      <c r="B1221" s="42">
        <v>473429095052301</v>
      </c>
      <c r="C1221" s="36">
        <v>308</v>
      </c>
      <c r="D1221" s="37">
        <v>31719</v>
      </c>
      <c r="E1221" s="37"/>
      <c r="F1221" s="37"/>
      <c r="G1221" s="37"/>
      <c r="H1221" s="37"/>
      <c r="I1221" s="37"/>
      <c r="J1221" s="38" t="str">
        <f t="shared" si="93"/>
        <v>S</v>
      </c>
      <c r="K1221" s="38"/>
      <c r="L1221" s="38"/>
      <c r="M1221" s="38"/>
      <c r="N1221" s="38"/>
      <c r="O1221" s="38"/>
      <c r="P1221" s="38"/>
      <c r="Q1221" s="34">
        <v>15</v>
      </c>
      <c r="R1221" s="34">
        <v>1.1100000000000001</v>
      </c>
      <c r="U1221" s="39">
        <f t="shared" si="94"/>
        <v>13.891754000000001</v>
      </c>
      <c r="V1221" s="34">
        <v>4.234</v>
      </c>
      <c r="X1221" s="39"/>
      <c r="AA1221" s="34">
        <v>427.73200000000003</v>
      </c>
      <c r="AB1221" s="34">
        <f t="shared" si="95"/>
        <v>423.49800000000005</v>
      </c>
      <c r="AD1221" s="34">
        <v>3.472</v>
      </c>
    </row>
    <row r="1222" spans="1:30" s="34" customFormat="1" x14ac:dyDescent="0.2">
      <c r="A1222" s="34" t="s">
        <v>200</v>
      </c>
      <c r="B1222" s="42">
        <v>473429095052301</v>
      </c>
      <c r="C1222" s="36">
        <v>308</v>
      </c>
      <c r="D1222" s="37">
        <v>31760</v>
      </c>
      <c r="E1222" s="37"/>
      <c r="F1222" s="37"/>
      <c r="G1222" s="37"/>
      <c r="H1222" s="37"/>
      <c r="I1222" s="37"/>
      <c r="J1222" s="38" t="str">
        <f t="shared" ref="J1222:J1285" si="96">IF(ISBLANK(Q1222),"V","S")</f>
        <v>S</v>
      </c>
      <c r="K1222" s="38"/>
      <c r="L1222" s="38"/>
      <c r="M1222" s="38"/>
      <c r="N1222" s="38"/>
      <c r="O1222" s="38"/>
      <c r="P1222" s="38"/>
      <c r="Q1222" s="34">
        <v>15</v>
      </c>
      <c r="R1222" s="34">
        <v>1.1000000000000001</v>
      </c>
      <c r="U1222" s="39">
        <f t="shared" si="94"/>
        <v>13.901597000000001</v>
      </c>
      <c r="V1222" s="34">
        <v>4.2370000000000001</v>
      </c>
      <c r="X1222" s="39"/>
      <c r="AA1222" s="34">
        <v>427.73200000000003</v>
      </c>
      <c r="AB1222" s="34">
        <f t="shared" si="95"/>
        <v>423.495</v>
      </c>
      <c r="AD1222" s="34">
        <v>3.4750000000000001</v>
      </c>
    </row>
    <row r="1223" spans="1:30" s="34" customFormat="1" x14ac:dyDescent="0.2">
      <c r="A1223" s="34" t="s">
        <v>200</v>
      </c>
      <c r="B1223" s="42">
        <v>473429095052301</v>
      </c>
      <c r="C1223" s="36">
        <v>308</v>
      </c>
      <c r="D1223" s="37">
        <v>31774</v>
      </c>
      <c r="E1223" s="37"/>
      <c r="F1223" s="37"/>
      <c r="G1223" s="37"/>
      <c r="H1223" s="37"/>
      <c r="I1223" s="37"/>
      <c r="J1223" s="38" t="str">
        <f t="shared" si="96"/>
        <v>S</v>
      </c>
      <c r="K1223" s="38"/>
      <c r="L1223" s="38"/>
      <c r="M1223" s="38"/>
      <c r="N1223" s="38"/>
      <c r="O1223" s="38"/>
      <c r="P1223" s="38"/>
      <c r="Q1223" s="34">
        <v>15</v>
      </c>
      <c r="R1223" s="34">
        <v>0.93</v>
      </c>
      <c r="U1223" s="39">
        <f t="shared" si="94"/>
        <v>14.072208999999999</v>
      </c>
      <c r="V1223" s="34">
        <v>4.2889999999999997</v>
      </c>
      <c r="X1223" s="39"/>
      <c r="AA1223" s="34">
        <v>427.73200000000003</v>
      </c>
      <c r="AB1223" s="34">
        <f t="shared" si="95"/>
        <v>423.44300000000004</v>
      </c>
      <c r="AD1223" s="34">
        <v>3.5270000000000001</v>
      </c>
    </row>
    <row r="1224" spans="1:30" s="34" customFormat="1" x14ac:dyDescent="0.2">
      <c r="A1224" s="34" t="s">
        <v>200</v>
      </c>
      <c r="B1224" s="42">
        <v>473429095052301</v>
      </c>
      <c r="C1224" s="36">
        <v>308</v>
      </c>
      <c r="D1224" s="37">
        <v>31780</v>
      </c>
      <c r="E1224" s="37"/>
      <c r="F1224" s="37"/>
      <c r="G1224" s="37"/>
      <c r="H1224" s="37"/>
      <c r="I1224" s="37"/>
      <c r="J1224" s="38" t="str">
        <f t="shared" si="96"/>
        <v>S</v>
      </c>
      <c r="K1224" s="38"/>
      <c r="L1224" s="38"/>
      <c r="M1224" s="38"/>
      <c r="N1224" s="38"/>
      <c r="O1224" s="38"/>
      <c r="P1224" s="38"/>
      <c r="Q1224" s="34">
        <v>15</v>
      </c>
      <c r="R1224" s="34">
        <v>0.89</v>
      </c>
      <c r="U1224" s="39">
        <f t="shared" si="94"/>
        <v>14.111581000000001</v>
      </c>
      <c r="V1224" s="34">
        <v>4.3010000000000002</v>
      </c>
      <c r="X1224" s="39"/>
      <c r="AA1224" s="34">
        <v>427.73200000000003</v>
      </c>
      <c r="AB1224" s="34">
        <f t="shared" si="95"/>
        <v>423.43100000000004</v>
      </c>
      <c r="AD1224" s="34">
        <v>3.5390000000000001</v>
      </c>
    </row>
    <row r="1225" spans="1:30" s="34" customFormat="1" x14ac:dyDescent="0.2">
      <c r="A1225" s="34" t="s">
        <v>200</v>
      </c>
      <c r="B1225" s="42">
        <v>473429095052301</v>
      </c>
      <c r="C1225" s="36">
        <v>308</v>
      </c>
      <c r="D1225" s="37">
        <v>31788</v>
      </c>
      <c r="E1225" s="37"/>
      <c r="F1225" s="37"/>
      <c r="G1225" s="37"/>
      <c r="H1225" s="37"/>
      <c r="I1225" s="37"/>
      <c r="J1225" s="38" t="str">
        <f t="shared" si="96"/>
        <v>S</v>
      </c>
      <c r="K1225" s="38"/>
      <c r="L1225" s="38"/>
      <c r="M1225" s="38"/>
      <c r="N1225" s="38"/>
      <c r="O1225" s="38"/>
      <c r="P1225" s="38"/>
      <c r="Q1225" s="34">
        <v>15</v>
      </c>
      <c r="R1225" s="34">
        <v>0.86</v>
      </c>
      <c r="U1225" s="39">
        <f t="shared" si="94"/>
        <v>14.141109999999999</v>
      </c>
      <c r="V1225" s="34">
        <v>4.3099999999999996</v>
      </c>
      <c r="X1225" s="39"/>
      <c r="AA1225" s="34">
        <v>427.73200000000003</v>
      </c>
      <c r="AB1225" s="34">
        <f t="shared" si="95"/>
        <v>423.42200000000003</v>
      </c>
      <c r="AD1225" s="34">
        <v>3.548</v>
      </c>
    </row>
    <row r="1226" spans="1:30" s="34" customFormat="1" x14ac:dyDescent="0.2">
      <c r="A1226" s="34" t="s">
        <v>200</v>
      </c>
      <c r="B1226" s="42">
        <v>473429095052301</v>
      </c>
      <c r="C1226" s="36">
        <v>308</v>
      </c>
      <c r="D1226" s="37">
        <v>31904</v>
      </c>
      <c r="E1226" s="37"/>
      <c r="F1226" s="37"/>
      <c r="G1226" s="37"/>
      <c r="H1226" s="37"/>
      <c r="I1226" s="37"/>
      <c r="J1226" s="38" t="str">
        <f t="shared" si="96"/>
        <v>S</v>
      </c>
      <c r="K1226" s="38"/>
      <c r="L1226" s="38"/>
      <c r="M1226" s="38"/>
      <c r="N1226" s="38"/>
      <c r="O1226" s="38"/>
      <c r="P1226" s="38"/>
      <c r="Q1226" s="34">
        <v>15</v>
      </c>
      <c r="R1226" s="34">
        <v>0.71</v>
      </c>
      <c r="U1226" s="39">
        <f t="shared" si="94"/>
        <v>14.292036</v>
      </c>
      <c r="V1226" s="34">
        <v>4.3559999999999999</v>
      </c>
      <c r="X1226" s="39"/>
      <c r="AA1226" s="34">
        <v>427.73200000000003</v>
      </c>
      <c r="AB1226" s="34">
        <f t="shared" si="95"/>
        <v>423.37600000000003</v>
      </c>
      <c r="AD1226" s="34">
        <v>3.5939999999999999</v>
      </c>
    </row>
    <row r="1227" spans="1:30" s="34" customFormat="1" x14ac:dyDescent="0.2">
      <c r="A1227" s="34" t="s">
        <v>200</v>
      </c>
      <c r="B1227" s="42">
        <v>473429095052301</v>
      </c>
      <c r="C1227" s="36">
        <v>308</v>
      </c>
      <c r="D1227" s="37">
        <v>31986</v>
      </c>
      <c r="E1227" s="37"/>
      <c r="F1227" s="37"/>
      <c r="G1227" s="37"/>
      <c r="H1227" s="37"/>
      <c r="I1227" s="37"/>
      <c r="J1227" s="38" t="str">
        <f t="shared" si="96"/>
        <v>S</v>
      </c>
      <c r="K1227" s="38"/>
      <c r="L1227" s="38"/>
      <c r="M1227" s="38"/>
      <c r="N1227" s="38"/>
      <c r="O1227" s="38"/>
      <c r="P1227" s="38"/>
      <c r="Q1227" s="34">
        <v>15</v>
      </c>
      <c r="R1227" s="34">
        <v>1.21</v>
      </c>
      <c r="U1227" s="39">
        <f t="shared" si="94"/>
        <v>13.790043000000001</v>
      </c>
      <c r="V1227" s="34">
        <v>4.2030000000000003</v>
      </c>
      <c r="X1227" s="39"/>
      <c r="AA1227" s="34">
        <v>427.73200000000003</v>
      </c>
      <c r="AB1227" s="34">
        <f t="shared" si="95"/>
        <v>423.52900000000005</v>
      </c>
      <c r="AD1227" s="34">
        <v>3.4409999999999998</v>
      </c>
    </row>
    <row r="1228" spans="1:30" s="34" customFormat="1" x14ac:dyDescent="0.2">
      <c r="A1228" s="34" t="s">
        <v>200</v>
      </c>
      <c r="B1228" s="42">
        <v>473429095052301</v>
      </c>
      <c r="C1228" s="36">
        <v>308</v>
      </c>
      <c r="D1228" s="37">
        <v>32320</v>
      </c>
      <c r="E1228" s="37"/>
      <c r="F1228" s="37"/>
      <c r="G1228" s="37"/>
      <c r="H1228" s="37"/>
      <c r="I1228" s="37"/>
      <c r="J1228" s="38" t="str">
        <f t="shared" si="96"/>
        <v>S</v>
      </c>
      <c r="K1228" s="38"/>
      <c r="L1228" s="38"/>
      <c r="M1228" s="38"/>
      <c r="N1228" s="38"/>
      <c r="O1228" s="38"/>
      <c r="P1228" s="38"/>
      <c r="Q1228" s="34">
        <v>15</v>
      </c>
      <c r="R1228" s="34">
        <v>0.87</v>
      </c>
      <c r="U1228" s="39">
        <f t="shared" si="94"/>
        <v>14.131267000000001</v>
      </c>
      <c r="V1228" s="34">
        <v>4.3070000000000004</v>
      </c>
      <c r="X1228" s="39"/>
      <c r="AA1228" s="34">
        <v>427.73200000000003</v>
      </c>
      <c r="AB1228" s="34">
        <f t="shared" si="95"/>
        <v>423.42500000000001</v>
      </c>
      <c r="AD1228" s="34">
        <v>3.5449999999999999</v>
      </c>
    </row>
    <row r="1229" spans="1:30" s="34" customFormat="1" x14ac:dyDescent="0.2">
      <c r="A1229" s="34" t="s">
        <v>200</v>
      </c>
      <c r="B1229" s="42">
        <v>473429095052301</v>
      </c>
      <c r="C1229" s="36">
        <v>308</v>
      </c>
      <c r="D1229" s="37">
        <v>32320</v>
      </c>
      <c r="E1229" s="37"/>
      <c r="F1229" s="37"/>
      <c r="G1229" s="37"/>
      <c r="H1229" s="37"/>
      <c r="I1229" s="37"/>
      <c r="J1229" s="38" t="str">
        <f t="shared" si="96"/>
        <v>S</v>
      </c>
      <c r="K1229" s="38"/>
      <c r="L1229" s="38"/>
      <c r="M1229" s="38"/>
      <c r="N1229" s="38"/>
      <c r="O1229" s="38"/>
      <c r="P1229" s="38"/>
      <c r="Q1229" s="34">
        <v>15</v>
      </c>
      <c r="R1229" s="34">
        <v>0.87</v>
      </c>
      <c r="U1229" s="39">
        <f t="shared" si="94"/>
        <v>14.131267000000001</v>
      </c>
      <c r="V1229" s="34">
        <v>4.3070000000000004</v>
      </c>
      <c r="X1229" s="39"/>
      <c r="AA1229" s="34">
        <v>427.73200000000003</v>
      </c>
      <c r="AB1229" s="34">
        <f t="shared" si="95"/>
        <v>423.42500000000001</v>
      </c>
      <c r="AD1229" s="34">
        <v>3.5449999999999999</v>
      </c>
    </row>
    <row r="1230" spans="1:30" s="34" customFormat="1" x14ac:dyDescent="0.2">
      <c r="A1230" s="34" t="s">
        <v>200</v>
      </c>
      <c r="B1230" s="42">
        <v>473429095052301</v>
      </c>
      <c r="C1230" s="36">
        <v>308</v>
      </c>
      <c r="D1230" s="37">
        <v>32351</v>
      </c>
      <c r="E1230" s="37"/>
      <c r="F1230" s="37"/>
      <c r="G1230" s="37"/>
      <c r="H1230" s="37"/>
      <c r="I1230" s="37"/>
      <c r="J1230" s="38" t="str">
        <f t="shared" si="96"/>
        <v>S</v>
      </c>
      <c r="K1230" s="38"/>
      <c r="L1230" s="38"/>
      <c r="M1230" s="38"/>
      <c r="N1230" s="38"/>
      <c r="O1230" s="38"/>
      <c r="P1230" s="38"/>
      <c r="Q1230" s="34">
        <v>15</v>
      </c>
      <c r="R1230" s="34">
        <v>0.71</v>
      </c>
      <c r="U1230" s="39">
        <f t="shared" si="94"/>
        <v>14.292036</v>
      </c>
      <c r="V1230" s="34">
        <v>4.3559999999999999</v>
      </c>
      <c r="X1230" s="39"/>
      <c r="AA1230" s="34">
        <v>427.73200000000003</v>
      </c>
      <c r="AB1230" s="34">
        <f t="shared" si="95"/>
        <v>423.37600000000003</v>
      </c>
      <c r="AD1230" s="34">
        <v>3.5939999999999999</v>
      </c>
    </row>
    <row r="1231" spans="1:30" s="34" customFormat="1" x14ac:dyDescent="0.2">
      <c r="A1231" s="34" t="s">
        <v>200</v>
      </c>
      <c r="B1231" s="42">
        <v>473429095052301</v>
      </c>
      <c r="C1231" s="36">
        <v>308</v>
      </c>
      <c r="D1231" s="37">
        <v>32381</v>
      </c>
      <c r="E1231" s="37"/>
      <c r="F1231" s="37"/>
      <c r="G1231" s="37"/>
      <c r="H1231" s="37"/>
      <c r="I1231" s="37"/>
      <c r="J1231" s="38" t="str">
        <f t="shared" si="96"/>
        <v>V</v>
      </c>
      <c r="K1231" s="38"/>
      <c r="L1231" s="38"/>
      <c r="M1231" s="38"/>
      <c r="N1231" s="38"/>
      <c r="O1231" s="38"/>
      <c r="P1231" s="38"/>
      <c r="U1231" s="39">
        <f t="shared" si="94"/>
        <v>14.341251000000002</v>
      </c>
      <c r="V1231" s="34">
        <v>4.3710000000000004</v>
      </c>
      <c r="X1231" s="39"/>
      <c r="AA1231" s="34">
        <v>427.73200000000003</v>
      </c>
      <c r="AB1231" s="34">
        <f t="shared" si="95"/>
        <v>423.36100000000005</v>
      </c>
      <c r="AD1231" s="34">
        <v>3.609</v>
      </c>
    </row>
    <row r="1232" spans="1:30" s="34" customFormat="1" x14ac:dyDescent="0.2">
      <c r="A1232" s="34" t="s">
        <v>200</v>
      </c>
      <c r="B1232" s="42">
        <v>473429095052301</v>
      </c>
      <c r="C1232" s="36">
        <v>308</v>
      </c>
      <c r="D1232" s="37">
        <v>32413</v>
      </c>
      <c r="E1232" s="37"/>
      <c r="F1232" s="37"/>
      <c r="G1232" s="37"/>
      <c r="H1232" s="37"/>
      <c r="I1232" s="37"/>
      <c r="J1232" s="38" t="str">
        <f t="shared" si="96"/>
        <v>S</v>
      </c>
      <c r="K1232" s="38"/>
      <c r="L1232" s="38"/>
      <c r="M1232" s="38"/>
      <c r="N1232" s="38"/>
      <c r="O1232" s="38"/>
      <c r="P1232" s="38"/>
      <c r="Q1232" s="34">
        <v>15</v>
      </c>
      <c r="R1232" s="34">
        <v>0.55000000000000004</v>
      </c>
      <c r="U1232" s="39">
        <f t="shared" si="94"/>
        <v>14.449524</v>
      </c>
      <c r="V1232" s="34">
        <v>4.4039999999999999</v>
      </c>
      <c r="X1232" s="39"/>
      <c r="AA1232" s="34">
        <v>427.73200000000003</v>
      </c>
      <c r="AB1232" s="34">
        <f t="shared" si="95"/>
        <v>423.32800000000003</v>
      </c>
      <c r="AD1232" s="34">
        <v>3.6419999999999999</v>
      </c>
    </row>
    <row r="1233" spans="1:31" s="34" customFormat="1" x14ac:dyDescent="0.2">
      <c r="A1233" s="34" t="s">
        <v>200</v>
      </c>
      <c r="B1233" s="42">
        <v>473429095052301</v>
      </c>
      <c r="C1233" s="36">
        <v>308</v>
      </c>
      <c r="D1233" s="37">
        <v>32667</v>
      </c>
      <c r="E1233" s="37"/>
      <c r="F1233" s="37"/>
      <c r="G1233" s="37"/>
      <c r="H1233" s="37"/>
      <c r="I1233" s="37"/>
      <c r="J1233" s="38" t="str">
        <f t="shared" si="96"/>
        <v>V</v>
      </c>
      <c r="K1233" s="38"/>
      <c r="L1233" s="38"/>
      <c r="M1233" s="38"/>
      <c r="N1233" s="38"/>
      <c r="O1233" s="38"/>
      <c r="P1233" s="38"/>
      <c r="U1233" s="39">
        <f t="shared" si="94"/>
        <v>14.07549</v>
      </c>
      <c r="V1233" s="34">
        <v>4.29</v>
      </c>
      <c r="X1233" s="39"/>
      <c r="AA1233" s="34">
        <v>427.73200000000003</v>
      </c>
      <c r="AB1233" s="34">
        <f t="shared" si="95"/>
        <v>423.44200000000001</v>
      </c>
      <c r="AD1233" s="34">
        <v>3.528</v>
      </c>
    </row>
    <row r="1234" spans="1:31" s="34" customFormat="1" x14ac:dyDescent="0.2">
      <c r="A1234" s="34" t="s">
        <v>200</v>
      </c>
      <c r="B1234" s="42">
        <v>473429095052301</v>
      </c>
      <c r="C1234" s="36">
        <v>308</v>
      </c>
      <c r="D1234" s="37">
        <v>32723</v>
      </c>
      <c r="E1234" s="37"/>
      <c r="F1234" s="37"/>
      <c r="G1234" s="37"/>
      <c r="H1234" s="37"/>
      <c r="I1234" s="37"/>
      <c r="J1234" s="38" t="str">
        <f t="shared" si="96"/>
        <v>V</v>
      </c>
      <c r="K1234" s="38"/>
      <c r="L1234" s="38"/>
      <c r="M1234" s="38"/>
      <c r="N1234" s="38"/>
      <c r="O1234" s="38"/>
      <c r="P1234" s="38"/>
      <c r="U1234" s="39">
        <f t="shared" si="94"/>
        <v>14.285474000000001</v>
      </c>
      <c r="V1234" s="34">
        <v>4.3540000000000001</v>
      </c>
      <c r="X1234" s="39"/>
      <c r="AA1234" s="34">
        <v>427.73200000000003</v>
      </c>
      <c r="AB1234" s="34">
        <f t="shared" si="95"/>
        <v>423.37800000000004</v>
      </c>
      <c r="AD1234" s="34">
        <v>3.5920000000000001</v>
      </c>
    </row>
    <row r="1235" spans="1:31" s="34" customFormat="1" x14ac:dyDescent="0.2">
      <c r="A1235" s="34" t="s">
        <v>200</v>
      </c>
      <c r="B1235" s="42">
        <v>473429095052301</v>
      </c>
      <c r="C1235" s="36">
        <v>308</v>
      </c>
      <c r="D1235" s="37">
        <v>32781</v>
      </c>
      <c r="E1235" s="37"/>
      <c r="F1235" s="37"/>
      <c r="G1235" s="37"/>
      <c r="H1235" s="37"/>
      <c r="I1235" s="37"/>
      <c r="J1235" s="38" t="str">
        <f t="shared" si="96"/>
        <v>V</v>
      </c>
      <c r="K1235" s="38"/>
      <c r="L1235" s="38"/>
      <c r="M1235" s="38"/>
      <c r="N1235" s="38"/>
      <c r="O1235" s="38"/>
      <c r="P1235" s="38"/>
      <c r="U1235" s="39">
        <f t="shared" si="94"/>
        <v>14.446242999999999</v>
      </c>
      <c r="V1235" s="34">
        <v>4.4029999999999996</v>
      </c>
      <c r="X1235" s="39"/>
      <c r="AA1235" s="34">
        <v>427.73200000000003</v>
      </c>
      <c r="AB1235" s="34">
        <f t="shared" si="95"/>
        <v>423.32900000000001</v>
      </c>
      <c r="AD1235" s="34">
        <v>3.641</v>
      </c>
    </row>
    <row r="1236" spans="1:31" s="34" customFormat="1" x14ac:dyDescent="0.2">
      <c r="A1236" s="34" t="s">
        <v>200</v>
      </c>
      <c r="B1236" s="42">
        <v>473429095052301</v>
      </c>
      <c r="C1236" s="36">
        <v>308</v>
      </c>
      <c r="D1236" s="37">
        <v>32802</v>
      </c>
      <c r="E1236" s="37"/>
      <c r="F1236" s="37"/>
      <c r="G1236" s="37"/>
      <c r="H1236" s="37"/>
      <c r="I1236" s="37"/>
      <c r="J1236" s="38" t="str">
        <f t="shared" si="96"/>
        <v>V</v>
      </c>
      <c r="K1236" s="38"/>
      <c r="L1236" s="38"/>
      <c r="M1236" s="38"/>
      <c r="N1236" s="38"/>
      <c r="O1236" s="38"/>
      <c r="P1236" s="38"/>
      <c r="U1236" s="39">
        <f t="shared" si="94"/>
        <v>14.436400000000003</v>
      </c>
      <c r="V1236" s="34">
        <v>4.4000000000000004</v>
      </c>
      <c r="X1236" s="39"/>
      <c r="AA1236" s="34">
        <v>427.73200000000003</v>
      </c>
      <c r="AB1236" s="34">
        <f t="shared" si="95"/>
        <v>423.33200000000005</v>
      </c>
      <c r="AD1236" s="34">
        <v>3.6379999999999999</v>
      </c>
    </row>
    <row r="1237" spans="1:31" s="34" customFormat="1" x14ac:dyDescent="0.2">
      <c r="A1237" s="34" t="s">
        <v>200</v>
      </c>
      <c r="B1237" s="42">
        <v>473429095052301</v>
      </c>
      <c r="C1237" s="36">
        <v>308</v>
      </c>
      <c r="D1237" s="37">
        <v>32807</v>
      </c>
      <c r="E1237" s="37"/>
      <c r="F1237" s="37"/>
      <c r="G1237" s="37"/>
      <c r="H1237" s="37"/>
      <c r="I1237" s="37"/>
      <c r="J1237" s="38" t="str">
        <f t="shared" si="96"/>
        <v>V</v>
      </c>
      <c r="K1237" s="38"/>
      <c r="L1237" s="38"/>
      <c r="M1237" s="38"/>
      <c r="N1237" s="38"/>
      <c r="O1237" s="38"/>
      <c r="P1237" s="38"/>
      <c r="U1237" s="39">
        <f t="shared" si="94"/>
        <v>14.492177</v>
      </c>
      <c r="V1237" s="34">
        <v>4.4169999999999998</v>
      </c>
      <c r="X1237" s="39"/>
      <c r="AA1237" s="34">
        <v>427.73200000000003</v>
      </c>
      <c r="AB1237" s="34">
        <f t="shared" si="95"/>
        <v>423.31500000000005</v>
      </c>
      <c r="AD1237" s="34">
        <v>3.6549999999999998</v>
      </c>
    </row>
    <row r="1238" spans="1:31" s="34" customFormat="1" x14ac:dyDescent="0.2">
      <c r="A1238" s="34" t="s">
        <v>200</v>
      </c>
      <c r="B1238" s="42">
        <v>473429095052301</v>
      </c>
      <c r="C1238" s="36">
        <v>308</v>
      </c>
      <c r="D1238" s="37">
        <v>33306</v>
      </c>
      <c r="E1238" s="37"/>
      <c r="F1238" s="37"/>
      <c r="G1238" s="37"/>
      <c r="H1238" s="37"/>
      <c r="I1238" s="37"/>
      <c r="J1238" s="38" t="str">
        <f t="shared" si="96"/>
        <v>V</v>
      </c>
      <c r="K1238" s="38"/>
      <c r="L1238" s="38"/>
      <c r="M1238" s="38"/>
      <c r="N1238" s="38"/>
      <c r="O1238" s="38"/>
      <c r="P1238" s="38"/>
      <c r="U1238" s="39">
        <f t="shared" si="94"/>
        <v>15.174625000000001</v>
      </c>
      <c r="V1238" s="34">
        <v>4.625</v>
      </c>
      <c r="X1238" s="39"/>
      <c r="AA1238" s="34">
        <v>427.73200000000003</v>
      </c>
      <c r="AB1238" s="34">
        <f t="shared" si="95"/>
        <v>423.10700000000003</v>
      </c>
      <c r="AD1238" s="34">
        <v>3.863</v>
      </c>
    </row>
    <row r="1239" spans="1:31" s="34" customFormat="1" x14ac:dyDescent="0.2">
      <c r="A1239" s="34" t="s">
        <v>200</v>
      </c>
      <c r="B1239" s="42">
        <v>473429095052301</v>
      </c>
      <c r="C1239" s="36">
        <v>308</v>
      </c>
      <c r="D1239" s="37">
        <v>33324</v>
      </c>
      <c r="E1239" s="37"/>
      <c r="F1239" s="37"/>
      <c r="G1239" s="37"/>
      <c r="H1239" s="37"/>
      <c r="I1239" s="37"/>
      <c r="J1239" s="38" t="str">
        <f t="shared" si="96"/>
        <v>V</v>
      </c>
      <c r="K1239" s="38"/>
      <c r="L1239" s="38"/>
      <c r="M1239" s="38"/>
      <c r="N1239" s="38"/>
      <c r="O1239" s="38"/>
      <c r="P1239" s="38"/>
      <c r="U1239" s="39">
        <f t="shared" si="94"/>
        <v>15.138534</v>
      </c>
      <c r="V1239" s="34">
        <v>4.6139999999999999</v>
      </c>
      <c r="X1239" s="39"/>
      <c r="AA1239" s="34">
        <v>427.73200000000003</v>
      </c>
      <c r="AB1239" s="34">
        <f t="shared" si="95"/>
        <v>423.11800000000005</v>
      </c>
      <c r="AD1239" s="34">
        <v>3.8519999999999999</v>
      </c>
    </row>
    <row r="1240" spans="1:31" s="34" customFormat="1" x14ac:dyDescent="0.2">
      <c r="A1240" s="34" t="s">
        <v>200</v>
      </c>
      <c r="B1240" s="42">
        <v>473429095052301</v>
      </c>
      <c r="C1240" s="36">
        <v>308</v>
      </c>
      <c r="D1240" s="37">
        <v>33406</v>
      </c>
      <c r="E1240" s="37"/>
      <c r="F1240" s="37"/>
      <c r="G1240" s="37"/>
      <c r="H1240" s="37"/>
      <c r="I1240" s="37"/>
      <c r="J1240" s="38" t="str">
        <f t="shared" si="96"/>
        <v>S</v>
      </c>
      <c r="K1240" s="38"/>
      <c r="L1240" s="38"/>
      <c r="M1240" s="38"/>
      <c r="N1240" s="38"/>
      <c r="O1240" s="38"/>
      <c r="P1240" s="38"/>
      <c r="Q1240" s="34">
        <v>15</v>
      </c>
      <c r="R1240" s="34">
        <v>0.37</v>
      </c>
      <c r="U1240" s="39">
        <f t="shared" si="94"/>
        <v>14.629978999999999</v>
      </c>
      <c r="V1240" s="34">
        <v>4.4589999999999996</v>
      </c>
      <c r="X1240" s="39"/>
      <c r="AA1240" s="34">
        <v>427.73200000000003</v>
      </c>
      <c r="AB1240" s="34">
        <f t="shared" si="95"/>
        <v>423.27300000000002</v>
      </c>
      <c r="AD1240" s="34">
        <v>3.6970000000000001</v>
      </c>
    </row>
    <row r="1241" spans="1:31" s="34" customFormat="1" x14ac:dyDescent="0.2">
      <c r="A1241" s="34" t="s">
        <v>200</v>
      </c>
      <c r="B1241" s="42">
        <v>473429095052301</v>
      </c>
      <c r="C1241" s="36">
        <v>308</v>
      </c>
      <c r="D1241" s="37">
        <v>33679</v>
      </c>
      <c r="E1241" s="37"/>
      <c r="F1241" s="37"/>
      <c r="G1241" s="37"/>
      <c r="H1241" s="37"/>
      <c r="I1241" s="37"/>
      <c r="J1241" s="38" t="str">
        <f t="shared" si="96"/>
        <v>V</v>
      </c>
      <c r="K1241" s="38"/>
      <c r="L1241" s="38"/>
      <c r="M1241" s="38"/>
      <c r="N1241" s="38"/>
      <c r="O1241" s="38"/>
      <c r="P1241" s="38"/>
      <c r="U1241" s="39">
        <f t="shared" si="94"/>
        <v>14.869492000000001</v>
      </c>
      <c r="V1241" s="34">
        <v>4.532</v>
      </c>
      <c r="X1241" s="39"/>
      <c r="AA1241" s="34">
        <v>427.73200000000003</v>
      </c>
      <c r="AB1241" s="34">
        <f t="shared" si="95"/>
        <v>423.20000000000005</v>
      </c>
      <c r="AD1241" s="34">
        <v>3.77</v>
      </c>
    </row>
    <row r="1242" spans="1:31" s="34" customFormat="1" x14ac:dyDescent="0.2">
      <c r="A1242" s="34" t="s">
        <v>200</v>
      </c>
      <c r="B1242" s="42">
        <v>473429095052301</v>
      </c>
      <c r="C1242" s="36">
        <v>308</v>
      </c>
      <c r="D1242" s="37">
        <v>33771</v>
      </c>
      <c r="E1242" s="37"/>
      <c r="F1242" s="37"/>
      <c r="G1242" s="37"/>
      <c r="H1242" s="37"/>
      <c r="I1242" s="37"/>
      <c r="J1242" s="38" t="str">
        <f t="shared" si="96"/>
        <v>V</v>
      </c>
      <c r="K1242" s="38"/>
      <c r="L1242" s="38"/>
      <c r="M1242" s="38"/>
      <c r="N1242" s="38"/>
      <c r="O1242" s="38"/>
      <c r="P1242" s="38"/>
      <c r="U1242" s="39">
        <f t="shared" si="94"/>
        <v>14.567640000000003</v>
      </c>
      <c r="V1242" s="34">
        <v>4.4400000000000004</v>
      </c>
      <c r="X1242" s="39"/>
      <c r="AA1242" s="34">
        <v>427.73200000000003</v>
      </c>
      <c r="AB1242" s="34">
        <f t="shared" si="95"/>
        <v>423.29200000000003</v>
      </c>
      <c r="AD1242" s="34">
        <v>3.68</v>
      </c>
    </row>
    <row r="1243" spans="1:31" s="34" customFormat="1" x14ac:dyDescent="0.2">
      <c r="A1243" s="34" t="s">
        <v>200</v>
      </c>
      <c r="B1243" s="42">
        <v>473429095052301</v>
      </c>
      <c r="C1243" s="36">
        <v>308</v>
      </c>
      <c r="D1243" s="37">
        <v>36816</v>
      </c>
      <c r="E1243" s="37"/>
      <c r="F1243" s="37"/>
      <c r="G1243" s="37"/>
      <c r="H1243" s="37"/>
      <c r="I1243" s="37"/>
      <c r="J1243" s="38" t="str">
        <f t="shared" si="96"/>
        <v>V</v>
      </c>
      <c r="K1243" s="38"/>
      <c r="L1243" s="38"/>
      <c r="M1243" s="38"/>
      <c r="N1243" s="38"/>
      <c r="O1243" s="38"/>
      <c r="P1243" s="38"/>
      <c r="U1243" s="39">
        <f t="shared" si="94"/>
        <v>13.822853</v>
      </c>
      <c r="V1243" s="34">
        <v>4.2130000000000001</v>
      </c>
      <c r="X1243" s="39"/>
      <c r="Z1243" s="34">
        <f>AVERAGE(AB1118:AB1243)</f>
        <v>423.48038888888885</v>
      </c>
      <c r="AA1243" s="34">
        <v>427.73200000000003</v>
      </c>
      <c r="AB1243" s="34">
        <f t="shared" si="95"/>
        <v>423.51900000000001</v>
      </c>
      <c r="AD1243" s="34">
        <v>3.4510000000000001</v>
      </c>
    </row>
    <row r="1244" spans="1:31" s="34" customFormat="1" x14ac:dyDescent="0.2">
      <c r="A1244" s="34" t="s">
        <v>200</v>
      </c>
      <c r="B1244" s="42">
        <v>473429095052301</v>
      </c>
      <c r="C1244" s="36">
        <v>308</v>
      </c>
      <c r="D1244" s="37">
        <v>36859</v>
      </c>
      <c r="E1244" s="37"/>
      <c r="F1244" s="37"/>
      <c r="G1244" s="37"/>
      <c r="H1244" s="37"/>
      <c r="I1244" s="37"/>
      <c r="J1244" s="38" t="str">
        <f t="shared" si="96"/>
        <v>V</v>
      </c>
      <c r="K1244" s="38"/>
      <c r="L1244" s="38"/>
      <c r="M1244" s="38"/>
      <c r="N1244" s="38"/>
      <c r="O1244" s="38"/>
      <c r="P1244" s="38"/>
      <c r="U1244" s="39">
        <v>13.26</v>
      </c>
      <c r="V1244" s="34">
        <v>4.0419999999999998</v>
      </c>
      <c r="X1244" s="39"/>
      <c r="AA1244" s="34">
        <v>427.73200000000003</v>
      </c>
      <c r="AB1244" s="34">
        <f t="shared" si="95"/>
        <v>423.69000000000005</v>
      </c>
      <c r="AD1244" s="34">
        <v>3.28</v>
      </c>
      <c r="AE1244" s="34" t="s">
        <v>66</v>
      </c>
    </row>
    <row r="1245" spans="1:31" s="34" customFormat="1" x14ac:dyDescent="0.2">
      <c r="A1245" s="34" t="s">
        <v>200</v>
      </c>
      <c r="B1245" s="42">
        <v>473429095052301</v>
      </c>
      <c r="C1245" s="36">
        <v>308</v>
      </c>
      <c r="D1245" s="37">
        <v>36888</v>
      </c>
      <c r="E1245" s="37"/>
      <c r="F1245" s="37"/>
      <c r="G1245" s="37"/>
      <c r="H1245" s="37"/>
      <c r="I1245" s="37"/>
      <c r="J1245" s="38" t="str">
        <f t="shared" si="96"/>
        <v>V</v>
      </c>
      <c r="K1245" s="38"/>
      <c r="L1245" s="38"/>
      <c r="M1245" s="38"/>
      <c r="N1245" s="38"/>
      <c r="O1245" s="38"/>
      <c r="P1245" s="38"/>
      <c r="U1245" s="39">
        <v>13.26</v>
      </c>
      <c r="V1245" s="34">
        <v>4.0419999999999998</v>
      </c>
      <c r="X1245" s="39"/>
      <c r="AA1245" s="34">
        <v>427.73200000000003</v>
      </c>
      <c r="AB1245" s="34">
        <f t="shared" ref="AB1245:AB1254" si="97">AA1245-V1245</f>
        <v>423.69000000000005</v>
      </c>
      <c r="AD1245" s="34">
        <v>3.28</v>
      </c>
      <c r="AE1245" s="34" t="s">
        <v>67</v>
      </c>
    </row>
    <row r="1246" spans="1:31" s="34" customFormat="1" x14ac:dyDescent="0.2">
      <c r="A1246" s="34" t="s">
        <v>200</v>
      </c>
      <c r="B1246" s="42">
        <v>473429095052301</v>
      </c>
      <c r="C1246" s="36">
        <v>308</v>
      </c>
      <c r="D1246" s="37">
        <v>36914</v>
      </c>
      <c r="E1246" s="37"/>
      <c r="F1246" s="37"/>
      <c r="G1246" s="37"/>
      <c r="H1246" s="37"/>
      <c r="I1246" s="37"/>
      <c r="J1246" s="38" t="str">
        <f t="shared" si="96"/>
        <v>V</v>
      </c>
      <c r="K1246" s="38"/>
      <c r="L1246" s="38"/>
      <c r="M1246" s="38"/>
      <c r="N1246" s="38"/>
      <c r="O1246" s="38"/>
      <c r="P1246" s="38"/>
      <c r="U1246" s="39">
        <v>13.38</v>
      </c>
      <c r="V1246" s="34">
        <v>4.0780000000000003</v>
      </c>
      <c r="X1246" s="39"/>
      <c r="AA1246" s="34">
        <v>427.73200000000003</v>
      </c>
      <c r="AB1246" s="34">
        <f t="shared" si="97"/>
        <v>423.65400000000005</v>
      </c>
      <c r="AD1246" s="34">
        <v>3.3159999999999998</v>
      </c>
      <c r="AE1246" s="34" t="s">
        <v>67</v>
      </c>
    </row>
    <row r="1247" spans="1:31" s="34" customFormat="1" x14ac:dyDescent="0.2">
      <c r="A1247" s="34" t="s">
        <v>200</v>
      </c>
      <c r="B1247" s="42">
        <v>473429095052301</v>
      </c>
      <c r="C1247" s="36">
        <v>308</v>
      </c>
      <c r="D1247" s="37">
        <v>36941</v>
      </c>
      <c r="E1247" s="37"/>
      <c r="F1247" s="37"/>
      <c r="G1247" s="37"/>
      <c r="H1247" s="37"/>
      <c r="I1247" s="37"/>
      <c r="J1247" s="38" t="str">
        <f t="shared" si="96"/>
        <v>V</v>
      </c>
      <c r="K1247" s="38"/>
      <c r="L1247" s="38"/>
      <c r="M1247" s="38"/>
      <c r="N1247" s="38"/>
      <c r="O1247" s="38"/>
      <c r="P1247" s="38"/>
      <c r="U1247" s="39">
        <v>13.52</v>
      </c>
      <c r="V1247" s="34">
        <v>4.1210000000000004</v>
      </c>
      <c r="X1247" s="39"/>
      <c r="AA1247" s="34">
        <v>427.73200000000003</v>
      </c>
      <c r="AB1247" s="34">
        <f t="shared" si="97"/>
        <v>423.61100000000005</v>
      </c>
      <c r="AD1247" s="34">
        <v>3.359</v>
      </c>
      <c r="AE1247" s="34" t="s">
        <v>67</v>
      </c>
    </row>
    <row r="1248" spans="1:31" s="34" customFormat="1" x14ac:dyDescent="0.2">
      <c r="A1248" s="34" t="s">
        <v>200</v>
      </c>
      <c r="B1248" s="42">
        <v>473429095052301</v>
      </c>
      <c r="C1248" s="36">
        <v>308</v>
      </c>
      <c r="D1248" s="37">
        <v>36965</v>
      </c>
      <c r="E1248" s="37"/>
      <c r="F1248" s="37"/>
      <c r="G1248" s="37"/>
      <c r="H1248" s="37"/>
      <c r="I1248" s="37"/>
      <c r="J1248" s="38" t="str">
        <f t="shared" si="96"/>
        <v>V</v>
      </c>
      <c r="K1248" s="38"/>
      <c r="L1248" s="38"/>
      <c r="M1248" s="38"/>
      <c r="N1248" s="38"/>
      <c r="O1248" s="38"/>
      <c r="P1248" s="38"/>
      <c r="U1248" s="39">
        <v>13.62</v>
      </c>
      <c r="V1248" s="34">
        <v>4.1509999999999998</v>
      </c>
      <c r="X1248" s="39"/>
      <c r="AA1248" s="34">
        <v>427.73200000000003</v>
      </c>
      <c r="AB1248" s="34">
        <f t="shared" si="97"/>
        <v>423.58100000000002</v>
      </c>
      <c r="AD1248" s="34">
        <v>3.3889999999999998</v>
      </c>
      <c r="AE1248" s="34" t="s">
        <v>67</v>
      </c>
    </row>
    <row r="1249" spans="1:31" s="34" customFormat="1" x14ac:dyDescent="0.2">
      <c r="A1249" s="34" t="s">
        <v>200</v>
      </c>
      <c r="B1249" s="42">
        <v>473429095052301</v>
      </c>
      <c r="C1249" s="36">
        <v>308</v>
      </c>
      <c r="D1249" s="37">
        <v>37011</v>
      </c>
      <c r="E1249" s="37"/>
      <c r="F1249" s="37"/>
      <c r="G1249" s="37"/>
      <c r="H1249" s="37"/>
      <c r="I1249" s="37"/>
      <c r="J1249" s="38" t="str">
        <f t="shared" si="96"/>
        <v>V</v>
      </c>
      <c r="K1249" s="38"/>
      <c r="L1249" s="38"/>
      <c r="M1249" s="38"/>
      <c r="N1249" s="38"/>
      <c r="O1249" s="38"/>
      <c r="P1249" s="38"/>
      <c r="U1249" s="39">
        <v>13.12</v>
      </c>
      <c r="V1249" s="34">
        <v>3.9990000000000001</v>
      </c>
      <c r="X1249" s="39"/>
      <c r="AA1249" s="34">
        <v>427.73200000000003</v>
      </c>
      <c r="AB1249" s="34">
        <f t="shared" si="97"/>
        <v>423.733</v>
      </c>
      <c r="AD1249" s="34">
        <v>3.2370000000000001</v>
      </c>
      <c r="AE1249" s="34" t="s">
        <v>67</v>
      </c>
    </row>
    <row r="1250" spans="1:31" s="34" customFormat="1" x14ac:dyDescent="0.2">
      <c r="A1250" s="34" t="s">
        <v>200</v>
      </c>
      <c r="B1250" s="42">
        <v>473429095052301</v>
      </c>
      <c r="C1250" s="36">
        <v>308</v>
      </c>
      <c r="D1250" s="37">
        <v>37041</v>
      </c>
      <c r="E1250" s="37"/>
      <c r="F1250" s="37"/>
      <c r="G1250" s="37"/>
      <c r="H1250" s="37"/>
      <c r="I1250" s="37"/>
      <c r="J1250" s="38" t="str">
        <f t="shared" si="96"/>
        <v>V</v>
      </c>
      <c r="K1250" s="38"/>
      <c r="L1250" s="38"/>
      <c r="M1250" s="38"/>
      <c r="N1250" s="38"/>
      <c r="O1250" s="38"/>
      <c r="P1250" s="38"/>
      <c r="U1250" s="39">
        <v>12.41</v>
      </c>
      <c r="V1250" s="34">
        <v>3.7829999999999999</v>
      </c>
      <c r="X1250" s="39"/>
      <c r="AA1250" s="34">
        <v>427.73200000000003</v>
      </c>
      <c r="AB1250" s="34">
        <f t="shared" si="97"/>
        <v>423.94900000000001</v>
      </c>
      <c r="AD1250" s="34">
        <v>3.0209999999999999</v>
      </c>
      <c r="AE1250" s="34" t="s">
        <v>67</v>
      </c>
    </row>
    <row r="1251" spans="1:31" s="34" customFormat="1" x14ac:dyDescent="0.2">
      <c r="A1251" s="34" t="s">
        <v>200</v>
      </c>
      <c r="B1251" s="42">
        <v>473429095052301</v>
      </c>
      <c r="C1251" s="36">
        <v>308</v>
      </c>
      <c r="D1251" s="37">
        <v>37063</v>
      </c>
      <c r="E1251" s="37"/>
      <c r="F1251" s="37"/>
      <c r="G1251" s="37"/>
      <c r="H1251" s="37"/>
      <c r="I1251" s="37"/>
      <c r="J1251" s="38" t="str">
        <f t="shared" si="96"/>
        <v>V</v>
      </c>
      <c r="K1251" s="38"/>
      <c r="L1251" s="38"/>
      <c r="M1251" s="38"/>
      <c r="N1251" s="38"/>
      <c r="O1251" s="38"/>
      <c r="P1251" s="38"/>
      <c r="U1251" s="39">
        <v>12.02</v>
      </c>
      <c r="V1251" s="34">
        <v>3.6640000000000001</v>
      </c>
      <c r="X1251" s="39"/>
      <c r="AA1251" s="34">
        <v>427.73200000000003</v>
      </c>
      <c r="AB1251" s="34">
        <f t="shared" si="97"/>
        <v>424.06800000000004</v>
      </c>
      <c r="AD1251" s="34">
        <v>2.9020000000000001</v>
      </c>
      <c r="AE1251" s="34" t="s">
        <v>67</v>
      </c>
    </row>
    <row r="1252" spans="1:31" s="34" customFormat="1" x14ac:dyDescent="0.2">
      <c r="A1252" s="34" t="s">
        <v>200</v>
      </c>
      <c r="B1252" s="42">
        <v>473429095052301</v>
      </c>
      <c r="C1252" s="36">
        <v>308</v>
      </c>
      <c r="D1252" s="37">
        <v>37102</v>
      </c>
      <c r="E1252" s="37"/>
      <c r="F1252" s="37"/>
      <c r="G1252" s="37"/>
      <c r="H1252" s="37"/>
      <c r="I1252" s="37"/>
      <c r="J1252" s="38" t="str">
        <f t="shared" si="96"/>
        <v>V</v>
      </c>
      <c r="K1252" s="38"/>
      <c r="L1252" s="38"/>
      <c r="M1252" s="38"/>
      <c r="N1252" s="38"/>
      <c r="O1252" s="38"/>
      <c r="P1252" s="38"/>
      <c r="U1252" s="39">
        <v>12.5</v>
      </c>
      <c r="V1252" s="34">
        <v>3.81</v>
      </c>
      <c r="X1252" s="39"/>
      <c r="AA1252" s="34">
        <v>427.73200000000003</v>
      </c>
      <c r="AB1252" s="34">
        <f t="shared" si="97"/>
        <v>423.92200000000003</v>
      </c>
      <c r="AD1252" s="34">
        <v>3.048</v>
      </c>
      <c r="AE1252" s="34" t="s">
        <v>67</v>
      </c>
    </row>
    <row r="1253" spans="1:31" s="34" customFormat="1" x14ac:dyDescent="0.2">
      <c r="A1253" s="34" t="s">
        <v>200</v>
      </c>
      <c r="B1253" s="42">
        <v>473429095052301</v>
      </c>
      <c r="C1253" s="36">
        <v>308</v>
      </c>
      <c r="D1253" s="37">
        <v>37130</v>
      </c>
      <c r="E1253" s="37"/>
      <c r="F1253" s="37"/>
      <c r="G1253" s="37"/>
      <c r="H1253" s="37"/>
      <c r="I1253" s="37"/>
      <c r="J1253" s="38" t="str">
        <f t="shared" si="96"/>
        <v>V</v>
      </c>
      <c r="K1253" s="38"/>
      <c r="L1253" s="38"/>
      <c r="M1253" s="38"/>
      <c r="N1253" s="38"/>
      <c r="O1253" s="38"/>
      <c r="P1253" s="38"/>
      <c r="U1253" s="39">
        <v>12.77</v>
      </c>
      <c r="V1253" s="34">
        <v>3.8919999999999999</v>
      </c>
      <c r="X1253" s="39"/>
      <c r="AA1253" s="34">
        <v>427.73200000000003</v>
      </c>
      <c r="AB1253" s="34">
        <f t="shared" si="97"/>
        <v>423.84000000000003</v>
      </c>
      <c r="AD1253" s="34">
        <v>3.13</v>
      </c>
      <c r="AE1253" s="34" t="s">
        <v>67</v>
      </c>
    </row>
    <row r="1254" spans="1:31" s="34" customFormat="1" x14ac:dyDescent="0.2">
      <c r="A1254" s="34" t="s">
        <v>200</v>
      </c>
      <c r="B1254" s="42">
        <v>473429095052301</v>
      </c>
      <c r="C1254" s="36">
        <v>308</v>
      </c>
      <c r="D1254" s="37">
        <v>37159</v>
      </c>
      <c r="E1254" s="37"/>
      <c r="F1254" s="37"/>
      <c r="G1254" s="37"/>
      <c r="H1254" s="37"/>
      <c r="I1254" s="37"/>
      <c r="J1254" s="38" t="str">
        <f t="shared" si="96"/>
        <v>V</v>
      </c>
      <c r="K1254" s="38"/>
      <c r="L1254" s="38"/>
      <c r="M1254" s="38"/>
      <c r="N1254" s="38"/>
      <c r="O1254" s="38"/>
      <c r="P1254" s="38"/>
      <c r="U1254" s="39">
        <v>13.02</v>
      </c>
      <c r="V1254" s="34">
        <v>3.968</v>
      </c>
      <c r="X1254" s="39"/>
      <c r="AA1254" s="34">
        <v>427.73200000000003</v>
      </c>
      <c r="AB1254" s="34">
        <f t="shared" si="97"/>
        <v>423.76400000000001</v>
      </c>
      <c r="AD1254" s="34">
        <v>3.206</v>
      </c>
      <c r="AE1254" s="34" t="s">
        <v>67</v>
      </c>
    </row>
    <row r="1255" spans="1:31" s="34" customFormat="1" x14ac:dyDescent="0.2">
      <c r="A1255" s="34" t="s">
        <v>200</v>
      </c>
      <c r="B1255" s="42">
        <v>473429095052301</v>
      </c>
      <c r="C1255" s="36">
        <v>308</v>
      </c>
      <c r="D1255" s="37">
        <v>37193</v>
      </c>
      <c r="E1255" s="37"/>
      <c r="F1255" s="37"/>
      <c r="G1255" s="37"/>
      <c r="H1255" s="37"/>
      <c r="I1255" s="37"/>
      <c r="J1255" s="38" t="str">
        <f t="shared" si="96"/>
        <v>V</v>
      </c>
      <c r="K1255" s="38"/>
      <c r="L1255" s="38"/>
      <c r="M1255" s="38"/>
      <c r="N1255" s="38"/>
      <c r="O1255" s="38"/>
      <c r="P1255" s="38"/>
      <c r="U1255" s="39">
        <v>13.21</v>
      </c>
      <c r="V1255" s="34">
        <v>4.0259999999999998</v>
      </c>
      <c r="X1255" s="39"/>
      <c r="AA1255" s="34">
        <v>427.73200000000003</v>
      </c>
      <c r="AB1255" s="34">
        <v>423.70600000000002</v>
      </c>
      <c r="AD1255" s="34">
        <v>3.2639999999999998</v>
      </c>
      <c r="AE1255" s="34" t="s">
        <v>67</v>
      </c>
    </row>
    <row r="1256" spans="1:31" s="34" customFormat="1" x14ac:dyDescent="0.2">
      <c r="A1256" s="34" t="s">
        <v>200</v>
      </c>
      <c r="B1256" s="42">
        <v>473429095052301</v>
      </c>
      <c r="C1256" s="36">
        <v>308</v>
      </c>
      <c r="D1256" s="37">
        <v>37223</v>
      </c>
      <c r="E1256" s="37"/>
      <c r="F1256" s="37"/>
      <c r="G1256" s="37"/>
      <c r="H1256" s="37"/>
      <c r="I1256" s="37"/>
      <c r="J1256" s="38" t="str">
        <f t="shared" si="96"/>
        <v>V</v>
      </c>
      <c r="K1256" s="38"/>
      <c r="L1256" s="38"/>
      <c r="M1256" s="38"/>
      <c r="N1256" s="38"/>
      <c r="O1256" s="38"/>
      <c r="P1256" s="38"/>
      <c r="U1256" s="39">
        <v>13.31</v>
      </c>
      <c r="V1256" s="34">
        <v>4.0570000000000004</v>
      </c>
      <c r="X1256" s="39"/>
      <c r="AA1256" s="34">
        <v>427.73200000000003</v>
      </c>
      <c r="AB1256" s="34">
        <v>423.67500000000001</v>
      </c>
      <c r="AD1256" s="34">
        <v>3.2949999999999999</v>
      </c>
      <c r="AE1256" s="34" t="s">
        <v>67</v>
      </c>
    </row>
    <row r="1257" spans="1:31" s="34" customFormat="1" x14ac:dyDescent="0.2">
      <c r="A1257" s="34" t="s">
        <v>200</v>
      </c>
      <c r="B1257" s="42">
        <v>473429095052301</v>
      </c>
      <c r="C1257" s="36">
        <v>308</v>
      </c>
      <c r="D1257" s="37">
        <v>37244</v>
      </c>
      <c r="E1257" s="37"/>
      <c r="F1257" s="37"/>
      <c r="G1257" s="37"/>
      <c r="H1257" s="37"/>
      <c r="I1257" s="37"/>
      <c r="J1257" s="38" t="str">
        <f t="shared" si="96"/>
        <v>V</v>
      </c>
      <c r="K1257" s="38"/>
      <c r="L1257" s="38"/>
      <c r="M1257" s="38"/>
      <c r="N1257" s="38"/>
      <c r="O1257" s="38"/>
      <c r="P1257" s="38"/>
      <c r="U1257" s="39">
        <v>13.39</v>
      </c>
      <c r="V1257" s="34">
        <v>4.0810000000000004</v>
      </c>
      <c r="X1257" s="39"/>
      <c r="AA1257" s="34">
        <v>427.73200000000003</v>
      </c>
      <c r="AB1257" s="34">
        <v>423.65100000000001</v>
      </c>
      <c r="AD1257" s="34">
        <v>30319</v>
      </c>
      <c r="AE1257" s="34" t="s">
        <v>67</v>
      </c>
    </row>
    <row r="1258" spans="1:31" s="34" customFormat="1" x14ac:dyDescent="0.2">
      <c r="A1258" s="34" t="s">
        <v>200</v>
      </c>
      <c r="B1258" s="42">
        <v>473429095052301</v>
      </c>
      <c r="C1258" s="36">
        <v>308</v>
      </c>
      <c r="D1258" s="37">
        <v>37281</v>
      </c>
      <c r="E1258" s="37"/>
      <c r="F1258" s="37"/>
      <c r="G1258" s="37"/>
      <c r="H1258" s="37"/>
      <c r="I1258" s="37"/>
      <c r="J1258" s="38" t="str">
        <f t="shared" si="96"/>
        <v>V</v>
      </c>
      <c r="K1258" s="38"/>
      <c r="L1258" s="38"/>
      <c r="M1258" s="38"/>
      <c r="N1258" s="38"/>
      <c r="O1258" s="38"/>
      <c r="P1258" s="38"/>
      <c r="U1258" s="39">
        <v>13.51</v>
      </c>
      <c r="V1258" s="34">
        <v>4.1180000000000003</v>
      </c>
      <c r="X1258" s="39"/>
      <c r="AA1258" s="34">
        <v>427.73200000000003</v>
      </c>
      <c r="AB1258" s="34">
        <v>423.61399999999998</v>
      </c>
      <c r="AD1258" s="34">
        <v>3.3559999999999999</v>
      </c>
      <c r="AE1258" s="34" t="s">
        <v>67</v>
      </c>
    </row>
    <row r="1259" spans="1:31" s="34" customFormat="1" x14ac:dyDescent="0.2">
      <c r="A1259" s="34" t="s">
        <v>200</v>
      </c>
      <c r="B1259" s="42">
        <v>473429095052301</v>
      </c>
      <c r="C1259" s="36">
        <v>308</v>
      </c>
      <c r="D1259" s="37">
        <v>37314</v>
      </c>
      <c r="E1259" s="37"/>
      <c r="F1259" s="37"/>
      <c r="G1259" s="37"/>
      <c r="H1259" s="37"/>
      <c r="I1259" s="37"/>
      <c r="J1259" s="38" t="str">
        <f t="shared" si="96"/>
        <v>V</v>
      </c>
      <c r="K1259" s="38"/>
      <c r="L1259" s="38"/>
      <c r="M1259" s="38"/>
      <c r="N1259" s="38"/>
      <c r="O1259" s="38"/>
      <c r="P1259" s="38"/>
      <c r="U1259" s="39">
        <v>13.65</v>
      </c>
      <c r="V1259" s="34">
        <v>4.1609999999999996</v>
      </c>
      <c r="X1259" s="39"/>
      <c r="AA1259" s="34">
        <v>427.73200000000003</v>
      </c>
      <c r="AB1259" s="34">
        <v>423.57100000000003</v>
      </c>
      <c r="AD1259" s="34">
        <v>3.399</v>
      </c>
      <c r="AE1259" s="34" t="s">
        <v>67</v>
      </c>
    </row>
    <row r="1260" spans="1:31" s="34" customFormat="1" x14ac:dyDescent="0.2">
      <c r="A1260" s="34" t="s">
        <v>200</v>
      </c>
      <c r="B1260" s="42">
        <v>473429095052301</v>
      </c>
      <c r="C1260" s="36">
        <v>308</v>
      </c>
      <c r="D1260" s="37">
        <v>37337</v>
      </c>
      <c r="E1260" s="37"/>
      <c r="F1260" s="37"/>
      <c r="G1260" s="37"/>
      <c r="H1260" s="37"/>
      <c r="I1260" s="37"/>
      <c r="J1260" s="38" t="str">
        <f t="shared" si="96"/>
        <v>V</v>
      </c>
      <c r="K1260" s="38"/>
      <c r="L1260" s="38"/>
      <c r="M1260" s="38"/>
      <c r="N1260" s="38"/>
      <c r="O1260" s="38"/>
      <c r="P1260" s="38"/>
      <c r="U1260" s="39">
        <v>13.75</v>
      </c>
      <c r="V1260" s="34">
        <v>4.1909999999999998</v>
      </c>
      <c r="X1260" s="39"/>
      <c r="AA1260" s="34">
        <v>427.73200000000003</v>
      </c>
      <c r="AB1260" s="34">
        <v>423.541</v>
      </c>
      <c r="AD1260" s="34">
        <v>3.4289999999999998</v>
      </c>
      <c r="AE1260" s="34" t="s">
        <v>67</v>
      </c>
    </row>
    <row r="1261" spans="1:31" s="34" customFormat="1" x14ac:dyDescent="0.2">
      <c r="A1261" s="34" t="s">
        <v>200</v>
      </c>
      <c r="B1261" s="42">
        <v>473429095052301</v>
      </c>
      <c r="C1261" s="36">
        <v>308</v>
      </c>
      <c r="D1261" s="37">
        <v>37375</v>
      </c>
      <c r="E1261" s="37"/>
      <c r="F1261" s="37"/>
      <c r="G1261" s="37"/>
      <c r="H1261" s="37"/>
      <c r="I1261" s="37"/>
      <c r="J1261" s="38" t="str">
        <f t="shared" si="96"/>
        <v>V</v>
      </c>
      <c r="K1261" s="38"/>
      <c r="L1261" s="38"/>
      <c r="M1261" s="38"/>
      <c r="N1261" s="38"/>
      <c r="O1261" s="38"/>
      <c r="P1261" s="38"/>
      <c r="U1261" s="39">
        <v>13.72</v>
      </c>
      <c r="V1261" s="34">
        <v>4.1820000000000004</v>
      </c>
      <c r="X1261" s="39"/>
      <c r="AA1261" s="34">
        <v>427.73200000000003</v>
      </c>
      <c r="AB1261" s="34">
        <v>423.55</v>
      </c>
      <c r="AD1261" s="34">
        <v>3.42</v>
      </c>
      <c r="AE1261" s="34" t="s">
        <v>67</v>
      </c>
    </row>
    <row r="1262" spans="1:31" s="34" customFormat="1" x14ac:dyDescent="0.2">
      <c r="A1262" s="34" t="s">
        <v>200</v>
      </c>
      <c r="B1262" s="42">
        <v>473429095052301</v>
      </c>
      <c r="C1262" s="36">
        <v>308</v>
      </c>
      <c r="D1262" s="37">
        <v>37398</v>
      </c>
      <c r="E1262" s="37"/>
      <c r="F1262" s="37"/>
      <c r="G1262" s="37"/>
      <c r="H1262" s="37"/>
      <c r="I1262" s="37"/>
      <c r="J1262" s="38" t="str">
        <f t="shared" si="96"/>
        <v>V</v>
      </c>
      <c r="K1262" s="38"/>
      <c r="L1262" s="38"/>
      <c r="M1262" s="38"/>
      <c r="N1262" s="38"/>
      <c r="O1262" s="38"/>
      <c r="P1262" s="38"/>
      <c r="U1262" s="39">
        <v>13.6</v>
      </c>
      <c r="V1262" s="34">
        <v>4.1449999999999996</v>
      </c>
      <c r="X1262" s="39"/>
      <c r="AA1262" s="34">
        <v>427.73200000000003</v>
      </c>
      <c r="AB1262" s="34">
        <v>423.58699999999999</v>
      </c>
      <c r="AD1262" s="34">
        <v>3.383</v>
      </c>
      <c r="AE1262" s="34" t="s">
        <v>67</v>
      </c>
    </row>
    <row r="1263" spans="1:31" s="34" customFormat="1" x14ac:dyDescent="0.2">
      <c r="A1263" s="34" t="s">
        <v>200</v>
      </c>
      <c r="B1263" s="42">
        <v>473429095052301</v>
      </c>
      <c r="C1263" s="36">
        <v>308</v>
      </c>
      <c r="D1263" s="37">
        <v>37433</v>
      </c>
      <c r="E1263" s="37"/>
      <c r="F1263" s="37"/>
      <c r="G1263" s="37"/>
      <c r="H1263" s="37"/>
      <c r="I1263" s="37"/>
      <c r="J1263" s="38" t="str">
        <f t="shared" si="96"/>
        <v>V</v>
      </c>
      <c r="K1263" s="38"/>
      <c r="L1263" s="38"/>
      <c r="M1263" s="38"/>
      <c r="N1263" s="38"/>
      <c r="O1263" s="38"/>
      <c r="P1263" s="38"/>
      <c r="U1263" s="39">
        <v>13.45</v>
      </c>
      <c r="V1263" s="34">
        <v>4.0999999999999996</v>
      </c>
      <c r="X1263" s="39"/>
      <c r="AA1263" s="34">
        <v>427.73200000000003</v>
      </c>
      <c r="AB1263" s="34">
        <v>423.63200000000001</v>
      </c>
      <c r="AD1263" s="34">
        <v>3.3380000000000001</v>
      </c>
      <c r="AE1263" s="34" t="s">
        <v>67</v>
      </c>
    </row>
    <row r="1264" spans="1:31" s="34" customFormat="1" x14ac:dyDescent="0.2">
      <c r="A1264" s="34" t="s">
        <v>200</v>
      </c>
      <c r="B1264" s="42">
        <v>473429095052301</v>
      </c>
      <c r="C1264" s="36">
        <v>308</v>
      </c>
      <c r="D1264" s="37">
        <v>37460</v>
      </c>
      <c r="E1264" s="37"/>
      <c r="F1264" s="37"/>
      <c r="G1264" s="37"/>
      <c r="H1264" s="37"/>
      <c r="I1264" s="37"/>
      <c r="J1264" s="38" t="str">
        <f t="shared" si="96"/>
        <v>V</v>
      </c>
      <c r="K1264" s="38"/>
      <c r="L1264" s="38"/>
      <c r="M1264" s="38"/>
      <c r="N1264" s="38"/>
      <c r="O1264" s="38"/>
      <c r="P1264" s="38"/>
      <c r="U1264" s="39">
        <v>13.37</v>
      </c>
      <c r="V1264" s="34">
        <v>4.0750000000000002</v>
      </c>
      <c r="X1264" s="39"/>
      <c r="AA1264" s="34">
        <v>427.73200000000003</v>
      </c>
      <c r="AB1264" s="34">
        <v>423.65699999999998</v>
      </c>
      <c r="AD1264" s="34">
        <v>3.3130000000000002</v>
      </c>
      <c r="AE1264" s="34" t="s">
        <v>67</v>
      </c>
    </row>
    <row r="1265" spans="1:31" s="34" customFormat="1" x14ac:dyDescent="0.2">
      <c r="A1265" s="34" t="s">
        <v>200</v>
      </c>
      <c r="B1265" s="42">
        <v>473429095052301</v>
      </c>
      <c r="C1265" s="36">
        <v>308</v>
      </c>
      <c r="D1265" s="37">
        <v>37494</v>
      </c>
      <c r="E1265" s="37"/>
      <c r="F1265" s="37"/>
      <c r="G1265" s="37"/>
      <c r="H1265" s="37"/>
      <c r="I1265" s="37"/>
      <c r="J1265" s="38" t="str">
        <f t="shared" si="96"/>
        <v>V</v>
      </c>
      <c r="K1265" s="38"/>
      <c r="L1265" s="38"/>
      <c r="M1265" s="38"/>
      <c r="N1265" s="38"/>
      <c r="O1265" s="38"/>
      <c r="P1265" s="38"/>
      <c r="U1265" s="39">
        <v>13.45</v>
      </c>
      <c r="V1265" s="34">
        <v>4.0999999999999996</v>
      </c>
      <c r="X1265" s="39"/>
      <c r="AA1265" s="34">
        <v>427.73200000000003</v>
      </c>
      <c r="AB1265" s="34">
        <v>423.63200000000001</v>
      </c>
      <c r="AD1265" s="34">
        <v>3.3380000000000001</v>
      </c>
      <c r="AE1265" s="34" t="s">
        <v>67</v>
      </c>
    </row>
    <row r="1266" spans="1:31" s="34" customFormat="1" x14ac:dyDescent="0.2">
      <c r="A1266" s="34" t="s">
        <v>200</v>
      </c>
      <c r="B1266" s="42">
        <v>473429095052301</v>
      </c>
      <c r="C1266" s="36">
        <v>308</v>
      </c>
      <c r="D1266" s="37">
        <v>37524</v>
      </c>
      <c r="E1266" s="37"/>
      <c r="F1266" s="37"/>
      <c r="G1266" s="37"/>
      <c r="H1266" s="37"/>
      <c r="I1266" s="37"/>
      <c r="J1266" s="38" t="str">
        <f t="shared" si="96"/>
        <v>V</v>
      </c>
      <c r="K1266" s="38"/>
      <c r="L1266" s="38"/>
      <c r="M1266" s="38"/>
      <c r="N1266" s="38"/>
      <c r="O1266" s="38"/>
      <c r="P1266" s="38"/>
      <c r="U1266" s="39">
        <v>13.61</v>
      </c>
      <c r="V1266" s="40">
        <f t="shared" ref="V1266:V1329" si="98">U1266*0.3048</f>
        <v>4.1483280000000002</v>
      </c>
      <c r="W1266" s="40"/>
      <c r="X1266" s="39"/>
      <c r="AA1266" s="34">
        <v>427.73200000000003</v>
      </c>
      <c r="AB1266" s="34">
        <f t="shared" ref="AB1266:AB1329" si="99">AA1266-V1266</f>
        <v>423.58367200000004</v>
      </c>
      <c r="AD1266" s="40">
        <f t="shared" ref="AD1266:AD1330" si="100">V1266-0.762</f>
        <v>3.3863280000000002</v>
      </c>
    </row>
    <row r="1267" spans="1:31" s="34" customFormat="1" x14ac:dyDescent="0.2">
      <c r="A1267" s="34" t="s">
        <v>200</v>
      </c>
      <c r="B1267" s="42">
        <v>473429095052301</v>
      </c>
      <c r="C1267" s="36">
        <v>308</v>
      </c>
      <c r="D1267" s="37">
        <v>37550</v>
      </c>
      <c r="E1267" s="37"/>
      <c r="F1267" s="37"/>
      <c r="G1267" s="37"/>
      <c r="H1267" s="37"/>
      <c r="I1267" s="37"/>
      <c r="J1267" s="38" t="str">
        <f t="shared" si="96"/>
        <v>V</v>
      </c>
      <c r="K1267" s="38"/>
      <c r="L1267" s="38"/>
      <c r="M1267" s="38"/>
      <c r="N1267" s="38"/>
      <c r="O1267" s="38"/>
      <c r="P1267" s="38"/>
      <c r="U1267" s="39">
        <v>13.71</v>
      </c>
      <c r="V1267" s="40">
        <f t="shared" si="98"/>
        <v>4.1788080000000001</v>
      </c>
      <c r="W1267" s="40"/>
      <c r="X1267" s="39"/>
      <c r="AA1267" s="34">
        <v>427.73200000000003</v>
      </c>
      <c r="AB1267" s="34">
        <f t="shared" si="99"/>
        <v>423.55319200000002</v>
      </c>
      <c r="AD1267" s="40">
        <f t="shared" si="100"/>
        <v>3.4168080000000001</v>
      </c>
    </row>
    <row r="1268" spans="1:31" s="34" customFormat="1" x14ac:dyDescent="0.2">
      <c r="A1268" s="34" t="s">
        <v>200</v>
      </c>
      <c r="B1268" s="42">
        <v>473429095052301</v>
      </c>
      <c r="C1268" s="36">
        <v>308</v>
      </c>
      <c r="D1268" s="37">
        <v>37581</v>
      </c>
      <c r="E1268" s="37"/>
      <c r="F1268" s="37"/>
      <c r="G1268" s="37"/>
      <c r="H1268" s="37"/>
      <c r="I1268" s="37"/>
      <c r="J1268" s="38" t="str">
        <f t="shared" si="96"/>
        <v>V</v>
      </c>
      <c r="K1268" s="38"/>
      <c r="L1268" s="38"/>
      <c r="M1268" s="38"/>
      <c r="N1268" s="38"/>
      <c r="O1268" s="38"/>
      <c r="P1268" s="38"/>
      <c r="U1268" s="39">
        <v>13.79</v>
      </c>
      <c r="V1268" s="40">
        <f t="shared" si="98"/>
        <v>4.2031919999999996</v>
      </c>
      <c r="W1268" s="40"/>
      <c r="X1268" s="39"/>
      <c r="AA1268" s="34">
        <v>427.73200000000003</v>
      </c>
      <c r="AB1268" s="34">
        <f t="shared" si="99"/>
        <v>423.52880800000003</v>
      </c>
      <c r="AD1268" s="40">
        <f t="shared" si="100"/>
        <v>3.4411919999999996</v>
      </c>
    </row>
    <row r="1269" spans="1:31" s="34" customFormat="1" x14ac:dyDescent="0.2">
      <c r="A1269" s="34" t="s">
        <v>200</v>
      </c>
      <c r="B1269" s="42">
        <v>473429095052301</v>
      </c>
      <c r="C1269" s="36">
        <v>308</v>
      </c>
      <c r="D1269" s="37">
        <v>37610</v>
      </c>
      <c r="E1269" s="37"/>
      <c r="F1269" s="37"/>
      <c r="G1269" s="37"/>
      <c r="H1269" s="37"/>
      <c r="I1269" s="37"/>
      <c r="J1269" s="38" t="str">
        <f t="shared" si="96"/>
        <v>V</v>
      </c>
      <c r="K1269" s="38"/>
      <c r="L1269" s="38"/>
      <c r="M1269" s="38"/>
      <c r="N1269" s="38"/>
      <c r="O1269" s="38"/>
      <c r="P1269" s="38"/>
      <c r="U1269" s="39">
        <v>13.83</v>
      </c>
      <c r="V1269" s="40">
        <f t="shared" si="98"/>
        <v>4.2153840000000002</v>
      </c>
      <c r="W1269" s="40"/>
      <c r="X1269" s="39"/>
      <c r="AA1269" s="34">
        <v>427.73200000000003</v>
      </c>
      <c r="AB1269" s="34">
        <f t="shared" si="99"/>
        <v>423.516616</v>
      </c>
      <c r="AD1269" s="40">
        <f t="shared" si="100"/>
        <v>3.4533840000000002</v>
      </c>
    </row>
    <row r="1270" spans="1:31" s="34" customFormat="1" x14ac:dyDescent="0.2">
      <c r="A1270" s="34" t="s">
        <v>200</v>
      </c>
      <c r="B1270" s="42">
        <v>473429095052301</v>
      </c>
      <c r="C1270" s="36">
        <v>308</v>
      </c>
      <c r="D1270" s="37">
        <v>37651</v>
      </c>
      <c r="E1270" s="37"/>
      <c r="F1270" s="37"/>
      <c r="G1270" s="37"/>
      <c r="H1270" s="37"/>
      <c r="I1270" s="37"/>
      <c r="J1270" s="38" t="str">
        <f t="shared" si="96"/>
        <v>V</v>
      </c>
      <c r="K1270" s="38"/>
      <c r="L1270" s="38"/>
      <c r="M1270" s="38"/>
      <c r="N1270" s="38"/>
      <c r="O1270" s="38"/>
      <c r="P1270" s="38"/>
      <c r="U1270" s="39">
        <v>13.95</v>
      </c>
      <c r="V1270" s="40">
        <f t="shared" si="98"/>
        <v>4.2519600000000004</v>
      </c>
      <c r="W1270" s="40"/>
      <c r="X1270" s="39"/>
      <c r="AA1270" s="34">
        <v>427.73200000000003</v>
      </c>
      <c r="AB1270" s="34">
        <f t="shared" si="99"/>
        <v>423.48004000000003</v>
      </c>
      <c r="AD1270" s="40">
        <f t="shared" si="100"/>
        <v>3.4899600000000004</v>
      </c>
    </row>
    <row r="1271" spans="1:31" s="34" customFormat="1" x14ac:dyDescent="0.2">
      <c r="A1271" s="34" t="s">
        <v>200</v>
      </c>
      <c r="B1271" s="42">
        <v>473429095052301</v>
      </c>
      <c r="C1271" s="36">
        <v>308</v>
      </c>
      <c r="D1271" s="37">
        <v>37679</v>
      </c>
      <c r="E1271" s="37"/>
      <c r="F1271" s="37"/>
      <c r="G1271" s="37"/>
      <c r="H1271" s="37"/>
      <c r="I1271" s="37"/>
      <c r="J1271" s="38" t="str">
        <f t="shared" si="96"/>
        <v>V</v>
      </c>
      <c r="K1271" s="38"/>
      <c r="L1271" s="38"/>
      <c r="M1271" s="38"/>
      <c r="N1271" s="38"/>
      <c r="O1271" s="38"/>
      <c r="P1271" s="38"/>
      <c r="U1271" s="39">
        <v>14.06</v>
      </c>
      <c r="V1271" s="40">
        <f t="shared" si="98"/>
        <v>4.285488</v>
      </c>
      <c r="W1271" s="40"/>
      <c r="X1271" s="39"/>
      <c r="AA1271" s="34">
        <v>427.73200000000003</v>
      </c>
      <c r="AB1271" s="34">
        <f t="shared" si="99"/>
        <v>423.44651200000004</v>
      </c>
      <c r="AD1271" s="40">
        <f t="shared" si="100"/>
        <v>3.523488</v>
      </c>
    </row>
    <row r="1272" spans="1:31" s="34" customFormat="1" x14ac:dyDescent="0.2">
      <c r="A1272" s="34" t="s">
        <v>200</v>
      </c>
      <c r="B1272" s="42">
        <v>473429095052301</v>
      </c>
      <c r="C1272" s="36">
        <v>308</v>
      </c>
      <c r="D1272" s="37">
        <v>37706</v>
      </c>
      <c r="E1272" s="37"/>
      <c r="F1272" s="37"/>
      <c r="G1272" s="37"/>
      <c r="H1272" s="37"/>
      <c r="I1272" s="37"/>
      <c r="J1272" s="38" t="str">
        <f t="shared" si="96"/>
        <v>V</v>
      </c>
      <c r="K1272" s="38"/>
      <c r="L1272" s="38"/>
      <c r="M1272" s="38"/>
      <c r="N1272" s="38"/>
      <c r="O1272" s="38"/>
      <c r="P1272" s="38"/>
      <c r="U1272" s="39">
        <v>14.14</v>
      </c>
      <c r="V1272" s="40">
        <f t="shared" si="98"/>
        <v>4.3098720000000004</v>
      </c>
      <c r="W1272" s="40"/>
      <c r="X1272" s="39"/>
      <c r="AA1272" s="34">
        <v>427.73200000000003</v>
      </c>
      <c r="AB1272" s="34">
        <f t="shared" si="99"/>
        <v>423.42212800000004</v>
      </c>
      <c r="AD1272" s="40">
        <f t="shared" si="100"/>
        <v>3.5478720000000004</v>
      </c>
    </row>
    <row r="1273" spans="1:31" s="34" customFormat="1" x14ac:dyDescent="0.2">
      <c r="A1273" s="34" t="s">
        <v>200</v>
      </c>
      <c r="B1273" s="42">
        <v>473429095052301</v>
      </c>
      <c r="C1273" s="36">
        <v>308</v>
      </c>
      <c r="D1273" s="37">
        <v>37739</v>
      </c>
      <c r="E1273" s="37"/>
      <c r="F1273" s="37"/>
      <c r="G1273" s="37"/>
      <c r="H1273" s="37"/>
      <c r="I1273" s="37"/>
      <c r="J1273" s="38" t="str">
        <f t="shared" si="96"/>
        <v>V</v>
      </c>
      <c r="K1273" s="38"/>
      <c r="L1273" s="38"/>
      <c r="M1273" s="38"/>
      <c r="N1273" s="38"/>
      <c r="O1273" s="38"/>
      <c r="P1273" s="38"/>
      <c r="U1273" s="39">
        <v>14.15</v>
      </c>
      <c r="V1273" s="40">
        <f t="shared" si="98"/>
        <v>4.3129200000000001</v>
      </c>
      <c r="W1273" s="40"/>
      <c r="X1273" s="39"/>
      <c r="AA1273" s="34">
        <v>427.73200000000003</v>
      </c>
      <c r="AB1273" s="34">
        <f t="shared" si="99"/>
        <v>423.41908000000001</v>
      </c>
      <c r="AD1273" s="40">
        <f t="shared" si="100"/>
        <v>3.5509200000000001</v>
      </c>
    </row>
    <row r="1274" spans="1:31" s="34" customFormat="1" x14ac:dyDescent="0.2">
      <c r="A1274" s="34" t="s">
        <v>200</v>
      </c>
      <c r="B1274" s="42">
        <v>473429095052301</v>
      </c>
      <c r="C1274" s="36">
        <v>308</v>
      </c>
      <c r="D1274" s="37">
        <v>37761</v>
      </c>
      <c r="E1274" s="37"/>
      <c r="F1274" s="37"/>
      <c r="G1274" s="37"/>
      <c r="H1274" s="37"/>
      <c r="I1274" s="37"/>
      <c r="J1274" s="38" t="str">
        <f t="shared" si="96"/>
        <v>V</v>
      </c>
      <c r="K1274" s="38"/>
      <c r="L1274" s="38"/>
      <c r="M1274" s="38"/>
      <c r="N1274" s="38"/>
      <c r="O1274" s="38"/>
      <c r="P1274" s="38"/>
      <c r="U1274" s="39">
        <v>14.15</v>
      </c>
      <c r="V1274" s="40">
        <f t="shared" si="98"/>
        <v>4.3129200000000001</v>
      </c>
      <c r="W1274" s="40"/>
      <c r="X1274" s="39"/>
      <c r="AA1274" s="34">
        <v>427.73200000000003</v>
      </c>
      <c r="AB1274" s="34">
        <f t="shared" si="99"/>
        <v>423.41908000000001</v>
      </c>
      <c r="AD1274" s="40">
        <f t="shared" si="100"/>
        <v>3.5509200000000001</v>
      </c>
    </row>
    <row r="1275" spans="1:31" s="34" customFormat="1" x14ac:dyDescent="0.2">
      <c r="A1275" s="34" t="s">
        <v>200</v>
      </c>
      <c r="B1275" s="42">
        <v>473429095052301</v>
      </c>
      <c r="C1275" s="36">
        <v>308</v>
      </c>
      <c r="D1275" s="37">
        <v>37802</v>
      </c>
      <c r="E1275" s="37"/>
      <c r="F1275" s="37"/>
      <c r="G1275" s="37"/>
      <c r="H1275" s="37"/>
      <c r="I1275" s="37"/>
      <c r="J1275" s="38" t="str">
        <f t="shared" si="96"/>
        <v>V</v>
      </c>
      <c r="K1275" s="38"/>
      <c r="L1275" s="38"/>
      <c r="M1275" s="38"/>
      <c r="N1275" s="38"/>
      <c r="O1275" s="38"/>
      <c r="P1275" s="38"/>
      <c r="U1275" s="39">
        <v>14.11</v>
      </c>
      <c r="V1275" s="40">
        <f t="shared" si="98"/>
        <v>4.3007280000000003</v>
      </c>
      <c r="W1275" s="40"/>
      <c r="X1275" s="39"/>
      <c r="AA1275" s="34">
        <v>427.73200000000003</v>
      </c>
      <c r="AB1275" s="34">
        <f t="shared" si="99"/>
        <v>423.43127200000004</v>
      </c>
      <c r="AD1275" s="40">
        <f t="shared" si="100"/>
        <v>3.5387280000000003</v>
      </c>
    </row>
    <row r="1276" spans="1:31" s="34" customFormat="1" x14ac:dyDescent="0.2">
      <c r="A1276" s="34" t="s">
        <v>200</v>
      </c>
      <c r="B1276" s="42">
        <v>473429095052301</v>
      </c>
      <c r="C1276" s="36">
        <v>308</v>
      </c>
      <c r="D1276" s="37">
        <v>37825</v>
      </c>
      <c r="E1276" s="37"/>
      <c r="F1276" s="37"/>
      <c r="G1276" s="37"/>
      <c r="H1276" s="37"/>
      <c r="I1276" s="37"/>
      <c r="J1276" s="38" t="str">
        <f t="shared" si="96"/>
        <v>V</v>
      </c>
      <c r="K1276" s="38"/>
      <c r="L1276" s="38"/>
      <c r="M1276" s="38"/>
      <c r="N1276" s="38"/>
      <c r="O1276" s="38"/>
      <c r="P1276" s="38"/>
      <c r="U1276" s="39">
        <v>14.07</v>
      </c>
      <c r="V1276" s="40">
        <f t="shared" si="98"/>
        <v>4.2885360000000006</v>
      </c>
      <c r="W1276" s="40"/>
      <c r="X1276" s="39"/>
      <c r="AA1276" s="34">
        <v>427.73200000000003</v>
      </c>
      <c r="AB1276" s="34">
        <f t="shared" si="99"/>
        <v>423.44346400000001</v>
      </c>
      <c r="AD1276" s="40">
        <f t="shared" si="100"/>
        <v>3.5265360000000006</v>
      </c>
    </row>
    <row r="1277" spans="1:31" s="34" customFormat="1" x14ac:dyDescent="0.2">
      <c r="A1277" s="34" t="s">
        <v>200</v>
      </c>
      <c r="B1277" s="42">
        <v>473429095052301</v>
      </c>
      <c r="C1277" s="36">
        <v>308</v>
      </c>
      <c r="D1277" s="37">
        <v>37860</v>
      </c>
      <c r="E1277" s="37"/>
      <c r="F1277" s="37"/>
      <c r="G1277" s="37"/>
      <c r="H1277" s="37"/>
      <c r="I1277" s="37"/>
      <c r="J1277" s="38" t="str">
        <f t="shared" si="96"/>
        <v>V</v>
      </c>
      <c r="K1277" s="38"/>
      <c r="L1277" s="38"/>
      <c r="M1277" s="38"/>
      <c r="N1277" s="38"/>
      <c r="O1277" s="38"/>
      <c r="P1277" s="38"/>
      <c r="U1277" s="39">
        <v>14.25</v>
      </c>
      <c r="V1277" s="40">
        <f t="shared" si="98"/>
        <v>4.3433999999999999</v>
      </c>
      <c r="W1277" s="40"/>
      <c r="X1277" s="39"/>
      <c r="AA1277" s="34">
        <v>427.73200000000003</v>
      </c>
      <c r="AB1277" s="34">
        <f t="shared" si="99"/>
        <v>423.38860000000005</v>
      </c>
      <c r="AD1277" s="40">
        <f t="shared" si="100"/>
        <v>3.5813999999999999</v>
      </c>
    </row>
    <row r="1278" spans="1:31" s="34" customFormat="1" x14ac:dyDescent="0.2">
      <c r="A1278" s="34" t="s">
        <v>200</v>
      </c>
      <c r="B1278" s="42">
        <v>473429095052301</v>
      </c>
      <c r="C1278" s="36">
        <v>308</v>
      </c>
      <c r="D1278" s="37">
        <v>37888</v>
      </c>
      <c r="E1278" s="37"/>
      <c r="F1278" s="37"/>
      <c r="G1278" s="37"/>
      <c r="H1278" s="37"/>
      <c r="I1278" s="37"/>
      <c r="J1278" s="38" t="str">
        <f t="shared" si="96"/>
        <v>V</v>
      </c>
      <c r="K1278" s="38"/>
      <c r="L1278" s="38"/>
      <c r="M1278" s="38"/>
      <c r="N1278" s="38"/>
      <c r="O1278" s="38"/>
      <c r="P1278" s="38"/>
      <c r="U1278" s="39">
        <v>14.34</v>
      </c>
      <c r="V1278" s="40">
        <f t="shared" si="98"/>
        <v>4.3708320000000001</v>
      </c>
      <c r="W1278" s="40"/>
      <c r="X1278" s="39"/>
      <c r="AA1278" s="34">
        <v>427.73200000000003</v>
      </c>
      <c r="AB1278" s="34">
        <f t="shared" si="99"/>
        <v>423.36116800000002</v>
      </c>
      <c r="AD1278" s="40">
        <f t="shared" si="100"/>
        <v>3.608832</v>
      </c>
    </row>
    <row r="1279" spans="1:31" s="34" customFormat="1" x14ac:dyDescent="0.2">
      <c r="A1279" s="34" t="s">
        <v>200</v>
      </c>
      <c r="B1279" s="42">
        <v>473429095052301</v>
      </c>
      <c r="C1279" s="36">
        <v>308</v>
      </c>
      <c r="D1279" s="37">
        <v>37924</v>
      </c>
      <c r="E1279" s="37"/>
      <c r="F1279" s="37"/>
      <c r="G1279" s="37"/>
      <c r="H1279" s="37"/>
      <c r="I1279" s="37"/>
      <c r="J1279" s="38" t="str">
        <f t="shared" si="96"/>
        <v>V</v>
      </c>
      <c r="K1279" s="38"/>
      <c r="L1279" s="38"/>
      <c r="M1279" s="38"/>
      <c r="N1279" s="38"/>
      <c r="O1279" s="38"/>
      <c r="P1279" s="38"/>
      <c r="U1279" s="39">
        <v>14.3</v>
      </c>
      <c r="V1279" s="40">
        <f t="shared" si="98"/>
        <v>4.3586400000000003</v>
      </c>
      <c r="W1279" s="40"/>
      <c r="X1279" s="39"/>
      <c r="AA1279" s="34">
        <v>427.73200000000003</v>
      </c>
      <c r="AB1279" s="34">
        <f t="shared" si="99"/>
        <v>423.37336000000005</v>
      </c>
      <c r="AD1279" s="40">
        <f t="shared" si="100"/>
        <v>3.5966400000000003</v>
      </c>
    </row>
    <row r="1280" spans="1:31" s="34" customFormat="1" x14ac:dyDescent="0.2">
      <c r="A1280" s="34" t="s">
        <v>200</v>
      </c>
      <c r="B1280" s="42">
        <v>473429095052301</v>
      </c>
      <c r="C1280" s="36">
        <v>308</v>
      </c>
      <c r="D1280" s="37">
        <v>37951</v>
      </c>
      <c r="E1280" s="37"/>
      <c r="F1280" s="37"/>
      <c r="G1280" s="37"/>
      <c r="H1280" s="37"/>
      <c r="I1280" s="37"/>
      <c r="J1280" s="38" t="str">
        <f t="shared" si="96"/>
        <v>V</v>
      </c>
      <c r="K1280" s="38"/>
      <c r="L1280" s="38"/>
      <c r="M1280" s="38"/>
      <c r="N1280" s="38"/>
      <c r="O1280" s="38"/>
      <c r="P1280" s="38"/>
      <c r="U1280" s="39">
        <v>14.36</v>
      </c>
      <c r="V1280" s="40">
        <f t="shared" si="98"/>
        <v>4.3769280000000004</v>
      </c>
      <c r="W1280" s="40"/>
      <c r="X1280" s="39"/>
      <c r="AA1280" s="34">
        <v>427.73200000000003</v>
      </c>
      <c r="AB1280" s="34">
        <f t="shared" si="99"/>
        <v>423.35507200000001</v>
      </c>
      <c r="AD1280" s="40">
        <f t="shared" si="100"/>
        <v>3.6149280000000004</v>
      </c>
    </row>
    <row r="1281" spans="1:30" s="34" customFormat="1" x14ac:dyDescent="0.2">
      <c r="A1281" s="34" t="s">
        <v>200</v>
      </c>
      <c r="B1281" s="42">
        <v>473429095052301</v>
      </c>
      <c r="C1281" s="36">
        <v>308</v>
      </c>
      <c r="D1281" s="37">
        <v>37978</v>
      </c>
      <c r="E1281" s="37"/>
      <c r="F1281" s="37"/>
      <c r="G1281" s="37"/>
      <c r="H1281" s="37"/>
      <c r="I1281" s="37"/>
      <c r="J1281" s="38" t="str">
        <f t="shared" si="96"/>
        <v>V</v>
      </c>
      <c r="K1281" s="38"/>
      <c r="L1281" s="38"/>
      <c r="M1281" s="38"/>
      <c r="N1281" s="38"/>
      <c r="O1281" s="38"/>
      <c r="P1281" s="38"/>
      <c r="U1281" s="39">
        <v>14.31</v>
      </c>
      <c r="V1281" s="40">
        <f t="shared" si="98"/>
        <v>4.361688</v>
      </c>
      <c r="W1281" s="40"/>
      <c r="X1281" s="39"/>
      <c r="AA1281" s="34">
        <v>427.73200000000003</v>
      </c>
      <c r="AB1281" s="34">
        <f t="shared" si="99"/>
        <v>423.37031200000001</v>
      </c>
      <c r="AD1281" s="40">
        <f t="shared" si="100"/>
        <v>3.599688</v>
      </c>
    </row>
    <row r="1282" spans="1:30" s="34" customFormat="1" x14ac:dyDescent="0.2">
      <c r="A1282" s="34" t="s">
        <v>200</v>
      </c>
      <c r="B1282" s="42">
        <v>473429095052301</v>
      </c>
      <c r="C1282" s="36">
        <v>308</v>
      </c>
      <c r="D1282" s="37">
        <v>38008</v>
      </c>
      <c r="E1282" s="37"/>
      <c r="F1282" s="37"/>
      <c r="G1282" s="37"/>
      <c r="H1282" s="37"/>
      <c r="I1282" s="37"/>
      <c r="J1282" s="38" t="str">
        <f t="shared" si="96"/>
        <v>V</v>
      </c>
      <c r="K1282" s="38"/>
      <c r="L1282" s="38"/>
      <c r="M1282" s="38"/>
      <c r="N1282" s="38"/>
      <c r="O1282" s="38"/>
      <c r="P1282" s="38"/>
      <c r="U1282" s="39">
        <v>14.34</v>
      </c>
      <c r="V1282" s="40">
        <f t="shared" si="98"/>
        <v>4.3708320000000001</v>
      </c>
      <c r="W1282" s="40"/>
      <c r="X1282" s="39"/>
      <c r="AA1282" s="34">
        <v>427.73200000000003</v>
      </c>
      <c r="AB1282" s="34">
        <f t="shared" si="99"/>
        <v>423.36116800000002</v>
      </c>
      <c r="AD1282" s="40">
        <f t="shared" si="100"/>
        <v>3.608832</v>
      </c>
    </row>
    <row r="1283" spans="1:30" s="34" customFormat="1" x14ac:dyDescent="0.2">
      <c r="A1283" s="34" t="s">
        <v>200</v>
      </c>
      <c r="B1283" s="42">
        <v>473429095052301</v>
      </c>
      <c r="C1283" s="36">
        <v>308</v>
      </c>
      <c r="D1283" s="37">
        <v>38047</v>
      </c>
      <c r="E1283" s="37"/>
      <c r="F1283" s="37"/>
      <c r="G1283" s="37"/>
      <c r="H1283" s="37"/>
      <c r="I1283" s="37"/>
      <c r="J1283" s="38" t="str">
        <f t="shared" si="96"/>
        <v>V</v>
      </c>
      <c r="K1283" s="38"/>
      <c r="L1283" s="38"/>
      <c r="M1283" s="38"/>
      <c r="N1283" s="38"/>
      <c r="O1283" s="38"/>
      <c r="P1283" s="38"/>
      <c r="U1283" s="39">
        <v>14.45</v>
      </c>
      <c r="V1283" s="40">
        <f t="shared" si="98"/>
        <v>4.4043599999999996</v>
      </c>
      <c r="W1283" s="40"/>
      <c r="X1283" s="39"/>
      <c r="AA1283" s="34">
        <v>427.73200000000003</v>
      </c>
      <c r="AB1283" s="34">
        <f t="shared" si="99"/>
        <v>423.32764000000003</v>
      </c>
      <c r="AD1283" s="40">
        <f t="shared" si="100"/>
        <v>3.6423599999999996</v>
      </c>
    </row>
    <row r="1284" spans="1:30" s="34" customFormat="1" x14ac:dyDescent="0.2">
      <c r="A1284" s="34" t="s">
        <v>200</v>
      </c>
      <c r="B1284" s="42">
        <v>473429095052301</v>
      </c>
      <c r="C1284" s="36">
        <v>308</v>
      </c>
      <c r="D1284" s="37">
        <v>38079</v>
      </c>
      <c r="E1284" s="37"/>
      <c r="F1284" s="37"/>
      <c r="G1284" s="37"/>
      <c r="H1284" s="37"/>
      <c r="I1284" s="37"/>
      <c r="J1284" s="38" t="str">
        <f t="shared" si="96"/>
        <v>V</v>
      </c>
      <c r="K1284" s="38"/>
      <c r="L1284" s="38"/>
      <c r="M1284" s="38"/>
      <c r="N1284" s="38"/>
      <c r="O1284" s="38"/>
      <c r="P1284" s="38"/>
      <c r="U1284" s="39">
        <v>14.38</v>
      </c>
      <c r="V1284" s="40">
        <f t="shared" si="98"/>
        <v>4.3830240000000007</v>
      </c>
      <c r="W1284" s="40"/>
      <c r="X1284" s="39"/>
      <c r="AA1284" s="34">
        <v>427.73200000000003</v>
      </c>
      <c r="AB1284" s="34">
        <f t="shared" si="99"/>
        <v>423.34897600000005</v>
      </c>
      <c r="AD1284" s="40">
        <f t="shared" si="100"/>
        <v>3.6210240000000007</v>
      </c>
    </row>
    <row r="1285" spans="1:30" s="34" customFormat="1" x14ac:dyDescent="0.2">
      <c r="A1285" s="34" t="s">
        <v>200</v>
      </c>
      <c r="B1285" s="42">
        <v>473429095052301</v>
      </c>
      <c r="C1285" s="36">
        <v>308</v>
      </c>
      <c r="D1285" s="37">
        <v>38105</v>
      </c>
      <c r="E1285" s="37"/>
      <c r="F1285" s="37"/>
      <c r="G1285" s="37"/>
      <c r="H1285" s="37"/>
      <c r="I1285" s="37"/>
      <c r="J1285" s="38" t="str">
        <f t="shared" si="96"/>
        <v>V</v>
      </c>
      <c r="K1285" s="38"/>
      <c r="L1285" s="38"/>
      <c r="M1285" s="38"/>
      <c r="N1285" s="38"/>
      <c r="O1285" s="38"/>
      <c r="P1285" s="38"/>
      <c r="U1285" s="39">
        <v>14.35</v>
      </c>
      <c r="V1285" s="40">
        <f t="shared" si="98"/>
        <v>4.3738799999999998</v>
      </c>
      <c r="W1285" s="40"/>
      <c r="X1285" s="39"/>
      <c r="AA1285" s="34">
        <v>427.73200000000003</v>
      </c>
      <c r="AB1285" s="34">
        <f t="shared" si="99"/>
        <v>423.35812000000004</v>
      </c>
      <c r="AD1285" s="40">
        <f t="shared" si="100"/>
        <v>3.6118799999999998</v>
      </c>
    </row>
    <row r="1286" spans="1:30" s="34" customFormat="1" x14ac:dyDescent="0.2">
      <c r="A1286" s="34" t="s">
        <v>200</v>
      </c>
      <c r="B1286" s="42">
        <v>473429095052301</v>
      </c>
      <c r="C1286" s="36">
        <v>308</v>
      </c>
      <c r="D1286" s="37">
        <v>38131</v>
      </c>
      <c r="E1286" s="37"/>
      <c r="F1286" s="37"/>
      <c r="G1286" s="37"/>
      <c r="H1286" s="37"/>
      <c r="I1286" s="37"/>
      <c r="J1286" s="38" t="s">
        <v>202</v>
      </c>
      <c r="K1286" s="38"/>
      <c r="L1286" s="38"/>
      <c r="M1286" s="38"/>
      <c r="N1286" s="38"/>
      <c r="O1286" s="38"/>
      <c r="P1286" s="38"/>
      <c r="U1286" s="39">
        <v>14.35</v>
      </c>
      <c r="V1286" s="40">
        <f t="shared" si="98"/>
        <v>4.3738799999999998</v>
      </c>
      <c r="W1286" s="40"/>
      <c r="X1286" s="39"/>
      <c r="Z1286" s="34" t="s">
        <v>78</v>
      </c>
      <c r="AA1286" s="34">
        <v>427.73200000000003</v>
      </c>
      <c r="AB1286" s="34">
        <f t="shared" si="99"/>
        <v>423.35812000000004</v>
      </c>
      <c r="AD1286" s="40">
        <f t="shared" si="100"/>
        <v>3.6118799999999998</v>
      </c>
    </row>
    <row r="1287" spans="1:30" s="34" customFormat="1" x14ac:dyDescent="0.2">
      <c r="A1287" s="34" t="s">
        <v>200</v>
      </c>
      <c r="B1287" s="42">
        <v>473429095052301</v>
      </c>
      <c r="C1287" s="36">
        <v>308</v>
      </c>
      <c r="D1287" s="37">
        <v>38162</v>
      </c>
      <c r="E1287" s="37"/>
      <c r="F1287" s="37"/>
      <c r="G1287" s="37"/>
      <c r="H1287" s="37"/>
      <c r="I1287" s="37"/>
      <c r="J1287" s="38" t="s">
        <v>202</v>
      </c>
      <c r="K1287" s="38"/>
      <c r="L1287" s="38"/>
      <c r="M1287" s="38"/>
      <c r="N1287" s="38"/>
      <c r="O1287" s="38"/>
      <c r="P1287" s="38"/>
      <c r="U1287" s="39">
        <v>14.4</v>
      </c>
      <c r="V1287" s="40">
        <f t="shared" si="98"/>
        <v>4.3891200000000001</v>
      </c>
      <c r="W1287" s="40"/>
      <c r="X1287" s="39"/>
      <c r="Z1287" s="34" t="s">
        <v>78</v>
      </c>
      <c r="AA1287" s="34">
        <v>427.73200000000003</v>
      </c>
      <c r="AB1287" s="34">
        <f t="shared" si="99"/>
        <v>423.34288000000004</v>
      </c>
      <c r="AD1287" s="40">
        <f t="shared" si="100"/>
        <v>3.6271200000000001</v>
      </c>
    </row>
    <row r="1288" spans="1:30" s="34" customFormat="1" x14ac:dyDescent="0.2">
      <c r="A1288" s="34" t="s">
        <v>200</v>
      </c>
      <c r="B1288" s="42">
        <v>473429095052301</v>
      </c>
      <c r="C1288" s="36">
        <v>308</v>
      </c>
      <c r="D1288" s="37">
        <v>38191</v>
      </c>
      <c r="E1288" s="37"/>
      <c r="F1288" s="37"/>
      <c r="G1288" s="37"/>
      <c r="H1288" s="37"/>
      <c r="I1288" s="37"/>
      <c r="J1288" s="38" t="s">
        <v>202</v>
      </c>
      <c r="K1288" s="38"/>
      <c r="L1288" s="38"/>
      <c r="M1288" s="38"/>
      <c r="N1288" s="38"/>
      <c r="O1288" s="38"/>
      <c r="P1288" s="38"/>
      <c r="U1288" s="39">
        <v>14.5</v>
      </c>
      <c r="V1288" s="40">
        <f t="shared" si="98"/>
        <v>4.4196</v>
      </c>
      <c r="W1288" s="40"/>
      <c r="X1288" s="39"/>
      <c r="Z1288" s="34" t="s">
        <v>78</v>
      </c>
      <c r="AA1288" s="34">
        <v>427.73200000000003</v>
      </c>
      <c r="AB1288" s="34">
        <f t="shared" si="99"/>
        <v>423.31240000000003</v>
      </c>
      <c r="AD1288" s="40">
        <f t="shared" si="100"/>
        <v>3.6576</v>
      </c>
    </row>
    <row r="1289" spans="1:30" s="34" customFormat="1" x14ac:dyDescent="0.2">
      <c r="A1289" s="34" t="s">
        <v>200</v>
      </c>
      <c r="B1289" s="42">
        <v>473429095052301</v>
      </c>
      <c r="C1289" s="36">
        <v>308</v>
      </c>
      <c r="D1289" s="37">
        <v>38226</v>
      </c>
      <c r="E1289" s="37"/>
      <c r="F1289" s="37"/>
      <c r="G1289" s="37"/>
      <c r="H1289" s="37"/>
      <c r="I1289" s="37"/>
      <c r="J1289" s="38" t="s">
        <v>202</v>
      </c>
      <c r="K1289" s="38"/>
      <c r="L1289" s="38"/>
      <c r="M1289" s="38"/>
      <c r="N1289" s="38"/>
      <c r="O1289" s="38"/>
      <c r="P1289" s="38"/>
      <c r="U1289" s="39">
        <v>14.63</v>
      </c>
      <c r="V1289" s="40">
        <f t="shared" si="98"/>
        <v>4.4592240000000007</v>
      </c>
      <c r="W1289" s="40"/>
      <c r="X1289" s="39"/>
      <c r="Z1289" s="34" t="s">
        <v>78</v>
      </c>
      <c r="AA1289" s="34">
        <v>427.73200000000003</v>
      </c>
      <c r="AB1289" s="34">
        <f t="shared" si="99"/>
        <v>423.27277600000002</v>
      </c>
      <c r="AD1289" s="40">
        <f t="shared" si="100"/>
        <v>3.6972240000000007</v>
      </c>
    </row>
    <row r="1290" spans="1:30" s="34" customFormat="1" x14ac:dyDescent="0.2">
      <c r="A1290" s="34" t="s">
        <v>200</v>
      </c>
      <c r="B1290" s="42">
        <v>473429095052301</v>
      </c>
      <c r="C1290" s="36">
        <v>308</v>
      </c>
      <c r="D1290" s="37">
        <v>38254</v>
      </c>
      <c r="E1290" s="37"/>
      <c r="F1290" s="37"/>
      <c r="G1290" s="37"/>
      <c r="H1290" s="37"/>
      <c r="I1290" s="37"/>
      <c r="J1290" s="38" t="s">
        <v>202</v>
      </c>
      <c r="K1290" s="38"/>
      <c r="L1290" s="38"/>
      <c r="M1290" s="38"/>
      <c r="N1290" s="38"/>
      <c r="O1290" s="38"/>
      <c r="P1290" s="38"/>
      <c r="U1290" s="39">
        <v>14.67</v>
      </c>
      <c r="V1290" s="40">
        <f t="shared" si="98"/>
        <v>4.4714160000000005</v>
      </c>
      <c r="W1290" s="40"/>
      <c r="X1290" s="39"/>
      <c r="Z1290" s="34" t="s">
        <v>78</v>
      </c>
      <c r="AA1290" s="34">
        <v>427.73200000000003</v>
      </c>
      <c r="AB1290" s="34">
        <f t="shared" si="99"/>
        <v>423.26058400000005</v>
      </c>
      <c r="AD1290" s="40">
        <f t="shared" si="100"/>
        <v>3.7094160000000005</v>
      </c>
    </row>
    <row r="1291" spans="1:30" s="34" customFormat="1" x14ac:dyDescent="0.2">
      <c r="A1291" s="34" t="s">
        <v>200</v>
      </c>
      <c r="B1291" s="42">
        <v>473429095052301</v>
      </c>
      <c r="C1291" s="36">
        <v>308</v>
      </c>
      <c r="D1291" s="37">
        <v>38292</v>
      </c>
      <c r="E1291" s="37"/>
      <c r="F1291" s="37"/>
      <c r="G1291" s="37"/>
      <c r="H1291" s="37"/>
      <c r="I1291" s="37"/>
      <c r="J1291" s="38" t="s">
        <v>202</v>
      </c>
      <c r="K1291" s="38"/>
      <c r="L1291" s="38"/>
      <c r="M1291" s="38"/>
      <c r="N1291" s="38"/>
      <c r="O1291" s="38"/>
      <c r="P1291" s="38"/>
      <c r="U1291" s="39">
        <v>14.45</v>
      </c>
      <c r="V1291" s="40">
        <f t="shared" si="98"/>
        <v>4.4043599999999996</v>
      </c>
      <c r="W1291" s="40"/>
      <c r="X1291" s="39"/>
      <c r="Z1291" s="34" t="s">
        <v>78</v>
      </c>
      <c r="AA1291" s="34">
        <v>427.73200000000003</v>
      </c>
      <c r="AB1291" s="34">
        <f t="shared" si="99"/>
        <v>423.32764000000003</v>
      </c>
      <c r="AD1291" s="40">
        <f t="shared" si="100"/>
        <v>3.6423599999999996</v>
      </c>
    </row>
    <row r="1292" spans="1:30" s="34" customFormat="1" x14ac:dyDescent="0.2">
      <c r="A1292" s="34" t="s">
        <v>200</v>
      </c>
      <c r="B1292" s="42">
        <v>473429095052301</v>
      </c>
      <c r="C1292" s="36">
        <v>308</v>
      </c>
      <c r="D1292" s="37">
        <v>38320</v>
      </c>
      <c r="E1292" s="37"/>
      <c r="F1292" s="37"/>
      <c r="G1292" s="37"/>
      <c r="H1292" s="37"/>
      <c r="I1292" s="37"/>
      <c r="J1292" s="38" t="s">
        <v>202</v>
      </c>
      <c r="K1292" s="38"/>
      <c r="L1292" s="38"/>
      <c r="M1292" s="38"/>
      <c r="N1292" s="38"/>
      <c r="O1292" s="38"/>
      <c r="P1292" s="38"/>
      <c r="U1292" s="39">
        <v>13.97</v>
      </c>
      <c r="V1292" s="40">
        <f t="shared" si="98"/>
        <v>4.2580560000000007</v>
      </c>
      <c r="W1292" s="40"/>
      <c r="X1292" s="39"/>
      <c r="Z1292" s="34" t="s">
        <v>78</v>
      </c>
      <c r="AA1292" s="34">
        <v>427.73200000000003</v>
      </c>
      <c r="AB1292" s="34">
        <f t="shared" si="99"/>
        <v>423.47394400000002</v>
      </c>
      <c r="AD1292" s="40">
        <f t="shared" si="100"/>
        <v>3.4960560000000007</v>
      </c>
    </row>
    <row r="1293" spans="1:30" s="34" customFormat="1" x14ac:dyDescent="0.2">
      <c r="A1293" s="34" t="s">
        <v>200</v>
      </c>
      <c r="B1293" s="42">
        <v>473429095052301</v>
      </c>
      <c r="C1293" s="36">
        <v>308</v>
      </c>
      <c r="D1293" s="37">
        <v>38341</v>
      </c>
      <c r="E1293" s="37"/>
      <c r="F1293" s="37"/>
      <c r="G1293" s="37"/>
      <c r="H1293" s="37"/>
      <c r="I1293" s="37"/>
      <c r="J1293" s="38" t="s">
        <v>202</v>
      </c>
      <c r="K1293" s="38"/>
      <c r="L1293" s="38"/>
      <c r="M1293" s="38"/>
      <c r="N1293" s="38"/>
      <c r="O1293" s="38"/>
      <c r="P1293" s="38"/>
      <c r="U1293" s="39">
        <v>13.95</v>
      </c>
      <c r="V1293" s="40">
        <f t="shared" si="98"/>
        <v>4.2519600000000004</v>
      </c>
      <c r="W1293" s="40"/>
      <c r="X1293" s="39"/>
      <c r="Z1293" s="34" t="s">
        <v>78</v>
      </c>
      <c r="AA1293" s="34">
        <v>427.73200000000003</v>
      </c>
      <c r="AB1293" s="34">
        <f t="shared" si="99"/>
        <v>423.48004000000003</v>
      </c>
      <c r="AD1293" s="40">
        <f t="shared" si="100"/>
        <v>3.4899600000000004</v>
      </c>
    </row>
    <row r="1294" spans="1:30" s="34" customFormat="1" x14ac:dyDescent="0.2">
      <c r="A1294" s="34" t="s">
        <v>200</v>
      </c>
      <c r="B1294" s="42">
        <v>473429095052301</v>
      </c>
      <c r="C1294" s="36">
        <v>308</v>
      </c>
      <c r="D1294" s="37">
        <v>38377</v>
      </c>
      <c r="E1294" s="37"/>
      <c r="F1294" s="37"/>
      <c r="G1294" s="37"/>
      <c r="H1294" s="37"/>
      <c r="I1294" s="37"/>
      <c r="J1294" s="38" t="s">
        <v>202</v>
      </c>
      <c r="K1294" s="38"/>
      <c r="L1294" s="38"/>
      <c r="M1294" s="38"/>
      <c r="N1294" s="38"/>
      <c r="O1294" s="38"/>
      <c r="P1294" s="38"/>
      <c r="U1294" s="39">
        <v>14.1</v>
      </c>
      <c r="V1294" s="40">
        <f t="shared" si="98"/>
        <v>4.2976799999999997</v>
      </c>
      <c r="W1294" s="40"/>
      <c r="X1294" s="39"/>
      <c r="Z1294" s="34" t="s">
        <v>78</v>
      </c>
      <c r="AA1294" s="34">
        <v>427.73200000000003</v>
      </c>
      <c r="AB1294" s="34">
        <f t="shared" si="99"/>
        <v>423.43432000000001</v>
      </c>
      <c r="AD1294" s="40">
        <f t="shared" si="100"/>
        <v>3.5356799999999997</v>
      </c>
    </row>
    <row r="1295" spans="1:30" s="34" customFormat="1" x14ac:dyDescent="0.2">
      <c r="A1295" s="34" t="s">
        <v>200</v>
      </c>
      <c r="B1295" s="42">
        <v>473429095052301</v>
      </c>
      <c r="C1295" s="36">
        <v>308</v>
      </c>
      <c r="D1295" s="37">
        <v>38413</v>
      </c>
      <c r="E1295" s="37"/>
      <c r="F1295" s="37"/>
      <c r="G1295" s="37"/>
      <c r="H1295" s="37"/>
      <c r="I1295" s="37"/>
      <c r="J1295" s="38" t="s">
        <v>202</v>
      </c>
      <c r="K1295" s="38"/>
      <c r="L1295" s="38"/>
      <c r="M1295" s="38"/>
      <c r="N1295" s="38"/>
      <c r="O1295" s="38"/>
      <c r="P1295" s="38"/>
      <c r="U1295" s="39">
        <v>14.28</v>
      </c>
      <c r="V1295" s="40">
        <f t="shared" si="98"/>
        <v>4.352544</v>
      </c>
      <c r="W1295" s="40"/>
      <c r="X1295" s="39"/>
      <c r="Z1295" s="34" t="s">
        <v>78</v>
      </c>
      <c r="AA1295" s="34">
        <v>427.73200000000003</v>
      </c>
      <c r="AB1295" s="34">
        <f t="shared" si="99"/>
        <v>423.379456</v>
      </c>
      <c r="AD1295" s="40">
        <f t="shared" si="100"/>
        <v>3.590544</v>
      </c>
    </row>
    <row r="1296" spans="1:30" s="34" customFormat="1" x14ac:dyDescent="0.2">
      <c r="A1296" s="34" t="s">
        <v>200</v>
      </c>
      <c r="B1296" s="42">
        <v>473429095052301</v>
      </c>
      <c r="C1296" s="36">
        <v>308</v>
      </c>
      <c r="D1296" s="37">
        <v>38440</v>
      </c>
      <c r="E1296" s="37"/>
      <c r="F1296" s="37"/>
      <c r="G1296" s="37"/>
      <c r="H1296" s="37"/>
      <c r="I1296" s="37"/>
      <c r="J1296" s="38" t="s">
        <v>202</v>
      </c>
      <c r="K1296" s="38"/>
      <c r="L1296" s="38"/>
      <c r="M1296" s="38"/>
      <c r="N1296" s="38"/>
      <c r="O1296" s="38"/>
      <c r="P1296" s="38"/>
      <c r="U1296" s="39">
        <v>14.34</v>
      </c>
      <c r="V1296" s="40">
        <f t="shared" si="98"/>
        <v>4.3708320000000001</v>
      </c>
      <c r="W1296" s="40"/>
      <c r="X1296" s="39"/>
      <c r="Z1296" s="34" t="s">
        <v>78</v>
      </c>
      <c r="AA1296" s="34">
        <v>427.73200000000003</v>
      </c>
      <c r="AB1296" s="34">
        <f t="shared" si="99"/>
        <v>423.36116800000002</v>
      </c>
      <c r="AD1296" s="40">
        <f t="shared" si="100"/>
        <v>3.608832</v>
      </c>
    </row>
    <row r="1297" spans="1:30" s="34" customFormat="1" x14ac:dyDescent="0.2">
      <c r="A1297" s="34" t="s">
        <v>200</v>
      </c>
      <c r="B1297" s="42">
        <v>473429095052301</v>
      </c>
      <c r="C1297" s="36">
        <v>308</v>
      </c>
      <c r="D1297" s="37">
        <v>38467</v>
      </c>
      <c r="E1297" s="37"/>
      <c r="F1297" s="37"/>
      <c r="G1297" s="37"/>
      <c r="H1297" s="37"/>
      <c r="I1297" s="37"/>
      <c r="J1297" s="38" t="s">
        <v>202</v>
      </c>
      <c r="K1297" s="38"/>
      <c r="L1297" s="38"/>
      <c r="M1297" s="38"/>
      <c r="N1297" s="38"/>
      <c r="O1297" s="38"/>
      <c r="P1297" s="38"/>
      <c r="U1297" s="39">
        <v>14.09</v>
      </c>
      <c r="V1297" s="40">
        <f t="shared" si="98"/>
        <v>4.294632</v>
      </c>
      <c r="W1297" s="40"/>
      <c r="X1297" s="39"/>
      <c r="Z1297" s="34" t="s">
        <v>78</v>
      </c>
      <c r="AA1297" s="34">
        <v>427.73200000000003</v>
      </c>
      <c r="AB1297" s="34">
        <f t="shared" si="99"/>
        <v>423.43736800000005</v>
      </c>
      <c r="AD1297" s="40">
        <f t="shared" si="100"/>
        <v>3.532632</v>
      </c>
    </row>
    <row r="1298" spans="1:30" s="34" customFormat="1" x14ac:dyDescent="0.2">
      <c r="A1298" s="34" t="s">
        <v>200</v>
      </c>
      <c r="B1298" s="42">
        <v>473429095052301</v>
      </c>
      <c r="C1298" s="36">
        <v>308</v>
      </c>
      <c r="D1298" s="37">
        <v>38496</v>
      </c>
      <c r="E1298" s="37"/>
      <c r="F1298" s="37"/>
      <c r="G1298" s="37"/>
      <c r="H1298" s="37"/>
      <c r="I1298" s="37"/>
      <c r="J1298" s="38" t="str">
        <f>IF(ISBLANK(Q1298),"V","S")</f>
        <v>V</v>
      </c>
      <c r="K1298" s="38"/>
      <c r="L1298" s="38"/>
      <c r="M1298" s="38"/>
      <c r="N1298" s="38"/>
      <c r="O1298" s="38"/>
      <c r="P1298" s="38"/>
      <c r="U1298" s="39">
        <v>14.02</v>
      </c>
      <c r="V1298" s="40">
        <f t="shared" si="98"/>
        <v>4.2732960000000002</v>
      </c>
      <c r="W1298" s="40"/>
      <c r="X1298" s="39"/>
      <c r="Z1298" s="34" t="s">
        <v>102</v>
      </c>
      <c r="AA1298" s="34">
        <v>427.73200000000003</v>
      </c>
      <c r="AB1298" s="34">
        <f t="shared" si="99"/>
        <v>423.45870400000001</v>
      </c>
      <c r="AD1298" s="40">
        <f t="shared" si="100"/>
        <v>3.5112960000000002</v>
      </c>
    </row>
    <row r="1299" spans="1:30" s="34" customFormat="1" x14ac:dyDescent="0.2">
      <c r="A1299" s="34" t="s">
        <v>200</v>
      </c>
      <c r="B1299" s="42">
        <v>473429095052301</v>
      </c>
      <c r="C1299" s="36">
        <v>308</v>
      </c>
      <c r="D1299" s="37">
        <v>38526</v>
      </c>
      <c r="E1299" s="37"/>
      <c r="F1299" s="37"/>
      <c r="G1299" s="37"/>
      <c r="H1299" s="37"/>
      <c r="I1299" s="37"/>
      <c r="J1299" s="38" t="s">
        <v>202</v>
      </c>
      <c r="K1299" s="38"/>
      <c r="L1299" s="38"/>
      <c r="M1299" s="38"/>
      <c r="N1299" s="38"/>
      <c r="O1299" s="38"/>
      <c r="P1299" s="38"/>
      <c r="U1299" s="39">
        <v>13.32</v>
      </c>
      <c r="V1299" s="40">
        <f t="shared" si="98"/>
        <v>4.0599360000000004</v>
      </c>
      <c r="W1299" s="40"/>
      <c r="X1299" s="39"/>
      <c r="Z1299" s="34" t="s">
        <v>78</v>
      </c>
      <c r="AA1299" s="34">
        <v>427.73200000000003</v>
      </c>
      <c r="AB1299" s="34">
        <f t="shared" si="99"/>
        <v>423.67206400000003</v>
      </c>
      <c r="AD1299" s="40">
        <f t="shared" si="100"/>
        <v>3.2979360000000004</v>
      </c>
    </row>
    <row r="1300" spans="1:30" s="34" customFormat="1" x14ac:dyDescent="0.2">
      <c r="A1300" s="34" t="s">
        <v>200</v>
      </c>
      <c r="B1300" s="42">
        <v>473429095052301</v>
      </c>
      <c r="C1300" s="36">
        <v>308</v>
      </c>
      <c r="D1300" s="37">
        <v>38558</v>
      </c>
      <c r="E1300" s="37"/>
      <c r="F1300" s="37"/>
      <c r="G1300" s="37"/>
      <c r="H1300" s="37"/>
      <c r="I1300" s="37"/>
      <c r="J1300" s="38" t="str">
        <f>IF(ISBLANK(Q1300),"V","S")</f>
        <v>V</v>
      </c>
      <c r="K1300" s="38"/>
      <c r="L1300" s="38"/>
      <c r="M1300" s="38"/>
      <c r="N1300" s="38"/>
      <c r="O1300" s="38"/>
      <c r="P1300" s="38"/>
      <c r="U1300" s="39">
        <v>13.3</v>
      </c>
      <c r="V1300" s="40">
        <f t="shared" si="98"/>
        <v>4.0538400000000001</v>
      </c>
      <c r="W1300" s="40"/>
      <c r="X1300" s="39"/>
      <c r="Z1300" s="34" t="s">
        <v>106</v>
      </c>
      <c r="AA1300" s="34">
        <v>427.73200000000003</v>
      </c>
      <c r="AB1300" s="34">
        <f t="shared" si="99"/>
        <v>423.67816000000005</v>
      </c>
      <c r="AD1300" s="40">
        <f t="shared" si="100"/>
        <v>3.2918400000000001</v>
      </c>
    </row>
    <row r="1301" spans="1:30" s="34" customFormat="1" x14ac:dyDescent="0.2">
      <c r="A1301" s="34" t="s">
        <v>200</v>
      </c>
      <c r="B1301" s="42">
        <v>473429095052301</v>
      </c>
      <c r="C1301" s="36">
        <v>308</v>
      </c>
      <c r="D1301" s="37">
        <v>38586</v>
      </c>
      <c r="E1301" s="37"/>
      <c r="F1301" s="37"/>
      <c r="G1301" s="37"/>
      <c r="H1301" s="37"/>
      <c r="I1301" s="37"/>
      <c r="J1301" s="38" t="s">
        <v>202</v>
      </c>
      <c r="K1301" s="38"/>
      <c r="L1301" s="38"/>
      <c r="M1301" s="38"/>
      <c r="N1301" s="38"/>
      <c r="O1301" s="38"/>
      <c r="P1301" s="38"/>
      <c r="U1301" s="39">
        <v>13.59</v>
      </c>
      <c r="V1301" s="40">
        <f t="shared" si="98"/>
        <v>4.1422319999999999</v>
      </c>
      <c r="W1301" s="40"/>
      <c r="X1301" s="39"/>
      <c r="Z1301" s="34" t="s">
        <v>78</v>
      </c>
      <c r="AA1301" s="34">
        <v>427.73200000000003</v>
      </c>
      <c r="AB1301" s="34">
        <f t="shared" si="99"/>
        <v>423.58976800000005</v>
      </c>
      <c r="AD1301" s="40">
        <f t="shared" si="100"/>
        <v>3.3802319999999999</v>
      </c>
    </row>
    <row r="1302" spans="1:30" s="34" customFormat="1" x14ac:dyDescent="0.2">
      <c r="A1302" s="34" t="s">
        <v>200</v>
      </c>
      <c r="B1302" s="42">
        <v>473429095052301</v>
      </c>
      <c r="C1302" s="36">
        <v>308</v>
      </c>
      <c r="D1302" s="37">
        <v>38618</v>
      </c>
      <c r="E1302" s="37"/>
      <c r="F1302" s="37"/>
      <c r="G1302" s="37"/>
      <c r="H1302" s="37"/>
      <c r="I1302" s="37"/>
      <c r="J1302" s="38" t="s">
        <v>202</v>
      </c>
      <c r="K1302" s="38"/>
      <c r="L1302" s="38"/>
      <c r="M1302" s="38"/>
      <c r="N1302" s="38"/>
      <c r="O1302" s="38"/>
      <c r="P1302" s="38"/>
      <c r="U1302" s="39">
        <v>13.79</v>
      </c>
      <c r="V1302" s="40">
        <f t="shared" si="98"/>
        <v>4.2031919999999996</v>
      </c>
      <c r="W1302" s="40"/>
      <c r="X1302" s="39"/>
      <c r="Z1302" s="34" t="s">
        <v>78</v>
      </c>
      <c r="AA1302" s="34">
        <v>427.73200000000003</v>
      </c>
      <c r="AB1302" s="34">
        <f t="shared" si="99"/>
        <v>423.52880800000003</v>
      </c>
      <c r="AD1302" s="40">
        <f t="shared" si="100"/>
        <v>3.4411919999999996</v>
      </c>
    </row>
    <row r="1303" spans="1:30" s="34" customFormat="1" x14ac:dyDescent="0.2">
      <c r="A1303" s="34" t="s">
        <v>200</v>
      </c>
      <c r="B1303" s="42">
        <v>473429095052301</v>
      </c>
      <c r="C1303" s="36">
        <v>308</v>
      </c>
      <c r="D1303" s="37">
        <v>38649</v>
      </c>
      <c r="E1303" s="37"/>
      <c r="F1303" s="37"/>
      <c r="G1303" s="37"/>
      <c r="H1303" s="37"/>
      <c r="I1303" s="37"/>
      <c r="J1303" s="38" t="s">
        <v>202</v>
      </c>
      <c r="K1303" s="38"/>
      <c r="L1303" s="38"/>
      <c r="M1303" s="38"/>
      <c r="N1303" s="38"/>
      <c r="O1303" s="38"/>
      <c r="P1303" s="38"/>
      <c r="U1303" s="39">
        <v>13.93</v>
      </c>
      <c r="V1303" s="40">
        <f t="shared" si="98"/>
        <v>4.2458640000000001</v>
      </c>
      <c r="W1303" s="40"/>
      <c r="X1303" s="39"/>
      <c r="Z1303" s="34" t="s">
        <v>78</v>
      </c>
      <c r="AA1303" s="34">
        <v>427.73200000000003</v>
      </c>
      <c r="AB1303" s="34">
        <f t="shared" si="99"/>
        <v>423.48613600000004</v>
      </c>
      <c r="AD1303" s="40">
        <f t="shared" si="100"/>
        <v>3.4838640000000001</v>
      </c>
    </row>
    <row r="1304" spans="1:30" s="34" customFormat="1" x14ac:dyDescent="0.2">
      <c r="A1304" s="34" t="s">
        <v>200</v>
      </c>
      <c r="B1304" s="42">
        <v>473429095052301</v>
      </c>
      <c r="C1304" s="36">
        <v>308</v>
      </c>
      <c r="D1304" s="37">
        <v>38677</v>
      </c>
      <c r="E1304" s="37"/>
      <c r="F1304" s="37"/>
      <c r="G1304" s="37"/>
      <c r="H1304" s="37"/>
      <c r="I1304" s="37"/>
      <c r="J1304" s="38" t="s">
        <v>202</v>
      </c>
      <c r="K1304" s="38"/>
      <c r="L1304" s="38"/>
      <c r="M1304" s="38"/>
      <c r="N1304" s="38"/>
      <c r="O1304" s="38"/>
      <c r="P1304" s="38"/>
      <c r="U1304" s="39">
        <v>13.98</v>
      </c>
      <c r="V1304" s="40">
        <f t="shared" si="98"/>
        <v>4.2611040000000004</v>
      </c>
      <c r="W1304" s="40"/>
      <c r="X1304" s="39"/>
      <c r="Z1304" s="34" t="s">
        <v>78</v>
      </c>
      <c r="AA1304" s="34">
        <v>427.73200000000003</v>
      </c>
      <c r="AB1304" s="34">
        <f t="shared" si="99"/>
        <v>423.47089600000004</v>
      </c>
      <c r="AD1304" s="40">
        <f t="shared" si="100"/>
        <v>3.4991040000000004</v>
      </c>
    </row>
    <row r="1305" spans="1:30" s="34" customFormat="1" x14ac:dyDescent="0.2">
      <c r="A1305" s="34" t="s">
        <v>200</v>
      </c>
      <c r="B1305" s="42">
        <v>473429095052301</v>
      </c>
      <c r="C1305" s="36">
        <v>308</v>
      </c>
      <c r="D1305" s="37">
        <v>38707</v>
      </c>
      <c r="E1305" s="37"/>
      <c r="F1305" s="37"/>
      <c r="G1305" s="37"/>
      <c r="H1305" s="37"/>
      <c r="I1305" s="37"/>
      <c r="J1305" s="38" t="str">
        <f>IF(ISBLANK(Q1305),"V","S")</f>
        <v>V</v>
      </c>
      <c r="K1305" s="38"/>
      <c r="L1305" s="38"/>
      <c r="M1305" s="38"/>
      <c r="N1305" s="38"/>
      <c r="O1305" s="38"/>
      <c r="P1305" s="38"/>
      <c r="U1305" s="39">
        <v>14.05</v>
      </c>
      <c r="V1305" s="40">
        <f t="shared" si="98"/>
        <v>4.2824400000000002</v>
      </c>
      <c r="W1305" s="40"/>
      <c r="X1305" s="39"/>
      <c r="Z1305" s="34" t="s">
        <v>102</v>
      </c>
      <c r="AA1305" s="34">
        <v>427.73200000000003</v>
      </c>
      <c r="AB1305" s="34">
        <f t="shared" si="99"/>
        <v>423.44956000000002</v>
      </c>
      <c r="AD1305" s="40">
        <f t="shared" si="100"/>
        <v>3.5204400000000002</v>
      </c>
    </row>
    <row r="1306" spans="1:30" s="34" customFormat="1" x14ac:dyDescent="0.2">
      <c r="A1306" s="34" t="s">
        <v>200</v>
      </c>
      <c r="B1306" s="42">
        <v>473429095052301</v>
      </c>
      <c r="C1306" s="36">
        <v>308</v>
      </c>
      <c r="D1306" s="37">
        <v>38743</v>
      </c>
      <c r="E1306" s="37"/>
      <c r="F1306" s="37"/>
      <c r="G1306" s="37"/>
      <c r="H1306" s="37"/>
      <c r="I1306" s="37"/>
      <c r="J1306" s="38" t="s">
        <v>202</v>
      </c>
      <c r="K1306" s="38"/>
      <c r="L1306" s="38"/>
      <c r="M1306" s="38"/>
      <c r="N1306" s="38"/>
      <c r="O1306" s="38"/>
      <c r="P1306" s="38"/>
      <c r="U1306" s="39">
        <v>14.15</v>
      </c>
      <c r="V1306" s="40">
        <f t="shared" si="98"/>
        <v>4.3129200000000001</v>
      </c>
      <c r="W1306" s="40"/>
      <c r="X1306" s="39"/>
      <c r="Z1306" s="34" t="s">
        <v>78</v>
      </c>
      <c r="AA1306" s="34">
        <v>427.73200000000003</v>
      </c>
      <c r="AB1306" s="34">
        <f t="shared" si="99"/>
        <v>423.41908000000001</v>
      </c>
      <c r="AD1306" s="40">
        <f t="shared" si="100"/>
        <v>3.5509200000000001</v>
      </c>
    </row>
    <row r="1307" spans="1:30" s="34" customFormat="1" x14ac:dyDescent="0.2">
      <c r="A1307" s="34" t="s">
        <v>200</v>
      </c>
      <c r="B1307" s="42">
        <v>473429095052301</v>
      </c>
      <c r="C1307" s="36">
        <v>308</v>
      </c>
      <c r="D1307" s="37">
        <v>38776</v>
      </c>
      <c r="E1307" s="37"/>
      <c r="F1307" s="37"/>
      <c r="G1307" s="37"/>
      <c r="H1307" s="37"/>
      <c r="I1307" s="37"/>
      <c r="J1307" s="38" t="s">
        <v>202</v>
      </c>
      <c r="K1307" s="38"/>
      <c r="L1307" s="38"/>
      <c r="M1307" s="38"/>
      <c r="N1307" s="38"/>
      <c r="O1307" s="38"/>
      <c r="P1307" s="38"/>
      <c r="U1307" s="39">
        <v>14.26</v>
      </c>
      <c r="V1307" s="40">
        <f t="shared" si="98"/>
        <v>4.3464480000000005</v>
      </c>
      <c r="W1307" s="40"/>
      <c r="X1307" s="39"/>
      <c r="Z1307" s="34" t="s">
        <v>78</v>
      </c>
      <c r="AA1307" s="34">
        <v>427.73200000000003</v>
      </c>
      <c r="AB1307" s="34">
        <f t="shared" si="99"/>
        <v>423.38555200000002</v>
      </c>
      <c r="AD1307" s="40">
        <f t="shared" si="100"/>
        <v>3.5844480000000005</v>
      </c>
    </row>
    <row r="1308" spans="1:30" s="34" customFormat="1" x14ac:dyDescent="0.2">
      <c r="A1308" s="34" t="s">
        <v>200</v>
      </c>
      <c r="B1308" s="42">
        <v>473429095052301</v>
      </c>
      <c r="C1308" s="36">
        <v>308</v>
      </c>
      <c r="D1308" s="37">
        <v>38803</v>
      </c>
      <c r="E1308" s="37"/>
      <c r="F1308" s="37"/>
      <c r="G1308" s="37"/>
      <c r="H1308" s="37"/>
      <c r="I1308" s="37"/>
      <c r="J1308" s="38" t="s">
        <v>202</v>
      </c>
      <c r="K1308" s="38"/>
      <c r="L1308" s="38"/>
      <c r="M1308" s="38"/>
      <c r="N1308" s="38"/>
      <c r="O1308" s="38"/>
      <c r="P1308" s="38"/>
      <c r="U1308" s="39">
        <v>14.31</v>
      </c>
      <c r="V1308" s="40">
        <f t="shared" si="98"/>
        <v>4.361688</v>
      </c>
      <c r="W1308" s="40"/>
      <c r="X1308" s="39"/>
      <c r="Z1308" s="34" t="s">
        <v>78</v>
      </c>
      <c r="AA1308" s="34">
        <v>427.73200000000003</v>
      </c>
      <c r="AB1308" s="34">
        <f t="shared" si="99"/>
        <v>423.37031200000001</v>
      </c>
      <c r="AD1308" s="40">
        <f t="shared" si="100"/>
        <v>3.599688</v>
      </c>
    </row>
    <row r="1309" spans="1:30" s="34" customFormat="1" x14ac:dyDescent="0.2">
      <c r="A1309" s="34" t="s">
        <v>200</v>
      </c>
      <c r="B1309" s="42">
        <v>473429095052301</v>
      </c>
      <c r="C1309" s="36">
        <v>308</v>
      </c>
      <c r="D1309" s="37">
        <v>38835</v>
      </c>
      <c r="E1309" s="37"/>
      <c r="F1309" s="37"/>
      <c r="G1309" s="37"/>
      <c r="H1309" s="37"/>
      <c r="I1309" s="37"/>
      <c r="J1309" s="38" t="s">
        <v>202</v>
      </c>
      <c r="K1309" s="38"/>
      <c r="L1309" s="38"/>
      <c r="M1309" s="38"/>
      <c r="N1309" s="38"/>
      <c r="O1309" s="38"/>
      <c r="P1309" s="38"/>
      <c r="U1309" s="39">
        <v>13.76</v>
      </c>
      <c r="V1309" s="40">
        <f t="shared" si="98"/>
        <v>4.1940480000000004</v>
      </c>
      <c r="W1309" s="40"/>
      <c r="X1309" s="39"/>
      <c r="Z1309" s="34" t="s">
        <v>78</v>
      </c>
      <c r="AA1309" s="34">
        <v>427.73200000000003</v>
      </c>
      <c r="AB1309" s="34">
        <f t="shared" si="99"/>
        <v>423.53795200000002</v>
      </c>
      <c r="AD1309" s="40">
        <f t="shared" si="100"/>
        <v>3.4320480000000004</v>
      </c>
    </row>
    <row r="1310" spans="1:30" s="34" customFormat="1" x14ac:dyDescent="0.2">
      <c r="A1310" s="34" t="s">
        <v>200</v>
      </c>
      <c r="B1310" s="42">
        <v>473429095052301</v>
      </c>
      <c r="C1310" s="36">
        <v>308</v>
      </c>
      <c r="D1310" s="37">
        <v>38856</v>
      </c>
      <c r="E1310" s="37"/>
      <c r="F1310" s="37"/>
      <c r="G1310" s="37"/>
      <c r="H1310" s="37"/>
      <c r="I1310" s="37"/>
      <c r="J1310" s="38" t="s">
        <v>202</v>
      </c>
      <c r="K1310" s="38"/>
      <c r="L1310" s="38"/>
      <c r="M1310" s="38"/>
      <c r="N1310" s="38"/>
      <c r="O1310" s="38"/>
      <c r="P1310" s="38"/>
      <c r="U1310" s="39">
        <v>13.66</v>
      </c>
      <c r="V1310" s="40">
        <f t="shared" si="98"/>
        <v>4.1635680000000006</v>
      </c>
      <c r="W1310" s="40"/>
      <c r="X1310" s="39"/>
      <c r="Z1310" s="34" t="s">
        <v>78</v>
      </c>
      <c r="AA1310" s="34">
        <v>427.73200000000003</v>
      </c>
      <c r="AB1310" s="34">
        <f t="shared" si="99"/>
        <v>423.56843200000003</v>
      </c>
      <c r="AD1310" s="40">
        <f t="shared" si="100"/>
        <v>3.4015680000000006</v>
      </c>
    </row>
    <row r="1311" spans="1:30" s="34" customFormat="1" x14ac:dyDescent="0.2">
      <c r="A1311" s="34" t="s">
        <v>200</v>
      </c>
      <c r="B1311" s="42">
        <v>473429095052301</v>
      </c>
      <c r="C1311" s="36">
        <v>308</v>
      </c>
      <c r="D1311" s="37">
        <v>38895</v>
      </c>
      <c r="E1311" s="37"/>
      <c r="F1311" s="37"/>
      <c r="G1311" s="37"/>
      <c r="H1311" s="37"/>
      <c r="I1311" s="37"/>
      <c r="J1311" s="38" t="s">
        <v>202</v>
      </c>
      <c r="K1311" s="38"/>
      <c r="L1311" s="38"/>
      <c r="M1311" s="38"/>
      <c r="N1311" s="38"/>
      <c r="O1311" s="38"/>
      <c r="P1311" s="38"/>
      <c r="U1311" s="39">
        <v>13.74</v>
      </c>
      <c r="V1311" s="40">
        <f t="shared" si="98"/>
        <v>4.1879520000000001</v>
      </c>
      <c r="W1311" s="40"/>
      <c r="X1311" s="39"/>
      <c r="Z1311" s="34" t="s">
        <v>78</v>
      </c>
      <c r="AA1311" s="34">
        <v>427.73200000000003</v>
      </c>
      <c r="AB1311" s="34">
        <f t="shared" si="99"/>
        <v>423.54404800000003</v>
      </c>
      <c r="AD1311" s="40">
        <f t="shared" si="100"/>
        <v>3.4259520000000001</v>
      </c>
    </row>
    <row r="1312" spans="1:30" s="34" customFormat="1" x14ac:dyDescent="0.2">
      <c r="A1312" s="34" t="s">
        <v>200</v>
      </c>
      <c r="B1312" s="42">
        <v>473429095052301</v>
      </c>
      <c r="C1312" s="36">
        <v>308</v>
      </c>
      <c r="D1312" s="37">
        <v>38925</v>
      </c>
      <c r="E1312" s="37"/>
      <c r="F1312" s="37"/>
      <c r="G1312" s="37"/>
      <c r="H1312" s="37"/>
      <c r="I1312" s="37"/>
      <c r="J1312" s="38" t="s">
        <v>202</v>
      </c>
      <c r="K1312" s="38"/>
      <c r="L1312" s="38"/>
      <c r="M1312" s="38"/>
      <c r="N1312" s="38"/>
      <c r="O1312" s="38"/>
      <c r="P1312" s="38"/>
      <c r="U1312" s="39">
        <v>14.04</v>
      </c>
      <c r="V1312" s="40">
        <f t="shared" si="98"/>
        <v>4.2793919999999996</v>
      </c>
      <c r="W1312" s="40"/>
      <c r="X1312" s="39"/>
      <c r="Z1312" s="34" t="s">
        <v>78</v>
      </c>
      <c r="AA1312" s="34">
        <v>427.73200000000003</v>
      </c>
      <c r="AB1312" s="34">
        <f t="shared" si="99"/>
        <v>423.45260800000005</v>
      </c>
      <c r="AD1312" s="40">
        <f t="shared" si="100"/>
        <v>3.5173919999999996</v>
      </c>
    </row>
    <row r="1313" spans="1:30" s="34" customFormat="1" x14ac:dyDescent="0.2">
      <c r="A1313" s="34" t="s">
        <v>200</v>
      </c>
      <c r="B1313" s="42">
        <v>473429095052301</v>
      </c>
      <c r="C1313" s="36">
        <v>308</v>
      </c>
      <c r="D1313" s="37">
        <v>38958</v>
      </c>
      <c r="E1313" s="37"/>
      <c r="F1313" s="37"/>
      <c r="G1313" s="37"/>
      <c r="H1313" s="37"/>
      <c r="I1313" s="37"/>
      <c r="J1313" s="38" t="s">
        <v>202</v>
      </c>
      <c r="K1313" s="38"/>
      <c r="L1313" s="38"/>
      <c r="M1313" s="38"/>
      <c r="N1313" s="38"/>
      <c r="O1313" s="38"/>
      <c r="P1313" s="38"/>
      <c r="U1313" s="39">
        <v>14.31</v>
      </c>
      <c r="V1313" s="40">
        <f t="shared" si="98"/>
        <v>4.361688</v>
      </c>
      <c r="W1313" s="40"/>
      <c r="X1313" s="39"/>
      <c r="Z1313" s="34" t="s">
        <v>78</v>
      </c>
      <c r="AA1313" s="34">
        <v>427.73200000000003</v>
      </c>
      <c r="AB1313" s="34">
        <f t="shared" si="99"/>
        <v>423.37031200000001</v>
      </c>
      <c r="AD1313" s="40">
        <f t="shared" si="100"/>
        <v>3.599688</v>
      </c>
    </row>
    <row r="1314" spans="1:30" s="34" customFormat="1" x14ac:dyDescent="0.2">
      <c r="A1314" s="34" t="s">
        <v>200</v>
      </c>
      <c r="B1314" s="42">
        <v>473429095052301</v>
      </c>
      <c r="C1314" s="36">
        <v>308</v>
      </c>
      <c r="D1314" s="37">
        <v>38986</v>
      </c>
      <c r="E1314" s="37"/>
      <c r="F1314" s="37"/>
      <c r="G1314" s="37"/>
      <c r="H1314" s="37"/>
      <c r="I1314" s="37"/>
      <c r="J1314" s="38" t="s">
        <v>202</v>
      </c>
      <c r="K1314" s="38"/>
      <c r="L1314" s="38"/>
      <c r="M1314" s="38"/>
      <c r="N1314" s="38"/>
      <c r="O1314" s="38"/>
      <c r="P1314" s="38"/>
      <c r="U1314" s="39">
        <v>14.48</v>
      </c>
      <c r="V1314" s="40">
        <f t="shared" si="98"/>
        <v>4.4135040000000005</v>
      </c>
      <c r="W1314" s="40"/>
      <c r="X1314" s="39"/>
      <c r="Z1314" s="34" t="s">
        <v>78</v>
      </c>
      <c r="AA1314" s="34">
        <v>427.73200000000003</v>
      </c>
      <c r="AB1314" s="34">
        <f t="shared" si="99"/>
        <v>423.31849600000004</v>
      </c>
      <c r="AD1314" s="40">
        <f t="shared" si="100"/>
        <v>3.6515040000000005</v>
      </c>
    </row>
    <row r="1315" spans="1:30" s="34" customFormat="1" x14ac:dyDescent="0.2">
      <c r="A1315" s="34" t="s">
        <v>200</v>
      </c>
      <c r="B1315" s="42">
        <v>473429095052301</v>
      </c>
      <c r="C1315" s="36">
        <v>308</v>
      </c>
      <c r="D1315" s="37">
        <v>39014</v>
      </c>
      <c r="E1315" s="37"/>
      <c r="F1315" s="37"/>
      <c r="G1315" s="37"/>
      <c r="H1315" s="37"/>
      <c r="I1315" s="37"/>
      <c r="J1315" s="38" t="str">
        <f>IF(ISBLANK(Q1315),"V","S")</f>
        <v>V</v>
      </c>
      <c r="K1315" s="38"/>
      <c r="L1315" s="38"/>
      <c r="M1315" s="38"/>
      <c r="N1315" s="38"/>
      <c r="O1315" s="38"/>
      <c r="P1315" s="38"/>
      <c r="U1315" s="39">
        <v>14.46</v>
      </c>
      <c r="V1315" s="40">
        <f t="shared" si="98"/>
        <v>4.4074080000000002</v>
      </c>
      <c r="W1315" s="40"/>
      <c r="X1315" s="39"/>
      <c r="Z1315" s="34" t="s">
        <v>106</v>
      </c>
      <c r="AA1315" s="34">
        <v>427.73200000000003</v>
      </c>
      <c r="AB1315" s="34">
        <f t="shared" si="99"/>
        <v>423.32459200000005</v>
      </c>
      <c r="AD1315" s="40">
        <f t="shared" si="100"/>
        <v>3.6454080000000002</v>
      </c>
    </row>
    <row r="1316" spans="1:30" s="34" customFormat="1" x14ac:dyDescent="0.2">
      <c r="A1316" s="34" t="s">
        <v>200</v>
      </c>
      <c r="B1316" s="42">
        <v>473429095052301</v>
      </c>
      <c r="C1316" s="36">
        <v>308</v>
      </c>
      <c r="D1316" s="37">
        <v>39050</v>
      </c>
      <c r="E1316" s="37"/>
      <c r="F1316" s="37"/>
      <c r="G1316" s="37"/>
      <c r="H1316" s="37"/>
      <c r="I1316" s="37"/>
      <c r="J1316" s="38" t="str">
        <f>IF(ISBLANK(Q1316),"V","S")</f>
        <v>V</v>
      </c>
      <c r="K1316" s="38"/>
      <c r="L1316" s="38"/>
      <c r="M1316" s="38"/>
      <c r="N1316" s="38"/>
      <c r="O1316" s="38"/>
      <c r="P1316" s="38"/>
      <c r="U1316" s="39">
        <v>14.51</v>
      </c>
      <c r="V1316" s="40">
        <f t="shared" si="98"/>
        <v>4.4226480000000006</v>
      </c>
      <c r="W1316" s="40"/>
      <c r="X1316" s="39"/>
      <c r="Z1316" s="34" t="s">
        <v>106</v>
      </c>
      <c r="AA1316" s="34">
        <v>427.73200000000003</v>
      </c>
      <c r="AB1316" s="34">
        <f t="shared" si="99"/>
        <v>423.30935200000005</v>
      </c>
      <c r="AD1316" s="40">
        <f t="shared" si="100"/>
        <v>3.6606480000000006</v>
      </c>
    </row>
    <row r="1317" spans="1:30" s="34" customFormat="1" x14ac:dyDescent="0.2">
      <c r="A1317" s="34" t="s">
        <v>200</v>
      </c>
      <c r="B1317" s="42">
        <v>473429095052301</v>
      </c>
      <c r="C1317" s="36">
        <v>308</v>
      </c>
      <c r="D1317" s="37">
        <v>39077</v>
      </c>
      <c r="E1317" s="37"/>
      <c r="F1317" s="37"/>
      <c r="G1317" s="37"/>
      <c r="H1317" s="37"/>
      <c r="I1317" s="37"/>
      <c r="J1317" s="38" t="s">
        <v>202</v>
      </c>
      <c r="K1317" s="38"/>
      <c r="L1317" s="38"/>
      <c r="M1317" s="38"/>
      <c r="N1317" s="38"/>
      <c r="O1317" s="38"/>
      <c r="P1317" s="38"/>
      <c r="U1317" s="39">
        <v>14.59</v>
      </c>
      <c r="V1317" s="40">
        <f t="shared" si="98"/>
        <v>4.4470320000000001</v>
      </c>
      <c r="W1317" s="40"/>
      <c r="X1317" s="39"/>
      <c r="Z1317" s="34" t="s">
        <v>78</v>
      </c>
      <c r="AA1317" s="34">
        <v>427.73200000000003</v>
      </c>
      <c r="AB1317" s="34">
        <f t="shared" si="99"/>
        <v>423.28496800000005</v>
      </c>
      <c r="AD1317" s="40">
        <f t="shared" si="100"/>
        <v>3.6850320000000001</v>
      </c>
    </row>
    <row r="1318" spans="1:30" s="34" customFormat="1" x14ac:dyDescent="0.2">
      <c r="A1318" s="34" t="s">
        <v>200</v>
      </c>
      <c r="B1318" s="42">
        <v>473429095052301</v>
      </c>
      <c r="C1318" s="36">
        <v>308</v>
      </c>
      <c r="D1318" s="37">
        <v>39114</v>
      </c>
      <c r="E1318" s="37"/>
      <c r="F1318" s="37"/>
      <c r="G1318" s="37"/>
      <c r="H1318" s="37"/>
      <c r="I1318" s="37"/>
      <c r="J1318" s="38" t="str">
        <f>IF(ISBLANK(Q1318),"V","S")</f>
        <v>V</v>
      </c>
      <c r="K1318" s="38"/>
      <c r="L1318" s="38"/>
      <c r="M1318" s="38"/>
      <c r="N1318" s="38"/>
      <c r="O1318" s="38"/>
      <c r="P1318" s="38"/>
      <c r="U1318" s="39">
        <v>14.68</v>
      </c>
      <c r="V1318" s="40">
        <f t="shared" si="98"/>
        <v>4.4744640000000002</v>
      </c>
      <c r="W1318" s="40"/>
      <c r="X1318" s="39"/>
      <c r="Z1318" s="34" t="s">
        <v>106</v>
      </c>
      <c r="AA1318" s="34">
        <v>427.73200000000003</v>
      </c>
      <c r="AB1318" s="34">
        <f t="shared" si="99"/>
        <v>423.25753600000002</v>
      </c>
      <c r="AD1318" s="40">
        <f t="shared" si="100"/>
        <v>3.7124640000000002</v>
      </c>
    </row>
    <row r="1319" spans="1:30" s="34" customFormat="1" x14ac:dyDescent="0.2">
      <c r="A1319" s="34" t="s">
        <v>200</v>
      </c>
      <c r="B1319" s="42">
        <v>473429095052301</v>
      </c>
      <c r="C1319" s="36">
        <v>308</v>
      </c>
      <c r="D1319" s="37">
        <v>39136</v>
      </c>
      <c r="E1319" s="37"/>
      <c r="F1319" s="37"/>
      <c r="G1319" s="37"/>
      <c r="H1319" s="37"/>
      <c r="I1319" s="37"/>
      <c r="J1319" s="38" t="str">
        <f>IF(ISBLANK(Q1319),"V","S")</f>
        <v>V</v>
      </c>
      <c r="K1319" s="38"/>
      <c r="L1319" s="38"/>
      <c r="M1319" s="38"/>
      <c r="N1319" s="38"/>
      <c r="O1319" s="38"/>
      <c r="P1319" s="38"/>
      <c r="U1319" s="39">
        <v>14.75</v>
      </c>
      <c r="V1319" s="40">
        <f t="shared" si="98"/>
        <v>4.4958</v>
      </c>
      <c r="W1319" s="40"/>
      <c r="X1319" s="39"/>
      <c r="Z1319" s="34" t="s">
        <v>106</v>
      </c>
      <c r="AA1319" s="34">
        <v>427.73200000000003</v>
      </c>
      <c r="AB1319" s="34">
        <f t="shared" si="99"/>
        <v>423.23620000000005</v>
      </c>
      <c r="AD1319" s="40">
        <f t="shared" si="100"/>
        <v>3.7338</v>
      </c>
    </row>
    <row r="1320" spans="1:30" s="34" customFormat="1" x14ac:dyDescent="0.2">
      <c r="A1320" s="34" t="s">
        <v>200</v>
      </c>
      <c r="B1320" s="42">
        <v>473429095052301</v>
      </c>
      <c r="C1320" s="36">
        <v>308</v>
      </c>
      <c r="D1320" s="37">
        <v>39167</v>
      </c>
      <c r="E1320" s="37"/>
      <c r="F1320" s="37"/>
      <c r="G1320" s="37"/>
      <c r="H1320" s="37"/>
      <c r="I1320" s="37"/>
      <c r="J1320" s="38" t="s">
        <v>202</v>
      </c>
      <c r="K1320" s="38"/>
      <c r="L1320" s="38"/>
      <c r="M1320" s="38"/>
      <c r="N1320" s="38"/>
      <c r="O1320" s="38"/>
      <c r="P1320" s="38"/>
      <c r="U1320" s="39">
        <v>14.74</v>
      </c>
      <c r="V1320" s="40">
        <f t="shared" si="98"/>
        <v>4.4927520000000003</v>
      </c>
      <c r="W1320" s="40"/>
      <c r="X1320" s="39"/>
      <c r="Z1320" s="34" t="s">
        <v>78</v>
      </c>
      <c r="AA1320" s="34">
        <v>427.73200000000003</v>
      </c>
      <c r="AB1320" s="34">
        <f t="shared" si="99"/>
        <v>423.23924800000003</v>
      </c>
      <c r="AD1320" s="40">
        <f t="shared" si="100"/>
        <v>3.7307520000000003</v>
      </c>
    </row>
    <row r="1321" spans="1:30" s="34" customFormat="1" x14ac:dyDescent="0.2">
      <c r="A1321" s="34" t="s">
        <v>200</v>
      </c>
      <c r="B1321" s="42">
        <v>473429095052301</v>
      </c>
      <c r="C1321" s="36">
        <v>308</v>
      </c>
      <c r="D1321" s="37">
        <v>39198</v>
      </c>
      <c r="E1321" s="37"/>
      <c r="F1321" s="37"/>
      <c r="G1321" s="37"/>
      <c r="H1321" s="37"/>
      <c r="I1321" s="37"/>
      <c r="J1321" s="38" t="s">
        <v>202</v>
      </c>
      <c r="K1321" s="38"/>
      <c r="L1321" s="38"/>
      <c r="M1321" s="38"/>
      <c r="N1321" s="38"/>
      <c r="O1321" s="38"/>
      <c r="P1321" s="38"/>
      <c r="U1321" s="39">
        <v>14.53</v>
      </c>
      <c r="V1321" s="40">
        <f t="shared" si="98"/>
        <v>4.428744</v>
      </c>
      <c r="W1321" s="40"/>
      <c r="X1321" s="39"/>
      <c r="Z1321" s="34" t="s">
        <v>78</v>
      </c>
      <c r="AA1321" s="34">
        <v>427.73200000000003</v>
      </c>
      <c r="AB1321" s="34">
        <f t="shared" si="99"/>
        <v>423.30325600000003</v>
      </c>
      <c r="AD1321" s="40">
        <f t="shared" si="100"/>
        <v>3.666744</v>
      </c>
    </row>
    <row r="1322" spans="1:30" s="34" customFormat="1" x14ac:dyDescent="0.2">
      <c r="A1322" s="34" t="s">
        <v>200</v>
      </c>
      <c r="B1322" s="42">
        <v>473429095052301</v>
      </c>
      <c r="C1322" s="36">
        <v>308</v>
      </c>
      <c r="D1322" s="37">
        <v>39220</v>
      </c>
      <c r="E1322" s="37"/>
      <c r="F1322" s="37"/>
      <c r="G1322" s="37"/>
      <c r="H1322" s="37"/>
      <c r="I1322" s="37"/>
      <c r="J1322" s="38" t="s">
        <v>202</v>
      </c>
      <c r="K1322" s="38"/>
      <c r="L1322" s="38"/>
      <c r="M1322" s="38"/>
      <c r="N1322" s="38"/>
      <c r="O1322" s="38"/>
      <c r="P1322" s="38"/>
      <c r="U1322" s="39">
        <v>14.33</v>
      </c>
      <c r="V1322" s="40">
        <f t="shared" si="98"/>
        <v>4.3677840000000003</v>
      </c>
      <c r="W1322" s="40"/>
      <c r="X1322" s="39"/>
      <c r="Z1322" s="34" t="s">
        <v>78</v>
      </c>
      <c r="AA1322" s="34">
        <v>427.73200000000003</v>
      </c>
      <c r="AB1322" s="34">
        <f t="shared" si="99"/>
        <v>423.36421600000006</v>
      </c>
      <c r="AD1322" s="40">
        <f>V1322-0.762</f>
        <v>3.6057840000000003</v>
      </c>
    </row>
    <row r="1323" spans="1:30" s="34" customFormat="1" x14ac:dyDescent="0.2">
      <c r="A1323" s="34" t="s">
        <v>200</v>
      </c>
      <c r="B1323" s="42">
        <v>473429095052301</v>
      </c>
      <c r="C1323" s="36">
        <v>308</v>
      </c>
      <c r="D1323" s="37">
        <v>39258</v>
      </c>
      <c r="E1323" s="37"/>
      <c r="F1323" s="37"/>
      <c r="G1323" s="37"/>
      <c r="H1323" s="37"/>
      <c r="I1323" s="37"/>
      <c r="J1323" s="38" t="s">
        <v>202</v>
      </c>
      <c r="K1323" s="38"/>
      <c r="L1323" s="38"/>
      <c r="M1323" s="38"/>
      <c r="N1323" s="38"/>
      <c r="O1323" s="38"/>
      <c r="P1323" s="38"/>
      <c r="U1323" s="39">
        <v>14.2</v>
      </c>
      <c r="V1323" s="40">
        <f t="shared" si="98"/>
        <v>4.3281599999999996</v>
      </c>
      <c r="W1323" s="40"/>
      <c r="X1323" s="39"/>
      <c r="Z1323" s="34" t="s">
        <v>78</v>
      </c>
      <c r="AA1323" s="34">
        <v>427.73200000000003</v>
      </c>
      <c r="AB1323" s="34">
        <f t="shared" si="99"/>
        <v>423.40384</v>
      </c>
      <c r="AD1323" s="40">
        <f t="shared" si="100"/>
        <v>3.5661599999999996</v>
      </c>
    </row>
    <row r="1324" spans="1:30" s="34" customFormat="1" x14ac:dyDescent="0.2">
      <c r="A1324" s="34" t="s">
        <v>200</v>
      </c>
      <c r="B1324" s="42">
        <v>473429095052301</v>
      </c>
      <c r="C1324" s="36">
        <v>308</v>
      </c>
      <c r="D1324" s="37">
        <v>39317</v>
      </c>
      <c r="E1324" s="37"/>
      <c r="F1324" s="37"/>
      <c r="G1324" s="37"/>
      <c r="H1324" s="37"/>
      <c r="I1324" s="37"/>
      <c r="J1324" s="38" t="s">
        <v>202</v>
      </c>
      <c r="K1324" s="38"/>
      <c r="L1324" s="38"/>
      <c r="M1324" s="38"/>
      <c r="N1324" s="38"/>
      <c r="O1324" s="38"/>
      <c r="P1324" s="38"/>
      <c r="U1324" s="39">
        <v>14.51</v>
      </c>
      <c r="V1324" s="40">
        <f t="shared" si="98"/>
        <v>4.4226480000000006</v>
      </c>
      <c r="W1324" s="40"/>
      <c r="X1324" s="39"/>
      <c r="Z1324" s="34" t="s">
        <v>78</v>
      </c>
      <c r="AA1324" s="34">
        <v>427.73200000000003</v>
      </c>
      <c r="AB1324" s="34">
        <f t="shared" si="99"/>
        <v>423.30935200000005</v>
      </c>
      <c r="AD1324" s="40">
        <f t="shared" si="100"/>
        <v>3.6606480000000006</v>
      </c>
    </row>
    <row r="1325" spans="1:30" s="34" customFormat="1" x14ac:dyDescent="0.2">
      <c r="A1325" s="34" t="s">
        <v>200</v>
      </c>
      <c r="B1325" s="42">
        <v>473429095052301</v>
      </c>
      <c r="C1325" s="36">
        <v>308</v>
      </c>
      <c r="D1325" s="37">
        <v>39356</v>
      </c>
      <c r="E1325" s="37"/>
      <c r="F1325" s="37"/>
      <c r="G1325" s="37"/>
      <c r="H1325" s="37"/>
      <c r="I1325" s="37"/>
      <c r="J1325" s="38" t="s">
        <v>202</v>
      </c>
      <c r="K1325" s="38"/>
      <c r="L1325" s="38"/>
      <c r="M1325" s="38"/>
      <c r="N1325" s="38"/>
      <c r="O1325" s="38"/>
      <c r="P1325" s="38"/>
      <c r="U1325" s="39">
        <v>14.61</v>
      </c>
      <c r="V1325" s="40">
        <f t="shared" si="98"/>
        <v>4.4531280000000004</v>
      </c>
      <c r="W1325" s="40"/>
      <c r="X1325" s="39"/>
      <c r="Z1325" s="34" t="s">
        <v>78</v>
      </c>
      <c r="AA1325" s="34">
        <v>427.73200000000003</v>
      </c>
      <c r="AB1325" s="40">
        <f>AA1325-V1325</f>
        <v>423.27887200000004</v>
      </c>
      <c r="AD1325" s="40">
        <f>V1325-0.762</f>
        <v>3.6911280000000004</v>
      </c>
    </row>
    <row r="1326" spans="1:30" s="34" customFormat="1" x14ac:dyDescent="0.2">
      <c r="A1326" s="34" t="s">
        <v>200</v>
      </c>
      <c r="B1326" s="42">
        <v>473429095052301</v>
      </c>
      <c r="C1326" s="36">
        <v>308</v>
      </c>
      <c r="D1326" s="37">
        <v>39373</v>
      </c>
      <c r="E1326" s="37"/>
      <c r="F1326" s="37"/>
      <c r="G1326" s="37"/>
      <c r="H1326" s="37"/>
      <c r="I1326" s="37"/>
      <c r="J1326" s="38" t="str">
        <f t="shared" ref="J1326:J1337" si="101">IF(ISBLANK(Q1326),"V","S")</f>
        <v>V</v>
      </c>
      <c r="K1326" s="38"/>
      <c r="L1326" s="38"/>
      <c r="M1326" s="38"/>
      <c r="N1326" s="38"/>
      <c r="O1326" s="38"/>
      <c r="P1326" s="38"/>
      <c r="U1326" s="39">
        <v>14.61</v>
      </c>
      <c r="V1326" s="40">
        <f t="shared" si="98"/>
        <v>4.4531280000000004</v>
      </c>
      <c r="W1326" s="40"/>
      <c r="X1326" s="39"/>
      <c r="Z1326" s="34" t="s">
        <v>139</v>
      </c>
      <c r="AA1326" s="34">
        <v>427.73200000000003</v>
      </c>
      <c r="AB1326" s="34">
        <f t="shared" si="99"/>
        <v>423.27887200000004</v>
      </c>
      <c r="AD1326" s="40">
        <f t="shared" si="100"/>
        <v>3.6911280000000004</v>
      </c>
    </row>
    <row r="1327" spans="1:30" s="34" customFormat="1" x14ac:dyDescent="0.2">
      <c r="A1327" s="34" t="s">
        <v>200</v>
      </c>
      <c r="B1327" s="42">
        <v>473429095052301</v>
      </c>
      <c r="C1327" s="36">
        <v>308</v>
      </c>
      <c r="D1327" s="37">
        <v>39413</v>
      </c>
      <c r="E1327" s="37"/>
      <c r="F1327" s="37"/>
      <c r="G1327" s="37"/>
      <c r="H1327" s="37"/>
      <c r="I1327" s="37"/>
      <c r="J1327" s="38" t="str">
        <f t="shared" si="101"/>
        <v>V</v>
      </c>
      <c r="K1327" s="38"/>
      <c r="L1327" s="38"/>
      <c r="M1327" s="38"/>
      <c r="N1327" s="38"/>
      <c r="O1327" s="38"/>
      <c r="P1327" s="38"/>
      <c r="U1327" s="39">
        <v>14.31</v>
      </c>
      <c r="V1327" s="40">
        <f t="shared" si="98"/>
        <v>4.361688</v>
      </c>
      <c r="W1327" s="40"/>
      <c r="X1327" s="39"/>
      <c r="Z1327" s="34" t="s">
        <v>139</v>
      </c>
      <c r="AA1327" s="34">
        <v>427.73200000000003</v>
      </c>
      <c r="AB1327" s="34">
        <f t="shared" si="99"/>
        <v>423.37031200000001</v>
      </c>
      <c r="AD1327" s="40">
        <f t="shared" si="100"/>
        <v>3.599688</v>
      </c>
    </row>
    <row r="1328" spans="1:30" s="34" customFormat="1" x14ac:dyDescent="0.2">
      <c r="A1328" s="34" t="s">
        <v>200</v>
      </c>
      <c r="B1328" s="42">
        <v>473429095052301</v>
      </c>
      <c r="C1328" s="36">
        <v>308</v>
      </c>
      <c r="D1328" s="37">
        <v>39443</v>
      </c>
      <c r="E1328" s="37"/>
      <c r="F1328" s="37"/>
      <c r="G1328" s="37"/>
      <c r="H1328" s="37"/>
      <c r="I1328" s="37"/>
      <c r="J1328" s="38" t="str">
        <f t="shared" si="101"/>
        <v>V</v>
      </c>
      <c r="K1328" s="38"/>
      <c r="L1328" s="38"/>
      <c r="M1328" s="38"/>
      <c r="N1328" s="38"/>
      <c r="O1328" s="38"/>
      <c r="P1328" s="38"/>
      <c r="U1328" s="39">
        <v>14.34</v>
      </c>
      <c r="V1328" s="40">
        <f t="shared" si="98"/>
        <v>4.3708320000000001</v>
      </c>
      <c r="W1328" s="40"/>
      <c r="X1328" s="39"/>
      <c r="Z1328" s="34" t="s">
        <v>145</v>
      </c>
      <c r="AA1328" s="34">
        <v>427.73200000000003</v>
      </c>
      <c r="AB1328" s="40">
        <f t="shared" si="99"/>
        <v>423.36116800000002</v>
      </c>
      <c r="AD1328" s="40">
        <f>V1328-0.762</f>
        <v>3.608832</v>
      </c>
    </row>
    <row r="1329" spans="1:30" s="34" customFormat="1" x14ac:dyDescent="0.2">
      <c r="A1329" s="34" t="s">
        <v>200</v>
      </c>
      <c r="B1329" s="42">
        <v>473429095052301</v>
      </c>
      <c r="C1329" s="36">
        <v>308</v>
      </c>
      <c r="D1329" s="37">
        <v>39472</v>
      </c>
      <c r="E1329" s="37"/>
      <c r="F1329" s="37"/>
      <c r="G1329" s="37"/>
      <c r="H1329" s="37"/>
      <c r="I1329" s="37"/>
      <c r="J1329" s="38" t="str">
        <f t="shared" si="101"/>
        <v>V</v>
      </c>
      <c r="K1329" s="38"/>
      <c r="L1329" s="38"/>
      <c r="M1329" s="38"/>
      <c r="N1329" s="38"/>
      <c r="O1329" s="38"/>
      <c r="P1329" s="38"/>
      <c r="U1329" s="39">
        <v>14.45</v>
      </c>
      <c r="V1329" s="40">
        <f t="shared" si="98"/>
        <v>4.4043599999999996</v>
      </c>
      <c r="W1329" s="40"/>
      <c r="X1329" s="39"/>
      <c r="Z1329" s="34" t="s">
        <v>145</v>
      </c>
      <c r="AA1329" s="34">
        <v>427.73200000000003</v>
      </c>
      <c r="AB1329" s="40">
        <f t="shared" si="99"/>
        <v>423.32764000000003</v>
      </c>
      <c r="AD1329" s="40">
        <f t="shared" si="100"/>
        <v>3.6423599999999996</v>
      </c>
    </row>
    <row r="1330" spans="1:30" s="34" customFormat="1" x14ac:dyDescent="0.2">
      <c r="A1330" s="34" t="s">
        <v>200</v>
      </c>
      <c r="B1330" s="42">
        <v>473429095052301</v>
      </c>
      <c r="C1330" s="36">
        <v>308</v>
      </c>
      <c r="D1330" s="37">
        <v>39507</v>
      </c>
      <c r="E1330" s="37"/>
      <c r="F1330" s="37"/>
      <c r="G1330" s="37"/>
      <c r="H1330" s="37"/>
      <c r="I1330" s="37"/>
      <c r="J1330" s="38" t="str">
        <f t="shared" si="101"/>
        <v>V</v>
      </c>
      <c r="K1330" s="38"/>
      <c r="L1330" s="38"/>
      <c r="M1330" s="38"/>
      <c r="N1330" s="38"/>
      <c r="O1330" s="38"/>
      <c r="P1330" s="38"/>
      <c r="U1330" s="39">
        <v>14.6</v>
      </c>
      <c r="V1330" s="40">
        <f t="shared" ref="V1330:V1354" si="102">U1330*0.3048</f>
        <v>4.4500799999999998</v>
      </c>
      <c r="W1330" s="40"/>
      <c r="X1330" s="39"/>
      <c r="Z1330" s="34" t="s">
        <v>106</v>
      </c>
      <c r="AA1330" s="34">
        <v>427.73200000000003</v>
      </c>
      <c r="AB1330" s="40">
        <f t="shared" ref="AB1330:AB1344" si="103">AA1330-V1330</f>
        <v>423.28192000000001</v>
      </c>
      <c r="AD1330" s="40">
        <f t="shared" si="100"/>
        <v>3.6880799999999998</v>
      </c>
    </row>
    <row r="1331" spans="1:30" s="34" customFormat="1" x14ac:dyDescent="0.2">
      <c r="A1331" s="34" t="s">
        <v>200</v>
      </c>
      <c r="B1331" s="42">
        <v>473429095052301</v>
      </c>
      <c r="C1331" s="36">
        <v>308</v>
      </c>
      <c r="D1331" s="37">
        <v>39536</v>
      </c>
      <c r="E1331" s="37"/>
      <c r="F1331" s="37"/>
      <c r="G1331" s="37"/>
      <c r="H1331" s="37"/>
      <c r="I1331" s="37"/>
      <c r="J1331" s="38" t="str">
        <f t="shared" si="101"/>
        <v>V</v>
      </c>
      <c r="K1331" s="38"/>
      <c r="L1331" s="38"/>
      <c r="M1331" s="38"/>
      <c r="N1331" s="38"/>
      <c r="O1331" s="38"/>
      <c r="P1331" s="38"/>
      <c r="U1331" s="39">
        <v>14.68</v>
      </c>
      <c r="V1331" s="40">
        <f t="shared" si="102"/>
        <v>4.4744640000000002</v>
      </c>
      <c r="W1331" s="40"/>
      <c r="X1331" s="39"/>
      <c r="Z1331" s="34" t="s">
        <v>139</v>
      </c>
      <c r="AA1331" s="34">
        <v>427.73200000000003</v>
      </c>
      <c r="AB1331" s="40">
        <f t="shared" si="103"/>
        <v>423.25753600000002</v>
      </c>
      <c r="AD1331" s="40">
        <f t="shared" ref="AD1331:AD1354" si="104">V1331-0.762</f>
        <v>3.7124640000000002</v>
      </c>
    </row>
    <row r="1332" spans="1:30" s="34" customFormat="1" x14ac:dyDescent="0.2">
      <c r="A1332" s="34" t="s">
        <v>200</v>
      </c>
      <c r="B1332" s="42">
        <v>473429095052301</v>
      </c>
      <c r="C1332" s="36">
        <v>308</v>
      </c>
      <c r="D1332" s="37">
        <v>39563</v>
      </c>
      <c r="E1332" s="37"/>
      <c r="F1332" s="37"/>
      <c r="G1332" s="37"/>
      <c r="H1332" s="37"/>
      <c r="I1332" s="37"/>
      <c r="J1332" s="38" t="str">
        <f t="shared" si="101"/>
        <v>V</v>
      </c>
      <c r="K1332" s="38"/>
      <c r="L1332" s="38"/>
      <c r="M1332" s="38"/>
      <c r="N1332" s="38"/>
      <c r="O1332" s="38"/>
      <c r="P1332" s="38"/>
      <c r="U1332" s="39">
        <v>14.52</v>
      </c>
      <c r="V1332" s="40">
        <f t="shared" si="102"/>
        <v>4.4256960000000003</v>
      </c>
      <c r="W1332" s="40"/>
      <c r="X1332" s="39"/>
      <c r="Z1332" s="34" t="s">
        <v>139</v>
      </c>
      <c r="AA1332" s="34">
        <v>427.73200000000003</v>
      </c>
      <c r="AB1332" s="40">
        <f t="shared" si="103"/>
        <v>423.30630400000001</v>
      </c>
      <c r="AD1332" s="40">
        <f t="shared" si="104"/>
        <v>3.6636960000000003</v>
      </c>
    </row>
    <row r="1333" spans="1:30" s="34" customFormat="1" x14ac:dyDescent="0.2">
      <c r="A1333" s="34" t="s">
        <v>200</v>
      </c>
      <c r="B1333" s="42">
        <v>473429095052301</v>
      </c>
      <c r="C1333" s="36">
        <v>308</v>
      </c>
      <c r="D1333" s="37">
        <v>39580</v>
      </c>
      <c r="E1333" s="37"/>
      <c r="F1333" s="37"/>
      <c r="G1333" s="37"/>
      <c r="H1333" s="37"/>
      <c r="I1333" s="37"/>
      <c r="J1333" s="38" t="str">
        <f t="shared" si="101"/>
        <v>V</v>
      </c>
      <c r="K1333" s="38"/>
      <c r="L1333" s="38"/>
      <c r="M1333" s="38"/>
      <c r="N1333" s="38"/>
      <c r="O1333" s="38"/>
      <c r="P1333" s="38"/>
      <c r="U1333" s="39">
        <v>14.27</v>
      </c>
      <c r="V1333" s="40">
        <f t="shared" si="102"/>
        <v>4.3494960000000003</v>
      </c>
      <c r="W1333" s="40"/>
      <c r="X1333" s="39"/>
      <c r="Z1333" s="34" t="s">
        <v>145</v>
      </c>
      <c r="AA1333" s="34">
        <v>427.73200000000003</v>
      </c>
      <c r="AB1333" s="40">
        <f t="shared" si="103"/>
        <v>423.38250400000004</v>
      </c>
      <c r="AD1333" s="40">
        <f t="shared" si="104"/>
        <v>3.5874960000000002</v>
      </c>
    </row>
    <row r="1334" spans="1:30" s="34" customFormat="1" x14ac:dyDescent="0.2">
      <c r="A1334" s="34" t="s">
        <v>200</v>
      </c>
      <c r="B1334" s="42">
        <v>473429095052301</v>
      </c>
      <c r="C1334" s="36">
        <v>308</v>
      </c>
      <c r="D1334" s="37">
        <v>39664</v>
      </c>
      <c r="E1334" s="37"/>
      <c r="F1334" s="37"/>
      <c r="G1334" s="37"/>
      <c r="H1334" s="37"/>
      <c r="I1334" s="37"/>
      <c r="J1334" s="38" t="str">
        <f t="shared" si="101"/>
        <v>V</v>
      </c>
      <c r="K1334" s="38"/>
      <c r="L1334" s="38"/>
      <c r="M1334" s="38"/>
      <c r="N1334" s="38"/>
      <c r="O1334" s="38"/>
      <c r="P1334" s="38"/>
      <c r="U1334" s="39">
        <v>13.94</v>
      </c>
      <c r="V1334" s="40">
        <f t="shared" si="102"/>
        <v>4.2489119999999998</v>
      </c>
      <c r="W1334" s="40"/>
      <c r="X1334" s="39"/>
      <c r="Z1334" s="34" t="s">
        <v>106</v>
      </c>
      <c r="AA1334" s="34">
        <v>427.73200000000003</v>
      </c>
      <c r="AB1334" s="40">
        <f t="shared" si="103"/>
        <v>423.48308800000001</v>
      </c>
      <c r="AD1334" s="40">
        <f t="shared" si="104"/>
        <v>3.4869119999999998</v>
      </c>
    </row>
    <row r="1335" spans="1:30" s="34" customFormat="1" x14ac:dyDescent="0.2">
      <c r="A1335" s="34" t="s">
        <v>200</v>
      </c>
      <c r="B1335" s="42">
        <v>473429095052301</v>
      </c>
      <c r="C1335" s="36">
        <v>308</v>
      </c>
      <c r="D1335" s="37">
        <v>39725</v>
      </c>
      <c r="E1335" s="37"/>
      <c r="F1335" s="37"/>
      <c r="G1335" s="37"/>
      <c r="H1335" s="37"/>
      <c r="I1335" s="37"/>
      <c r="J1335" s="38" t="str">
        <f t="shared" si="101"/>
        <v>V</v>
      </c>
      <c r="K1335" s="38"/>
      <c r="L1335" s="38"/>
      <c r="M1335" s="38"/>
      <c r="N1335" s="38"/>
      <c r="O1335" s="38"/>
      <c r="P1335" s="38"/>
      <c r="U1335" s="39">
        <v>14.01</v>
      </c>
      <c r="V1335" s="40">
        <f t="shared" si="102"/>
        <v>4.2702480000000005</v>
      </c>
      <c r="W1335" s="40"/>
      <c r="X1335" s="39"/>
      <c r="Z1335" s="34" t="s">
        <v>163</v>
      </c>
      <c r="AA1335" s="34">
        <v>427.73200000000003</v>
      </c>
      <c r="AB1335" s="40">
        <f t="shared" si="103"/>
        <v>423.46175200000005</v>
      </c>
      <c r="AD1335" s="40">
        <f t="shared" si="104"/>
        <v>3.5082480000000005</v>
      </c>
    </row>
    <row r="1336" spans="1:30" s="34" customFormat="1" x14ac:dyDescent="0.2">
      <c r="A1336" s="34" t="s">
        <v>200</v>
      </c>
      <c r="B1336" s="42">
        <v>473429095052301</v>
      </c>
      <c r="C1336" s="36">
        <v>308</v>
      </c>
      <c r="D1336" s="37">
        <v>39767</v>
      </c>
      <c r="E1336" s="37"/>
      <c r="F1336" s="37"/>
      <c r="G1336" s="37"/>
      <c r="H1336" s="37"/>
      <c r="I1336" s="37"/>
      <c r="J1336" s="38" t="str">
        <f t="shared" si="101"/>
        <v>V</v>
      </c>
      <c r="K1336" s="38"/>
      <c r="L1336" s="38"/>
      <c r="M1336" s="38"/>
      <c r="N1336" s="38"/>
      <c r="O1336" s="38"/>
      <c r="P1336" s="38"/>
      <c r="U1336" s="39">
        <v>13.69</v>
      </c>
      <c r="V1336" s="40">
        <f t="shared" si="102"/>
        <v>4.1727119999999998</v>
      </c>
      <c r="W1336" s="40"/>
      <c r="X1336" s="39"/>
      <c r="Z1336" s="34" t="s">
        <v>145</v>
      </c>
      <c r="AA1336" s="34">
        <v>427.73200000000003</v>
      </c>
      <c r="AB1336" s="40">
        <f t="shared" si="103"/>
        <v>423.55928800000004</v>
      </c>
      <c r="AD1336" s="40">
        <f t="shared" si="104"/>
        <v>3.4107119999999997</v>
      </c>
    </row>
    <row r="1337" spans="1:30" s="34" customFormat="1" x14ac:dyDescent="0.2">
      <c r="A1337" s="34" t="s">
        <v>200</v>
      </c>
      <c r="B1337" s="42">
        <v>473429095052301</v>
      </c>
      <c r="C1337" s="36">
        <v>308</v>
      </c>
      <c r="D1337" s="37">
        <v>39795</v>
      </c>
      <c r="E1337" s="37"/>
      <c r="F1337" s="37"/>
      <c r="G1337" s="37"/>
      <c r="H1337" s="37"/>
      <c r="I1337" s="37"/>
      <c r="J1337" s="38" t="str">
        <f t="shared" si="101"/>
        <v>V</v>
      </c>
      <c r="K1337" s="38"/>
      <c r="L1337" s="38"/>
      <c r="M1337" s="38"/>
      <c r="N1337" s="38"/>
      <c r="O1337" s="38"/>
      <c r="P1337" s="38"/>
      <c r="U1337" s="39">
        <v>13.57</v>
      </c>
      <c r="V1337" s="40">
        <f t="shared" si="102"/>
        <v>4.1361360000000005</v>
      </c>
      <c r="W1337" s="40"/>
      <c r="X1337" s="39"/>
      <c r="Z1337" s="34" t="s">
        <v>145</v>
      </c>
      <c r="AA1337" s="34">
        <v>427.73200000000003</v>
      </c>
      <c r="AB1337" s="40">
        <f t="shared" si="103"/>
        <v>423.59586400000001</v>
      </c>
      <c r="AD1337" s="40">
        <f t="shared" si="104"/>
        <v>3.3741360000000005</v>
      </c>
    </row>
    <row r="1338" spans="1:30" s="34" customFormat="1" x14ac:dyDescent="0.2">
      <c r="A1338" s="34" t="s">
        <v>200</v>
      </c>
      <c r="B1338" s="42">
        <v>473429095052301</v>
      </c>
      <c r="C1338" s="36">
        <v>308</v>
      </c>
      <c r="D1338" s="37">
        <v>39833</v>
      </c>
      <c r="E1338" s="37"/>
      <c r="F1338" s="37"/>
      <c r="G1338" s="37"/>
      <c r="H1338" s="37"/>
      <c r="I1338" s="37"/>
      <c r="J1338" s="38" t="s">
        <v>202</v>
      </c>
      <c r="K1338" s="38"/>
      <c r="L1338" s="38"/>
      <c r="M1338" s="38"/>
      <c r="N1338" s="38"/>
      <c r="O1338" s="38"/>
      <c r="P1338" s="38"/>
      <c r="U1338" s="39">
        <v>13.66</v>
      </c>
      <c r="V1338" s="40">
        <f t="shared" si="102"/>
        <v>4.1635680000000006</v>
      </c>
      <c r="W1338" s="40"/>
      <c r="X1338" s="39"/>
      <c r="Z1338" s="34" t="s">
        <v>78</v>
      </c>
      <c r="AA1338" s="34">
        <v>427.73200000000003</v>
      </c>
      <c r="AB1338" s="40">
        <f t="shared" si="103"/>
        <v>423.56843200000003</v>
      </c>
      <c r="AD1338" s="40">
        <f t="shared" si="104"/>
        <v>3.4015680000000006</v>
      </c>
    </row>
    <row r="1339" spans="1:30" s="34" customFormat="1" x14ac:dyDescent="0.2">
      <c r="A1339" s="34" t="s">
        <v>200</v>
      </c>
      <c r="B1339" s="42">
        <v>473429095052301</v>
      </c>
      <c r="C1339" s="36">
        <v>308</v>
      </c>
      <c r="D1339" s="37">
        <v>39866</v>
      </c>
      <c r="E1339" s="37"/>
      <c r="F1339" s="37"/>
      <c r="G1339" s="37"/>
      <c r="H1339" s="37"/>
      <c r="I1339" s="37"/>
      <c r="J1339" s="38" t="str">
        <f t="shared" ref="J1339:J1348" si="105">IF(ISBLANK(Q1339),"V","S")</f>
        <v>V</v>
      </c>
      <c r="K1339" s="38"/>
      <c r="L1339" s="38"/>
      <c r="M1339" s="38"/>
      <c r="N1339" s="38"/>
      <c r="O1339" s="38"/>
      <c r="P1339" s="38"/>
      <c r="U1339" s="39">
        <v>13.79</v>
      </c>
      <c r="V1339" s="40">
        <f t="shared" si="102"/>
        <v>4.2031919999999996</v>
      </c>
      <c r="W1339" s="40"/>
      <c r="X1339" s="39"/>
      <c r="Z1339" s="34" t="s">
        <v>167</v>
      </c>
      <c r="AA1339" s="34">
        <v>427.73200000000003</v>
      </c>
      <c r="AB1339" s="40">
        <f t="shared" si="103"/>
        <v>423.52880800000003</v>
      </c>
      <c r="AD1339" s="40">
        <f t="shared" si="104"/>
        <v>3.4411919999999996</v>
      </c>
    </row>
    <row r="1340" spans="1:30" s="34" customFormat="1" x14ac:dyDescent="0.2">
      <c r="A1340" s="34" t="s">
        <v>200</v>
      </c>
      <c r="B1340" s="42">
        <v>473429095052301</v>
      </c>
      <c r="C1340" s="36">
        <v>308</v>
      </c>
      <c r="D1340" s="37">
        <v>39898</v>
      </c>
      <c r="E1340" s="37"/>
      <c r="F1340" s="37"/>
      <c r="G1340" s="37"/>
      <c r="H1340" s="37"/>
      <c r="I1340" s="37"/>
      <c r="J1340" s="38" t="str">
        <f t="shared" si="105"/>
        <v>V</v>
      </c>
      <c r="K1340" s="38"/>
      <c r="L1340" s="38"/>
      <c r="M1340" s="38"/>
      <c r="N1340" s="38"/>
      <c r="O1340" s="38"/>
      <c r="P1340" s="38"/>
      <c r="U1340" s="39">
        <v>13.58</v>
      </c>
      <c r="V1340" s="40">
        <f t="shared" si="102"/>
        <v>4.1391840000000002</v>
      </c>
      <c r="W1340" s="40"/>
      <c r="X1340" s="39"/>
      <c r="Z1340" s="34" t="s">
        <v>167</v>
      </c>
      <c r="AA1340" s="34">
        <v>427.73200000000003</v>
      </c>
      <c r="AB1340" s="40">
        <f t="shared" si="103"/>
        <v>423.59281600000003</v>
      </c>
      <c r="AD1340" s="40">
        <f t="shared" si="104"/>
        <v>3.3771840000000002</v>
      </c>
    </row>
    <row r="1341" spans="1:30" s="34" customFormat="1" x14ac:dyDescent="0.2">
      <c r="A1341" s="34" t="s">
        <v>200</v>
      </c>
      <c r="B1341" s="42">
        <v>473429095052301</v>
      </c>
      <c r="C1341" s="36">
        <v>308</v>
      </c>
      <c r="D1341" s="37">
        <v>39928</v>
      </c>
      <c r="E1341" s="37"/>
      <c r="F1341" s="37"/>
      <c r="G1341" s="37"/>
      <c r="H1341" s="37"/>
      <c r="I1341" s="37"/>
      <c r="J1341" s="38" t="str">
        <f t="shared" si="105"/>
        <v>V</v>
      </c>
      <c r="K1341" s="38"/>
      <c r="L1341" s="38"/>
      <c r="M1341" s="38"/>
      <c r="N1341" s="38"/>
      <c r="O1341" s="38"/>
      <c r="P1341" s="38"/>
      <c r="U1341" s="39">
        <v>13.24</v>
      </c>
      <c r="V1341" s="40">
        <f t="shared" si="102"/>
        <v>4.035552</v>
      </c>
      <c r="W1341" s="40"/>
      <c r="X1341" s="39"/>
      <c r="Z1341" s="34" t="s">
        <v>167</v>
      </c>
      <c r="AA1341" s="34">
        <v>427.73200000000003</v>
      </c>
      <c r="AB1341" s="40">
        <f t="shared" si="103"/>
        <v>423.69644800000003</v>
      </c>
      <c r="AD1341" s="40">
        <f t="shared" si="104"/>
        <v>3.273552</v>
      </c>
    </row>
    <row r="1342" spans="1:30" s="34" customFormat="1" x14ac:dyDescent="0.2">
      <c r="A1342" s="34" t="s">
        <v>200</v>
      </c>
      <c r="B1342" s="42">
        <v>473429095052301</v>
      </c>
      <c r="C1342" s="36">
        <v>308</v>
      </c>
      <c r="D1342" s="37">
        <v>39966</v>
      </c>
      <c r="E1342" s="37"/>
      <c r="F1342" s="37"/>
      <c r="G1342" s="37"/>
      <c r="H1342" s="37"/>
      <c r="I1342" s="37"/>
      <c r="J1342" s="38" t="str">
        <f t="shared" si="105"/>
        <v>V</v>
      </c>
      <c r="K1342" s="38"/>
      <c r="L1342" s="38"/>
      <c r="M1342" s="38"/>
      <c r="N1342" s="38"/>
      <c r="O1342" s="38"/>
      <c r="P1342" s="38"/>
      <c r="U1342" s="39">
        <v>12.97</v>
      </c>
      <c r="V1342" s="40">
        <f t="shared" si="102"/>
        <v>3.9532560000000005</v>
      </c>
      <c r="W1342" s="40"/>
      <c r="X1342" s="39"/>
      <c r="Z1342" s="34" t="s">
        <v>167</v>
      </c>
      <c r="AA1342" s="34">
        <v>427.73200000000003</v>
      </c>
      <c r="AB1342" s="40">
        <f t="shared" si="103"/>
        <v>423.77874400000002</v>
      </c>
      <c r="AD1342" s="40">
        <f t="shared" si="104"/>
        <v>3.1912560000000005</v>
      </c>
    </row>
    <row r="1343" spans="1:30" s="34" customFormat="1" x14ac:dyDescent="0.2">
      <c r="A1343" s="34" t="s">
        <v>200</v>
      </c>
      <c r="B1343" s="42">
        <v>473429095052301</v>
      </c>
      <c r="C1343" s="36">
        <v>308</v>
      </c>
      <c r="D1343" s="37">
        <v>40004</v>
      </c>
      <c r="E1343" s="37"/>
      <c r="F1343" s="37"/>
      <c r="G1343" s="37"/>
      <c r="H1343" s="37"/>
      <c r="I1343" s="37"/>
      <c r="J1343" s="38" t="str">
        <f t="shared" si="105"/>
        <v>V</v>
      </c>
      <c r="K1343" s="38"/>
      <c r="L1343" s="38"/>
      <c r="M1343" s="38"/>
      <c r="N1343" s="38"/>
      <c r="O1343" s="38"/>
      <c r="P1343" s="38"/>
      <c r="U1343" s="39">
        <v>13.02</v>
      </c>
      <c r="V1343" s="40">
        <f t="shared" si="102"/>
        <v>3.968496</v>
      </c>
      <c r="W1343" s="40"/>
      <c r="X1343" s="39"/>
      <c r="Z1343" s="34" t="s">
        <v>178</v>
      </c>
      <c r="AA1343" s="34">
        <v>427.73200000000003</v>
      </c>
      <c r="AB1343" s="40">
        <f t="shared" si="103"/>
        <v>423.76350400000001</v>
      </c>
      <c r="AD1343" s="40">
        <f t="shared" si="104"/>
        <v>3.206496</v>
      </c>
    </row>
    <row r="1344" spans="1:30" s="34" customFormat="1" x14ac:dyDescent="0.2">
      <c r="A1344" s="34" t="s">
        <v>200</v>
      </c>
      <c r="B1344" s="42">
        <v>473429095052301</v>
      </c>
      <c r="C1344" s="36">
        <v>308</v>
      </c>
      <c r="D1344" s="37">
        <v>40045</v>
      </c>
      <c r="E1344" s="37"/>
      <c r="F1344" s="37"/>
      <c r="G1344" s="37"/>
      <c r="H1344" s="37"/>
      <c r="I1344" s="37"/>
      <c r="J1344" s="38" t="str">
        <f t="shared" si="105"/>
        <v>V</v>
      </c>
      <c r="K1344" s="38"/>
      <c r="L1344" s="38"/>
      <c r="M1344" s="38"/>
      <c r="N1344" s="38"/>
      <c r="O1344" s="38"/>
      <c r="P1344" s="38"/>
      <c r="U1344" s="39">
        <v>13.47</v>
      </c>
      <c r="V1344" s="40">
        <f t="shared" si="102"/>
        <v>4.1056560000000006</v>
      </c>
      <c r="W1344" s="40"/>
      <c r="X1344" s="39"/>
      <c r="Z1344" s="34" t="s">
        <v>178</v>
      </c>
      <c r="AA1344" s="34">
        <v>427.73200000000003</v>
      </c>
      <c r="AB1344" s="40">
        <f t="shared" si="103"/>
        <v>423.62634400000002</v>
      </c>
      <c r="AD1344" s="40">
        <f t="shared" si="104"/>
        <v>3.3436560000000006</v>
      </c>
    </row>
    <row r="1345" spans="1:32" s="34" customFormat="1" x14ac:dyDescent="0.2">
      <c r="A1345" s="34" t="s">
        <v>200</v>
      </c>
      <c r="B1345" s="42">
        <v>473429095052301</v>
      </c>
      <c r="C1345" s="36">
        <v>308</v>
      </c>
      <c r="D1345" s="37">
        <v>40074</v>
      </c>
      <c r="E1345" s="37"/>
      <c r="F1345" s="37"/>
      <c r="G1345" s="37"/>
      <c r="H1345" s="37"/>
      <c r="I1345" s="37"/>
      <c r="J1345" s="38" t="str">
        <f t="shared" si="105"/>
        <v>V</v>
      </c>
      <c r="K1345" s="38"/>
      <c r="L1345" s="38"/>
      <c r="M1345" s="38"/>
      <c r="N1345" s="38"/>
      <c r="O1345" s="38"/>
      <c r="P1345" s="38"/>
      <c r="U1345" s="39">
        <v>13.74</v>
      </c>
      <c r="V1345" s="40">
        <f t="shared" si="102"/>
        <v>4.1879520000000001</v>
      </c>
      <c r="W1345" s="40"/>
      <c r="X1345" s="39"/>
      <c r="Z1345" s="34" t="s">
        <v>178</v>
      </c>
      <c r="AA1345" s="34">
        <v>427.73200000000003</v>
      </c>
      <c r="AB1345" s="40">
        <f>AA1345-V1345</f>
        <v>423.54404800000003</v>
      </c>
      <c r="AD1345" s="40">
        <f t="shared" si="104"/>
        <v>3.4259520000000001</v>
      </c>
    </row>
    <row r="1346" spans="1:32" s="34" customFormat="1" x14ac:dyDescent="0.2">
      <c r="A1346" s="34" t="s">
        <v>200</v>
      </c>
      <c r="B1346" s="42">
        <v>473429095052301</v>
      </c>
      <c r="C1346" s="36">
        <v>308</v>
      </c>
      <c r="D1346" s="37">
        <v>40102</v>
      </c>
      <c r="E1346" s="37"/>
      <c r="F1346" s="37"/>
      <c r="G1346" s="37"/>
      <c r="H1346" s="37"/>
      <c r="I1346" s="37"/>
      <c r="J1346" s="38" t="str">
        <f t="shared" si="105"/>
        <v>V</v>
      </c>
      <c r="K1346" s="38"/>
      <c r="L1346" s="38"/>
      <c r="M1346" s="38"/>
      <c r="N1346" s="38"/>
      <c r="O1346" s="38"/>
      <c r="P1346" s="38"/>
      <c r="U1346" s="39">
        <v>13.89</v>
      </c>
      <c r="V1346" s="40">
        <f t="shared" si="102"/>
        <v>4.2336720000000003</v>
      </c>
      <c r="W1346" s="40"/>
      <c r="X1346" s="39"/>
      <c r="Z1346" s="34" t="s">
        <v>167</v>
      </c>
      <c r="AA1346" s="34">
        <v>427.73200000000003</v>
      </c>
      <c r="AB1346" s="40">
        <f>AA1346-V1346</f>
        <v>423.49832800000001</v>
      </c>
      <c r="AD1346" s="40">
        <f t="shared" si="104"/>
        <v>3.4716720000000003</v>
      </c>
    </row>
    <row r="1347" spans="1:32" s="34" customFormat="1" x14ac:dyDescent="0.2">
      <c r="A1347" s="34" t="s">
        <v>200</v>
      </c>
      <c r="B1347" s="42">
        <v>473429095052301</v>
      </c>
      <c r="C1347" s="36">
        <v>308</v>
      </c>
      <c r="D1347" s="37">
        <v>40128</v>
      </c>
      <c r="E1347" s="37"/>
      <c r="F1347" s="37"/>
      <c r="G1347" s="37"/>
      <c r="H1347" s="37"/>
      <c r="I1347" s="37"/>
      <c r="J1347" s="38" t="str">
        <f t="shared" si="105"/>
        <v>V</v>
      </c>
      <c r="K1347" s="38"/>
      <c r="L1347" s="38"/>
      <c r="M1347" s="38"/>
      <c r="N1347" s="38"/>
      <c r="O1347" s="38"/>
      <c r="P1347" s="38"/>
      <c r="U1347" s="39">
        <v>13.97</v>
      </c>
      <c r="V1347" s="40">
        <f t="shared" si="102"/>
        <v>4.2580560000000007</v>
      </c>
      <c r="W1347" s="40"/>
      <c r="X1347" s="39"/>
      <c r="Z1347" s="34" t="s">
        <v>178</v>
      </c>
      <c r="AA1347" s="34">
        <v>427.73200000000003</v>
      </c>
      <c r="AB1347" s="40">
        <f>AA1347-V1347</f>
        <v>423.47394400000002</v>
      </c>
      <c r="AD1347" s="40">
        <f t="shared" si="104"/>
        <v>3.4960560000000007</v>
      </c>
    </row>
    <row r="1348" spans="1:32" s="34" customFormat="1" x14ac:dyDescent="0.2">
      <c r="A1348" s="34" t="s">
        <v>200</v>
      </c>
      <c r="B1348" s="42">
        <v>473429095052301</v>
      </c>
      <c r="C1348" s="36">
        <v>308</v>
      </c>
      <c r="D1348" s="37">
        <v>40162</v>
      </c>
      <c r="E1348" s="37"/>
      <c r="F1348" s="37"/>
      <c r="G1348" s="37"/>
      <c r="H1348" s="37"/>
      <c r="I1348" s="37"/>
      <c r="J1348" s="38" t="str">
        <f t="shared" si="105"/>
        <v>V</v>
      </c>
      <c r="K1348" s="38"/>
      <c r="L1348" s="38"/>
      <c r="M1348" s="38"/>
      <c r="N1348" s="38"/>
      <c r="O1348" s="38"/>
      <c r="P1348" s="38"/>
      <c r="U1348" s="39">
        <v>14.08</v>
      </c>
      <c r="V1348" s="40">
        <f t="shared" si="102"/>
        <v>4.2915840000000003</v>
      </c>
      <c r="W1348" s="40"/>
      <c r="X1348" s="39"/>
      <c r="Z1348" s="34" t="s">
        <v>167</v>
      </c>
      <c r="AA1348" s="34">
        <v>427.73200000000003</v>
      </c>
      <c r="AB1348" s="40">
        <f>AA1348-V1348</f>
        <v>423.44041600000003</v>
      </c>
      <c r="AD1348" s="40">
        <f t="shared" si="104"/>
        <v>3.5295840000000003</v>
      </c>
    </row>
    <row r="1349" spans="1:32" s="34" customFormat="1" x14ac:dyDescent="0.2">
      <c r="A1349" s="34" t="s">
        <v>200</v>
      </c>
      <c r="B1349" s="42">
        <v>473429095052301</v>
      </c>
      <c r="C1349" s="36">
        <v>308</v>
      </c>
      <c r="D1349" s="37">
        <v>40191</v>
      </c>
      <c r="E1349" s="37"/>
      <c r="F1349" s="37"/>
      <c r="G1349" s="37"/>
      <c r="H1349" s="37"/>
      <c r="I1349" s="37"/>
      <c r="J1349" s="38" t="s">
        <v>207</v>
      </c>
      <c r="K1349" s="38"/>
      <c r="L1349" s="38"/>
      <c r="M1349" s="38"/>
      <c r="N1349" s="38"/>
      <c r="O1349" s="38"/>
      <c r="P1349" s="38"/>
      <c r="U1349" s="39">
        <v>14.12</v>
      </c>
      <c r="V1349" s="40">
        <f t="shared" si="102"/>
        <v>4.303776</v>
      </c>
      <c r="W1349" s="40"/>
      <c r="X1349" s="39"/>
      <c r="Z1349" s="34" t="s">
        <v>226</v>
      </c>
      <c r="AA1349" s="34">
        <v>427.73200000000003</v>
      </c>
      <c r="AB1349" s="40">
        <f t="shared" ref="AB1349:AB1354" si="106">AA1349-V1349</f>
        <v>423.428224</v>
      </c>
      <c r="AD1349" s="40">
        <f t="shared" si="104"/>
        <v>3.541776</v>
      </c>
    </row>
    <row r="1350" spans="1:32" s="34" customFormat="1" x14ac:dyDescent="0.2">
      <c r="A1350" s="34" t="s">
        <v>200</v>
      </c>
      <c r="B1350" s="42">
        <v>473429095052301</v>
      </c>
      <c r="C1350" s="36">
        <v>308</v>
      </c>
      <c r="D1350" s="37">
        <v>40222</v>
      </c>
      <c r="E1350" s="37"/>
      <c r="F1350" s="37"/>
      <c r="G1350" s="37"/>
      <c r="H1350" s="37"/>
      <c r="I1350" s="37"/>
      <c r="J1350" s="38" t="s">
        <v>207</v>
      </c>
      <c r="K1350" s="38"/>
      <c r="L1350" s="38"/>
      <c r="M1350" s="38"/>
      <c r="N1350" s="38"/>
      <c r="O1350" s="38"/>
      <c r="P1350" s="38"/>
      <c r="U1350" s="39">
        <v>14.27</v>
      </c>
      <c r="V1350" s="40">
        <f t="shared" si="102"/>
        <v>4.3494960000000003</v>
      </c>
      <c r="W1350" s="40"/>
      <c r="X1350" s="39"/>
      <c r="Z1350" s="34" t="s">
        <v>226</v>
      </c>
      <c r="AA1350" s="34">
        <v>427.73200000000003</v>
      </c>
      <c r="AB1350" s="40">
        <f t="shared" si="106"/>
        <v>423.38250400000004</v>
      </c>
      <c r="AD1350" s="40">
        <f t="shared" si="104"/>
        <v>3.5874960000000002</v>
      </c>
    </row>
    <row r="1351" spans="1:32" s="34" customFormat="1" x14ac:dyDescent="0.2">
      <c r="A1351" s="34" t="s">
        <v>200</v>
      </c>
      <c r="B1351" s="42">
        <v>473429095052301</v>
      </c>
      <c r="C1351" s="36">
        <v>308</v>
      </c>
      <c r="D1351" s="37">
        <v>40247</v>
      </c>
      <c r="E1351" s="37"/>
      <c r="F1351" s="37"/>
      <c r="G1351" s="37"/>
      <c r="H1351" s="37"/>
      <c r="I1351" s="37"/>
      <c r="J1351" s="38" t="s">
        <v>207</v>
      </c>
      <c r="K1351" s="38"/>
      <c r="L1351" s="38"/>
      <c r="M1351" s="38"/>
      <c r="N1351" s="38"/>
      <c r="O1351" s="38"/>
      <c r="P1351" s="38"/>
      <c r="U1351" s="39">
        <v>14.35</v>
      </c>
      <c r="V1351" s="40">
        <f t="shared" si="102"/>
        <v>4.3738799999999998</v>
      </c>
      <c r="W1351" s="40"/>
      <c r="X1351" s="39"/>
      <c r="Z1351" s="34" t="s">
        <v>227</v>
      </c>
      <c r="AA1351" s="34">
        <v>427.73200000000003</v>
      </c>
      <c r="AB1351" s="40">
        <f t="shared" si="106"/>
        <v>423.35812000000004</v>
      </c>
      <c r="AD1351" s="40">
        <f t="shared" si="104"/>
        <v>3.6118799999999998</v>
      </c>
    </row>
    <row r="1352" spans="1:32" s="34" customFormat="1" x14ac:dyDescent="0.2">
      <c r="A1352" s="34" t="s">
        <v>200</v>
      </c>
      <c r="B1352" s="42">
        <v>473429095052301</v>
      </c>
      <c r="C1352" s="36">
        <v>308</v>
      </c>
      <c r="D1352" s="37">
        <v>40275</v>
      </c>
      <c r="E1352" s="37"/>
      <c r="F1352" s="37"/>
      <c r="G1352" s="37"/>
      <c r="H1352" s="37"/>
      <c r="I1352" s="37"/>
      <c r="J1352" s="38" t="s">
        <v>207</v>
      </c>
      <c r="K1352" s="38"/>
      <c r="L1352" s="38"/>
      <c r="M1352" s="38"/>
      <c r="N1352" s="38"/>
      <c r="O1352" s="38"/>
      <c r="P1352" s="38"/>
      <c r="U1352" s="39">
        <v>14.24</v>
      </c>
      <c r="V1352" s="40">
        <f t="shared" si="102"/>
        <v>4.3403520000000002</v>
      </c>
      <c r="W1352" s="40"/>
      <c r="X1352" s="39"/>
      <c r="Z1352" s="34" t="s">
        <v>178</v>
      </c>
      <c r="AA1352" s="34">
        <v>427.73200000000003</v>
      </c>
      <c r="AB1352" s="40">
        <f t="shared" si="106"/>
        <v>423.39164800000003</v>
      </c>
      <c r="AD1352" s="40">
        <f t="shared" si="104"/>
        <v>3.5783520000000002</v>
      </c>
    </row>
    <row r="1353" spans="1:32" s="34" customFormat="1" x14ac:dyDescent="0.2">
      <c r="A1353" s="34" t="s">
        <v>200</v>
      </c>
      <c r="B1353" s="42">
        <v>473429095052301</v>
      </c>
      <c r="C1353" s="36">
        <v>308</v>
      </c>
      <c r="D1353" s="37">
        <v>40302</v>
      </c>
      <c r="E1353" s="37"/>
      <c r="F1353" s="37"/>
      <c r="G1353" s="37"/>
      <c r="H1353" s="37"/>
      <c r="I1353" s="37"/>
      <c r="J1353" s="38" t="s">
        <v>207</v>
      </c>
      <c r="K1353" s="38"/>
      <c r="L1353" s="38"/>
      <c r="M1353" s="38"/>
      <c r="N1353" s="38"/>
      <c r="O1353" s="38"/>
      <c r="P1353" s="38"/>
      <c r="U1353" s="39">
        <v>14.19</v>
      </c>
      <c r="V1353" s="40">
        <f t="shared" si="102"/>
        <v>4.3251119999999998</v>
      </c>
      <c r="W1353" s="40"/>
      <c r="X1353" s="39"/>
      <c r="Z1353" s="34" t="s">
        <v>178</v>
      </c>
      <c r="AA1353" s="34">
        <v>427.73200000000003</v>
      </c>
      <c r="AB1353" s="40">
        <f t="shared" si="106"/>
        <v>423.40688800000004</v>
      </c>
      <c r="AD1353" s="40">
        <f t="shared" si="104"/>
        <v>3.5631119999999998</v>
      </c>
    </row>
    <row r="1354" spans="1:32" s="34" customFormat="1" x14ac:dyDescent="0.2">
      <c r="A1354" s="34" t="s">
        <v>200</v>
      </c>
      <c r="B1354" s="42">
        <v>473429095052301</v>
      </c>
      <c r="C1354" s="36">
        <v>308</v>
      </c>
      <c r="D1354" s="37">
        <v>40331</v>
      </c>
      <c r="E1354" s="37"/>
      <c r="F1354" s="37"/>
      <c r="G1354" s="37"/>
      <c r="H1354" s="37"/>
      <c r="I1354" s="37"/>
      <c r="J1354" s="38" t="s">
        <v>207</v>
      </c>
      <c r="K1354" s="38"/>
      <c r="L1354" s="38"/>
      <c r="M1354" s="38"/>
      <c r="N1354" s="38"/>
      <c r="O1354" s="38"/>
      <c r="P1354" s="38"/>
      <c r="U1354" s="39">
        <v>13.89</v>
      </c>
      <c r="V1354" s="40">
        <f t="shared" si="102"/>
        <v>4.2336720000000003</v>
      </c>
      <c r="W1354" s="40"/>
      <c r="X1354" s="39"/>
      <c r="Z1354" s="34" t="s">
        <v>178</v>
      </c>
      <c r="AA1354" s="34">
        <v>427.73200000000003</v>
      </c>
      <c r="AB1354" s="40">
        <f t="shared" si="106"/>
        <v>423.49832800000001</v>
      </c>
      <c r="AD1354" s="40">
        <f t="shared" si="104"/>
        <v>3.4716720000000003</v>
      </c>
    </row>
    <row r="1355" spans="1:32" s="34" customFormat="1" x14ac:dyDescent="0.2">
      <c r="A1355" s="34" t="s">
        <v>200</v>
      </c>
      <c r="C1355" s="36"/>
      <c r="D1355" s="37"/>
      <c r="E1355" s="37"/>
      <c r="F1355" s="37"/>
      <c r="G1355" s="37"/>
      <c r="H1355" s="37"/>
      <c r="I1355" s="37"/>
      <c r="J1355" s="38"/>
      <c r="K1355" s="38"/>
      <c r="L1355" s="38"/>
      <c r="M1355" s="38"/>
      <c r="N1355" s="38"/>
      <c r="O1355" s="38"/>
      <c r="P1355" s="38"/>
      <c r="U1355" s="39"/>
      <c r="V1355" s="40"/>
      <c r="W1355" s="40"/>
      <c r="X1355" s="39"/>
      <c r="AD1355" s="40"/>
    </row>
    <row r="1356" spans="1:32" s="34" customFormat="1" x14ac:dyDescent="0.2">
      <c r="A1356" s="34" t="s">
        <v>200</v>
      </c>
      <c r="C1356" s="36" t="s">
        <v>34</v>
      </c>
      <c r="D1356" s="37">
        <v>30461</v>
      </c>
      <c r="E1356" s="37"/>
      <c r="F1356" s="37"/>
      <c r="G1356" s="37"/>
      <c r="H1356" s="37"/>
      <c r="I1356" s="37"/>
      <c r="J1356" s="38" t="s">
        <v>202</v>
      </c>
      <c r="K1356" s="38"/>
      <c r="L1356" s="38"/>
      <c r="M1356" s="38"/>
      <c r="N1356" s="38"/>
      <c r="O1356" s="38"/>
      <c r="P1356" s="38"/>
      <c r="U1356" s="39">
        <f t="shared" ref="U1356:U1419" si="107">V1356*3.281</f>
        <v>6.6309009999999997</v>
      </c>
      <c r="V1356" s="34">
        <v>2.0209999999999999</v>
      </c>
      <c r="X1356" s="39"/>
      <c r="AA1356" s="34">
        <v>425.935</v>
      </c>
      <c r="AB1356" s="34">
        <v>423.91500000000002</v>
      </c>
      <c r="AD1356" s="34">
        <v>1.4330000000000001</v>
      </c>
    </row>
    <row r="1357" spans="1:32" s="34" customFormat="1" x14ac:dyDescent="0.2">
      <c r="A1357" s="34" t="s">
        <v>200</v>
      </c>
      <c r="C1357" s="36" t="s">
        <v>34</v>
      </c>
      <c r="D1357" s="37">
        <v>30483</v>
      </c>
      <c r="E1357" s="37"/>
      <c r="F1357" s="37"/>
      <c r="G1357" s="37"/>
      <c r="H1357" s="37"/>
      <c r="I1357" s="37"/>
      <c r="J1357" s="38" t="s">
        <v>202</v>
      </c>
      <c r="K1357" s="38"/>
      <c r="L1357" s="38"/>
      <c r="M1357" s="38"/>
      <c r="N1357" s="38"/>
      <c r="O1357" s="38"/>
      <c r="P1357" s="38"/>
      <c r="U1357" s="39">
        <f t="shared" si="107"/>
        <v>6.3093630000000003</v>
      </c>
      <c r="V1357" s="34">
        <v>1.923</v>
      </c>
      <c r="X1357" s="39"/>
      <c r="AA1357" s="34">
        <v>425.935</v>
      </c>
      <c r="AB1357" s="34">
        <v>424.012</v>
      </c>
      <c r="AD1357" s="34">
        <v>1.335</v>
      </c>
    </row>
    <row r="1358" spans="1:32" s="34" customFormat="1" x14ac:dyDescent="0.2">
      <c r="A1358" s="34" t="s">
        <v>200</v>
      </c>
      <c r="C1358" s="36" t="s">
        <v>34</v>
      </c>
      <c r="D1358" s="37">
        <v>30488</v>
      </c>
      <c r="E1358" s="37"/>
      <c r="F1358" s="37"/>
      <c r="G1358" s="37"/>
      <c r="H1358" s="37"/>
      <c r="I1358" s="37"/>
      <c r="J1358" s="38" t="s">
        <v>202</v>
      </c>
      <c r="K1358" s="38"/>
      <c r="L1358" s="38"/>
      <c r="M1358" s="38"/>
      <c r="N1358" s="38"/>
      <c r="O1358" s="38"/>
      <c r="P1358" s="38"/>
      <c r="U1358" s="39"/>
      <c r="X1358" s="39">
        <v>6.3150000000000004</v>
      </c>
      <c r="Y1358" s="34">
        <v>1.925</v>
      </c>
      <c r="AA1358" s="34">
        <v>425.935</v>
      </c>
      <c r="AC1358" s="34">
        <v>424.01100000000002</v>
      </c>
      <c r="AE1358" s="34">
        <v>1.337</v>
      </c>
    </row>
    <row r="1359" spans="1:32" s="34" customFormat="1" x14ac:dyDescent="0.2">
      <c r="A1359" s="34" t="s">
        <v>200</v>
      </c>
      <c r="C1359" s="36" t="s">
        <v>34</v>
      </c>
      <c r="D1359" s="37">
        <v>30524</v>
      </c>
      <c r="E1359" s="37"/>
      <c r="F1359" s="37"/>
      <c r="G1359" s="37"/>
      <c r="H1359" s="37"/>
      <c r="I1359" s="37"/>
      <c r="J1359" s="38" t="s">
        <v>202</v>
      </c>
      <c r="K1359" s="38"/>
      <c r="L1359" s="38"/>
      <c r="M1359" s="38"/>
      <c r="N1359" s="38"/>
      <c r="O1359" s="38"/>
      <c r="P1359" s="38"/>
      <c r="U1359" s="39"/>
      <c r="X1359" s="39">
        <v>6.34</v>
      </c>
      <c r="Y1359" s="34">
        <v>1.9319999999999999</v>
      </c>
      <c r="AA1359" s="34">
        <v>425.935</v>
      </c>
      <c r="AC1359" s="34">
        <v>424.00299999999999</v>
      </c>
      <c r="AE1359" s="34">
        <v>1.3440000000000001</v>
      </c>
    </row>
    <row r="1360" spans="1:32" s="34" customFormat="1" x14ac:dyDescent="0.2">
      <c r="A1360" s="34" t="s">
        <v>200</v>
      </c>
      <c r="C1360" s="36" t="s">
        <v>34</v>
      </c>
      <c r="D1360" s="37">
        <v>30566</v>
      </c>
      <c r="E1360" s="37"/>
      <c r="F1360" s="37"/>
      <c r="G1360" s="37"/>
      <c r="H1360" s="37"/>
      <c r="I1360" s="37"/>
      <c r="J1360" s="38" t="s">
        <v>202</v>
      </c>
      <c r="K1360" s="38"/>
      <c r="L1360" s="38"/>
      <c r="M1360" s="38"/>
      <c r="N1360" s="38"/>
      <c r="O1360" s="38"/>
      <c r="P1360" s="38"/>
      <c r="U1360" s="39">
        <f t="shared" si="107"/>
        <v>7.0803979999999997</v>
      </c>
      <c r="V1360" s="34">
        <v>2.1579999999999999</v>
      </c>
      <c r="X1360" s="39">
        <v>6.38</v>
      </c>
      <c r="Y1360" s="34">
        <v>1.9450000000000001</v>
      </c>
      <c r="AA1360" s="34">
        <v>425.935</v>
      </c>
      <c r="AB1360" s="34">
        <v>423.77699999999999</v>
      </c>
      <c r="AC1360" s="34">
        <v>423.99099999999999</v>
      </c>
      <c r="AD1360" s="34">
        <v>1.57</v>
      </c>
      <c r="AE1360" s="34">
        <v>1.357</v>
      </c>
      <c r="AF1360" s="34">
        <f t="shared" ref="AF1360:AF1423" si="108">AC1360-AB1360</f>
        <v>0.21399999999999864</v>
      </c>
    </row>
    <row r="1361" spans="1:32" s="34" customFormat="1" x14ac:dyDescent="0.2">
      <c r="A1361" s="34" t="s">
        <v>200</v>
      </c>
      <c r="C1361" s="36" t="s">
        <v>34</v>
      </c>
      <c r="D1361" s="37">
        <v>30739</v>
      </c>
      <c r="E1361" s="37"/>
      <c r="F1361" s="37"/>
      <c r="G1361" s="37"/>
      <c r="H1361" s="37"/>
      <c r="I1361" s="37"/>
      <c r="J1361" s="38" t="s">
        <v>202</v>
      </c>
      <c r="K1361" s="38"/>
      <c r="L1361" s="38"/>
      <c r="M1361" s="38"/>
      <c r="N1361" s="38"/>
      <c r="O1361" s="38"/>
      <c r="P1361" s="38"/>
      <c r="U1361" s="39"/>
      <c r="X1361" s="39">
        <v>6.42</v>
      </c>
      <c r="Y1361" s="34">
        <v>1.9570000000000001</v>
      </c>
      <c r="AA1361" s="34">
        <v>425.935</v>
      </c>
      <c r="AC1361" s="34">
        <v>423.97899999999998</v>
      </c>
      <c r="AE1361" s="34">
        <v>1.369</v>
      </c>
    </row>
    <row r="1362" spans="1:32" s="34" customFormat="1" x14ac:dyDescent="0.2">
      <c r="A1362" s="34" t="s">
        <v>200</v>
      </c>
      <c r="C1362" s="36" t="s">
        <v>34</v>
      </c>
      <c r="D1362" s="37">
        <v>30778</v>
      </c>
      <c r="E1362" s="37"/>
      <c r="F1362" s="37"/>
      <c r="G1362" s="37"/>
      <c r="H1362" s="37"/>
      <c r="I1362" s="37"/>
      <c r="J1362" s="38" t="str">
        <f>IF(ISBLANK(Q1362),"V","S")</f>
        <v>S</v>
      </c>
      <c r="K1362" s="38"/>
      <c r="L1362" s="38"/>
      <c r="M1362" s="38"/>
      <c r="N1362" s="38"/>
      <c r="O1362" s="38"/>
      <c r="P1362" s="38"/>
      <c r="Q1362" s="34">
        <v>6</v>
      </c>
      <c r="R1362" s="34">
        <v>0.11</v>
      </c>
      <c r="U1362" s="39"/>
      <c r="X1362" s="39">
        <v>5.89</v>
      </c>
      <c r="Y1362" s="34">
        <v>1.7949999999999999</v>
      </c>
      <c r="AA1362" s="34">
        <v>425.935</v>
      </c>
      <c r="AC1362" s="34">
        <v>424.14</v>
      </c>
      <c r="AE1362" s="34">
        <v>1.2070000000000001</v>
      </c>
    </row>
    <row r="1363" spans="1:32" s="34" customFormat="1" x14ac:dyDescent="0.2">
      <c r="A1363" s="34" t="s">
        <v>200</v>
      </c>
      <c r="C1363" s="36" t="s">
        <v>34</v>
      </c>
      <c r="D1363" s="37">
        <v>30785</v>
      </c>
      <c r="E1363" s="37"/>
      <c r="F1363" s="37"/>
      <c r="G1363" s="37"/>
      <c r="H1363" s="37"/>
      <c r="I1363" s="37"/>
      <c r="J1363" s="38" t="str">
        <f>IF(ISBLANK(Q1363),"V","S")</f>
        <v>S</v>
      </c>
      <c r="K1363" s="38"/>
      <c r="L1363" s="38"/>
      <c r="M1363" s="38"/>
      <c r="N1363" s="38"/>
      <c r="O1363" s="38"/>
      <c r="P1363" s="38"/>
      <c r="Q1363" s="34">
        <v>7</v>
      </c>
      <c r="R1363" s="34">
        <v>0.89</v>
      </c>
      <c r="U1363" s="39"/>
      <c r="X1363" s="39">
        <v>6.11</v>
      </c>
      <c r="Y1363" s="34">
        <v>1.8620000000000001</v>
      </c>
      <c r="AA1363" s="34">
        <v>425.935</v>
      </c>
      <c r="AC1363" s="34">
        <v>424.07299999999998</v>
      </c>
      <c r="AE1363" s="34">
        <v>1.274</v>
      </c>
    </row>
    <row r="1364" spans="1:32" s="34" customFormat="1" x14ac:dyDescent="0.2">
      <c r="A1364" s="34" t="s">
        <v>200</v>
      </c>
      <c r="C1364" s="36" t="s">
        <v>34</v>
      </c>
      <c r="D1364" s="37">
        <v>30799</v>
      </c>
      <c r="E1364" s="37"/>
      <c r="F1364" s="37"/>
      <c r="G1364" s="37"/>
      <c r="H1364" s="37"/>
      <c r="I1364" s="37"/>
      <c r="J1364" s="38" t="str">
        <f>IF(ISBLANK(Q1364),"V","S")</f>
        <v>S</v>
      </c>
      <c r="K1364" s="38"/>
      <c r="L1364" s="38"/>
      <c r="M1364" s="38"/>
      <c r="N1364" s="38"/>
      <c r="O1364" s="38"/>
      <c r="P1364" s="38"/>
      <c r="Q1364" s="34">
        <v>7</v>
      </c>
      <c r="R1364" s="34">
        <v>0.99</v>
      </c>
      <c r="U1364" s="39"/>
      <c r="X1364" s="39">
        <v>6.01</v>
      </c>
      <c r="Y1364" s="34">
        <v>1.8320000000000001</v>
      </c>
      <c r="AA1364" s="34">
        <v>425.935</v>
      </c>
      <c r="AC1364" s="34">
        <v>424.10399999999998</v>
      </c>
      <c r="AE1364" s="34">
        <v>1.244</v>
      </c>
    </row>
    <row r="1365" spans="1:32" s="34" customFormat="1" x14ac:dyDescent="0.2">
      <c r="A1365" s="34" t="s">
        <v>200</v>
      </c>
      <c r="C1365" s="36" t="s">
        <v>34</v>
      </c>
      <c r="D1365" s="37">
        <v>30806</v>
      </c>
      <c r="E1365" s="37"/>
      <c r="F1365" s="37"/>
      <c r="G1365" s="37"/>
      <c r="H1365" s="37"/>
      <c r="I1365" s="37"/>
      <c r="J1365" s="38" t="str">
        <f>IF(ISBLANK(Q1365),"V","S")</f>
        <v>V</v>
      </c>
      <c r="K1365" s="38"/>
      <c r="L1365" s="38"/>
      <c r="M1365" s="38"/>
      <c r="N1365" s="38"/>
      <c r="O1365" s="38"/>
      <c r="P1365" s="38"/>
      <c r="U1365" s="39"/>
      <c r="X1365" s="39">
        <v>6.4</v>
      </c>
      <c r="Y1365" s="34">
        <v>1.9510000000000001</v>
      </c>
      <c r="AA1365" s="34">
        <v>425.935</v>
      </c>
      <c r="AC1365" s="34">
        <v>423.98500000000001</v>
      </c>
      <c r="AE1365" s="34">
        <v>1.363</v>
      </c>
    </row>
    <row r="1366" spans="1:32" s="34" customFormat="1" x14ac:dyDescent="0.2">
      <c r="A1366" s="34" t="s">
        <v>200</v>
      </c>
      <c r="C1366" s="36" t="s">
        <v>34</v>
      </c>
      <c r="D1366" s="37">
        <v>30830</v>
      </c>
      <c r="E1366" s="37"/>
      <c r="F1366" s="37"/>
      <c r="G1366" s="37"/>
      <c r="H1366" s="37"/>
      <c r="I1366" s="37"/>
      <c r="J1366" s="38" t="s">
        <v>202</v>
      </c>
      <c r="K1366" s="38"/>
      <c r="L1366" s="38"/>
      <c r="M1366" s="38"/>
      <c r="N1366" s="38"/>
      <c r="O1366" s="38"/>
      <c r="P1366" s="38"/>
      <c r="U1366" s="39"/>
      <c r="X1366" s="39">
        <v>6.19</v>
      </c>
      <c r="Y1366" s="34">
        <v>1.887</v>
      </c>
      <c r="Z1366" s="34" t="s">
        <v>31</v>
      </c>
      <c r="AA1366" s="34">
        <v>425.935</v>
      </c>
      <c r="AC1366" s="34">
        <v>424.04899999999998</v>
      </c>
      <c r="AE1366" s="34">
        <v>1.2989999999999999</v>
      </c>
    </row>
    <row r="1367" spans="1:32" s="34" customFormat="1" x14ac:dyDescent="0.2">
      <c r="A1367" s="34" t="s">
        <v>200</v>
      </c>
      <c r="C1367" s="36" t="s">
        <v>34</v>
      </c>
      <c r="D1367" s="37">
        <v>30839</v>
      </c>
      <c r="E1367" s="37"/>
      <c r="F1367" s="37"/>
      <c r="G1367" s="37"/>
      <c r="H1367" s="37"/>
      <c r="I1367" s="37"/>
      <c r="J1367" s="38" t="s">
        <v>206</v>
      </c>
      <c r="K1367" s="38"/>
      <c r="L1367" s="38"/>
      <c r="M1367" s="38"/>
      <c r="N1367" s="38"/>
      <c r="O1367" s="38"/>
      <c r="P1367" s="38"/>
      <c r="U1367" s="39">
        <f t="shared" si="107"/>
        <v>6.5718430000000003</v>
      </c>
      <c r="V1367" s="34">
        <v>2.0030000000000001</v>
      </c>
      <c r="X1367" s="39">
        <v>6.12</v>
      </c>
      <c r="Y1367" s="34">
        <v>1.865</v>
      </c>
      <c r="AA1367" s="34">
        <v>425.935</v>
      </c>
      <c r="AB1367" s="34">
        <v>423.93299999999999</v>
      </c>
      <c r="AC1367" s="34">
        <v>424.07</v>
      </c>
      <c r="AD1367" s="34">
        <v>1.415</v>
      </c>
      <c r="AE1367" s="34">
        <v>1.2769999999999999</v>
      </c>
      <c r="AF1367" s="34">
        <f t="shared" si="108"/>
        <v>0.13700000000000045</v>
      </c>
    </row>
    <row r="1368" spans="1:32" s="34" customFormat="1" x14ac:dyDescent="0.2">
      <c r="A1368" s="34" t="s">
        <v>200</v>
      </c>
      <c r="C1368" s="36" t="s">
        <v>34</v>
      </c>
      <c r="D1368" s="37">
        <v>30840</v>
      </c>
      <c r="E1368" s="37"/>
      <c r="F1368" s="37"/>
      <c r="G1368" s="37"/>
      <c r="H1368" s="37"/>
      <c r="I1368" s="37"/>
      <c r="J1368" s="38" t="s">
        <v>206</v>
      </c>
      <c r="K1368" s="38"/>
      <c r="L1368" s="38"/>
      <c r="M1368" s="38"/>
      <c r="N1368" s="38"/>
      <c r="O1368" s="38"/>
      <c r="P1368" s="38"/>
      <c r="U1368" s="39">
        <f t="shared" si="107"/>
        <v>6.4799750000000005</v>
      </c>
      <c r="V1368" s="34">
        <v>1.9750000000000001</v>
      </c>
      <c r="X1368" s="39">
        <v>6.01</v>
      </c>
      <c r="Y1368" s="34">
        <v>1.8320000000000001</v>
      </c>
      <c r="Z1368" s="34">
        <v>0.47</v>
      </c>
      <c r="AA1368" s="34">
        <v>425.935</v>
      </c>
      <c r="AB1368" s="34">
        <f t="shared" ref="AB1368:AB1397" si="109">AA1368-V1368</f>
        <v>423.96</v>
      </c>
      <c r="AC1368" s="34">
        <v>424.10399999999998</v>
      </c>
      <c r="AD1368" s="34">
        <v>1.387</v>
      </c>
      <c r="AE1368" s="34">
        <v>1.244</v>
      </c>
      <c r="AF1368" s="34">
        <f t="shared" si="108"/>
        <v>0.14400000000000546</v>
      </c>
    </row>
    <row r="1369" spans="1:32" s="34" customFormat="1" x14ac:dyDescent="0.2">
      <c r="A1369" s="34" t="s">
        <v>200</v>
      </c>
      <c r="C1369" s="36" t="s">
        <v>34</v>
      </c>
      <c r="D1369" s="37">
        <v>30854</v>
      </c>
      <c r="E1369" s="37"/>
      <c r="F1369" s="37"/>
      <c r="G1369" s="37"/>
      <c r="H1369" s="37"/>
      <c r="I1369" s="37"/>
      <c r="J1369" s="38" t="s">
        <v>206</v>
      </c>
      <c r="K1369" s="38"/>
      <c r="L1369" s="38"/>
      <c r="M1369" s="38"/>
      <c r="N1369" s="38"/>
      <c r="O1369" s="38"/>
      <c r="P1369" s="38"/>
      <c r="U1369" s="39">
        <f t="shared" si="107"/>
        <v>6.3618590000000008</v>
      </c>
      <c r="V1369" s="34">
        <v>1.9390000000000001</v>
      </c>
      <c r="X1369" s="39">
        <v>5.88</v>
      </c>
      <c r="Y1369" s="34">
        <v>1.792</v>
      </c>
      <c r="AA1369" s="34">
        <v>425.935</v>
      </c>
      <c r="AB1369" s="34">
        <f t="shared" si="109"/>
        <v>423.99599999999998</v>
      </c>
      <c r="AC1369" s="34">
        <v>424.14299999999997</v>
      </c>
      <c r="AD1369" s="34">
        <v>1.351</v>
      </c>
      <c r="AE1369" s="34">
        <v>1.204</v>
      </c>
      <c r="AF1369" s="34">
        <f t="shared" si="108"/>
        <v>0.14699999999999136</v>
      </c>
    </row>
    <row r="1370" spans="1:32" s="34" customFormat="1" x14ac:dyDescent="0.2">
      <c r="A1370" s="34" t="s">
        <v>200</v>
      </c>
      <c r="C1370" s="36" t="s">
        <v>34</v>
      </c>
      <c r="D1370" s="37">
        <v>30861</v>
      </c>
      <c r="E1370" s="37"/>
      <c r="F1370" s="37"/>
      <c r="G1370" s="37"/>
      <c r="H1370" s="37"/>
      <c r="I1370" s="37"/>
      <c r="J1370" s="38" t="s">
        <v>206</v>
      </c>
      <c r="K1370" s="38"/>
      <c r="L1370" s="38"/>
      <c r="M1370" s="38"/>
      <c r="N1370" s="38"/>
      <c r="O1370" s="38"/>
      <c r="P1370" s="38"/>
      <c r="U1370" s="39">
        <f t="shared" si="107"/>
        <v>6.4799750000000005</v>
      </c>
      <c r="V1370" s="34">
        <v>1.9750000000000001</v>
      </c>
      <c r="X1370" s="39">
        <v>6</v>
      </c>
      <c r="Y1370" s="34">
        <v>1.829</v>
      </c>
      <c r="Z1370" s="34">
        <v>0.48</v>
      </c>
      <c r="AA1370" s="34">
        <v>425.935</v>
      </c>
      <c r="AB1370" s="34">
        <f t="shared" si="109"/>
        <v>423.96</v>
      </c>
      <c r="AC1370" s="34">
        <v>424.10700000000003</v>
      </c>
      <c r="AD1370" s="34">
        <v>1.387</v>
      </c>
      <c r="AE1370" s="34">
        <v>1.2410000000000001</v>
      </c>
      <c r="AF1370" s="34">
        <f t="shared" si="108"/>
        <v>0.1470000000000482</v>
      </c>
    </row>
    <row r="1371" spans="1:32" s="34" customFormat="1" x14ac:dyDescent="0.2">
      <c r="A1371" s="34" t="s">
        <v>200</v>
      </c>
      <c r="C1371" s="36" t="s">
        <v>34</v>
      </c>
      <c r="D1371" s="37">
        <v>30869</v>
      </c>
      <c r="E1371" s="37"/>
      <c r="F1371" s="37"/>
      <c r="G1371" s="37"/>
      <c r="H1371" s="37"/>
      <c r="I1371" s="37"/>
      <c r="J1371" s="38" t="s">
        <v>206</v>
      </c>
      <c r="K1371" s="38"/>
      <c r="L1371" s="38"/>
      <c r="M1371" s="38"/>
      <c r="N1371" s="38"/>
      <c r="O1371" s="38"/>
      <c r="P1371" s="38"/>
      <c r="U1371" s="39">
        <f t="shared" si="107"/>
        <v>6.4799750000000005</v>
      </c>
      <c r="V1371" s="34">
        <v>1.9750000000000001</v>
      </c>
      <c r="X1371" s="39">
        <v>6.01</v>
      </c>
      <c r="Y1371" s="34">
        <v>1.8320000000000001</v>
      </c>
      <c r="AA1371" s="34">
        <v>425.935</v>
      </c>
      <c r="AB1371" s="34">
        <f t="shared" si="109"/>
        <v>423.96</v>
      </c>
      <c r="AC1371" s="34">
        <v>424.10399999999998</v>
      </c>
      <c r="AD1371" s="34">
        <v>1.387</v>
      </c>
      <c r="AE1371" s="34">
        <v>1.244</v>
      </c>
      <c r="AF1371" s="34">
        <f t="shared" si="108"/>
        <v>0.14400000000000546</v>
      </c>
    </row>
    <row r="1372" spans="1:32" s="34" customFormat="1" x14ac:dyDescent="0.2">
      <c r="A1372" s="34" t="s">
        <v>200</v>
      </c>
      <c r="C1372" s="36" t="s">
        <v>34</v>
      </c>
      <c r="D1372" s="37">
        <v>30881</v>
      </c>
      <c r="E1372" s="37"/>
      <c r="F1372" s="37"/>
      <c r="G1372" s="37"/>
      <c r="H1372" s="37"/>
      <c r="I1372" s="37"/>
      <c r="J1372" s="38" t="s">
        <v>206</v>
      </c>
      <c r="K1372" s="38"/>
      <c r="L1372" s="38"/>
      <c r="M1372" s="38"/>
      <c r="N1372" s="38"/>
      <c r="O1372" s="38"/>
      <c r="P1372" s="38"/>
      <c r="U1372" s="39">
        <f t="shared" si="107"/>
        <v>7.1296130000000009</v>
      </c>
      <c r="V1372" s="34">
        <v>2.173</v>
      </c>
      <c r="X1372" s="39">
        <v>6.4</v>
      </c>
      <c r="Y1372" s="34">
        <v>1.9510000000000001</v>
      </c>
      <c r="AA1372" s="34">
        <v>425.935</v>
      </c>
      <c r="AB1372" s="34">
        <f t="shared" si="109"/>
        <v>423.762</v>
      </c>
      <c r="AC1372" s="34">
        <v>423.98500000000001</v>
      </c>
      <c r="AD1372" s="34">
        <v>1.585</v>
      </c>
      <c r="AE1372" s="34">
        <v>1.363</v>
      </c>
      <c r="AF1372" s="34">
        <f t="shared" si="108"/>
        <v>0.22300000000001319</v>
      </c>
    </row>
    <row r="1373" spans="1:32" s="34" customFormat="1" x14ac:dyDescent="0.2">
      <c r="A1373" s="34" t="s">
        <v>200</v>
      </c>
      <c r="C1373" s="36" t="s">
        <v>34</v>
      </c>
      <c r="D1373" s="37">
        <v>30897</v>
      </c>
      <c r="E1373" s="37"/>
      <c r="F1373" s="37"/>
      <c r="G1373" s="37"/>
      <c r="H1373" s="37"/>
      <c r="I1373" s="37"/>
      <c r="J1373" s="38" t="s">
        <v>206</v>
      </c>
      <c r="K1373" s="38"/>
      <c r="L1373" s="38"/>
      <c r="M1373" s="38"/>
      <c r="N1373" s="38"/>
      <c r="O1373" s="38"/>
      <c r="P1373" s="38"/>
      <c r="U1373" s="39">
        <f t="shared" si="107"/>
        <v>8.1992190000000011</v>
      </c>
      <c r="V1373" s="34">
        <v>2.4990000000000001</v>
      </c>
      <c r="X1373" s="39">
        <v>6.61</v>
      </c>
      <c r="Y1373" s="34">
        <v>2.0150000000000001</v>
      </c>
      <c r="Z1373" s="34">
        <v>1.59</v>
      </c>
      <c r="AA1373" s="34">
        <v>425.935</v>
      </c>
      <c r="AB1373" s="34">
        <f t="shared" si="109"/>
        <v>423.43599999999998</v>
      </c>
      <c r="AC1373" s="34">
        <v>423.92099999999999</v>
      </c>
      <c r="AD1373" s="34">
        <v>1.911</v>
      </c>
      <c r="AE1373" s="34">
        <v>1.427</v>
      </c>
      <c r="AF1373" s="34">
        <f t="shared" si="108"/>
        <v>0.48500000000001364</v>
      </c>
    </row>
    <row r="1374" spans="1:32" s="34" customFormat="1" x14ac:dyDescent="0.2">
      <c r="A1374" s="34" t="s">
        <v>200</v>
      </c>
      <c r="C1374" s="36" t="s">
        <v>34</v>
      </c>
      <c r="D1374" s="37">
        <v>30904</v>
      </c>
      <c r="E1374" s="37"/>
      <c r="F1374" s="37"/>
      <c r="G1374" s="37"/>
      <c r="H1374" s="37"/>
      <c r="I1374" s="37"/>
      <c r="J1374" s="38" t="s">
        <v>206</v>
      </c>
      <c r="K1374" s="38"/>
      <c r="L1374" s="38"/>
      <c r="M1374" s="38"/>
      <c r="N1374" s="38"/>
      <c r="O1374" s="38"/>
      <c r="P1374" s="38"/>
      <c r="U1374" s="39">
        <f t="shared" si="107"/>
        <v>7.1000840000000007</v>
      </c>
      <c r="V1374" s="34">
        <v>2.1640000000000001</v>
      </c>
      <c r="X1374" s="39">
        <v>5.6</v>
      </c>
      <c r="Y1374" s="34">
        <v>1.7070000000000001</v>
      </c>
      <c r="AA1374" s="34">
        <v>425.935</v>
      </c>
      <c r="AB1374" s="34">
        <f t="shared" si="109"/>
        <v>423.77100000000002</v>
      </c>
      <c r="AC1374" s="34">
        <v>424.22899999999998</v>
      </c>
      <c r="AD1374" s="34">
        <v>1.5760000000000001</v>
      </c>
      <c r="AE1374" s="34">
        <v>1.119</v>
      </c>
      <c r="AF1374" s="34">
        <f t="shared" si="108"/>
        <v>0.45799999999996999</v>
      </c>
    </row>
    <row r="1375" spans="1:32" s="34" customFormat="1" x14ac:dyDescent="0.2">
      <c r="A1375" s="34" t="s">
        <v>200</v>
      </c>
      <c r="C1375" s="36" t="s">
        <v>34</v>
      </c>
      <c r="D1375" s="37">
        <v>30911</v>
      </c>
      <c r="E1375" s="37"/>
      <c r="F1375" s="37"/>
      <c r="G1375" s="37"/>
      <c r="H1375" s="37"/>
      <c r="I1375" s="37"/>
      <c r="J1375" s="38" t="s">
        <v>206</v>
      </c>
      <c r="K1375" s="38"/>
      <c r="L1375" s="38"/>
      <c r="M1375" s="38"/>
      <c r="N1375" s="38"/>
      <c r="O1375" s="38"/>
      <c r="P1375" s="38"/>
      <c r="U1375" s="39">
        <f t="shared" si="107"/>
        <v>8.5207569999999997</v>
      </c>
      <c r="V1375" s="34">
        <v>2.597</v>
      </c>
      <c r="X1375" s="39">
        <v>6.65</v>
      </c>
      <c r="Y1375" s="34">
        <v>2.0270000000000001</v>
      </c>
      <c r="AA1375" s="34">
        <v>425.935</v>
      </c>
      <c r="AB1375" s="34">
        <f t="shared" si="109"/>
        <v>423.33800000000002</v>
      </c>
      <c r="AC1375" s="34">
        <v>423.90800000000002</v>
      </c>
      <c r="AD1375" s="34">
        <v>2.0089999999999999</v>
      </c>
      <c r="AE1375" s="34">
        <v>1.4390000000000001</v>
      </c>
      <c r="AF1375" s="34">
        <f t="shared" si="108"/>
        <v>0.56999999999999318</v>
      </c>
    </row>
    <row r="1376" spans="1:32" s="34" customFormat="1" x14ac:dyDescent="0.2">
      <c r="A1376" s="34" t="s">
        <v>200</v>
      </c>
      <c r="C1376" s="36" t="s">
        <v>34</v>
      </c>
      <c r="D1376" s="37">
        <v>30917</v>
      </c>
      <c r="E1376" s="37"/>
      <c r="F1376" s="37"/>
      <c r="G1376" s="37"/>
      <c r="H1376" s="37"/>
      <c r="I1376" s="37"/>
      <c r="J1376" s="38" t="s">
        <v>206</v>
      </c>
      <c r="K1376" s="38"/>
      <c r="L1376" s="38"/>
      <c r="M1376" s="38"/>
      <c r="N1376" s="38"/>
      <c r="O1376" s="38"/>
      <c r="P1376" s="38"/>
      <c r="U1376" s="39">
        <f t="shared" si="107"/>
        <v>8.5207569999999997</v>
      </c>
      <c r="V1376" s="34">
        <v>2.597</v>
      </c>
      <c r="X1376" s="39">
        <v>6.66</v>
      </c>
      <c r="Y1376" s="34">
        <v>2.0299999999999998</v>
      </c>
      <c r="Z1376" s="34">
        <v>1.86</v>
      </c>
      <c r="AA1376" s="34">
        <v>425.935</v>
      </c>
      <c r="AB1376" s="34">
        <f t="shared" si="109"/>
        <v>423.33800000000002</v>
      </c>
      <c r="AC1376" s="34">
        <v>423.90499999999997</v>
      </c>
      <c r="AD1376" s="34">
        <v>2.0089999999999999</v>
      </c>
      <c r="AE1376" s="34">
        <v>1.4419999999999999</v>
      </c>
      <c r="AF1376" s="34">
        <f t="shared" si="108"/>
        <v>0.56699999999995043</v>
      </c>
    </row>
    <row r="1377" spans="1:32" s="34" customFormat="1" x14ac:dyDescent="0.2">
      <c r="A1377" s="34" t="s">
        <v>200</v>
      </c>
      <c r="C1377" s="36" t="s">
        <v>34</v>
      </c>
      <c r="D1377" s="37">
        <v>30925</v>
      </c>
      <c r="E1377" s="37"/>
      <c r="F1377" s="37"/>
      <c r="G1377" s="37"/>
      <c r="H1377" s="37"/>
      <c r="I1377" s="37"/>
      <c r="J1377" s="38" t="s">
        <v>206</v>
      </c>
      <c r="K1377" s="38"/>
      <c r="L1377" s="38"/>
      <c r="M1377" s="38"/>
      <c r="N1377" s="38"/>
      <c r="O1377" s="38"/>
      <c r="P1377" s="38"/>
      <c r="U1377" s="39">
        <f t="shared" si="107"/>
        <v>8.4715419999999995</v>
      </c>
      <c r="V1377" s="34">
        <v>2.5819999999999999</v>
      </c>
      <c r="X1377" s="39">
        <v>6.7</v>
      </c>
      <c r="Y1377" s="34">
        <v>2.0419999999999998</v>
      </c>
      <c r="Z1377" s="34">
        <v>1.77</v>
      </c>
      <c r="AA1377" s="34">
        <v>425.935</v>
      </c>
      <c r="AB1377" s="34">
        <f t="shared" si="109"/>
        <v>423.35300000000001</v>
      </c>
      <c r="AC1377" s="34">
        <v>423.89299999999997</v>
      </c>
      <c r="AD1377" s="34">
        <v>1.994</v>
      </c>
      <c r="AE1377" s="34">
        <v>1.454</v>
      </c>
      <c r="AF1377" s="34">
        <f t="shared" si="108"/>
        <v>0.53999999999996362</v>
      </c>
    </row>
    <row r="1378" spans="1:32" s="34" customFormat="1" x14ac:dyDescent="0.2">
      <c r="A1378" s="34" t="s">
        <v>200</v>
      </c>
      <c r="C1378" s="36" t="s">
        <v>34</v>
      </c>
      <c r="D1378" s="37">
        <v>30934</v>
      </c>
      <c r="E1378" s="37"/>
      <c r="F1378" s="37"/>
      <c r="G1378" s="37"/>
      <c r="H1378" s="37"/>
      <c r="I1378" s="37"/>
      <c r="J1378" s="38" t="s">
        <v>206</v>
      </c>
      <c r="K1378" s="38"/>
      <c r="L1378" s="38"/>
      <c r="M1378" s="38"/>
      <c r="N1378" s="38"/>
      <c r="O1378" s="38"/>
      <c r="P1378" s="38"/>
      <c r="U1378" s="39">
        <f t="shared" si="107"/>
        <v>8.6290300000000002</v>
      </c>
      <c r="V1378" s="34">
        <v>2.63</v>
      </c>
      <c r="X1378" s="39">
        <v>6.79</v>
      </c>
      <c r="Y1378" s="34">
        <v>2.0699999999999998</v>
      </c>
      <c r="Z1378" s="34">
        <v>1.84</v>
      </c>
      <c r="AA1378" s="34">
        <v>425.935</v>
      </c>
      <c r="AB1378" s="34">
        <f t="shared" si="109"/>
        <v>423.30500000000001</v>
      </c>
      <c r="AC1378" s="34">
        <v>423.86599999999999</v>
      </c>
      <c r="AD1378" s="34">
        <v>2.0419999999999998</v>
      </c>
      <c r="AE1378" s="34">
        <v>1.482</v>
      </c>
      <c r="AF1378" s="34">
        <f t="shared" si="108"/>
        <v>0.56099999999997863</v>
      </c>
    </row>
    <row r="1379" spans="1:32" s="34" customFormat="1" x14ac:dyDescent="0.2">
      <c r="A1379" s="34" t="s">
        <v>200</v>
      </c>
      <c r="C1379" s="36" t="s">
        <v>34</v>
      </c>
      <c r="D1379" s="37">
        <v>30945</v>
      </c>
      <c r="E1379" s="37"/>
      <c r="F1379" s="37"/>
      <c r="G1379" s="37"/>
      <c r="H1379" s="37"/>
      <c r="I1379" s="37"/>
      <c r="J1379" s="38" t="s">
        <v>206</v>
      </c>
      <c r="K1379" s="38"/>
      <c r="L1379" s="38"/>
      <c r="M1379" s="38"/>
      <c r="N1379" s="38"/>
      <c r="O1379" s="38"/>
      <c r="P1379" s="38"/>
      <c r="U1379" s="39">
        <f t="shared" si="107"/>
        <v>8.7307410000000001</v>
      </c>
      <c r="V1379" s="34">
        <v>2.661</v>
      </c>
      <c r="X1379" s="39">
        <v>6.86</v>
      </c>
      <c r="Y1379" s="34">
        <v>2.0910000000000002</v>
      </c>
      <c r="AA1379" s="34">
        <v>425.935</v>
      </c>
      <c r="AB1379" s="34">
        <f t="shared" si="109"/>
        <v>423.274</v>
      </c>
      <c r="AC1379" s="34">
        <v>423.84399999999999</v>
      </c>
      <c r="AD1379" s="34">
        <v>2.073</v>
      </c>
      <c r="AE1379" s="34">
        <v>1.5029999999999999</v>
      </c>
      <c r="AF1379" s="34">
        <f t="shared" si="108"/>
        <v>0.56999999999999318</v>
      </c>
    </row>
    <row r="1380" spans="1:32" s="34" customFormat="1" x14ac:dyDescent="0.2">
      <c r="A1380" s="34" t="s">
        <v>200</v>
      </c>
      <c r="C1380" s="36" t="s">
        <v>34</v>
      </c>
      <c r="D1380" s="37">
        <v>30979</v>
      </c>
      <c r="E1380" s="37"/>
      <c r="F1380" s="37"/>
      <c r="G1380" s="37"/>
      <c r="H1380" s="37"/>
      <c r="I1380" s="37"/>
      <c r="J1380" s="38" t="s">
        <v>206</v>
      </c>
      <c r="K1380" s="38"/>
      <c r="L1380" s="38"/>
      <c r="M1380" s="38"/>
      <c r="N1380" s="38"/>
      <c r="O1380" s="38"/>
      <c r="P1380" s="38"/>
      <c r="U1380" s="39">
        <f t="shared" si="107"/>
        <v>5.7909649999999999</v>
      </c>
      <c r="V1380" s="34">
        <v>1.7649999999999999</v>
      </c>
      <c r="X1380" s="39">
        <v>5.44</v>
      </c>
      <c r="Y1380" s="34">
        <v>1.6579999999999999</v>
      </c>
      <c r="AA1380" s="34">
        <v>425.935</v>
      </c>
      <c r="AB1380" s="34">
        <f t="shared" si="109"/>
        <v>424.17</v>
      </c>
      <c r="AC1380" s="34">
        <v>424.27699999999999</v>
      </c>
      <c r="AD1380" s="34">
        <v>1.177</v>
      </c>
      <c r="AE1380" s="34">
        <v>1.07</v>
      </c>
      <c r="AF1380" s="34">
        <f t="shared" si="108"/>
        <v>0.1069999999999709</v>
      </c>
    </row>
    <row r="1381" spans="1:32" s="34" customFormat="1" x14ac:dyDescent="0.2">
      <c r="A1381" s="34" t="s">
        <v>200</v>
      </c>
      <c r="C1381" s="36" t="s">
        <v>34</v>
      </c>
      <c r="D1381" s="37">
        <v>30986</v>
      </c>
      <c r="E1381" s="37"/>
      <c r="F1381" s="37"/>
      <c r="G1381" s="37"/>
      <c r="H1381" s="37"/>
      <c r="I1381" s="37"/>
      <c r="J1381" s="38" t="s">
        <v>206</v>
      </c>
      <c r="K1381" s="38"/>
      <c r="L1381" s="38"/>
      <c r="M1381" s="38"/>
      <c r="N1381" s="38"/>
      <c r="O1381" s="38"/>
      <c r="P1381" s="38"/>
      <c r="U1381" s="39">
        <f t="shared" si="107"/>
        <v>6.2306189999999999</v>
      </c>
      <c r="V1381" s="34">
        <v>1.899</v>
      </c>
      <c r="X1381" s="39">
        <v>5.89</v>
      </c>
      <c r="Y1381" s="34">
        <v>1.7949999999999999</v>
      </c>
      <c r="AA1381" s="34">
        <v>425.935</v>
      </c>
      <c r="AB1381" s="34">
        <f t="shared" si="109"/>
        <v>424.036</v>
      </c>
      <c r="AC1381" s="34">
        <v>424.14</v>
      </c>
      <c r="AD1381" s="34">
        <v>1.3109999999999999</v>
      </c>
      <c r="AE1381" s="34">
        <v>1.2070000000000001</v>
      </c>
      <c r="AF1381" s="34">
        <f t="shared" si="108"/>
        <v>0.10399999999998499</v>
      </c>
    </row>
    <row r="1382" spans="1:32" s="34" customFormat="1" x14ac:dyDescent="0.2">
      <c r="A1382" s="34" t="s">
        <v>200</v>
      </c>
      <c r="C1382" s="36" t="s">
        <v>34</v>
      </c>
      <c r="D1382" s="37">
        <v>30993</v>
      </c>
      <c r="E1382" s="37"/>
      <c r="F1382" s="37"/>
      <c r="G1382" s="37"/>
      <c r="H1382" s="37"/>
      <c r="I1382" s="37"/>
      <c r="J1382" s="38" t="s">
        <v>206</v>
      </c>
      <c r="K1382" s="38"/>
      <c r="L1382" s="38"/>
      <c r="M1382" s="38"/>
      <c r="N1382" s="38"/>
      <c r="O1382" s="38"/>
      <c r="P1382" s="38"/>
      <c r="U1382" s="39">
        <f t="shared" si="107"/>
        <v>6.4504460000000003</v>
      </c>
      <c r="V1382" s="34">
        <v>1.966</v>
      </c>
      <c r="X1382" s="39">
        <v>6.12</v>
      </c>
      <c r="Y1382" s="34">
        <v>1.865</v>
      </c>
      <c r="AA1382" s="34">
        <v>425.935</v>
      </c>
      <c r="AB1382" s="34">
        <f t="shared" si="109"/>
        <v>423.96899999999999</v>
      </c>
      <c r="AC1382" s="34">
        <v>424.07</v>
      </c>
      <c r="AD1382" s="34">
        <v>1.3779999999999999</v>
      </c>
      <c r="AE1382" s="34">
        <v>1.2769999999999999</v>
      </c>
      <c r="AF1382" s="34">
        <f t="shared" si="108"/>
        <v>0.10099999999999909</v>
      </c>
    </row>
    <row r="1383" spans="1:32" s="34" customFormat="1" x14ac:dyDescent="0.2">
      <c r="A1383" s="34" t="s">
        <v>200</v>
      </c>
      <c r="C1383" s="36" t="s">
        <v>34</v>
      </c>
      <c r="D1383" s="37">
        <v>31001</v>
      </c>
      <c r="E1383" s="37"/>
      <c r="F1383" s="37"/>
      <c r="G1383" s="37"/>
      <c r="H1383" s="37"/>
      <c r="I1383" s="37"/>
      <c r="J1383" s="38" t="s">
        <v>206</v>
      </c>
      <c r="K1383" s="38"/>
      <c r="L1383" s="38"/>
      <c r="M1383" s="38"/>
      <c r="N1383" s="38"/>
      <c r="O1383" s="38"/>
      <c r="P1383" s="38"/>
      <c r="U1383" s="39">
        <f t="shared" si="107"/>
        <v>6.6210579999999997</v>
      </c>
      <c r="V1383" s="34">
        <v>2.0179999999999998</v>
      </c>
      <c r="X1383" s="39">
        <v>6.3</v>
      </c>
      <c r="Y1383" s="34">
        <v>1.92</v>
      </c>
      <c r="AA1383" s="34">
        <v>425.935</v>
      </c>
      <c r="AB1383" s="34">
        <f t="shared" si="109"/>
        <v>423.91700000000003</v>
      </c>
      <c r="AC1383" s="34">
        <v>424.01499999999999</v>
      </c>
      <c r="AD1383" s="34">
        <v>1.43</v>
      </c>
      <c r="AE1383" s="34">
        <v>1.3320000000000001</v>
      </c>
      <c r="AF1383" s="34">
        <f t="shared" si="108"/>
        <v>9.7999999999956344E-2</v>
      </c>
    </row>
    <row r="1384" spans="1:32" s="34" customFormat="1" x14ac:dyDescent="0.2">
      <c r="A1384" s="34" t="s">
        <v>200</v>
      </c>
      <c r="C1384" s="36" t="s">
        <v>34</v>
      </c>
      <c r="D1384" s="37">
        <v>31007</v>
      </c>
      <c r="E1384" s="37"/>
      <c r="F1384" s="37"/>
      <c r="G1384" s="37"/>
      <c r="H1384" s="37"/>
      <c r="I1384" s="37"/>
      <c r="J1384" s="38" t="s">
        <v>206</v>
      </c>
      <c r="K1384" s="38"/>
      <c r="L1384" s="38"/>
      <c r="M1384" s="38"/>
      <c r="N1384" s="38"/>
      <c r="O1384" s="38"/>
      <c r="P1384" s="38"/>
      <c r="U1384" s="39">
        <f t="shared" si="107"/>
        <v>6.699802</v>
      </c>
      <c r="V1384" s="34">
        <v>2.0419999999999998</v>
      </c>
      <c r="X1384" s="39">
        <v>6.4</v>
      </c>
      <c r="Y1384" s="34">
        <v>1.9510000000000001</v>
      </c>
      <c r="AA1384" s="34">
        <v>425.935</v>
      </c>
      <c r="AB1384" s="34">
        <f t="shared" si="109"/>
        <v>423.89300000000003</v>
      </c>
      <c r="AC1384" s="34">
        <v>423.98500000000001</v>
      </c>
      <c r="AD1384" s="34">
        <v>1.454</v>
      </c>
      <c r="AE1384" s="34">
        <v>1.363</v>
      </c>
      <c r="AF1384" s="34">
        <f t="shared" si="108"/>
        <v>9.1999999999984539E-2</v>
      </c>
    </row>
    <row r="1385" spans="1:32" s="34" customFormat="1" x14ac:dyDescent="0.2">
      <c r="A1385" s="34" t="s">
        <v>200</v>
      </c>
      <c r="C1385" s="36" t="s">
        <v>34</v>
      </c>
      <c r="D1385" s="37">
        <v>31016</v>
      </c>
      <c r="E1385" s="37"/>
      <c r="F1385" s="37"/>
      <c r="G1385" s="37"/>
      <c r="H1385" s="37"/>
      <c r="I1385" s="37"/>
      <c r="J1385" s="38" t="s">
        <v>206</v>
      </c>
      <c r="K1385" s="38"/>
      <c r="L1385" s="38"/>
      <c r="M1385" s="38"/>
      <c r="N1385" s="38"/>
      <c r="O1385" s="38"/>
      <c r="P1385" s="38"/>
      <c r="U1385" s="39">
        <f t="shared" si="107"/>
        <v>6.8015129999999999</v>
      </c>
      <c r="V1385" s="34">
        <v>2.073</v>
      </c>
      <c r="X1385" s="39">
        <v>6.48</v>
      </c>
      <c r="Y1385" s="34">
        <v>1.9750000000000001</v>
      </c>
      <c r="AA1385" s="34">
        <v>425.935</v>
      </c>
      <c r="AB1385" s="34">
        <f t="shared" si="109"/>
        <v>423.86200000000002</v>
      </c>
      <c r="AC1385" s="34">
        <v>423.96</v>
      </c>
      <c r="AD1385" s="34">
        <v>1.4850000000000001</v>
      </c>
      <c r="AE1385" s="34">
        <v>1.387</v>
      </c>
      <c r="AF1385" s="34">
        <f t="shared" si="108"/>
        <v>9.7999999999956344E-2</v>
      </c>
    </row>
    <row r="1386" spans="1:32" s="34" customFormat="1" x14ac:dyDescent="0.2">
      <c r="A1386" s="34" t="s">
        <v>200</v>
      </c>
      <c r="C1386" s="36" t="s">
        <v>34</v>
      </c>
      <c r="D1386" s="37">
        <v>31021</v>
      </c>
      <c r="E1386" s="37"/>
      <c r="F1386" s="37"/>
      <c r="G1386" s="37"/>
      <c r="H1386" s="37"/>
      <c r="I1386" s="37"/>
      <c r="J1386" s="38" t="s">
        <v>206</v>
      </c>
      <c r="K1386" s="38"/>
      <c r="L1386" s="38"/>
      <c r="M1386" s="38"/>
      <c r="N1386" s="38"/>
      <c r="O1386" s="38"/>
      <c r="P1386" s="38"/>
      <c r="U1386" s="39">
        <f t="shared" si="107"/>
        <v>6.8507280000000002</v>
      </c>
      <c r="V1386" s="34">
        <v>2.0880000000000001</v>
      </c>
      <c r="X1386" s="39">
        <v>6.55</v>
      </c>
      <c r="Y1386" s="34">
        <v>1.996</v>
      </c>
      <c r="AA1386" s="34">
        <v>425.935</v>
      </c>
      <c r="AB1386" s="34">
        <f t="shared" si="109"/>
        <v>423.84699999999998</v>
      </c>
      <c r="AC1386" s="34">
        <v>423.93900000000002</v>
      </c>
      <c r="AD1386" s="34">
        <v>1.5</v>
      </c>
      <c r="AE1386" s="34">
        <v>1.4079999999999999</v>
      </c>
      <c r="AF1386" s="34">
        <f t="shared" si="108"/>
        <v>9.2000000000041382E-2</v>
      </c>
    </row>
    <row r="1387" spans="1:32" s="34" customFormat="1" x14ac:dyDescent="0.2">
      <c r="A1387" s="34" t="s">
        <v>200</v>
      </c>
      <c r="C1387" s="36" t="s">
        <v>34</v>
      </c>
      <c r="D1387" s="37">
        <v>31029</v>
      </c>
      <c r="E1387" s="37"/>
      <c r="F1387" s="37"/>
      <c r="G1387" s="37"/>
      <c r="H1387" s="37"/>
      <c r="I1387" s="37"/>
      <c r="J1387" s="38" t="s">
        <v>206</v>
      </c>
      <c r="K1387" s="38"/>
      <c r="L1387" s="38"/>
      <c r="M1387" s="38"/>
      <c r="N1387" s="38"/>
      <c r="O1387" s="38"/>
      <c r="P1387" s="38"/>
      <c r="U1387" s="39">
        <f t="shared" si="107"/>
        <v>6.9097859999999995</v>
      </c>
      <c r="V1387" s="34">
        <v>2.1059999999999999</v>
      </c>
      <c r="X1387" s="39">
        <v>6.67</v>
      </c>
      <c r="Y1387" s="34">
        <v>2.0329999999999999</v>
      </c>
      <c r="AA1387" s="34">
        <v>425.935</v>
      </c>
      <c r="AB1387" s="34">
        <f t="shared" si="109"/>
        <v>423.82900000000001</v>
      </c>
      <c r="AC1387" s="34">
        <v>423.90199999999999</v>
      </c>
      <c r="AD1387" s="34">
        <v>1.518</v>
      </c>
      <c r="AE1387" s="34">
        <v>1.4450000000000001</v>
      </c>
      <c r="AF1387" s="34">
        <f t="shared" si="108"/>
        <v>7.2999999999979082E-2</v>
      </c>
    </row>
    <row r="1388" spans="1:32" s="34" customFormat="1" x14ac:dyDescent="0.2">
      <c r="A1388" s="34" t="s">
        <v>200</v>
      </c>
      <c r="C1388" s="36" t="s">
        <v>34</v>
      </c>
      <c r="D1388" s="37">
        <v>31039</v>
      </c>
      <c r="E1388" s="37"/>
      <c r="F1388" s="37"/>
      <c r="G1388" s="37"/>
      <c r="H1388" s="37"/>
      <c r="I1388" s="37"/>
      <c r="J1388" s="38" t="s">
        <v>206</v>
      </c>
      <c r="K1388" s="38"/>
      <c r="L1388" s="38"/>
      <c r="M1388" s="38"/>
      <c r="N1388" s="38"/>
      <c r="O1388" s="38"/>
      <c r="P1388" s="38"/>
      <c r="U1388" s="39">
        <f t="shared" si="107"/>
        <v>7.0902410000000007</v>
      </c>
      <c r="V1388" s="34">
        <v>2.161</v>
      </c>
      <c r="X1388" s="39">
        <v>6.81</v>
      </c>
      <c r="Y1388" s="34">
        <v>2.0760000000000001</v>
      </c>
      <c r="AA1388" s="34">
        <v>425.935</v>
      </c>
      <c r="AB1388" s="34">
        <f t="shared" si="109"/>
        <v>423.774</v>
      </c>
      <c r="AC1388" s="34">
        <v>423.86</v>
      </c>
      <c r="AD1388" s="34">
        <v>1.573</v>
      </c>
      <c r="AE1388" s="34">
        <v>1.488</v>
      </c>
      <c r="AF1388" s="34">
        <f t="shared" si="108"/>
        <v>8.6000000000012733E-2</v>
      </c>
    </row>
    <row r="1389" spans="1:32" s="34" customFormat="1" x14ac:dyDescent="0.2">
      <c r="A1389" s="34" t="s">
        <v>200</v>
      </c>
      <c r="C1389" s="36" t="s">
        <v>34</v>
      </c>
      <c r="D1389" s="37">
        <v>31046</v>
      </c>
      <c r="E1389" s="37"/>
      <c r="F1389" s="37"/>
      <c r="G1389" s="37"/>
      <c r="H1389" s="37"/>
      <c r="I1389" s="37"/>
      <c r="J1389" s="38" t="s">
        <v>206</v>
      </c>
      <c r="K1389" s="38"/>
      <c r="L1389" s="38"/>
      <c r="M1389" s="38"/>
      <c r="N1389" s="38"/>
      <c r="O1389" s="38"/>
      <c r="P1389" s="38"/>
      <c r="U1389" s="39">
        <f t="shared" si="107"/>
        <v>7.1394560000000009</v>
      </c>
      <c r="V1389" s="34">
        <v>2.1760000000000002</v>
      </c>
      <c r="X1389" s="39">
        <v>6.85</v>
      </c>
      <c r="Y1389" s="34">
        <v>2.0880000000000001</v>
      </c>
      <c r="AA1389" s="34">
        <v>425.935</v>
      </c>
      <c r="AB1389" s="34">
        <f t="shared" si="109"/>
        <v>423.75900000000001</v>
      </c>
      <c r="AC1389" s="34">
        <v>423.84800000000001</v>
      </c>
      <c r="AD1389" s="34">
        <v>1.5880000000000001</v>
      </c>
      <c r="AE1389" s="34">
        <v>1.5</v>
      </c>
      <c r="AF1389" s="34">
        <f t="shared" si="108"/>
        <v>8.8999999999998636E-2</v>
      </c>
    </row>
    <row r="1390" spans="1:32" s="34" customFormat="1" x14ac:dyDescent="0.2">
      <c r="A1390" s="34" t="s">
        <v>200</v>
      </c>
      <c r="C1390" s="36" t="s">
        <v>34</v>
      </c>
      <c r="D1390" s="37">
        <v>31053</v>
      </c>
      <c r="E1390" s="37"/>
      <c r="F1390" s="37"/>
      <c r="G1390" s="37"/>
      <c r="H1390" s="37"/>
      <c r="I1390" s="37"/>
      <c r="J1390" s="38" t="s">
        <v>206</v>
      </c>
      <c r="K1390" s="38"/>
      <c r="L1390" s="38"/>
      <c r="M1390" s="38"/>
      <c r="N1390" s="38"/>
      <c r="O1390" s="38"/>
      <c r="P1390" s="38"/>
      <c r="U1390" s="39">
        <f t="shared" si="107"/>
        <v>7.0705549999999997</v>
      </c>
      <c r="V1390" s="34">
        <v>2.1549999999999998</v>
      </c>
      <c r="X1390" s="39">
        <v>6.93</v>
      </c>
      <c r="Y1390" s="34">
        <v>2.1120000000000001</v>
      </c>
      <c r="AA1390" s="34">
        <v>425.935</v>
      </c>
      <c r="AB1390" s="34">
        <f t="shared" si="109"/>
        <v>423.78000000000003</v>
      </c>
      <c r="AC1390" s="34">
        <v>423.82299999999998</v>
      </c>
      <c r="AD1390" s="34">
        <v>1.5669999999999999</v>
      </c>
      <c r="AE1390" s="34">
        <v>1.524</v>
      </c>
      <c r="AF1390" s="34">
        <f t="shared" si="108"/>
        <v>4.2999999999949523E-2</v>
      </c>
    </row>
    <row r="1391" spans="1:32" s="34" customFormat="1" x14ac:dyDescent="0.2">
      <c r="A1391" s="34" t="s">
        <v>200</v>
      </c>
      <c r="C1391" s="36" t="s">
        <v>34</v>
      </c>
      <c r="D1391" s="37">
        <v>31060</v>
      </c>
      <c r="E1391" s="37"/>
      <c r="F1391" s="37"/>
      <c r="G1391" s="37"/>
      <c r="H1391" s="37"/>
      <c r="I1391" s="37"/>
      <c r="J1391" s="38" t="s">
        <v>206</v>
      </c>
      <c r="K1391" s="38"/>
      <c r="L1391" s="38"/>
      <c r="M1391" s="38"/>
      <c r="N1391" s="38"/>
      <c r="O1391" s="38"/>
      <c r="P1391" s="38"/>
      <c r="U1391" s="39">
        <f t="shared" si="107"/>
        <v>7.1099269999999999</v>
      </c>
      <c r="V1391" s="34">
        <v>2.1669999999999998</v>
      </c>
      <c r="X1391" s="39">
        <v>6.94</v>
      </c>
      <c r="Y1391" s="34">
        <v>2.1150000000000002</v>
      </c>
      <c r="AA1391" s="34">
        <v>425.935</v>
      </c>
      <c r="AB1391" s="34">
        <f t="shared" si="109"/>
        <v>423.76800000000003</v>
      </c>
      <c r="AC1391" s="34">
        <v>423.82</v>
      </c>
      <c r="AD1391" s="34">
        <v>1.579</v>
      </c>
      <c r="AE1391" s="34">
        <v>1.5269999999999999</v>
      </c>
      <c r="AF1391" s="34">
        <f t="shared" si="108"/>
        <v>5.1999999999964075E-2</v>
      </c>
    </row>
    <row r="1392" spans="1:32" s="34" customFormat="1" x14ac:dyDescent="0.2">
      <c r="A1392" s="34" t="s">
        <v>200</v>
      </c>
      <c r="C1392" s="36" t="s">
        <v>34</v>
      </c>
      <c r="D1392" s="37">
        <v>31076</v>
      </c>
      <c r="E1392" s="37"/>
      <c r="F1392" s="37"/>
      <c r="G1392" s="37"/>
      <c r="H1392" s="37"/>
      <c r="I1392" s="37"/>
      <c r="J1392" s="38" t="s">
        <v>206</v>
      </c>
      <c r="K1392" s="38"/>
      <c r="L1392" s="38"/>
      <c r="M1392" s="38"/>
      <c r="N1392" s="38"/>
      <c r="O1392" s="38"/>
      <c r="P1392" s="38"/>
      <c r="U1392" s="39">
        <f t="shared" si="107"/>
        <v>7.25101</v>
      </c>
      <c r="V1392" s="34">
        <v>2.21</v>
      </c>
      <c r="X1392" s="39">
        <v>7.12</v>
      </c>
      <c r="Y1392" s="34">
        <v>2.17</v>
      </c>
      <c r="AA1392" s="34">
        <v>425.935</v>
      </c>
      <c r="AB1392" s="34">
        <f t="shared" si="109"/>
        <v>423.72500000000002</v>
      </c>
      <c r="AC1392" s="34">
        <v>423.76499999999999</v>
      </c>
      <c r="AD1392" s="34">
        <v>1.6220000000000001</v>
      </c>
      <c r="AE1392" s="34">
        <v>1.5820000000000001</v>
      </c>
      <c r="AF1392" s="34">
        <f t="shared" si="108"/>
        <v>3.999999999996362E-2</v>
      </c>
    </row>
    <row r="1393" spans="1:32" s="34" customFormat="1" x14ac:dyDescent="0.2">
      <c r="A1393" s="34" t="s">
        <v>200</v>
      </c>
      <c r="C1393" s="36" t="s">
        <v>34</v>
      </c>
      <c r="D1393" s="37">
        <v>31081</v>
      </c>
      <c r="E1393" s="37"/>
      <c r="F1393" s="37"/>
      <c r="G1393" s="37"/>
      <c r="H1393" s="37"/>
      <c r="I1393" s="37"/>
      <c r="J1393" s="38" t="s">
        <v>206</v>
      </c>
      <c r="K1393" s="38"/>
      <c r="L1393" s="38"/>
      <c r="M1393" s="38"/>
      <c r="N1393" s="38"/>
      <c r="O1393" s="38"/>
      <c r="P1393" s="38"/>
      <c r="U1393" s="39">
        <f t="shared" si="107"/>
        <v>7.2608530000000009</v>
      </c>
      <c r="V1393" s="34">
        <v>2.2130000000000001</v>
      </c>
      <c r="X1393" s="39">
        <v>7.14</v>
      </c>
      <c r="Y1393" s="34">
        <v>2.1760000000000002</v>
      </c>
      <c r="AA1393" s="34">
        <v>425.935</v>
      </c>
      <c r="AB1393" s="34">
        <f t="shared" si="109"/>
        <v>423.72199999999998</v>
      </c>
      <c r="AC1393" s="34">
        <v>423.75900000000001</v>
      </c>
      <c r="AD1393" s="34">
        <v>1.625</v>
      </c>
      <c r="AE1393" s="34">
        <v>1.5880000000000001</v>
      </c>
      <c r="AF1393" s="34">
        <f t="shared" si="108"/>
        <v>3.7000000000034561E-2</v>
      </c>
    </row>
    <row r="1394" spans="1:32" s="34" customFormat="1" x14ac:dyDescent="0.2">
      <c r="A1394" s="34" t="s">
        <v>200</v>
      </c>
      <c r="C1394" s="36" t="s">
        <v>34</v>
      </c>
      <c r="D1394" s="37">
        <v>31088</v>
      </c>
      <c r="E1394" s="37"/>
      <c r="F1394" s="37"/>
      <c r="G1394" s="37"/>
      <c r="H1394" s="37"/>
      <c r="I1394" s="37"/>
      <c r="J1394" s="38" t="s">
        <v>206</v>
      </c>
      <c r="K1394" s="38"/>
      <c r="L1394" s="38"/>
      <c r="M1394" s="38"/>
      <c r="N1394" s="38"/>
      <c r="O1394" s="38"/>
      <c r="P1394" s="38"/>
      <c r="U1394" s="39">
        <f t="shared" si="107"/>
        <v>7.3100680000000011</v>
      </c>
      <c r="V1394" s="34">
        <v>2.2280000000000002</v>
      </c>
      <c r="X1394" s="39">
        <v>7.21</v>
      </c>
      <c r="Y1394" s="34">
        <v>2.198</v>
      </c>
      <c r="AA1394" s="34">
        <v>425.935</v>
      </c>
      <c r="AB1394" s="34">
        <f t="shared" si="109"/>
        <v>423.70699999999999</v>
      </c>
      <c r="AC1394" s="34">
        <v>423.738</v>
      </c>
      <c r="AD1394" s="34">
        <v>1.64</v>
      </c>
      <c r="AE1394" s="34">
        <v>1.61</v>
      </c>
      <c r="AF1394" s="34">
        <f t="shared" si="108"/>
        <v>3.1000000000005912E-2</v>
      </c>
    </row>
    <row r="1395" spans="1:32" s="34" customFormat="1" x14ac:dyDescent="0.2">
      <c r="A1395" s="34" t="s">
        <v>200</v>
      </c>
      <c r="C1395" s="36" t="s">
        <v>34</v>
      </c>
      <c r="D1395" s="37">
        <v>31109</v>
      </c>
      <c r="E1395" s="37"/>
      <c r="F1395" s="37"/>
      <c r="G1395" s="37"/>
      <c r="H1395" s="37"/>
      <c r="I1395" s="37"/>
      <c r="J1395" s="38" t="s">
        <v>206</v>
      </c>
      <c r="K1395" s="38"/>
      <c r="L1395" s="38"/>
      <c r="M1395" s="38"/>
      <c r="N1395" s="38"/>
      <c r="O1395" s="38"/>
      <c r="P1395" s="38"/>
      <c r="U1395" s="39">
        <f t="shared" si="107"/>
        <v>7.3592829999999996</v>
      </c>
      <c r="V1395" s="34">
        <v>2.2429999999999999</v>
      </c>
      <c r="X1395" s="39">
        <v>7.27</v>
      </c>
      <c r="Y1395" s="34">
        <v>2.2160000000000002</v>
      </c>
      <c r="AA1395" s="34">
        <v>425.935</v>
      </c>
      <c r="AB1395" s="34">
        <f t="shared" si="109"/>
        <v>423.69200000000001</v>
      </c>
      <c r="AC1395" s="34">
        <v>423.72</v>
      </c>
      <c r="AD1395" s="34">
        <v>1.655</v>
      </c>
      <c r="AE1395" s="34">
        <v>1.6279999999999999</v>
      </c>
      <c r="AF1395" s="34">
        <f t="shared" si="108"/>
        <v>2.8000000000020009E-2</v>
      </c>
    </row>
    <row r="1396" spans="1:32" s="34" customFormat="1" x14ac:dyDescent="0.2">
      <c r="A1396" s="34" t="s">
        <v>200</v>
      </c>
      <c r="C1396" s="36" t="s">
        <v>34</v>
      </c>
      <c r="D1396" s="37">
        <v>31116</v>
      </c>
      <c r="E1396" s="37"/>
      <c r="F1396" s="37"/>
      <c r="G1396" s="37"/>
      <c r="H1396" s="37"/>
      <c r="I1396" s="37"/>
      <c r="J1396" s="38" t="s">
        <v>206</v>
      </c>
      <c r="K1396" s="38"/>
      <c r="L1396" s="38"/>
      <c r="M1396" s="38"/>
      <c r="N1396" s="38"/>
      <c r="O1396" s="38"/>
      <c r="P1396" s="38"/>
      <c r="U1396" s="39">
        <f t="shared" si="107"/>
        <v>7.3297540000000003</v>
      </c>
      <c r="V1396" s="34">
        <v>2.234</v>
      </c>
      <c r="X1396" s="39">
        <v>7.25</v>
      </c>
      <c r="Y1396" s="34">
        <v>2.21</v>
      </c>
      <c r="AA1396" s="34">
        <v>425.935</v>
      </c>
      <c r="AB1396" s="34">
        <f t="shared" si="109"/>
        <v>423.70100000000002</v>
      </c>
      <c r="AC1396" s="34">
        <v>423.726</v>
      </c>
      <c r="AD1396" s="34">
        <v>1.6459999999999999</v>
      </c>
      <c r="AE1396" s="34">
        <v>1.6220000000000001</v>
      </c>
      <c r="AF1396" s="34">
        <f t="shared" si="108"/>
        <v>2.4999999999977263E-2</v>
      </c>
    </row>
    <row r="1397" spans="1:32" s="34" customFormat="1" x14ac:dyDescent="0.2">
      <c r="A1397" s="34" t="s">
        <v>200</v>
      </c>
      <c r="C1397" s="36" t="s">
        <v>34</v>
      </c>
      <c r="D1397" s="37">
        <v>31123</v>
      </c>
      <c r="E1397" s="37"/>
      <c r="F1397" s="37"/>
      <c r="G1397" s="37"/>
      <c r="H1397" s="37"/>
      <c r="I1397" s="37"/>
      <c r="J1397" s="38" t="s">
        <v>206</v>
      </c>
      <c r="K1397" s="38"/>
      <c r="L1397" s="38"/>
      <c r="M1397" s="38"/>
      <c r="N1397" s="38"/>
      <c r="O1397" s="38"/>
      <c r="P1397" s="38"/>
      <c r="U1397" s="39">
        <f t="shared" si="107"/>
        <v>7.5495810000000008</v>
      </c>
      <c r="V1397" s="34">
        <v>2.3010000000000002</v>
      </c>
      <c r="X1397" s="39">
        <v>6.6</v>
      </c>
      <c r="Y1397" s="34">
        <v>2.012</v>
      </c>
      <c r="AA1397" s="34">
        <v>425.935</v>
      </c>
      <c r="AB1397" s="34">
        <f t="shared" si="109"/>
        <v>423.63400000000001</v>
      </c>
      <c r="AC1397" s="34">
        <v>423.92399999999998</v>
      </c>
      <c r="AD1397" s="34">
        <v>1.7130000000000001</v>
      </c>
      <c r="AE1397" s="34">
        <v>1.4239999999999999</v>
      </c>
      <c r="AF1397" s="34">
        <f t="shared" si="108"/>
        <v>0.28999999999996362</v>
      </c>
    </row>
    <row r="1398" spans="1:32" s="34" customFormat="1" x14ac:dyDescent="0.2">
      <c r="A1398" s="34" t="s">
        <v>200</v>
      </c>
      <c r="C1398" s="36" t="s">
        <v>34</v>
      </c>
      <c r="D1398" s="37">
        <v>31130</v>
      </c>
      <c r="E1398" s="37"/>
      <c r="F1398" s="37"/>
      <c r="G1398" s="37"/>
      <c r="H1398" s="37"/>
      <c r="I1398" s="37"/>
      <c r="J1398" s="38" t="s">
        <v>206</v>
      </c>
      <c r="K1398" s="38"/>
      <c r="L1398" s="38"/>
      <c r="M1398" s="38"/>
      <c r="N1398" s="38"/>
      <c r="O1398" s="38"/>
      <c r="P1398" s="38"/>
      <c r="U1398" s="39">
        <f t="shared" si="107"/>
        <v>6.5095040000000006</v>
      </c>
      <c r="V1398" s="34">
        <v>1.984</v>
      </c>
      <c r="X1398" s="39"/>
      <c r="Z1398" s="34" t="s">
        <v>35</v>
      </c>
      <c r="AA1398" s="34">
        <v>425.935</v>
      </c>
      <c r="AB1398" s="34">
        <v>423.95100000000002</v>
      </c>
      <c r="AD1398" s="34">
        <v>1.3959999999999999</v>
      </c>
      <c r="AF1398" s="34">
        <v>0</v>
      </c>
    </row>
    <row r="1399" spans="1:32" s="34" customFormat="1" x14ac:dyDescent="0.2">
      <c r="A1399" s="34" t="s">
        <v>200</v>
      </c>
      <c r="C1399" s="36" t="s">
        <v>34</v>
      </c>
      <c r="D1399" s="37">
        <v>31137</v>
      </c>
      <c r="E1399" s="37"/>
      <c r="F1399" s="37"/>
      <c r="G1399" s="37"/>
      <c r="H1399" s="37"/>
      <c r="I1399" s="37"/>
      <c r="J1399" s="38" t="s">
        <v>206</v>
      </c>
      <c r="K1399" s="38"/>
      <c r="L1399" s="38"/>
      <c r="M1399" s="38"/>
      <c r="N1399" s="38"/>
      <c r="O1399" s="38"/>
      <c r="P1399" s="38"/>
      <c r="U1399" s="39">
        <f t="shared" si="107"/>
        <v>6.4406030000000003</v>
      </c>
      <c r="V1399" s="34">
        <v>1.9630000000000001</v>
      </c>
      <c r="X1399" s="39"/>
      <c r="Z1399" s="34" t="s">
        <v>35</v>
      </c>
      <c r="AA1399" s="34">
        <v>425.935</v>
      </c>
      <c r="AB1399" s="34">
        <v>423.97300000000001</v>
      </c>
      <c r="AD1399" s="34">
        <v>1.375</v>
      </c>
      <c r="AF1399" s="34">
        <v>0</v>
      </c>
    </row>
    <row r="1400" spans="1:32" s="34" customFormat="1" x14ac:dyDescent="0.2">
      <c r="A1400" s="34" t="s">
        <v>200</v>
      </c>
      <c r="C1400" s="36" t="s">
        <v>34</v>
      </c>
      <c r="D1400" s="37">
        <v>31144</v>
      </c>
      <c r="E1400" s="37"/>
      <c r="F1400" s="37"/>
      <c r="G1400" s="37"/>
      <c r="H1400" s="37"/>
      <c r="I1400" s="37"/>
      <c r="J1400" s="38" t="s">
        <v>206</v>
      </c>
      <c r="K1400" s="38"/>
      <c r="L1400" s="38"/>
      <c r="M1400" s="38"/>
      <c r="N1400" s="38"/>
      <c r="O1400" s="38"/>
      <c r="P1400" s="38"/>
      <c r="U1400" s="39">
        <f t="shared" si="107"/>
        <v>6.2995200000000002</v>
      </c>
      <c r="V1400" s="34">
        <v>1.92</v>
      </c>
      <c r="X1400" s="39"/>
      <c r="Z1400" s="34" t="s">
        <v>35</v>
      </c>
      <c r="AA1400" s="34">
        <v>425.935</v>
      </c>
      <c r="AB1400" s="34">
        <v>424.01499999999999</v>
      </c>
      <c r="AD1400" s="34">
        <v>1.3320000000000001</v>
      </c>
      <c r="AF1400" s="34">
        <v>0</v>
      </c>
    </row>
    <row r="1401" spans="1:32" s="34" customFormat="1" x14ac:dyDescent="0.2">
      <c r="A1401" s="34" t="s">
        <v>200</v>
      </c>
      <c r="C1401" s="36" t="s">
        <v>34</v>
      </c>
      <c r="D1401" s="37">
        <v>31151</v>
      </c>
      <c r="E1401" s="37"/>
      <c r="F1401" s="37"/>
      <c r="G1401" s="37"/>
      <c r="H1401" s="37"/>
      <c r="I1401" s="37"/>
      <c r="J1401" s="38" t="s">
        <v>206</v>
      </c>
      <c r="K1401" s="38"/>
      <c r="L1401" s="38"/>
      <c r="M1401" s="38"/>
      <c r="N1401" s="38"/>
      <c r="O1401" s="38"/>
      <c r="P1401" s="38"/>
      <c r="U1401" s="39">
        <f t="shared" si="107"/>
        <v>6.1092220000000008</v>
      </c>
      <c r="V1401" s="34">
        <v>1.8620000000000001</v>
      </c>
      <c r="X1401" s="39"/>
      <c r="Z1401" s="34" t="s">
        <v>35</v>
      </c>
      <c r="AA1401" s="34">
        <v>425.935</v>
      </c>
      <c r="AB1401" s="34">
        <v>424.07299999999998</v>
      </c>
      <c r="AD1401" s="34">
        <v>1.274</v>
      </c>
      <c r="AF1401" s="34">
        <v>0</v>
      </c>
    </row>
    <row r="1402" spans="1:32" s="34" customFormat="1" x14ac:dyDescent="0.2">
      <c r="A1402" s="34" t="s">
        <v>200</v>
      </c>
      <c r="C1402" s="36" t="s">
        <v>34</v>
      </c>
      <c r="D1402" s="37">
        <v>31158</v>
      </c>
      <c r="E1402" s="37"/>
      <c r="F1402" s="37"/>
      <c r="G1402" s="37"/>
      <c r="H1402" s="37"/>
      <c r="I1402" s="37"/>
      <c r="J1402" s="38" t="s">
        <v>206</v>
      </c>
      <c r="K1402" s="38"/>
      <c r="L1402" s="38"/>
      <c r="M1402" s="38"/>
      <c r="N1402" s="38"/>
      <c r="O1402" s="38"/>
      <c r="P1402" s="38"/>
      <c r="U1402" s="39">
        <f t="shared" si="107"/>
        <v>5.9517340000000001</v>
      </c>
      <c r="V1402" s="34">
        <v>1.8140000000000001</v>
      </c>
      <c r="X1402" s="39"/>
      <c r="Z1402" s="34" t="s">
        <v>35</v>
      </c>
      <c r="AA1402" s="34">
        <v>425.935</v>
      </c>
      <c r="AB1402" s="34">
        <v>424.12200000000001</v>
      </c>
      <c r="AD1402" s="34">
        <v>1.226</v>
      </c>
      <c r="AF1402" s="34">
        <v>0</v>
      </c>
    </row>
    <row r="1403" spans="1:32" s="34" customFormat="1" x14ac:dyDescent="0.2">
      <c r="A1403" s="34" t="s">
        <v>200</v>
      </c>
      <c r="C1403" s="36" t="s">
        <v>34</v>
      </c>
      <c r="D1403" s="37">
        <v>31165</v>
      </c>
      <c r="E1403" s="37"/>
      <c r="F1403" s="37"/>
      <c r="G1403" s="37"/>
      <c r="H1403" s="37"/>
      <c r="I1403" s="37"/>
      <c r="J1403" s="38" t="s">
        <v>206</v>
      </c>
      <c r="K1403" s="38"/>
      <c r="L1403" s="38"/>
      <c r="M1403" s="38"/>
      <c r="N1403" s="38"/>
      <c r="O1403" s="38"/>
      <c r="P1403" s="38"/>
      <c r="U1403" s="39">
        <f t="shared" si="107"/>
        <v>5.4497410000000004</v>
      </c>
      <c r="V1403" s="34">
        <v>1.661</v>
      </c>
      <c r="X1403" s="39"/>
      <c r="Z1403" s="34" t="s">
        <v>35</v>
      </c>
      <c r="AA1403" s="34">
        <v>425.935</v>
      </c>
      <c r="AB1403" s="34">
        <v>424.274</v>
      </c>
      <c r="AD1403" s="34">
        <v>1.073</v>
      </c>
      <c r="AF1403" s="34">
        <v>0</v>
      </c>
    </row>
    <row r="1404" spans="1:32" s="34" customFormat="1" x14ac:dyDescent="0.2">
      <c r="A1404" s="34" t="s">
        <v>200</v>
      </c>
      <c r="C1404" s="36" t="s">
        <v>34</v>
      </c>
      <c r="D1404" s="37">
        <v>31172</v>
      </c>
      <c r="E1404" s="37"/>
      <c r="F1404" s="37"/>
      <c r="G1404" s="37"/>
      <c r="H1404" s="37"/>
      <c r="I1404" s="37"/>
      <c r="J1404" s="38" t="s">
        <v>206</v>
      </c>
      <c r="K1404" s="38"/>
      <c r="L1404" s="38"/>
      <c r="M1404" s="38"/>
      <c r="N1404" s="38"/>
      <c r="O1404" s="38"/>
      <c r="P1404" s="38"/>
      <c r="U1404" s="39">
        <f t="shared" si="107"/>
        <v>5.810651</v>
      </c>
      <c r="V1404" s="34">
        <v>1.7709999999999999</v>
      </c>
      <c r="X1404" s="39"/>
      <c r="Z1404" s="34" t="s">
        <v>35</v>
      </c>
      <c r="AA1404" s="34">
        <v>425.935</v>
      </c>
      <c r="AB1404" s="34">
        <v>424.16500000000002</v>
      </c>
      <c r="AD1404" s="34">
        <v>1.1830000000000001</v>
      </c>
      <c r="AF1404" s="34">
        <v>0</v>
      </c>
    </row>
    <row r="1405" spans="1:32" s="34" customFormat="1" x14ac:dyDescent="0.2">
      <c r="A1405" s="34" t="s">
        <v>200</v>
      </c>
      <c r="C1405" s="36" t="s">
        <v>34</v>
      </c>
      <c r="D1405" s="37">
        <v>31179</v>
      </c>
      <c r="E1405" s="37"/>
      <c r="F1405" s="37"/>
      <c r="G1405" s="37"/>
      <c r="H1405" s="37"/>
      <c r="I1405" s="37"/>
      <c r="J1405" s="38" t="s">
        <v>206</v>
      </c>
      <c r="K1405" s="38"/>
      <c r="L1405" s="38"/>
      <c r="M1405" s="38"/>
      <c r="N1405" s="38"/>
      <c r="O1405" s="38"/>
      <c r="P1405" s="38"/>
      <c r="U1405" s="39">
        <f t="shared" si="107"/>
        <v>5.689254</v>
      </c>
      <c r="V1405" s="34">
        <v>1.734</v>
      </c>
      <c r="X1405" s="39"/>
      <c r="Z1405" s="34" t="s">
        <v>36</v>
      </c>
      <c r="AA1405" s="34">
        <v>425.935</v>
      </c>
      <c r="AB1405" s="34">
        <v>424.20100000000002</v>
      </c>
      <c r="AD1405" s="34">
        <v>1.1459999999999999</v>
      </c>
      <c r="AF1405" s="34">
        <v>0</v>
      </c>
    </row>
    <row r="1406" spans="1:32" s="34" customFormat="1" x14ac:dyDescent="0.2">
      <c r="A1406" s="34" t="s">
        <v>200</v>
      </c>
      <c r="C1406" s="36" t="s">
        <v>34</v>
      </c>
      <c r="D1406" s="37">
        <v>31186</v>
      </c>
      <c r="E1406" s="37"/>
      <c r="F1406" s="37"/>
      <c r="G1406" s="37"/>
      <c r="H1406" s="37"/>
      <c r="I1406" s="37"/>
      <c r="J1406" s="38" t="s">
        <v>206</v>
      </c>
      <c r="K1406" s="38"/>
      <c r="L1406" s="38"/>
      <c r="M1406" s="38"/>
      <c r="N1406" s="38"/>
      <c r="O1406" s="38"/>
      <c r="P1406" s="38"/>
      <c r="U1406" s="39">
        <f t="shared" si="107"/>
        <v>5.7319070000000005</v>
      </c>
      <c r="V1406" s="34">
        <v>1.7470000000000001</v>
      </c>
      <c r="X1406" s="39"/>
      <c r="Z1406" s="34" t="s">
        <v>36</v>
      </c>
      <c r="AA1406" s="34">
        <v>425.935</v>
      </c>
      <c r="AB1406" s="34">
        <v>424.18900000000002</v>
      </c>
      <c r="AD1406" s="34">
        <v>1.159</v>
      </c>
      <c r="AF1406" s="34">
        <v>0</v>
      </c>
    </row>
    <row r="1407" spans="1:32" s="34" customFormat="1" x14ac:dyDescent="0.2">
      <c r="A1407" s="34" t="s">
        <v>200</v>
      </c>
      <c r="C1407" s="36" t="s">
        <v>34</v>
      </c>
      <c r="D1407" s="37">
        <v>31193</v>
      </c>
      <c r="E1407" s="37"/>
      <c r="F1407" s="37"/>
      <c r="G1407" s="37"/>
      <c r="H1407" s="37"/>
      <c r="I1407" s="37"/>
      <c r="J1407" s="38" t="s">
        <v>206</v>
      </c>
      <c r="K1407" s="38"/>
      <c r="L1407" s="38"/>
      <c r="M1407" s="38"/>
      <c r="N1407" s="38"/>
      <c r="O1407" s="38"/>
      <c r="P1407" s="38"/>
      <c r="U1407" s="39">
        <f t="shared" si="107"/>
        <v>5.8401800000000001</v>
      </c>
      <c r="V1407" s="34">
        <v>1.78</v>
      </c>
      <c r="X1407" s="39"/>
      <c r="Z1407" s="34" t="s">
        <v>36</v>
      </c>
      <c r="AA1407" s="34">
        <v>425.935</v>
      </c>
      <c r="AB1407" s="34">
        <v>424.15499999999997</v>
      </c>
      <c r="AD1407" s="34">
        <v>1.1919999999999999</v>
      </c>
      <c r="AF1407" s="34">
        <v>0</v>
      </c>
    </row>
    <row r="1408" spans="1:32" s="34" customFormat="1" x14ac:dyDescent="0.2">
      <c r="A1408" s="34" t="s">
        <v>200</v>
      </c>
      <c r="C1408" s="36" t="s">
        <v>34</v>
      </c>
      <c r="D1408" s="37">
        <v>31200</v>
      </c>
      <c r="E1408" s="37"/>
      <c r="F1408" s="37"/>
      <c r="G1408" s="37"/>
      <c r="H1408" s="37"/>
      <c r="I1408" s="37"/>
      <c r="J1408" s="38" t="s">
        <v>206</v>
      </c>
      <c r="K1408" s="38"/>
      <c r="L1408" s="38"/>
      <c r="M1408" s="38"/>
      <c r="N1408" s="38"/>
      <c r="O1408" s="38"/>
      <c r="P1408" s="38"/>
      <c r="U1408" s="39">
        <f t="shared" si="107"/>
        <v>5.9812630000000002</v>
      </c>
      <c r="V1408" s="34">
        <v>1.823</v>
      </c>
      <c r="X1408" s="39">
        <v>5.96</v>
      </c>
      <c r="Y1408" s="34">
        <v>1.8169999999999999</v>
      </c>
      <c r="AA1408" s="34">
        <v>425.935</v>
      </c>
      <c r="AB1408" s="34">
        <f t="shared" ref="AB1408:AB1456" si="110">AA1408-V1408</f>
        <v>424.11200000000002</v>
      </c>
      <c r="AC1408" s="34">
        <v>424.11900000000003</v>
      </c>
      <c r="AD1408" s="34">
        <v>1.2350000000000001</v>
      </c>
      <c r="AE1408" s="34">
        <v>1.2290000000000001</v>
      </c>
      <c r="AF1408" s="34">
        <f t="shared" si="108"/>
        <v>7.0000000000050022E-3</v>
      </c>
    </row>
    <row r="1409" spans="1:32" s="34" customFormat="1" x14ac:dyDescent="0.2">
      <c r="A1409" s="34" t="s">
        <v>200</v>
      </c>
      <c r="C1409" s="36" t="s">
        <v>34</v>
      </c>
      <c r="D1409" s="37">
        <v>31207</v>
      </c>
      <c r="E1409" s="37"/>
      <c r="F1409" s="37"/>
      <c r="G1409" s="37"/>
      <c r="H1409" s="37"/>
      <c r="I1409" s="37"/>
      <c r="J1409" s="38" t="s">
        <v>206</v>
      </c>
      <c r="K1409" s="38"/>
      <c r="L1409" s="38"/>
      <c r="M1409" s="38"/>
      <c r="N1409" s="38"/>
      <c r="O1409" s="38"/>
      <c r="P1409" s="38"/>
      <c r="U1409" s="39">
        <f t="shared" si="107"/>
        <v>5.9714200000000002</v>
      </c>
      <c r="V1409" s="34">
        <v>1.82</v>
      </c>
      <c r="X1409" s="39">
        <v>5.95</v>
      </c>
      <c r="Y1409" s="34">
        <v>1.8140000000000001</v>
      </c>
      <c r="AA1409" s="34">
        <v>425.935</v>
      </c>
      <c r="AB1409" s="34">
        <f t="shared" si="110"/>
        <v>424.11500000000001</v>
      </c>
      <c r="AC1409" s="34">
        <v>424.12200000000001</v>
      </c>
      <c r="AD1409" s="34">
        <v>1.232</v>
      </c>
      <c r="AE1409" s="34">
        <v>1.226</v>
      </c>
      <c r="AF1409" s="34">
        <f t="shared" si="108"/>
        <v>7.0000000000050022E-3</v>
      </c>
    </row>
    <row r="1410" spans="1:32" s="34" customFormat="1" x14ac:dyDescent="0.2">
      <c r="A1410" s="34" t="s">
        <v>200</v>
      </c>
      <c r="C1410" s="36" t="s">
        <v>34</v>
      </c>
      <c r="D1410" s="37">
        <v>31214</v>
      </c>
      <c r="E1410" s="37"/>
      <c r="F1410" s="37"/>
      <c r="G1410" s="37"/>
      <c r="H1410" s="37"/>
      <c r="I1410" s="37"/>
      <c r="J1410" s="38" t="s">
        <v>206</v>
      </c>
      <c r="K1410" s="38"/>
      <c r="L1410" s="38"/>
      <c r="M1410" s="38"/>
      <c r="N1410" s="38"/>
      <c r="O1410" s="38"/>
      <c r="P1410" s="38"/>
      <c r="U1410" s="39">
        <f t="shared" si="107"/>
        <v>6.0304780000000004</v>
      </c>
      <c r="V1410" s="34">
        <v>1.8380000000000001</v>
      </c>
      <c r="X1410" s="39">
        <v>6.01</v>
      </c>
      <c r="Y1410" s="34">
        <v>1.8320000000000001</v>
      </c>
      <c r="AA1410" s="34">
        <v>425.935</v>
      </c>
      <c r="AB1410" s="34">
        <f t="shared" si="110"/>
        <v>424.09699999999998</v>
      </c>
      <c r="AC1410" s="34">
        <v>424.10399999999998</v>
      </c>
      <c r="AD1410" s="34">
        <v>1.25</v>
      </c>
      <c r="AE1410" s="34">
        <v>1.244</v>
      </c>
      <c r="AF1410" s="34">
        <f t="shared" si="108"/>
        <v>7.0000000000050022E-3</v>
      </c>
    </row>
    <row r="1411" spans="1:32" s="34" customFormat="1" x14ac:dyDescent="0.2">
      <c r="A1411" s="34" t="s">
        <v>200</v>
      </c>
      <c r="C1411" s="36" t="s">
        <v>34</v>
      </c>
      <c r="D1411" s="37">
        <v>31228</v>
      </c>
      <c r="E1411" s="37"/>
      <c r="F1411" s="37"/>
      <c r="G1411" s="37"/>
      <c r="H1411" s="37"/>
      <c r="I1411" s="37"/>
      <c r="J1411" s="38" t="s">
        <v>206</v>
      </c>
      <c r="K1411" s="38"/>
      <c r="L1411" s="38"/>
      <c r="M1411" s="38"/>
      <c r="N1411" s="38"/>
      <c r="O1411" s="38"/>
      <c r="P1411" s="38"/>
      <c r="U1411" s="39">
        <f t="shared" si="107"/>
        <v>6.0206350000000004</v>
      </c>
      <c r="V1411" s="34">
        <v>1.835</v>
      </c>
      <c r="X1411" s="39">
        <v>6</v>
      </c>
      <c r="Y1411" s="34">
        <v>1.829</v>
      </c>
      <c r="AA1411" s="34">
        <v>425.935</v>
      </c>
      <c r="AB1411" s="34">
        <f t="shared" si="110"/>
        <v>424.1</v>
      </c>
      <c r="AC1411" s="34">
        <v>424.10700000000003</v>
      </c>
      <c r="AD1411" s="34">
        <v>1.2470000000000001</v>
      </c>
      <c r="AE1411" s="34">
        <v>1.2410000000000001</v>
      </c>
      <c r="AF1411" s="34">
        <f t="shared" si="108"/>
        <v>7.0000000000050022E-3</v>
      </c>
    </row>
    <row r="1412" spans="1:32" s="34" customFormat="1" x14ac:dyDescent="0.2">
      <c r="A1412" s="34" t="s">
        <v>200</v>
      </c>
      <c r="C1412" s="36" t="s">
        <v>34</v>
      </c>
      <c r="D1412" s="37">
        <v>31235</v>
      </c>
      <c r="E1412" s="37"/>
      <c r="F1412" s="37"/>
      <c r="G1412" s="37"/>
      <c r="H1412" s="37"/>
      <c r="I1412" s="37"/>
      <c r="J1412" s="38" t="s">
        <v>206</v>
      </c>
      <c r="K1412" s="38"/>
      <c r="L1412" s="38"/>
      <c r="M1412" s="38"/>
      <c r="N1412" s="38"/>
      <c r="O1412" s="38"/>
      <c r="P1412" s="38"/>
      <c r="U1412" s="39">
        <f t="shared" si="107"/>
        <v>6.1387510000000001</v>
      </c>
      <c r="V1412" s="34">
        <v>1.871</v>
      </c>
      <c r="X1412" s="39">
        <v>6.09</v>
      </c>
      <c r="Y1412" s="34">
        <v>1.8560000000000001</v>
      </c>
      <c r="AA1412" s="34">
        <v>425.935</v>
      </c>
      <c r="AB1412" s="34">
        <f t="shared" si="110"/>
        <v>424.06400000000002</v>
      </c>
      <c r="AC1412" s="34">
        <v>424.07900000000001</v>
      </c>
      <c r="AD1412" s="34">
        <v>1.2829999999999999</v>
      </c>
      <c r="AE1412" s="34">
        <v>1.268</v>
      </c>
      <c r="AF1412" s="34">
        <f t="shared" si="108"/>
        <v>1.4999999999986358E-2</v>
      </c>
    </row>
    <row r="1413" spans="1:32" s="34" customFormat="1" x14ac:dyDescent="0.2">
      <c r="A1413" s="34" t="s">
        <v>200</v>
      </c>
      <c r="C1413" s="36" t="s">
        <v>34</v>
      </c>
      <c r="D1413" s="37">
        <v>31242</v>
      </c>
      <c r="E1413" s="37"/>
      <c r="F1413" s="37"/>
      <c r="G1413" s="37"/>
      <c r="H1413" s="37"/>
      <c r="I1413" s="37"/>
      <c r="J1413" s="38" t="s">
        <v>206</v>
      </c>
      <c r="K1413" s="38"/>
      <c r="L1413" s="38"/>
      <c r="M1413" s="38"/>
      <c r="N1413" s="38"/>
      <c r="O1413" s="38"/>
      <c r="P1413" s="38"/>
      <c r="U1413" s="39">
        <f t="shared" si="107"/>
        <v>6.260148</v>
      </c>
      <c r="V1413" s="34">
        <v>1.9079999999999999</v>
      </c>
      <c r="X1413" s="39">
        <v>6.18</v>
      </c>
      <c r="Y1413" s="34">
        <v>1.8839999999999999</v>
      </c>
      <c r="AA1413" s="34">
        <v>425.935</v>
      </c>
      <c r="AB1413" s="34">
        <f t="shared" si="110"/>
        <v>424.02699999999999</v>
      </c>
      <c r="AC1413" s="34">
        <v>424.05200000000002</v>
      </c>
      <c r="AD1413" s="34">
        <v>1.32</v>
      </c>
      <c r="AE1413" s="34">
        <v>1.296</v>
      </c>
      <c r="AF1413" s="34">
        <f t="shared" si="108"/>
        <v>2.5000000000034106E-2</v>
      </c>
    </row>
    <row r="1414" spans="1:32" s="34" customFormat="1" x14ac:dyDescent="0.2">
      <c r="A1414" s="34" t="s">
        <v>200</v>
      </c>
      <c r="C1414" s="36" t="s">
        <v>34</v>
      </c>
      <c r="D1414" s="37">
        <v>31249</v>
      </c>
      <c r="E1414" s="37"/>
      <c r="F1414" s="37"/>
      <c r="G1414" s="37"/>
      <c r="H1414" s="37"/>
      <c r="I1414" s="37"/>
      <c r="J1414" s="38" t="s">
        <v>206</v>
      </c>
      <c r="K1414" s="38"/>
      <c r="L1414" s="38"/>
      <c r="M1414" s="38"/>
      <c r="N1414" s="38"/>
      <c r="O1414" s="38"/>
      <c r="P1414" s="38"/>
      <c r="U1414" s="39">
        <f t="shared" si="107"/>
        <v>6.1814039999999997</v>
      </c>
      <c r="V1414" s="34">
        <v>1.8839999999999999</v>
      </c>
      <c r="X1414" s="39">
        <v>6.1</v>
      </c>
      <c r="Y1414" s="34">
        <v>1.859</v>
      </c>
      <c r="AA1414" s="34">
        <v>425.935</v>
      </c>
      <c r="AB1414" s="34">
        <f t="shared" si="110"/>
        <v>424.05099999999999</v>
      </c>
      <c r="AC1414" s="34">
        <v>424.07600000000002</v>
      </c>
      <c r="AD1414" s="34">
        <v>1.296</v>
      </c>
      <c r="AE1414" s="34">
        <v>1.2709999999999999</v>
      </c>
      <c r="AF1414" s="34">
        <f t="shared" si="108"/>
        <v>2.5000000000034106E-2</v>
      </c>
    </row>
    <row r="1415" spans="1:32" s="34" customFormat="1" x14ac:dyDescent="0.2">
      <c r="A1415" s="34" t="s">
        <v>200</v>
      </c>
      <c r="C1415" s="36" t="s">
        <v>34</v>
      </c>
      <c r="D1415" s="37">
        <v>31256</v>
      </c>
      <c r="E1415" s="37"/>
      <c r="F1415" s="37"/>
      <c r="G1415" s="37"/>
      <c r="H1415" s="37"/>
      <c r="I1415" s="37"/>
      <c r="J1415" s="38" t="s">
        <v>206</v>
      </c>
      <c r="K1415" s="38"/>
      <c r="L1415" s="38"/>
      <c r="M1415" s="38"/>
      <c r="N1415" s="38"/>
      <c r="O1415" s="38"/>
      <c r="P1415" s="38"/>
      <c r="U1415" s="39">
        <f t="shared" si="107"/>
        <v>6.1387510000000001</v>
      </c>
      <c r="V1415" s="34">
        <v>1.871</v>
      </c>
      <c r="X1415" s="39">
        <v>6.04</v>
      </c>
      <c r="Y1415" s="34">
        <v>1.841</v>
      </c>
      <c r="AA1415" s="34">
        <v>425.935</v>
      </c>
      <c r="AB1415" s="34">
        <f t="shared" si="110"/>
        <v>424.06400000000002</v>
      </c>
      <c r="AC1415" s="34">
        <v>424.09399999999999</v>
      </c>
      <c r="AD1415" s="34">
        <v>1.2829999999999999</v>
      </c>
      <c r="AE1415" s="34">
        <v>1.2529999999999999</v>
      </c>
      <c r="AF1415" s="34">
        <f t="shared" si="108"/>
        <v>2.9999999999972715E-2</v>
      </c>
    </row>
    <row r="1416" spans="1:32" s="34" customFormat="1" x14ac:dyDescent="0.2">
      <c r="A1416" s="34" t="s">
        <v>200</v>
      </c>
      <c r="C1416" s="36" t="s">
        <v>34</v>
      </c>
      <c r="D1416" s="37">
        <v>31263</v>
      </c>
      <c r="E1416" s="37"/>
      <c r="F1416" s="37"/>
      <c r="G1416" s="37"/>
      <c r="H1416" s="37"/>
      <c r="I1416" s="37"/>
      <c r="J1416" s="38" t="s">
        <v>206</v>
      </c>
      <c r="K1416" s="38"/>
      <c r="L1416" s="38"/>
      <c r="M1416" s="38"/>
      <c r="N1416" s="38"/>
      <c r="O1416" s="38"/>
      <c r="P1416" s="38"/>
      <c r="U1416" s="39">
        <f t="shared" si="107"/>
        <v>6.1518750000000004</v>
      </c>
      <c r="V1416" s="34">
        <v>1.875</v>
      </c>
      <c r="X1416" s="39">
        <v>6.04</v>
      </c>
      <c r="Y1416" s="34">
        <v>1.841</v>
      </c>
      <c r="AA1416" s="34">
        <v>425.935</v>
      </c>
      <c r="AB1416" s="34">
        <f t="shared" si="110"/>
        <v>424.06</v>
      </c>
      <c r="AC1416" s="34">
        <v>424.09399999999999</v>
      </c>
      <c r="AD1416" s="34">
        <v>1.2869999999999999</v>
      </c>
      <c r="AE1416" s="34">
        <v>1.2529999999999999</v>
      </c>
      <c r="AF1416" s="34">
        <f t="shared" si="108"/>
        <v>3.3999999999991815E-2</v>
      </c>
    </row>
    <row r="1417" spans="1:32" s="34" customFormat="1" x14ac:dyDescent="0.2">
      <c r="A1417" s="34" t="s">
        <v>200</v>
      </c>
      <c r="C1417" s="36" t="s">
        <v>34</v>
      </c>
      <c r="D1417" s="37">
        <v>31270</v>
      </c>
      <c r="E1417" s="37"/>
      <c r="F1417" s="37"/>
      <c r="G1417" s="37"/>
      <c r="H1417" s="37"/>
      <c r="I1417" s="37"/>
      <c r="J1417" s="38" t="s">
        <v>206</v>
      </c>
      <c r="K1417" s="38"/>
      <c r="L1417" s="38"/>
      <c r="M1417" s="38"/>
      <c r="N1417" s="38"/>
      <c r="O1417" s="38"/>
      <c r="P1417" s="38"/>
      <c r="U1417" s="39">
        <f t="shared" si="107"/>
        <v>6.1387510000000001</v>
      </c>
      <c r="V1417" s="34">
        <v>1.871</v>
      </c>
      <c r="X1417" s="39">
        <v>6.03</v>
      </c>
      <c r="Y1417" s="34">
        <v>1.8380000000000001</v>
      </c>
      <c r="AA1417" s="34">
        <v>425.935</v>
      </c>
      <c r="AB1417" s="34">
        <f t="shared" si="110"/>
        <v>424.06400000000002</v>
      </c>
      <c r="AC1417" s="34">
        <v>424.09699999999998</v>
      </c>
      <c r="AD1417" s="34">
        <v>1.2829999999999999</v>
      </c>
      <c r="AE1417" s="34">
        <v>1.25</v>
      </c>
      <c r="AF1417" s="34">
        <f t="shared" si="108"/>
        <v>3.2999999999958618E-2</v>
      </c>
    </row>
    <row r="1418" spans="1:32" s="34" customFormat="1" x14ac:dyDescent="0.2">
      <c r="A1418" s="34" t="s">
        <v>200</v>
      </c>
      <c r="C1418" s="36" t="s">
        <v>34</v>
      </c>
      <c r="D1418" s="37">
        <v>31272</v>
      </c>
      <c r="E1418" s="37"/>
      <c r="F1418" s="37"/>
      <c r="G1418" s="37"/>
      <c r="H1418" s="37"/>
      <c r="I1418" s="37"/>
      <c r="J1418" s="38" t="s">
        <v>206</v>
      </c>
      <c r="K1418" s="38"/>
      <c r="L1418" s="38"/>
      <c r="M1418" s="38"/>
      <c r="N1418" s="38"/>
      <c r="O1418" s="38"/>
      <c r="P1418" s="38"/>
      <c r="U1418" s="39">
        <f t="shared" si="107"/>
        <v>5.8992380000000004</v>
      </c>
      <c r="V1418" s="34">
        <v>1.798</v>
      </c>
      <c r="X1418" s="39">
        <v>5.8</v>
      </c>
      <c r="Y1418" s="34">
        <v>1.768</v>
      </c>
      <c r="AA1418" s="34">
        <v>425.935</v>
      </c>
      <c r="AB1418" s="34">
        <f t="shared" si="110"/>
        <v>424.137</v>
      </c>
      <c r="AC1418" s="34">
        <v>424.16800000000001</v>
      </c>
      <c r="AD1418" s="34">
        <v>1.21</v>
      </c>
      <c r="AE1418" s="34">
        <v>1.18</v>
      </c>
      <c r="AF1418" s="34">
        <f t="shared" si="108"/>
        <v>3.1000000000005912E-2</v>
      </c>
    </row>
    <row r="1419" spans="1:32" s="34" customFormat="1" x14ac:dyDescent="0.2">
      <c r="A1419" s="34" t="s">
        <v>200</v>
      </c>
      <c r="C1419" s="36" t="s">
        <v>34</v>
      </c>
      <c r="D1419" s="37">
        <v>31277</v>
      </c>
      <c r="E1419" s="37"/>
      <c r="F1419" s="37"/>
      <c r="G1419" s="37"/>
      <c r="H1419" s="37"/>
      <c r="I1419" s="37"/>
      <c r="J1419" s="38" t="s">
        <v>206</v>
      </c>
      <c r="K1419" s="38"/>
      <c r="L1419" s="38"/>
      <c r="M1419" s="38"/>
      <c r="N1419" s="38"/>
      <c r="O1419" s="38"/>
      <c r="P1419" s="38"/>
      <c r="U1419" s="39">
        <f t="shared" si="107"/>
        <v>6.1912470000000006</v>
      </c>
      <c r="V1419" s="34">
        <v>1.887</v>
      </c>
      <c r="X1419" s="39">
        <v>6.08</v>
      </c>
      <c r="Y1419" s="34">
        <v>1.853</v>
      </c>
      <c r="AA1419" s="34">
        <v>425.935</v>
      </c>
      <c r="AB1419" s="34">
        <f t="shared" si="110"/>
        <v>424.048</v>
      </c>
      <c r="AC1419" s="34">
        <v>424.08199999999999</v>
      </c>
      <c r="AD1419" s="34">
        <v>1.2989999999999999</v>
      </c>
      <c r="AE1419" s="34">
        <v>1.2649999999999999</v>
      </c>
      <c r="AF1419" s="34">
        <f t="shared" si="108"/>
        <v>3.3999999999991815E-2</v>
      </c>
    </row>
    <row r="1420" spans="1:32" s="34" customFormat="1" x14ac:dyDescent="0.2">
      <c r="A1420" s="34" t="s">
        <v>200</v>
      </c>
      <c r="C1420" s="36" t="s">
        <v>34</v>
      </c>
      <c r="D1420" s="37">
        <v>31284</v>
      </c>
      <c r="E1420" s="37"/>
      <c r="F1420" s="37"/>
      <c r="G1420" s="37"/>
      <c r="H1420" s="37"/>
      <c r="I1420" s="37"/>
      <c r="J1420" s="38" t="s">
        <v>206</v>
      </c>
      <c r="K1420" s="38"/>
      <c r="L1420" s="38"/>
      <c r="M1420" s="38"/>
      <c r="N1420" s="38"/>
      <c r="O1420" s="38"/>
      <c r="P1420" s="38"/>
      <c r="U1420" s="39">
        <f t="shared" ref="U1420:U1484" si="111">V1420*3.281</f>
        <v>6.2207759999999999</v>
      </c>
      <c r="V1420" s="34">
        <v>1.8959999999999999</v>
      </c>
      <c r="X1420" s="39">
        <v>6.11</v>
      </c>
      <c r="Y1420" s="34">
        <v>1.8620000000000001</v>
      </c>
      <c r="AA1420" s="34">
        <v>425.935</v>
      </c>
      <c r="AB1420" s="34">
        <f t="shared" si="110"/>
        <v>424.03899999999999</v>
      </c>
      <c r="AC1420" s="34">
        <v>424.07299999999998</v>
      </c>
      <c r="AD1420" s="34">
        <v>1.3080000000000001</v>
      </c>
      <c r="AE1420" s="34">
        <v>1.274</v>
      </c>
      <c r="AF1420" s="34">
        <f t="shared" si="108"/>
        <v>3.3999999999991815E-2</v>
      </c>
    </row>
    <row r="1421" spans="1:32" s="34" customFormat="1" x14ac:dyDescent="0.2">
      <c r="A1421" s="34" t="s">
        <v>200</v>
      </c>
      <c r="C1421" s="36" t="s">
        <v>34</v>
      </c>
      <c r="D1421" s="37">
        <v>31291</v>
      </c>
      <c r="E1421" s="37"/>
      <c r="F1421" s="37"/>
      <c r="G1421" s="37"/>
      <c r="H1421" s="37"/>
      <c r="I1421" s="37"/>
      <c r="J1421" s="38" t="s">
        <v>206</v>
      </c>
      <c r="K1421" s="38"/>
      <c r="L1421" s="38"/>
      <c r="M1421" s="38"/>
      <c r="N1421" s="38"/>
      <c r="O1421" s="38"/>
      <c r="P1421" s="38"/>
      <c r="U1421" s="39">
        <f t="shared" si="111"/>
        <v>6.2109330000000007</v>
      </c>
      <c r="V1421" s="34">
        <v>1.893</v>
      </c>
      <c r="X1421" s="39">
        <v>6.11</v>
      </c>
      <c r="Y1421" s="34">
        <v>1.8620000000000001</v>
      </c>
      <c r="AA1421" s="34">
        <v>425.935</v>
      </c>
      <c r="AB1421" s="34">
        <f t="shared" si="110"/>
        <v>424.04200000000003</v>
      </c>
      <c r="AC1421" s="34">
        <v>424.07299999999998</v>
      </c>
      <c r="AD1421" s="34">
        <v>1.3049999999999999</v>
      </c>
      <c r="AE1421" s="34">
        <v>1.274</v>
      </c>
      <c r="AF1421" s="34">
        <f t="shared" si="108"/>
        <v>3.0999999999949068E-2</v>
      </c>
    </row>
    <row r="1422" spans="1:32" s="34" customFormat="1" x14ac:dyDescent="0.2">
      <c r="A1422" s="34" t="s">
        <v>200</v>
      </c>
      <c r="C1422" s="36" t="s">
        <v>34</v>
      </c>
      <c r="D1422" s="37">
        <v>31298</v>
      </c>
      <c r="E1422" s="37"/>
      <c r="F1422" s="37"/>
      <c r="G1422" s="37"/>
      <c r="H1422" s="37"/>
      <c r="I1422" s="37"/>
      <c r="J1422" s="38" t="s">
        <v>206</v>
      </c>
      <c r="K1422" s="38"/>
      <c r="L1422" s="38"/>
      <c r="M1422" s="38"/>
      <c r="N1422" s="38"/>
      <c r="O1422" s="38"/>
      <c r="P1422" s="38"/>
      <c r="U1422" s="39">
        <f t="shared" si="111"/>
        <v>6.240462</v>
      </c>
      <c r="V1422" s="34">
        <v>1.9019999999999999</v>
      </c>
      <c r="X1422" s="39">
        <v>6.19</v>
      </c>
      <c r="Y1422" s="34">
        <v>1.887</v>
      </c>
      <c r="AA1422" s="34">
        <v>425.935</v>
      </c>
      <c r="AB1422" s="34">
        <f t="shared" si="110"/>
        <v>424.03300000000002</v>
      </c>
      <c r="AC1422" s="34">
        <v>424.04899999999998</v>
      </c>
      <c r="AD1422" s="34">
        <v>1.3140000000000001</v>
      </c>
      <c r="AE1422" s="34">
        <v>1.2989999999999999</v>
      </c>
      <c r="AF1422" s="34">
        <f t="shared" si="108"/>
        <v>1.5999999999962711E-2</v>
      </c>
    </row>
    <row r="1423" spans="1:32" s="34" customFormat="1" x14ac:dyDescent="0.2">
      <c r="A1423" s="34" t="s">
        <v>200</v>
      </c>
      <c r="C1423" s="36" t="s">
        <v>34</v>
      </c>
      <c r="D1423" s="37">
        <v>31305</v>
      </c>
      <c r="E1423" s="37"/>
      <c r="F1423" s="37"/>
      <c r="G1423" s="37"/>
      <c r="H1423" s="37"/>
      <c r="I1423" s="37"/>
      <c r="J1423" s="38" t="s">
        <v>206</v>
      </c>
      <c r="K1423" s="38"/>
      <c r="L1423" s="38"/>
      <c r="M1423" s="38"/>
      <c r="N1423" s="38"/>
      <c r="O1423" s="38"/>
      <c r="P1423" s="38"/>
      <c r="U1423" s="39">
        <f t="shared" si="111"/>
        <v>6.3913880000000001</v>
      </c>
      <c r="V1423" s="34">
        <v>1.948</v>
      </c>
      <c r="X1423" s="39">
        <v>6.25</v>
      </c>
      <c r="Y1423" s="34">
        <v>1.905</v>
      </c>
      <c r="AA1423" s="34">
        <v>425.935</v>
      </c>
      <c r="AB1423" s="34">
        <f t="shared" si="110"/>
        <v>423.98700000000002</v>
      </c>
      <c r="AC1423" s="34">
        <v>424.03</v>
      </c>
      <c r="AD1423" s="34">
        <v>1.36</v>
      </c>
      <c r="AE1423" s="34">
        <v>1.3169999999999999</v>
      </c>
      <c r="AF1423" s="34">
        <f t="shared" si="108"/>
        <v>4.2999999999949523E-2</v>
      </c>
    </row>
    <row r="1424" spans="1:32" s="34" customFormat="1" x14ac:dyDescent="0.2">
      <c r="A1424" s="34" t="s">
        <v>200</v>
      </c>
      <c r="C1424" s="36" t="s">
        <v>34</v>
      </c>
      <c r="D1424" s="37">
        <v>31312</v>
      </c>
      <c r="E1424" s="37"/>
      <c r="F1424" s="37"/>
      <c r="G1424" s="37"/>
      <c r="H1424" s="37"/>
      <c r="I1424" s="37"/>
      <c r="J1424" s="38" t="s">
        <v>206</v>
      </c>
      <c r="K1424" s="38"/>
      <c r="L1424" s="38"/>
      <c r="M1424" s="38"/>
      <c r="N1424" s="38"/>
      <c r="O1424" s="38"/>
      <c r="P1424" s="38"/>
      <c r="U1424" s="39">
        <f t="shared" si="111"/>
        <v>6.4701320000000004</v>
      </c>
      <c r="V1424" s="34">
        <v>1.972</v>
      </c>
      <c r="X1424" s="39">
        <v>6.3</v>
      </c>
      <c r="Y1424" s="34">
        <v>1.92</v>
      </c>
      <c r="AA1424" s="34">
        <v>425.935</v>
      </c>
      <c r="AB1424" s="34">
        <f t="shared" si="110"/>
        <v>423.96300000000002</v>
      </c>
      <c r="AC1424" s="34">
        <v>424.01499999999999</v>
      </c>
      <c r="AD1424" s="34">
        <v>1.3839999999999999</v>
      </c>
      <c r="AE1424" s="34">
        <v>1.3320000000000001</v>
      </c>
      <c r="AF1424" s="34">
        <f t="shared" ref="AF1424:AF1469" si="112">AC1424-AB1424</f>
        <v>5.1999999999964075E-2</v>
      </c>
    </row>
    <row r="1425" spans="1:32" s="34" customFormat="1" x14ac:dyDescent="0.2">
      <c r="A1425" s="34" t="s">
        <v>200</v>
      </c>
      <c r="C1425" s="36" t="s">
        <v>34</v>
      </c>
      <c r="D1425" s="37">
        <v>31319</v>
      </c>
      <c r="E1425" s="37"/>
      <c r="F1425" s="37"/>
      <c r="G1425" s="37"/>
      <c r="H1425" s="37"/>
      <c r="I1425" s="37"/>
      <c r="J1425" s="38" t="s">
        <v>206</v>
      </c>
      <c r="K1425" s="38"/>
      <c r="L1425" s="38"/>
      <c r="M1425" s="38"/>
      <c r="N1425" s="38"/>
      <c r="O1425" s="38"/>
      <c r="P1425" s="38"/>
      <c r="U1425" s="39">
        <f t="shared" si="111"/>
        <v>6.4799750000000005</v>
      </c>
      <c r="V1425" s="34">
        <v>1.9750000000000001</v>
      </c>
      <c r="X1425" s="39">
        <v>6.33</v>
      </c>
      <c r="Y1425" s="34">
        <v>1.929</v>
      </c>
      <c r="AA1425" s="34">
        <v>425.935</v>
      </c>
      <c r="AB1425" s="34">
        <f t="shared" si="110"/>
        <v>423.96</v>
      </c>
      <c r="AC1425" s="34">
        <v>424.00599999999997</v>
      </c>
      <c r="AD1425" s="34">
        <v>1.387</v>
      </c>
      <c r="AE1425" s="34">
        <v>1.341</v>
      </c>
      <c r="AF1425" s="34">
        <f t="shared" si="112"/>
        <v>4.5999999999992269E-2</v>
      </c>
    </row>
    <row r="1426" spans="1:32" s="34" customFormat="1" x14ac:dyDescent="0.2">
      <c r="A1426" s="34" t="s">
        <v>200</v>
      </c>
      <c r="C1426" s="36" t="s">
        <v>34</v>
      </c>
      <c r="D1426" s="37">
        <v>31326</v>
      </c>
      <c r="E1426" s="37"/>
      <c r="F1426" s="37"/>
      <c r="G1426" s="37"/>
      <c r="H1426" s="37"/>
      <c r="I1426" s="37"/>
      <c r="J1426" s="38" t="s">
        <v>206</v>
      </c>
      <c r="K1426" s="38"/>
      <c r="L1426" s="38"/>
      <c r="M1426" s="38"/>
      <c r="N1426" s="38"/>
      <c r="O1426" s="38"/>
      <c r="P1426" s="38"/>
      <c r="U1426" s="39">
        <f t="shared" si="111"/>
        <v>6.4504460000000003</v>
      </c>
      <c r="V1426" s="34">
        <v>1.966</v>
      </c>
      <c r="X1426" s="39">
        <v>6.38</v>
      </c>
      <c r="Y1426" s="34">
        <v>1.9450000000000001</v>
      </c>
      <c r="AA1426" s="34">
        <v>425.935</v>
      </c>
      <c r="AB1426" s="34">
        <f t="shared" si="110"/>
        <v>423.96899999999999</v>
      </c>
      <c r="AC1426" s="34">
        <v>423.99099999999999</v>
      </c>
      <c r="AD1426" s="34">
        <v>1.3779999999999999</v>
      </c>
      <c r="AE1426" s="34">
        <v>1.357</v>
      </c>
      <c r="AF1426" s="34">
        <f t="shared" si="112"/>
        <v>2.199999999999136E-2</v>
      </c>
    </row>
    <row r="1427" spans="1:32" s="34" customFormat="1" x14ac:dyDescent="0.2">
      <c r="A1427" s="34" t="s">
        <v>200</v>
      </c>
      <c r="C1427" s="36" t="s">
        <v>34</v>
      </c>
      <c r="D1427" s="37">
        <v>31333</v>
      </c>
      <c r="E1427" s="37"/>
      <c r="F1427" s="37"/>
      <c r="G1427" s="37"/>
      <c r="H1427" s="37"/>
      <c r="I1427" s="37"/>
      <c r="J1427" s="38" t="s">
        <v>206</v>
      </c>
      <c r="K1427" s="38"/>
      <c r="L1427" s="38"/>
      <c r="M1427" s="38"/>
      <c r="N1427" s="38"/>
      <c r="O1427" s="38"/>
      <c r="P1427" s="38"/>
      <c r="U1427" s="39">
        <f t="shared" si="111"/>
        <v>6.4406030000000003</v>
      </c>
      <c r="V1427" s="34">
        <v>1.9630000000000001</v>
      </c>
      <c r="X1427" s="39">
        <v>6.41</v>
      </c>
      <c r="Y1427" s="34">
        <v>1.954</v>
      </c>
      <c r="AA1427" s="34">
        <v>425.935</v>
      </c>
      <c r="AB1427" s="34">
        <f t="shared" si="110"/>
        <v>423.97199999999998</v>
      </c>
      <c r="AC1427" s="34">
        <v>423.98200000000003</v>
      </c>
      <c r="AD1427" s="34">
        <v>1.375</v>
      </c>
      <c r="AE1427" s="34">
        <v>1.3660000000000001</v>
      </c>
      <c r="AF1427" s="34">
        <f t="shared" si="112"/>
        <v>1.0000000000047748E-2</v>
      </c>
    </row>
    <row r="1428" spans="1:32" s="34" customFormat="1" x14ac:dyDescent="0.2">
      <c r="A1428" s="34" t="s">
        <v>200</v>
      </c>
      <c r="C1428" s="36" t="s">
        <v>34</v>
      </c>
      <c r="D1428" s="37">
        <v>31340</v>
      </c>
      <c r="E1428" s="37"/>
      <c r="F1428" s="37"/>
      <c r="G1428" s="37"/>
      <c r="H1428" s="37"/>
      <c r="I1428" s="37"/>
      <c r="J1428" s="38" t="s">
        <v>206</v>
      </c>
      <c r="K1428" s="38"/>
      <c r="L1428" s="38"/>
      <c r="M1428" s="38"/>
      <c r="N1428" s="38"/>
      <c r="O1428" s="38"/>
      <c r="P1428" s="38"/>
      <c r="U1428" s="39">
        <f t="shared" si="111"/>
        <v>6.4799750000000005</v>
      </c>
      <c r="V1428" s="34">
        <v>1.9750000000000001</v>
      </c>
      <c r="X1428" s="39">
        <v>6.45</v>
      </c>
      <c r="Y1428" s="34">
        <v>1.966</v>
      </c>
      <c r="AA1428" s="34">
        <v>425.935</v>
      </c>
      <c r="AB1428" s="34">
        <f t="shared" si="110"/>
        <v>423.96</v>
      </c>
      <c r="AC1428" s="34">
        <v>423.96899999999999</v>
      </c>
      <c r="AD1428" s="34">
        <v>1.387</v>
      </c>
      <c r="AE1428" s="34">
        <v>1.3779999999999999</v>
      </c>
      <c r="AF1428" s="34">
        <f t="shared" si="112"/>
        <v>9.0000000000145519E-3</v>
      </c>
    </row>
    <row r="1429" spans="1:32" s="34" customFormat="1" x14ac:dyDescent="0.2">
      <c r="A1429" s="34" t="s">
        <v>200</v>
      </c>
      <c r="C1429" s="36" t="s">
        <v>34</v>
      </c>
      <c r="D1429" s="37">
        <v>31347</v>
      </c>
      <c r="E1429" s="37"/>
      <c r="F1429" s="37"/>
      <c r="G1429" s="37"/>
      <c r="H1429" s="37"/>
      <c r="I1429" s="37"/>
      <c r="J1429" s="38" t="s">
        <v>206</v>
      </c>
      <c r="K1429" s="38"/>
      <c r="L1429" s="38"/>
      <c r="M1429" s="38"/>
      <c r="N1429" s="38"/>
      <c r="O1429" s="38"/>
      <c r="P1429" s="38"/>
      <c r="U1429" s="39">
        <f t="shared" si="111"/>
        <v>6.4996610000000006</v>
      </c>
      <c r="V1429" s="34">
        <v>1.9810000000000001</v>
      </c>
      <c r="X1429" s="39">
        <v>6.48</v>
      </c>
      <c r="Y1429" s="34">
        <v>1.9750000000000001</v>
      </c>
      <c r="AA1429" s="34">
        <v>425.935</v>
      </c>
      <c r="AB1429" s="34">
        <f t="shared" si="110"/>
        <v>423.95400000000001</v>
      </c>
      <c r="AC1429" s="34">
        <v>423.96</v>
      </c>
      <c r="AD1429" s="34">
        <v>1.393</v>
      </c>
      <c r="AE1429" s="34">
        <v>1.387</v>
      </c>
      <c r="AF1429" s="34">
        <f t="shared" si="112"/>
        <v>5.9999999999718057E-3</v>
      </c>
    </row>
    <row r="1430" spans="1:32" s="34" customFormat="1" x14ac:dyDescent="0.2">
      <c r="A1430" s="34" t="s">
        <v>200</v>
      </c>
      <c r="C1430" s="36" t="s">
        <v>34</v>
      </c>
      <c r="D1430" s="37">
        <v>31437</v>
      </c>
      <c r="E1430" s="37"/>
      <c r="F1430" s="37"/>
      <c r="G1430" s="37"/>
      <c r="H1430" s="37"/>
      <c r="I1430" s="37"/>
      <c r="J1430" s="38" t="s">
        <v>206</v>
      </c>
      <c r="K1430" s="38"/>
      <c r="L1430" s="38"/>
      <c r="M1430" s="38"/>
      <c r="N1430" s="38"/>
      <c r="O1430" s="38"/>
      <c r="P1430" s="38"/>
      <c r="U1430" s="39">
        <f t="shared" si="111"/>
        <v>6.7916699999999999</v>
      </c>
      <c r="V1430" s="34">
        <v>2.0699999999999998</v>
      </c>
      <c r="X1430" s="39">
        <v>6.78</v>
      </c>
      <c r="Y1430" s="34">
        <v>2.0670000000000002</v>
      </c>
      <c r="AA1430" s="34">
        <v>425.935</v>
      </c>
      <c r="AB1430" s="34">
        <f t="shared" si="110"/>
        <v>423.86500000000001</v>
      </c>
      <c r="AC1430" s="34">
        <v>423.86900000000003</v>
      </c>
      <c r="AD1430" s="34">
        <v>1.482</v>
      </c>
      <c r="AE1430" s="34">
        <v>1.4790000000000001</v>
      </c>
      <c r="AF1430" s="34">
        <f t="shared" si="112"/>
        <v>4.0000000000190994E-3</v>
      </c>
    </row>
    <row r="1431" spans="1:32" s="34" customFormat="1" x14ac:dyDescent="0.2">
      <c r="A1431" s="34" t="s">
        <v>200</v>
      </c>
      <c r="C1431" s="36" t="s">
        <v>34</v>
      </c>
      <c r="D1431" s="37">
        <v>31445</v>
      </c>
      <c r="E1431" s="37"/>
      <c r="F1431" s="37"/>
      <c r="G1431" s="37"/>
      <c r="H1431" s="37"/>
      <c r="I1431" s="37"/>
      <c r="J1431" s="38" t="s">
        <v>206</v>
      </c>
      <c r="K1431" s="38"/>
      <c r="L1431" s="38"/>
      <c r="M1431" s="38"/>
      <c r="N1431" s="38"/>
      <c r="O1431" s="38"/>
      <c r="P1431" s="38"/>
      <c r="U1431" s="39">
        <f t="shared" si="111"/>
        <v>6.8015129999999999</v>
      </c>
      <c r="V1431" s="34">
        <v>2.073</v>
      </c>
      <c r="X1431" s="39">
        <v>6.79</v>
      </c>
      <c r="Y1431" s="34">
        <v>2.0699999999999998</v>
      </c>
      <c r="AA1431" s="34">
        <v>425.935</v>
      </c>
      <c r="AB1431" s="34">
        <f t="shared" si="110"/>
        <v>423.86200000000002</v>
      </c>
      <c r="AC1431" s="34">
        <v>423.86599999999999</v>
      </c>
      <c r="AD1431" s="34">
        <v>1.4850000000000001</v>
      </c>
      <c r="AE1431" s="34">
        <v>1.482</v>
      </c>
      <c r="AF1431" s="34">
        <f t="shared" si="112"/>
        <v>3.999999999962256E-3</v>
      </c>
    </row>
    <row r="1432" spans="1:32" s="34" customFormat="1" x14ac:dyDescent="0.2">
      <c r="A1432" s="34" t="s">
        <v>200</v>
      </c>
      <c r="C1432" s="36" t="s">
        <v>34</v>
      </c>
      <c r="D1432" s="37">
        <v>31451</v>
      </c>
      <c r="E1432" s="37"/>
      <c r="F1432" s="37"/>
      <c r="G1432" s="37"/>
      <c r="H1432" s="37"/>
      <c r="I1432" s="37"/>
      <c r="J1432" s="38" t="s">
        <v>206</v>
      </c>
      <c r="K1432" s="38"/>
      <c r="L1432" s="38"/>
      <c r="M1432" s="38"/>
      <c r="N1432" s="38"/>
      <c r="O1432" s="38"/>
      <c r="P1432" s="38"/>
      <c r="U1432" s="39">
        <f t="shared" si="111"/>
        <v>6.8113560000000009</v>
      </c>
      <c r="V1432" s="34">
        <v>2.0760000000000001</v>
      </c>
      <c r="X1432" s="39">
        <v>6.8</v>
      </c>
      <c r="Y1432" s="34">
        <v>2.073</v>
      </c>
      <c r="AA1432" s="34">
        <v>425.935</v>
      </c>
      <c r="AB1432" s="34">
        <f t="shared" si="110"/>
        <v>423.85899999999998</v>
      </c>
      <c r="AC1432" s="34">
        <v>423.863</v>
      </c>
      <c r="AD1432" s="34">
        <v>1.488</v>
      </c>
      <c r="AE1432" s="34">
        <v>1.4850000000000001</v>
      </c>
      <c r="AF1432" s="34">
        <f t="shared" si="112"/>
        <v>4.0000000000190994E-3</v>
      </c>
    </row>
    <row r="1433" spans="1:32" s="34" customFormat="1" x14ac:dyDescent="0.2">
      <c r="A1433" s="34" t="s">
        <v>200</v>
      </c>
      <c r="C1433" s="36" t="s">
        <v>34</v>
      </c>
      <c r="D1433" s="37">
        <v>31458</v>
      </c>
      <c r="E1433" s="37"/>
      <c r="F1433" s="37"/>
      <c r="G1433" s="37"/>
      <c r="H1433" s="37"/>
      <c r="I1433" s="37"/>
      <c r="J1433" s="38" t="s">
        <v>206</v>
      </c>
      <c r="K1433" s="38"/>
      <c r="L1433" s="38"/>
      <c r="M1433" s="38"/>
      <c r="N1433" s="38"/>
      <c r="O1433" s="38"/>
      <c r="P1433" s="38"/>
      <c r="U1433" s="39">
        <f t="shared" si="111"/>
        <v>6.8507280000000002</v>
      </c>
      <c r="V1433" s="34">
        <v>2.0880000000000001</v>
      </c>
      <c r="X1433" s="39">
        <v>6.84</v>
      </c>
      <c r="Y1433" s="34">
        <v>2.085</v>
      </c>
      <c r="AA1433" s="34">
        <v>425.935</v>
      </c>
      <c r="AB1433" s="34">
        <f t="shared" si="110"/>
        <v>423.84699999999998</v>
      </c>
      <c r="AC1433" s="34">
        <v>423.851</v>
      </c>
      <c r="AD1433" s="34">
        <v>1.5</v>
      </c>
      <c r="AE1433" s="34">
        <v>1.4970000000000001</v>
      </c>
      <c r="AF1433" s="34">
        <f t="shared" si="112"/>
        <v>4.0000000000190994E-3</v>
      </c>
    </row>
    <row r="1434" spans="1:32" s="34" customFormat="1" x14ac:dyDescent="0.2">
      <c r="A1434" s="34" t="s">
        <v>200</v>
      </c>
      <c r="C1434" s="36" t="s">
        <v>34</v>
      </c>
      <c r="D1434" s="37">
        <v>31471</v>
      </c>
      <c r="E1434" s="37"/>
      <c r="F1434" s="37"/>
      <c r="G1434" s="37"/>
      <c r="H1434" s="37"/>
      <c r="I1434" s="37"/>
      <c r="J1434" s="38" t="s">
        <v>206</v>
      </c>
      <c r="K1434" s="38"/>
      <c r="L1434" s="38"/>
      <c r="M1434" s="38"/>
      <c r="N1434" s="38"/>
      <c r="O1434" s="38"/>
      <c r="P1434" s="38"/>
      <c r="U1434" s="39">
        <f t="shared" si="111"/>
        <v>6.8113560000000009</v>
      </c>
      <c r="V1434" s="34">
        <v>2.0760000000000001</v>
      </c>
      <c r="X1434" s="39">
        <v>6.8</v>
      </c>
      <c r="Y1434" s="34">
        <v>2.073</v>
      </c>
      <c r="AA1434" s="34">
        <v>425.935</v>
      </c>
      <c r="AB1434" s="34">
        <f t="shared" si="110"/>
        <v>423.85899999999998</v>
      </c>
      <c r="AC1434" s="34">
        <v>423.863</v>
      </c>
      <c r="AD1434" s="34">
        <v>1.488</v>
      </c>
      <c r="AE1434" s="34">
        <v>1.4850000000000001</v>
      </c>
      <c r="AF1434" s="34">
        <f t="shared" si="112"/>
        <v>4.0000000000190994E-3</v>
      </c>
    </row>
    <row r="1435" spans="1:32" s="34" customFormat="1" x14ac:dyDescent="0.2">
      <c r="A1435" s="34" t="s">
        <v>200</v>
      </c>
      <c r="C1435" s="36" t="s">
        <v>34</v>
      </c>
      <c r="D1435" s="37">
        <v>31471</v>
      </c>
      <c r="E1435" s="37"/>
      <c r="F1435" s="37"/>
      <c r="G1435" s="37"/>
      <c r="H1435" s="37"/>
      <c r="I1435" s="37"/>
      <c r="J1435" s="38" t="s">
        <v>206</v>
      </c>
      <c r="K1435" s="38"/>
      <c r="L1435" s="38"/>
      <c r="M1435" s="38"/>
      <c r="N1435" s="38"/>
      <c r="O1435" s="38"/>
      <c r="P1435" s="38"/>
      <c r="U1435" s="39">
        <f t="shared" si="111"/>
        <v>6.8999430000000013</v>
      </c>
      <c r="V1435" s="34">
        <v>2.1030000000000002</v>
      </c>
      <c r="X1435" s="39">
        <v>6.8</v>
      </c>
      <c r="Y1435" s="34">
        <v>2.073</v>
      </c>
      <c r="AA1435" s="34">
        <v>425.935</v>
      </c>
      <c r="AB1435" s="34">
        <f t="shared" si="110"/>
        <v>423.83199999999999</v>
      </c>
      <c r="AC1435" s="34">
        <v>423.863</v>
      </c>
      <c r="AD1435" s="34">
        <v>1.5149999999999999</v>
      </c>
      <c r="AE1435" s="34">
        <v>1.4850000000000001</v>
      </c>
      <c r="AF1435" s="34">
        <f t="shared" si="112"/>
        <v>3.1000000000005912E-2</v>
      </c>
    </row>
    <row r="1436" spans="1:32" s="34" customFormat="1" x14ac:dyDescent="0.2">
      <c r="A1436" s="34" t="s">
        <v>200</v>
      </c>
      <c r="C1436" s="36" t="s">
        <v>34</v>
      </c>
      <c r="D1436" s="37">
        <v>31473</v>
      </c>
      <c r="E1436" s="37"/>
      <c r="F1436" s="37"/>
      <c r="G1436" s="37"/>
      <c r="H1436" s="37"/>
      <c r="I1436" s="37"/>
      <c r="J1436" s="38" t="s">
        <v>206</v>
      </c>
      <c r="K1436" s="38"/>
      <c r="L1436" s="38"/>
      <c r="M1436" s="38"/>
      <c r="N1436" s="38"/>
      <c r="O1436" s="38"/>
      <c r="P1436" s="38"/>
      <c r="U1436" s="39">
        <f t="shared" si="111"/>
        <v>6.8802570000000003</v>
      </c>
      <c r="V1436" s="34">
        <v>2.097</v>
      </c>
      <c r="X1436" s="39">
        <v>6.87</v>
      </c>
      <c r="Y1436" s="34">
        <v>2.0939999999999999</v>
      </c>
      <c r="AA1436" s="34">
        <v>425.935</v>
      </c>
      <c r="AB1436" s="34">
        <f t="shared" si="110"/>
        <v>423.83800000000002</v>
      </c>
      <c r="AC1436" s="34">
        <v>423.84100000000001</v>
      </c>
      <c r="AD1436" s="34">
        <v>1.5089999999999999</v>
      </c>
      <c r="AE1436" s="34">
        <v>1.506</v>
      </c>
      <c r="AF1436" s="34">
        <f t="shared" si="112"/>
        <v>2.9999999999859028E-3</v>
      </c>
    </row>
    <row r="1437" spans="1:32" s="34" customFormat="1" x14ac:dyDescent="0.2">
      <c r="A1437" s="34" t="s">
        <v>200</v>
      </c>
      <c r="C1437" s="36" t="s">
        <v>34</v>
      </c>
      <c r="D1437" s="37">
        <v>31480</v>
      </c>
      <c r="E1437" s="37"/>
      <c r="F1437" s="37"/>
      <c r="G1437" s="37"/>
      <c r="H1437" s="37"/>
      <c r="I1437" s="37"/>
      <c r="J1437" s="38" t="s">
        <v>206</v>
      </c>
      <c r="K1437" s="38"/>
      <c r="L1437" s="38"/>
      <c r="M1437" s="38"/>
      <c r="N1437" s="38"/>
      <c r="O1437" s="38"/>
      <c r="P1437" s="38"/>
      <c r="U1437" s="39">
        <f t="shared" si="111"/>
        <v>6.8999430000000013</v>
      </c>
      <c r="V1437" s="34">
        <v>2.1030000000000002</v>
      </c>
      <c r="X1437" s="39">
        <v>6.89</v>
      </c>
      <c r="Y1437" s="34">
        <v>2.1</v>
      </c>
      <c r="AA1437" s="34">
        <v>425.935</v>
      </c>
      <c r="AB1437" s="34">
        <f t="shared" si="110"/>
        <v>423.83199999999999</v>
      </c>
      <c r="AC1437" s="34">
        <v>423.83499999999998</v>
      </c>
      <c r="AD1437" s="34">
        <v>1.5149999999999999</v>
      </c>
      <c r="AE1437" s="34">
        <v>1.512</v>
      </c>
      <c r="AF1437" s="34">
        <f t="shared" si="112"/>
        <v>2.9999999999859028E-3</v>
      </c>
    </row>
    <row r="1438" spans="1:32" s="34" customFormat="1" x14ac:dyDescent="0.2">
      <c r="A1438" s="34" t="s">
        <v>200</v>
      </c>
      <c r="C1438" s="36" t="s">
        <v>34</v>
      </c>
      <c r="D1438" s="37">
        <v>31487</v>
      </c>
      <c r="E1438" s="37"/>
      <c r="F1438" s="37"/>
      <c r="G1438" s="37"/>
      <c r="H1438" s="37"/>
      <c r="I1438" s="37"/>
      <c r="J1438" s="38" t="s">
        <v>206</v>
      </c>
      <c r="K1438" s="38"/>
      <c r="L1438" s="38"/>
      <c r="M1438" s="38"/>
      <c r="N1438" s="38"/>
      <c r="O1438" s="38"/>
      <c r="P1438" s="38"/>
      <c r="U1438" s="39">
        <f t="shared" si="111"/>
        <v>6.9097859999999995</v>
      </c>
      <c r="V1438" s="34">
        <v>2.1059999999999999</v>
      </c>
      <c r="X1438" s="39">
        <v>6.9</v>
      </c>
      <c r="Y1438" s="34">
        <v>2.1030000000000002</v>
      </c>
      <c r="AA1438" s="34">
        <v>425.935</v>
      </c>
      <c r="AB1438" s="34">
        <f t="shared" si="110"/>
        <v>423.82900000000001</v>
      </c>
      <c r="AC1438" s="34">
        <v>423.83199999999999</v>
      </c>
      <c r="AD1438" s="34">
        <v>1.518</v>
      </c>
      <c r="AE1438" s="34">
        <v>1.5149999999999999</v>
      </c>
      <c r="AF1438" s="34">
        <f t="shared" si="112"/>
        <v>2.9999999999859028E-3</v>
      </c>
    </row>
    <row r="1439" spans="1:32" s="34" customFormat="1" x14ac:dyDescent="0.2">
      <c r="A1439" s="34" t="s">
        <v>200</v>
      </c>
      <c r="C1439" s="36" t="s">
        <v>34</v>
      </c>
      <c r="D1439" s="37">
        <v>31493</v>
      </c>
      <c r="E1439" s="37"/>
      <c r="F1439" s="37"/>
      <c r="G1439" s="37"/>
      <c r="H1439" s="37"/>
      <c r="I1439" s="37"/>
      <c r="J1439" s="38" t="s">
        <v>206</v>
      </c>
      <c r="K1439" s="38"/>
      <c r="L1439" s="38"/>
      <c r="M1439" s="38"/>
      <c r="N1439" s="38"/>
      <c r="O1439" s="38"/>
      <c r="P1439" s="38"/>
      <c r="U1439" s="39">
        <f t="shared" si="111"/>
        <v>6.4504460000000003</v>
      </c>
      <c r="V1439" s="34">
        <v>1.966</v>
      </c>
      <c r="X1439" s="39">
        <v>6.44</v>
      </c>
      <c r="Y1439" s="34">
        <v>1.9630000000000001</v>
      </c>
      <c r="AA1439" s="34">
        <v>425.935</v>
      </c>
      <c r="AB1439" s="34">
        <f t="shared" si="110"/>
        <v>423.96899999999999</v>
      </c>
      <c r="AC1439" s="34">
        <v>423.97300000000001</v>
      </c>
      <c r="AD1439" s="34">
        <v>1.3779999999999999</v>
      </c>
      <c r="AE1439" s="34">
        <v>1.375</v>
      </c>
      <c r="AF1439" s="34">
        <f t="shared" si="112"/>
        <v>4.0000000000190994E-3</v>
      </c>
    </row>
    <row r="1440" spans="1:32" s="34" customFormat="1" x14ac:dyDescent="0.2">
      <c r="A1440" s="34" t="s">
        <v>200</v>
      </c>
      <c r="C1440" s="36" t="s">
        <v>34</v>
      </c>
      <c r="D1440" s="37">
        <v>31500</v>
      </c>
      <c r="E1440" s="37"/>
      <c r="F1440" s="37"/>
      <c r="G1440" s="37"/>
      <c r="H1440" s="37"/>
      <c r="I1440" s="37"/>
      <c r="J1440" s="38" t="s">
        <v>206</v>
      </c>
      <c r="K1440" s="38"/>
      <c r="L1440" s="38"/>
      <c r="M1440" s="38"/>
      <c r="N1440" s="38"/>
      <c r="O1440" s="38"/>
      <c r="P1440" s="38"/>
      <c r="U1440" s="39">
        <f t="shared" si="111"/>
        <v>6.8113560000000009</v>
      </c>
      <c r="V1440" s="34">
        <v>2.0760000000000001</v>
      </c>
      <c r="X1440" s="39">
        <v>6.8</v>
      </c>
      <c r="Y1440" s="34">
        <v>2.073</v>
      </c>
      <c r="AA1440" s="34">
        <v>425.935</v>
      </c>
      <c r="AB1440" s="34">
        <f t="shared" si="110"/>
        <v>423.85899999999998</v>
      </c>
      <c r="AC1440" s="34">
        <v>423.863</v>
      </c>
      <c r="AD1440" s="34">
        <v>1.488</v>
      </c>
      <c r="AE1440" s="34">
        <v>1.4850000000000001</v>
      </c>
      <c r="AF1440" s="34">
        <f t="shared" si="112"/>
        <v>4.0000000000190994E-3</v>
      </c>
    </row>
    <row r="1441" spans="1:32" s="34" customFormat="1" x14ac:dyDescent="0.2">
      <c r="A1441" s="34" t="s">
        <v>200</v>
      </c>
      <c r="C1441" s="36" t="s">
        <v>34</v>
      </c>
      <c r="D1441" s="37">
        <v>31507</v>
      </c>
      <c r="E1441" s="37"/>
      <c r="F1441" s="37"/>
      <c r="G1441" s="37"/>
      <c r="H1441" s="37"/>
      <c r="I1441" s="37"/>
      <c r="J1441" s="38" t="s">
        <v>206</v>
      </c>
      <c r="K1441" s="38"/>
      <c r="L1441" s="38"/>
      <c r="M1441" s="38"/>
      <c r="N1441" s="38"/>
      <c r="O1441" s="38"/>
      <c r="P1441" s="38"/>
      <c r="U1441" s="39">
        <f t="shared" si="111"/>
        <v>5.4989559999999997</v>
      </c>
      <c r="V1441" s="34">
        <v>1.6759999999999999</v>
      </c>
      <c r="X1441" s="39">
        <v>5.49</v>
      </c>
      <c r="Y1441" s="34">
        <v>1.673</v>
      </c>
      <c r="AA1441" s="34">
        <v>425.935</v>
      </c>
      <c r="AB1441" s="34">
        <f t="shared" si="110"/>
        <v>424.25900000000001</v>
      </c>
      <c r="AC1441" s="34">
        <v>424.262</v>
      </c>
      <c r="AD1441" s="34">
        <v>1.0880000000000001</v>
      </c>
      <c r="AE1441" s="34">
        <v>1.085</v>
      </c>
      <c r="AF1441" s="34">
        <f t="shared" si="112"/>
        <v>2.9999999999859028E-3</v>
      </c>
    </row>
    <row r="1442" spans="1:32" s="34" customFormat="1" x14ac:dyDescent="0.2">
      <c r="A1442" s="34" t="s">
        <v>200</v>
      </c>
      <c r="C1442" s="36" t="s">
        <v>34</v>
      </c>
      <c r="D1442" s="37">
        <v>31515</v>
      </c>
      <c r="E1442" s="37"/>
      <c r="F1442" s="37"/>
      <c r="G1442" s="37"/>
      <c r="H1442" s="37"/>
      <c r="I1442" s="37"/>
      <c r="J1442" s="38" t="s">
        <v>206</v>
      </c>
      <c r="K1442" s="38"/>
      <c r="L1442" s="38"/>
      <c r="M1442" s="38"/>
      <c r="N1442" s="38"/>
      <c r="O1442" s="38"/>
      <c r="P1442" s="38"/>
      <c r="U1442" s="39">
        <f t="shared" si="111"/>
        <v>6.8310420000000001</v>
      </c>
      <c r="V1442" s="34">
        <v>2.0819999999999999</v>
      </c>
      <c r="X1442" s="39">
        <v>6.82</v>
      </c>
      <c r="Y1442" s="34">
        <v>2.0790000000000002</v>
      </c>
      <c r="AA1442" s="34">
        <v>425.935</v>
      </c>
      <c r="AB1442" s="34">
        <f t="shared" si="110"/>
        <v>423.85300000000001</v>
      </c>
      <c r="AC1442" s="34">
        <v>423.85700000000003</v>
      </c>
      <c r="AD1442" s="34">
        <v>1.494</v>
      </c>
      <c r="AE1442" s="34">
        <v>1.4910000000000001</v>
      </c>
      <c r="AF1442" s="34">
        <f t="shared" si="112"/>
        <v>4.0000000000190994E-3</v>
      </c>
    </row>
    <row r="1443" spans="1:32" s="34" customFormat="1" x14ac:dyDescent="0.2">
      <c r="A1443" s="34" t="s">
        <v>200</v>
      </c>
      <c r="C1443" s="36" t="s">
        <v>34</v>
      </c>
      <c r="D1443" s="37">
        <v>31522</v>
      </c>
      <c r="E1443" s="37"/>
      <c r="F1443" s="37"/>
      <c r="G1443" s="37"/>
      <c r="H1443" s="37"/>
      <c r="I1443" s="37"/>
      <c r="J1443" s="38" t="s">
        <v>206</v>
      </c>
      <c r="K1443" s="38"/>
      <c r="L1443" s="38"/>
      <c r="M1443" s="38"/>
      <c r="N1443" s="38"/>
      <c r="O1443" s="38"/>
      <c r="P1443" s="38"/>
      <c r="U1443" s="39">
        <f t="shared" si="111"/>
        <v>5.8598660000000002</v>
      </c>
      <c r="V1443" s="34">
        <v>1.786</v>
      </c>
      <c r="X1443" s="39"/>
      <c r="AA1443" s="34">
        <v>425.935</v>
      </c>
      <c r="AB1443" s="34">
        <f t="shared" si="110"/>
        <v>424.149</v>
      </c>
      <c r="AD1443" s="34">
        <v>1.198</v>
      </c>
    </row>
    <row r="1444" spans="1:32" s="34" customFormat="1" x14ac:dyDescent="0.2">
      <c r="A1444" s="34" t="s">
        <v>200</v>
      </c>
      <c r="C1444" s="36" t="s">
        <v>34</v>
      </c>
      <c r="D1444" s="37">
        <v>31529</v>
      </c>
      <c r="E1444" s="37"/>
      <c r="F1444" s="37"/>
      <c r="G1444" s="37"/>
      <c r="H1444" s="37"/>
      <c r="I1444" s="37"/>
      <c r="J1444" s="38" t="s">
        <v>206</v>
      </c>
      <c r="K1444" s="38"/>
      <c r="L1444" s="38"/>
      <c r="M1444" s="38"/>
      <c r="N1444" s="38"/>
      <c r="O1444" s="38"/>
      <c r="P1444" s="38"/>
      <c r="U1444" s="39">
        <f t="shared" si="111"/>
        <v>5.9517340000000001</v>
      </c>
      <c r="V1444" s="34">
        <v>1.8140000000000001</v>
      </c>
      <c r="X1444" s="39"/>
      <c r="AA1444" s="34">
        <v>425.935</v>
      </c>
      <c r="AB1444" s="34">
        <f t="shared" si="110"/>
        <v>424.12099999999998</v>
      </c>
      <c r="AD1444" s="34">
        <v>1.226</v>
      </c>
    </row>
    <row r="1445" spans="1:32" s="34" customFormat="1" x14ac:dyDescent="0.2">
      <c r="A1445" s="34" t="s">
        <v>200</v>
      </c>
      <c r="C1445" s="36" t="s">
        <v>34</v>
      </c>
      <c r="D1445" s="37">
        <v>31537</v>
      </c>
      <c r="E1445" s="37"/>
      <c r="F1445" s="37"/>
      <c r="G1445" s="37"/>
      <c r="H1445" s="37"/>
      <c r="I1445" s="37"/>
      <c r="J1445" s="38" t="s">
        <v>206</v>
      </c>
      <c r="K1445" s="38"/>
      <c r="L1445" s="38"/>
      <c r="M1445" s="38"/>
      <c r="N1445" s="38"/>
      <c r="O1445" s="38"/>
      <c r="P1445" s="38"/>
      <c r="U1445" s="39">
        <f t="shared" si="111"/>
        <v>5.6301959999999998</v>
      </c>
      <c r="V1445" s="34">
        <v>1.716</v>
      </c>
      <c r="X1445" s="39"/>
      <c r="AA1445" s="34">
        <v>425.935</v>
      </c>
      <c r="AB1445" s="34">
        <f t="shared" si="110"/>
        <v>424.21899999999999</v>
      </c>
      <c r="AD1445" s="34">
        <v>1.1279999999999999</v>
      </c>
    </row>
    <row r="1446" spans="1:32" s="34" customFormat="1" x14ac:dyDescent="0.2">
      <c r="A1446" s="34" t="s">
        <v>200</v>
      </c>
      <c r="C1446" s="36" t="s">
        <v>34</v>
      </c>
      <c r="D1446" s="37">
        <v>31543</v>
      </c>
      <c r="E1446" s="37"/>
      <c r="F1446" s="37"/>
      <c r="G1446" s="37"/>
      <c r="H1446" s="37"/>
      <c r="I1446" s="37"/>
      <c r="J1446" s="38" t="s">
        <v>206</v>
      </c>
      <c r="K1446" s="38"/>
      <c r="L1446" s="38"/>
      <c r="M1446" s="38"/>
      <c r="N1446" s="38"/>
      <c r="O1446" s="38"/>
      <c r="P1446" s="38"/>
      <c r="U1446" s="39">
        <f t="shared" si="111"/>
        <v>5.5219230000000001</v>
      </c>
      <c r="V1446" s="34">
        <v>1.6830000000000001</v>
      </c>
      <c r="X1446" s="39"/>
      <c r="AA1446" s="34">
        <v>425.935</v>
      </c>
      <c r="AB1446" s="34">
        <f t="shared" si="110"/>
        <v>424.25200000000001</v>
      </c>
      <c r="AD1446" s="34">
        <v>1.095</v>
      </c>
    </row>
    <row r="1447" spans="1:32" s="34" customFormat="1" x14ac:dyDescent="0.2">
      <c r="A1447" s="34" t="s">
        <v>200</v>
      </c>
      <c r="C1447" s="36" t="s">
        <v>34</v>
      </c>
      <c r="D1447" s="37">
        <v>31551</v>
      </c>
      <c r="E1447" s="37"/>
      <c r="F1447" s="37"/>
      <c r="G1447" s="37"/>
      <c r="H1447" s="37"/>
      <c r="I1447" s="37"/>
      <c r="J1447" s="38" t="s">
        <v>206</v>
      </c>
      <c r="K1447" s="38"/>
      <c r="L1447" s="38"/>
      <c r="M1447" s="38"/>
      <c r="N1447" s="38"/>
      <c r="O1447" s="38"/>
      <c r="P1447" s="38"/>
      <c r="U1447" s="39">
        <f t="shared" si="111"/>
        <v>5.9090810000000005</v>
      </c>
      <c r="V1447" s="34">
        <v>1.8009999999999999</v>
      </c>
      <c r="X1447" s="39"/>
      <c r="AA1447" s="34">
        <v>425.935</v>
      </c>
      <c r="AB1447" s="34">
        <f t="shared" si="110"/>
        <v>424.13400000000001</v>
      </c>
      <c r="AD1447" s="34">
        <v>1.2130000000000001</v>
      </c>
    </row>
    <row r="1448" spans="1:32" s="34" customFormat="1" x14ac:dyDescent="0.2">
      <c r="A1448" s="34" t="s">
        <v>200</v>
      </c>
      <c r="C1448" s="36" t="s">
        <v>34</v>
      </c>
      <c r="D1448" s="37">
        <v>31578</v>
      </c>
      <c r="E1448" s="37"/>
      <c r="F1448" s="37"/>
      <c r="G1448" s="37"/>
      <c r="H1448" s="37"/>
      <c r="I1448" s="37"/>
      <c r="J1448" s="38" t="s">
        <v>206</v>
      </c>
      <c r="K1448" s="38"/>
      <c r="L1448" s="38"/>
      <c r="M1448" s="38"/>
      <c r="N1448" s="38"/>
      <c r="O1448" s="38"/>
      <c r="P1448" s="38"/>
      <c r="U1448" s="39">
        <f t="shared" si="111"/>
        <v>6.3520159999999999</v>
      </c>
      <c r="V1448" s="34">
        <v>1.9359999999999999</v>
      </c>
      <c r="X1448" s="39">
        <v>6.34</v>
      </c>
      <c r="Y1448" s="34">
        <v>1.9319999999999999</v>
      </c>
      <c r="AA1448" s="34">
        <v>425.935</v>
      </c>
      <c r="AB1448" s="34">
        <f t="shared" si="110"/>
        <v>423.99900000000002</v>
      </c>
      <c r="AC1448" s="34">
        <f t="shared" ref="AC1448:AC1468" si="113">AA1448-Y1448</f>
        <v>424.00299999999999</v>
      </c>
      <c r="AD1448" s="34">
        <v>1.3480000000000001</v>
      </c>
      <c r="AE1448" s="34">
        <v>1.3440000000000001</v>
      </c>
      <c r="AF1448" s="34">
        <f t="shared" si="112"/>
        <v>3.999999999962256E-3</v>
      </c>
    </row>
    <row r="1449" spans="1:32" s="34" customFormat="1" x14ac:dyDescent="0.2">
      <c r="A1449" s="34" t="s">
        <v>200</v>
      </c>
      <c r="C1449" s="36" t="s">
        <v>34</v>
      </c>
      <c r="D1449" s="37">
        <v>31592</v>
      </c>
      <c r="E1449" s="37"/>
      <c r="F1449" s="37"/>
      <c r="G1449" s="37"/>
      <c r="H1449" s="37"/>
      <c r="I1449" s="37"/>
      <c r="J1449" s="38" t="s">
        <v>206</v>
      </c>
      <c r="K1449" s="38"/>
      <c r="L1449" s="38"/>
      <c r="M1449" s="38"/>
      <c r="N1449" s="38"/>
      <c r="O1449" s="38"/>
      <c r="P1449" s="38"/>
      <c r="U1449" s="39">
        <f t="shared" si="111"/>
        <v>6.3388920000000004</v>
      </c>
      <c r="V1449" s="34">
        <v>1.9319999999999999</v>
      </c>
      <c r="X1449" s="39">
        <v>6.32</v>
      </c>
      <c r="Y1449" s="34">
        <v>1.9259999999999999</v>
      </c>
      <c r="AA1449" s="34">
        <v>425.935</v>
      </c>
      <c r="AB1449" s="34">
        <f t="shared" si="110"/>
        <v>424.00299999999999</v>
      </c>
      <c r="AC1449" s="34">
        <f t="shared" si="113"/>
        <v>424.00900000000001</v>
      </c>
      <c r="AD1449" s="34">
        <v>1.3440000000000001</v>
      </c>
      <c r="AE1449" s="34">
        <v>1.3380000000000001</v>
      </c>
      <c r="AF1449" s="34">
        <f t="shared" si="112"/>
        <v>6.0000000000286491E-3</v>
      </c>
    </row>
    <row r="1450" spans="1:32" s="34" customFormat="1" x14ac:dyDescent="0.2">
      <c r="A1450" s="34" t="s">
        <v>200</v>
      </c>
      <c r="C1450" s="36" t="s">
        <v>34</v>
      </c>
      <c r="D1450" s="37">
        <v>31602</v>
      </c>
      <c r="E1450" s="37"/>
      <c r="F1450" s="37"/>
      <c r="G1450" s="37"/>
      <c r="H1450" s="37"/>
      <c r="I1450" s="37"/>
      <c r="J1450" s="38" t="s">
        <v>206</v>
      </c>
      <c r="K1450" s="38"/>
      <c r="L1450" s="38"/>
      <c r="M1450" s="38"/>
      <c r="N1450" s="38"/>
      <c r="O1450" s="38"/>
      <c r="P1450" s="38"/>
      <c r="U1450" s="39">
        <f t="shared" si="111"/>
        <v>6.371702</v>
      </c>
      <c r="V1450" s="34">
        <v>1.9419999999999999</v>
      </c>
      <c r="X1450" s="39">
        <v>6.36</v>
      </c>
      <c r="Y1450" s="34">
        <v>1.9390000000000001</v>
      </c>
      <c r="AA1450" s="34">
        <v>425.935</v>
      </c>
      <c r="AB1450" s="34">
        <f t="shared" si="110"/>
        <v>423.99299999999999</v>
      </c>
      <c r="AC1450" s="34">
        <f t="shared" si="113"/>
        <v>423.99599999999998</v>
      </c>
      <c r="AD1450" s="34">
        <v>1.3540000000000001</v>
      </c>
      <c r="AE1450" s="34">
        <v>1.351</v>
      </c>
      <c r="AF1450" s="34">
        <f t="shared" si="112"/>
        <v>2.9999999999859028E-3</v>
      </c>
    </row>
    <row r="1451" spans="1:32" s="34" customFormat="1" x14ac:dyDescent="0.2">
      <c r="A1451" s="34" t="s">
        <v>200</v>
      </c>
      <c r="C1451" s="36" t="s">
        <v>34</v>
      </c>
      <c r="D1451" s="37">
        <v>31606</v>
      </c>
      <c r="E1451" s="37"/>
      <c r="F1451" s="37"/>
      <c r="G1451" s="37"/>
      <c r="H1451" s="37"/>
      <c r="I1451" s="37"/>
      <c r="J1451" s="38" t="s">
        <v>206</v>
      </c>
      <c r="K1451" s="38"/>
      <c r="L1451" s="38"/>
      <c r="M1451" s="38"/>
      <c r="N1451" s="38"/>
      <c r="O1451" s="38"/>
      <c r="P1451" s="38"/>
      <c r="U1451" s="39">
        <f t="shared" si="111"/>
        <v>6.2995200000000002</v>
      </c>
      <c r="V1451" s="34">
        <v>1.92</v>
      </c>
      <c r="X1451" s="39">
        <v>6.27</v>
      </c>
      <c r="Y1451" s="34">
        <v>1.911</v>
      </c>
      <c r="AA1451" s="34">
        <v>425.935</v>
      </c>
      <c r="AB1451" s="34">
        <f t="shared" si="110"/>
        <v>424.01499999999999</v>
      </c>
      <c r="AC1451" s="34">
        <f t="shared" si="113"/>
        <v>424.024</v>
      </c>
      <c r="AD1451" s="34">
        <v>1.3320000000000001</v>
      </c>
      <c r="AE1451" s="34">
        <v>1.323</v>
      </c>
      <c r="AF1451" s="34">
        <f t="shared" si="112"/>
        <v>9.0000000000145519E-3</v>
      </c>
    </row>
    <row r="1452" spans="1:32" s="34" customFormat="1" x14ac:dyDescent="0.2">
      <c r="A1452" s="34" t="s">
        <v>200</v>
      </c>
      <c r="C1452" s="36" t="s">
        <v>34</v>
      </c>
      <c r="D1452" s="37">
        <v>31614</v>
      </c>
      <c r="E1452" s="37"/>
      <c r="F1452" s="37"/>
      <c r="G1452" s="37"/>
      <c r="H1452" s="37"/>
      <c r="I1452" s="37"/>
      <c r="J1452" s="38" t="s">
        <v>206</v>
      </c>
      <c r="K1452" s="38"/>
      <c r="L1452" s="38"/>
      <c r="M1452" s="38"/>
      <c r="N1452" s="38"/>
      <c r="O1452" s="38"/>
      <c r="P1452" s="38"/>
      <c r="U1452" s="39">
        <f t="shared" si="111"/>
        <v>6.5488759999999999</v>
      </c>
      <c r="V1452" s="34">
        <v>1.996</v>
      </c>
      <c r="X1452" s="39">
        <v>6.37</v>
      </c>
      <c r="Y1452" s="34">
        <v>1.9419999999999999</v>
      </c>
      <c r="AA1452" s="34">
        <v>425.935</v>
      </c>
      <c r="AB1452" s="34">
        <f t="shared" si="110"/>
        <v>423.93900000000002</v>
      </c>
      <c r="AC1452" s="34">
        <f t="shared" si="113"/>
        <v>423.99299999999999</v>
      </c>
      <c r="AD1452" s="34">
        <v>1.4079999999999999</v>
      </c>
      <c r="AE1452" s="34">
        <v>1.3540000000000001</v>
      </c>
      <c r="AF1452" s="34">
        <f t="shared" si="112"/>
        <v>5.3999999999973625E-2</v>
      </c>
    </row>
    <row r="1453" spans="1:32" s="34" customFormat="1" x14ac:dyDescent="0.2">
      <c r="A1453" s="34" t="s">
        <v>200</v>
      </c>
      <c r="C1453" s="36" t="s">
        <v>34</v>
      </c>
      <c r="D1453" s="37">
        <v>31719</v>
      </c>
      <c r="E1453" s="37"/>
      <c r="F1453" s="37"/>
      <c r="G1453" s="37"/>
      <c r="H1453" s="37"/>
      <c r="I1453" s="37"/>
      <c r="J1453" s="38" t="s">
        <v>206</v>
      </c>
      <c r="K1453" s="38"/>
      <c r="L1453" s="38"/>
      <c r="M1453" s="38"/>
      <c r="N1453" s="38"/>
      <c r="O1453" s="38"/>
      <c r="P1453" s="38"/>
      <c r="U1453" s="39">
        <f t="shared" si="111"/>
        <v>7.9695489999999998</v>
      </c>
      <c r="V1453" s="34">
        <v>2.4289999999999998</v>
      </c>
      <c r="X1453" s="39">
        <v>6.65</v>
      </c>
      <c r="Y1453" s="34">
        <v>2.0270000000000001</v>
      </c>
      <c r="AA1453" s="34">
        <v>425.935</v>
      </c>
      <c r="AB1453" s="34">
        <f t="shared" si="110"/>
        <v>423.50600000000003</v>
      </c>
      <c r="AC1453" s="34">
        <f t="shared" si="113"/>
        <v>423.90800000000002</v>
      </c>
      <c r="AD1453" s="34">
        <v>1.841</v>
      </c>
      <c r="AE1453" s="34">
        <v>1.4390000000000001</v>
      </c>
      <c r="AF1453" s="34">
        <f t="shared" si="112"/>
        <v>0.40199999999998681</v>
      </c>
    </row>
    <row r="1454" spans="1:32" s="34" customFormat="1" x14ac:dyDescent="0.2">
      <c r="A1454" s="34" t="s">
        <v>200</v>
      </c>
      <c r="C1454" s="36" t="s">
        <v>34</v>
      </c>
      <c r="D1454" s="37">
        <v>31774</v>
      </c>
      <c r="E1454" s="37"/>
      <c r="F1454" s="37"/>
      <c r="G1454" s="37"/>
      <c r="H1454" s="37"/>
      <c r="I1454" s="37"/>
      <c r="J1454" s="38" t="s">
        <v>206</v>
      </c>
      <c r="K1454" s="38"/>
      <c r="L1454" s="38"/>
      <c r="M1454" s="38"/>
      <c r="N1454" s="38"/>
      <c r="O1454" s="38"/>
      <c r="P1454" s="38"/>
      <c r="U1454" s="39">
        <f t="shared" si="111"/>
        <v>7.7497220000000002</v>
      </c>
      <c r="V1454" s="34">
        <v>2.3620000000000001</v>
      </c>
      <c r="X1454" s="39">
        <v>6.93</v>
      </c>
      <c r="Y1454" s="34">
        <v>2.1120000000000001</v>
      </c>
      <c r="AA1454" s="34">
        <v>425.935</v>
      </c>
      <c r="AB1454" s="34">
        <f t="shared" si="110"/>
        <v>423.57299999999998</v>
      </c>
      <c r="AC1454" s="34">
        <f t="shared" si="113"/>
        <v>423.82299999999998</v>
      </c>
      <c r="AD1454" s="34">
        <v>1.774</v>
      </c>
      <c r="AE1454" s="34">
        <v>1.524</v>
      </c>
      <c r="AF1454" s="34">
        <f t="shared" si="112"/>
        <v>0.25</v>
      </c>
    </row>
    <row r="1455" spans="1:32" s="34" customFormat="1" x14ac:dyDescent="0.2">
      <c r="A1455" s="34" t="s">
        <v>200</v>
      </c>
      <c r="C1455" s="36" t="s">
        <v>34</v>
      </c>
      <c r="D1455" s="37">
        <v>31780</v>
      </c>
      <c r="E1455" s="37"/>
      <c r="F1455" s="37"/>
      <c r="G1455" s="37"/>
      <c r="H1455" s="37"/>
      <c r="I1455" s="37"/>
      <c r="J1455" s="38" t="s">
        <v>206</v>
      </c>
      <c r="K1455" s="38"/>
      <c r="L1455" s="38"/>
      <c r="M1455" s="38"/>
      <c r="N1455" s="38"/>
      <c r="O1455" s="38"/>
      <c r="P1455" s="38"/>
      <c r="U1455" s="39">
        <f t="shared" si="111"/>
        <v>7.4216220000000002</v>
      </c>
      <c r="V1455" s="34">
        <v>2.262</v>
      </c>
      <c r="X1455" s="39">
        <v>6.99</v>
      </c>
      <c r="Y1455" s="34">
        <v>2.1309999999999998</v>
      </c>
      <c r="AA1455" s="34">
        <v>425.935</v>
      </c>
      <c r="AB1455" s="34">
        <f t="shared" si="110"/>
        <v>423.673</v>
      </c>
      <c r="AC1455" s="34">
        <f t="shared" si="113"/>
        <v>423.80400000000003</v>
      </c>
      <c r="AD1455" s="34">
        <v>1.6739999999999999</v>
      </c>
      <c r="AE1455" s="34">
        <v>1.5429999999999999</v>
      </c>
      <c r="AF1455" s="34">
        <f t="shared" si="112"/>
        <v>0.13100000000002865</v>
      </c>
    </row>
    <row r="1456" spans="1:32" s="34" customFormat="1" x14ac:dyDescent="0.2">
      <c r="A1456" s="34" t="s">
        <v>200</v>
      </c>
      <c r="C1456" s="36" t="s">
        <v>34</v>
      </c>
      <c r="D1456" s="37">
        <v>31788</v>
      </c>
      <c r="E1456" s="37"/>
      <c r="F1456" s="37"/>
      <c r="G1456" s="37"/>
      <c r="H1456" s="37"/>
      <c r="I1456" s="37"/>
      <c r="J1456" s="38" t="s">
        <v>206</v>
      </c>
      <c r="K1456" s="38"/>
      <c r="L1456" s="38"/>
      <c r="M1456" s="38"/>
      <c r="N1456" s="38"/>
      <c r="O1456" s="38"/>
      <c r="P1456" s="38"/>
      <c r="U1456" s="39">
        <f t="shared" si="111"/>
        <v>7.7890940000000004</v>
      </c>
      <c r="V1456" s="34">
        <v>2.3740000000000001</v>
      </c>
      <c r="X1456" s="39">
        <v>7.01</v>
      </c>
      <c r="Y1456" s="34">
        <v>2.137</v>
      </c>
      <c r="AA1456" s="34">
        <v>425.935</v>
      </c>
      <c r="AB1456" s="34">
        <f t="shared" si="110"/>
        <v>423.56099999999998</v>
      </c>
      <c r="AC1456" s="34">
        <f t="shared" si="113"/>
        <v>423.798</v>
      </c>
      <c r="AD1456" s="34">
        <v>1.786</v>
      </c>
      <c r="AE1456" s="34">
        <v>1.5489999999999999</v>
      </c>
      <c r="AF1456" s="34">
        <f t="shared" si="112"/>
        <v>0.23700000000002319</v>
      </c>
    </row>
    <row r="1457" spans="1:32" s="34" customFormat="1" x14ac:dyDescent="0.2">
      <c r="A1457" s="34" t="s">
        <v>200</v>
      </c>
      <c r="C1457" s="36" t="s">
        <v>34</v>
      </c>
      <c r="D1457" s="37">
        <v>31905</v>
      </c>
      <c r="E1457" s="37"/>
      <c r="F1457" s="37"/>
      <c r="G1457" s="37"/>
      <c r="H1457" s="37"/>
      <c r="I1457" s="37"/>
      <c r="J1457" s="38" t="str">
        <f>IF(ISBLANK(Q1457),"V","S")</f>
        <v>S</v>
      </c>
      <c r="K1457" s="38"/>
      <c r="L1457" s="38"/>
      <c r="M1457" s="38"/>
      <c r="N1457" s="38"/>
      <c r="O1457" s="38"/>
      <c r="P1457" s="38"/>
      <c r="Q1457" s="34">
        <v>7</v>
      </c>
      <c r="R1457" s="34">
        <v>0.31</v>
      </c>
      <c r="U1457" s="39"/>
      <c r="X1457" s="39">
        <v>6.69</v>
      </c>
      <c r="Y1457" s="34">
        <v>2.0390000000000001</v>
      </c>
      <c r="Z1457" s="34" t="s">
        <v>37</v>
      </c>
      <c r="AA1457" s="34">
        <v>425.935</v>
      </c>
      <c r="AC1457" s="34">
        <f t="shared" si="113"/>
        <v>423.89600000000002</v>
      </c>
      <c r="AE1457" s="34">
        <v>1.4510000000000001</v>
      </c>
    </row>
    <row r="1458" spans="1:32" s="34" customFormat="1" x14ac:dyDescent="0.2">
      <c r="A1458" s="34" t="s">
        <v>200</v>
      </c>
      <c r="C1458" s="36" t="s">
        <v>34</v>
      </c>
      <c r="D1458" s="37">
        <v>32352</v>
      </c>
      <c r="E1458" s="37"/>
      <c r="F1458" s="37"/>
      <c r="G1458" s="37"/>
      <c r="H1458" s="37"/>
      <c r="I1458" s="37"/>
      <c r="J1458" s="38" t="s">
        <v>206</v>
      </c>
      <c r="K1458" s="38"/>
      <c r="L1458" s="38"/>
      <c r="M1458" s="38"/>
      <c r="N1458" s="38"/>
      <c r="O1458" s="38"/>
      <c r="P1458" s="38"/>
      <c r="U1458" s="39">
        <f t="shared" si="111"/>
        <v>7.5889530000000009</v>
      </c>
      <c r="V1458" s="34">
        <v>2.3130000000000002</v>
      </c>
      <c r="X1458" s="39">
        <v>7.09</v>
      </c>
      <c r="Y1458" s="34">
        <v>2.161</v>
      </c>
      <c r="AA1458" s="34">
        <v>425.935</v>
      </c>
      <c r="AB1458" s="34">
        <f t="shared" ref="AB1458:AB1470" si="114">AA1458-V1458</f>
        <v>423.62200000000001</v>
      </c>
      <c r="AC1458" s="34">
        <f t="shared" si="113"/>
        <v>423.774</v>
      </c>
      <c r="AD1458" s="34">
        <f t="shared" ref="AD1458:AE1471" si="115">425.347-AB1458</f>
        <v>1.7249999999999659</v>
      </c>
      <c r="AE1458" s="34">
        <f t="shared" si="115"/>
        <v>1.5729999999999791</v>
      </c>
      <c r="AF1458" s="34">
        <f t="shared" si="112"/>
        <v>0.15199999999998681</v>
      </c>
    </row>
    <row r="1459" spans="1:32" s="34" customFormat="1" x14ac:dyDescent="0.2">
      <c r="A1459" s="34" t="s">
        <v>200</v>
      </c>
      <c r="C1459" s="36" t="s">
        <v>34</v>
      </c>
      <c r="D1459" s="37">
        <v>32381</v>
      </c>
      <c r="E1459" s="37"/>
      <c r="F1459" s="37"/>
      <c r="G1459" s="37"/>
      <c r="H1459" s="37"/>
      <c r="I1459" s="37"/>
      <c r="J1459" s="38" t="s">
        <v>206</v>
      </c>
      <c r="K1459" s="38"/>
      <c r="L1459" s="38"/>
      <c r="M1459" s="38"/>
      <c r="N1459" s="38"/>
      <c r="O1459" s="38"/>
      <c r="P1459" s="38"/>
      <c r="U1459" s="39">
        <f t="shared" si="111"/>
        <v>8.0614170000000005</v>
      </c>
      <c r="V1459" s="34">
        <v>2.4569999999999999</v>
      </c>
      <c r="X1459" s="39">
        <v>6.69</v>
      </c>
      <c r="Y1459" s="34">
        <v>2.0390000000000001</v>
      </c>
      <c r="AA1459" s="34">
        <v>425.935</v>
      </c>
      <c r="AB1459" s="34">
        <f t="shared" si="114"/>
        <v>423.47800000000001</v>
      </c>
      <c r="AC1459" s="34">
        <f t="shared" si="113"/>
        <v>423.89600000000002</v>
      </c>
      <c r="AD1459" s="34">
        <f t="shared" si="115"/>
        <v>1.8689999999999714</v>
      </c>
      <c r="AE1459" s="34">
        <f t="shared" si="115"/>
        <v>1.450999999999965</v>
      </c>
      <c r="AF1459" s="34">
        <f t="shared" si="112"/>
        <v>0.41800000000000637</v>
      </c>
    </row>
    <row r="1460" spans="1:32" s="34" customFormat="1" x14ac:dyDescent="0.2">
      <c r="A1460" s="34" t="s">
        <v>200</v>
      </c>
      <c r="C1460" s="36" t="s">
        <v>34</v>
      </c>
      <c r="D1460" s="37">
        <v>32723</v>
      </c>
      <c r="E1460" s="37"/>
      <c r="F1460" s="37"/>
      <c r="G1460" s="37"/>
      <c r="H1460" s="37"/>
      <c r="I1460" s="37"/>
      <c r="J1460" s="38" t="s">
        <v>206</v>
      </c>
      <c r="K1460" s="38"/>
      <c r="L1460" s="38"/>
      <c r="M1460" s="38"/>
      <c r="N1460" s="38"/>
      <c r="O1460" s="38"/>
      <c r="P1460" s="38"/>
      <c r="U1460" s="39">
        <f t="shared" si="111"/>
        <v>7.7792510000000004</v>
      </c>
      <c r="V1460" s="34">
        <v>2.371</v>
      </c>
      <c r="X1460" s="39">
        <v>6.38</v>
      </c>
      <c r="Y1460" s="34">
        <v>1.9450000000000001</v>
      </c>
      <c r="AA1460" s="34">
        <v>425.935</v>
      </c>
      <c r="AB1460" s="34">
        <f t="shared" si="114"/>
        <v>423.56400000000002</v>
      </c>
      <c r="AC1460" s="34">
        <f t="shared" si="113"/>
        <v>423.99</v>
      </c>
      <c r="AD1460" s="34">
        <f t="shared" si="115"/>
        <v>1.7829999999999586</v>
      </c>
      <c r="AE1460" s="34">
        <f t="shared" si="115"/>
        <v>1.3569999999999709</v>
      </c>
      <c r="AF1460" s="34">
        <f t="shared" si="112"/>
        <v>0.42599999999998772</v>
      </c>
    </row>
    <row r="1461" spans="1:32" s="34" customFormat="1" x14ac:dyDescent="0.2">
      <c r="A1461" s="34" t="s">
        <v>200</v>
      </c>
      <c r="C1461" s="36" t="s">
        <v>34</v>
      </c>
      <c r="D1461" s="37">
        <v>32800</v>
      </c>
      <c r="E1461" s="37"/>
      <c r="F1461" s="37"/>
      <c r="G1461" s="37"/>
      <c r="H1461" s="37"/>
      <c r="I1461" s="37"/>
      <c r="J1461" s="38" t="s">
        <v>206</v>
      </c>
      <c r="K1461" s="38"/>
      <c r="L1461" s="38"/>
      <c r="M1461" s="38"/>
      <c r="N1461" s="38"/>
      <c r="O1461" s="38"/>
      <c r="P1461" s="38"/>
      <c r="U1461" s="39">
        <f t="shared" si="111"/>
        <v>8.4420129999999993</v>
      </c>
      <c r="V1461" s="34">
        <v>2.573</v>
      </c>
      <c r="X1461" s="39">
        <v>6.56</v>
      </c>
      <c r="Y1461" s="34">
        <v>2</v>
      </c>
      <c r="AA1461" s="34">
        <v>425.935</v>
      </c>
      <c r="AB1461" s="34">
        <f t="shared" si="114"/>
        <v>423.36200000000002</v>
      </c>
      <c r="AC1461" s="34">
        <f t="shared" si="113"/>
        <v>423.935</v>
      </c>
      <c r="AD1461" s="34">
        <f t="shared" si="115"/>
        <v>1.9849999999999568</v>
      </c>
      <c r="AE1461" s="34">
        <f t="shared" si="115"/>
        <v>1.4119999999999777</v>
      </c>
      <c r="AF1461" s="34">
        <f t="shared" si="112"/>
        <v>0.57299999999997908</v>
      </c>
    </row>
    <row r="1462" spans="1:32" s="34" customFormat="1" x14ac:dyDescent="0.2">
      <c r="A1462" s="34" t="s">
        <v>200</v>
      </c>
      <c r="C1462" s="36" t="s">
        <v>34</v>
      </c>
      <c r="D1462" s="37">
        <v>32829</v>
      </c>
      <c r="E1462" s="37"/>
      <c r="F1462" s="37"/>
      <c r="G1462" s="37"/>
      <c r="H1462" s="37"/>
      <c r="I1462" s="37"/>
      <c r="J1462" s="38" t="s">
        <v>206</v>
      </c>
      <c r="K1462" s="38"/>
      <c r="L1462" s="38"/>
      <c r="M1462" s="38"/>
      <c r="N1462" s="38"/>
      <c r="O1462" s="38"/>
      <c r="P1462" s="38"/>
      <c r="U1462" s="39">
        <f t="shared" si="111"/>
        <v>8.0712600000000005</v>
      </c>
      <c r="V1462" s="34">
        <v>2.46</v>
      </c>
      <c r="X1462" s="39">
        <v>6.94</v>
      </c>
      <c r="Y1462" s="34">
        <v>2.1150000000000002</v>
      </c>
      <c r="AA1462" s="34">
        <v>425.935</v>
      </c>
      <c r="AB1462" s="34">
        <f t="shared" si="114"/>
        <v>423.47500000000002</v>
      </c>
      <c r="AC1462" s="34">
        <f t="shared" si="113"/>
        <v>423.82</v>
      </c>
      <c r="AD1462" s="34">
        <f t="shared" si="115"/>
        <v>1.8719999999999573</v>
      </c>
      <c r="AE1462" s="34">
        <f t="shared" si="115"/>
        <v>1.5269999999999868</v>
      </c>
      <c r="AF1462" s="34">
        <f t="shared" si="112"/>
        <v>0.34499999999997044</v>
      </c>
    </row>
    <row r="1463" spans="1:32" s="34" customFormat="1" x14ac:dyDescent="0.2">
      <c r="A1463" s="34" t="s">
        <v>200</v>
      </c>
      <c r="C1463" s="36" t="s">
        <v>34</v>
      </c>
      <c r="D1463" s="37">
        <v>32881</v>
      </c>
      <c r="E1463" s="37"/>
      <c r="F1463" s="37"/>
      <c r="G1463" s="37"/>
      <c r="H1463" s="37"/>
      <c r="I1463" s="37"/>
      <c r="J1463" s="38" t="s">
        <v>206</v>
      </c>
      <c r="K1463" s="38"/>
      <c r="L1463" s="38"/>
      <c r="M1463" s="38"/>
      <c r="N1463" s="38"/>
      <c r="O1463" s="38"/>
      <c r="P1463" s="38"/>
      <c r="U1463" s="39">
        <f t="shared" si="111"/>
        <v>8.4190459999999998</v>
      </c>
      <c r="V1463" s="34">
        <v>2.5659999999999998</v>
      </c>
      <c r="X1463" s="39">
        <v>7.31</v>
      </c>
      <c r="Y1463" s="34">
        <v>2.2280000000000002</v>
      </c>
      <c r="AA1463" s="34">
        <v>425.935</v>
      </c>
      <c r="AB1463" s="34">
        <f t="shared" si="114"/>
        <v>423.36900000000003</v>
      </c>
      <c r="AC1463" s="34">
        <f t="shared" si="113"/>
        <v>423.70699999999999</v>
      </c>
      <c r="AD1463" s="34">
        <f t="shared" si="115"/>
        <v>1.9779999999999518</v>
      </c>
      <c r="AE1463" s="34">
        <f t="shared" si="115"/>
        <v>1.6399999999999864</v>
      </c>
      <c r="AF1463" s="34">
        <f t="shared" si="112"/>
        <v>0.33799999999996544</v>
      </c>
    </row>
    <row r="1464" spans="1:32" s="34" customFormat="1" x14ac:dyDescent="0.2">
      <c r="A1464" s="34" t="s">
        <v>200</v>
      </c>
      <c r="C1464" s="36" t="s">
        <v>34</v>
      </c>
      <c r="D1464" s="37">
        <v>32930</v>
      </c>
      <c r="E1464" s="37"/>
      <c r="F1464" s="37"/>
      <c r="G1464" s="37"/>
      <c r="H1464" s="37"/>
      <c r="I1464" s="37"/>
      <c r="J1464" s="38" t="s">
        <v>206</v>
      </c>
      <c r="K1464" s="38"/>
      <c r="L1464" s="38"/>
      <c r="M1464" s="38"/>
      <c r="N1464" s="38"/>
      <c r="O1464" s="38"/>
      <c r="P1464" s="38"/>
      <c r="U1464" s="39">
        <f t="shared" si="111"/>
        <v>8.5109139999999996</v>
      </c>
      <c r="V1464" s="34">
        <v>2.5939999999999999</v>
      </c>
      <c r="X1464" s="39">
        <v>7.45</v>
      </c>
      <c r="Y1464" s="34">
        <v>2.2709999999999999</v>
      </c>
      <c r="AA1464" s="34">
        <v>425.935</v>
      </c>
      <c r="AB1464" s="34">
        <f t="shared" si="114"/>
        <v>423.34100000000001</v>
      </c>
      <c r="AC1464" s="34">
        <f t="shared" si="113"/>
        <v>423.66399999999999</v>
      </c>
      <c r="AD1464" s="34">
        <f t="shared" si="115"/>
        <v>2.0059999999999718</v>
      </c>
      <c r="AE1464" s="34">
        <f t="shared" si="115"/>
        <v>1.6829999999999927</v>
      </c>
      <c r="AF1464" s="34">
        <f t="shared" si="112"/>
        <v>0.32299999999997908</v>
      </c>
    </row>
    <row r="1465" spans="1:32" s="34" customFormat="1" x14ac:dyDescent="0.2">
      <c r="A1465" s="34" t="s">
        <v>200</v>
      </c>
      <c r="C1465" s="36" t="s">
        <v>34</v>
      </c>
      <c r="D1465" s="37">
        <v>33257</v>
      </c>
      <c r="E1465" s="37"/>
      <c r="F1465" s="37"/>
      <c r="G1465" s="37"/>
      <c r="H1465" s="37"/>
      <c r="I1465" s="37"/>
      <c r="J1465" s="38" t="s">
        <v>206</v>
      </c>
      <c r="K1465" s="38"/>
      <c r="L1465" s="38"/>
      <c r="M1465" s="38"/>
      <c r="N1465" s="38"/>
      <c r="O1465" s="38"/>
      <c r="P1465" s="38"/>
      <c r="U1465" s="39">
        <f t="shared" si="111"/>
        <v>9.3311639999999993</v>
      </c>
      <c r="V1465" s="34">
        <v>2.8439999999999999</v>
      </c>
      <c r="X1465" s="39">
        <v>7.6</v>
      </c>
      <c r="Y1465" s="34">
        <v>2.3170000000000002</v>
      </c>
      <c r="AA1465" s="34">
        <v>425.935</v>
      </c>
      <c r="AB1465" s="34">
        <f t="shared" si="114"/>
        <v>423.09100000000001</v>
      </c>
      <c r="AC1465" s="34">
        <f t="shared" si="113"/>
        <v>423.61799999999999</v>
      </c>
      <c r="AD1465" s="34">
        <f t="shared" si="115"/>
        <v>2.2559999999999718</v>
      </c>
      <c r="AE1465" s="34">
        <f t="shared" si="115"/>
        <v>1.728999999999985</v>
      </c>
      <c r="AF1465" s="34">
        <f t="shared" si="112"/>
        <v>0.52699999999998681</v>
      </c>
    </row>
    <row r="1466" spans="1:32" s="34" customFormat="1" x14ac:dyDescent="0.2">
      <c r="A1466" s="34" t="s">
        <v>200</v>
      </c>
      <c r="C1466" s="36" t="s">
        <v>34</v>
      </c>
      <c r="D1466" s="37">
        <v>33306</v>
      </c>
      <c r="E1466" s="37"/>
      <c r="F1466" s="37"/>
      <c r="G1466" s="37"/>
      <c r="H1466" s="37"/>
      <c r="I1466" s="37"/>
      <c r="J1466" s="38" t="s">
        <v>206</v>
      </c>
      <c r="K1466" s="38"/>
      <c r="L1466" s="38"/>
      <c r="M1466" s="38"/>
      <c r="N1466" s="38"/>
      <c r="O1466" s="38"/>
      <c r="P1466" s="38"/>
      <c r="U1466" s="39">
        <f t="shared" si="111"/>
        <v>9.301635000000001</v>
      </c>
      <c r="V1466" s="34">
        <v>2.835</v>
      </c>
      <c r="X1466" s="39">
        <v>7.7</v>
      </c>
      <c r="Y1466" s="34">
        <v>2.347</v>
      </c>
      <c r="AA1466" s="34">
        <v>425.935</v>
      </c>
      <c r="AB1466" s="34">
        <f t="shared" si="114"/>
        <v>423.1</v>
      </c>
      <c r="AC1466" s="34">
        <f t="shared" si="113"/>
        <v>423.58800000000002</v>
      </c>
      <c r="AD1466" s="34">
        <f t="shared" si="115"/>
        <v>2.2469999999999573</v>
      </c>
      <c r="AE1466" s="34">
        <f t="shared" si="115"/>
        <v>1.7589999999999577</v>
      </c>
      <c r="AF1466" s="34">
        <f t="shared" si="112"/>
        <v>0.48799999999999955</v>
      </c>
    </row>
    <row r="1467" spans="1:32" s="34" customFormat="1" x14ac:dyDescent="0.2">
      <c r="A1467" s="34" t="s">
        <v>200</v>
      </c>
      <c r="C1467" s="36" t="s">
        <v>34</v>
      </c>
      <c r="D1467" s="37">
        <v>33326</v>
      </c>
      <c r="E1467" s="37"/>
      <c r="F1467" s="37"/>
      <c r="G1467" s="37"/>
      <c r="H1467" s="37"/>
      <c r="I1467" s="37"/>
      <c r="J1467" s="38" t="s">
        <v>206</v>
      </c>
      <c r="K1467" s="38"/>
      <c r="L1467" s="38"/>
      <c r="M1467" s="38"/>
      <c r="N1467" s="38"/>
      <c r="O1467" s="38"/>
      <c r="P1467" s="38"/>
      <c r="U1467" s="39">
        <f t="shared" si="111"/>
        <v>8.0712600000000005</v>
      </c>
      <c r="V1467" s="34">
        <v>2.46</v>
      </c>
      <c r="X1467" s="39">
        <f>Y1467*3.281</f>
        <v>6.8572899999999999</v>
      </c>
      <c r="Y1467" s="34">
        <v>2.09</v>
      </c>
      <c r="AA1467" s="34">
        <v>425.935</v>
      </c>
      <c r="AB1467" s="34">
        <f t="shared" si="114"/>
        <v>423.47500000000002</v>
      </c>
      <c r="AC1467" s="34">
        <f t="shared" si="113"/>
        <v>423.84500000000003</v>
      </c>
      <c r="AD1467" s="34">
        <f t="shared" si="115"/>
        <v>1.8719999999999573</v>
      </c>
      <c r="AE1467" s="34">
        <f t="shared" si="115"/>
        <v>1.5019999999999527</v>
      </c>
      <c r="AF1467" s="34">
        <f t="shared" si="112"/>
        <v>0.37000000000000455</v>
      </c>
    </row>
    <row r="1468" spans="1:32" s="34" customFormat="1" x14ac:dyDescent="0.2">
      <c r="A1468" s="34" t="s">
        <v>200</v>
      </c>
      <c r="C1468" s="36" t="s">
        <v>34</v>
      </c>
      <c r="D1468" s="37">
        <v>33342</v>
      </c>
      <c r="E1468" s="37"/>
      <c r="F1468" s="37"/>
      <c r="G1468" s="37"/>
      <c r="H1468" s="37"/>
      <c r="I1468" s="37"/>
      <c r="J1468" s="38" t="s">
        <v>206</v>
      </c>
      <c r="K1468" s="38"/>
      <c r="L1468" s="38"/>
      <c r="M1468" s="38"/>
      <c r="N1468" s="38"/>
      <c r="O1468" s="38"/>
      <c r="P1468" s="38"/>
      <c r="U1468" s="39">
        <f t="shared" si="111"/>
        <v>7.6447300000000009</v>
      </c>
      <c r="V1468" s="34">
        <v>2.33</v>
      </c>
      <c r="X1468" s="39">
        <f>Y1468*3.281</f>
        <v>6.4471650000000009</v>
      </c>
      <c r="Y1468" s="34">
        <v>1.9650000000000001</v>
      </c>
      <c r="AA1468" s="34">
        <v>425.935</v>
      </c>
      <c r="AB1468" s="34">
        <f t="shared" si="114"/>
        <v>423.60500000000002</v>
      </c>
      <c r="AC1468" s="34">
        <f t="shared" si="113"/>
        <v>423.97</v>
      </c>
      <c r="AD1468" s="34">
        <f t="shared" si="115"/>
        <v>1.7419999999999618</v>
      </c>
      <c r="AE1468" s="34">
        <f t="shared" si="115"/>
        <v>1.3769999999999527</v>
      </c>
      <c r="AF1468" s="34">
        <f t="shared" si="112"/>
        <v>0.36500000000000909</v>
      </c>
    </row>
    <row r="1469" spans="1:32" s="34" customFormat="1" x14ac:dyDescent="0.2">
      <c r="A1469" s="34" t="s">
        <v>200</v>
      </c>
      <c r="C1469" s="36" t="s">
        <v>34</v>
      </c>
      <c r="D1469" s="37">
        <v>33679</v>
      </c>
      <c r="E1469" s="37"/>
      <c r="F1469" s="37"/>
      <c r="G1469" s="37"/>
      <c r="H1469" s="37"/>
      <c r="I1469" s="37"/>
      <c r="J1469" s="38" t="s">
        <v>206</v>
      </c>
      <c r="K1469" s="38"/>
      <c r="L1469" s="38"/>
      <c r="M1469" s="38"/>
      <c r="N1469" s="38"/>
      <c r="O1469" s="38"/>
      <c r="P1469" s="38"/>
      <c r="U1469" s="39">
        <f t="shared" si="111"/>
        <v>6.4832559999999999</v>
      </c>
      <c r="V1469" s="34">
        <v>1.976</v>
      </c>
      <c r="X1469" s="39">
        <f>Y1469*3.281</f>
        <v>6.2995200000000002</v>
      </c>
      <c r="Y1469" s="34">
        <v>1.92</v>
      </c>
      <c r="AA1469" s="34">
        <v>425.935</v>
      </c>
      <c r="AB1469" s="34">
        <f t="shared" si="114"/>
        <v>423.959</v>
      </c>
      <c r="AC1469" s="34">
        <f>AA1469-Y1469</f>
        <v>424.01499999999999</v>
      </c>
      <c r="AD1469" s="34">
        <f t="shared" si="115"/>
        <v>1.3879999999999768</v>
      </c>
      <c r="AE1469" s="34">
        <f t="shared" si="115"/>
        <v>1.3319999999999936</v>
      </c>
      <c r="AF1469" s="34">
        <f t="shared" si="112"/>
        <v>5.5999999999983174E-2</v>
      </c>
    </row>
    <row r="1470" spans="1:32" s="34" customFormat="1" x14ac:dyDescent="0.2">
      <c r="A1470" s="34" t="s">
        <v>200</v>
      </c>
      <c r="C1470" s="36" t="s">
        <v>34</v>
      </c>
      <c r="D1470" s="37">
        <v>33771</v>
      </c>
      <c r="E1470" s="37"/>
      <c r="F1470" s="37"/>
      <c r="G1470" s="37"/>
      <c r="H1470" s="37"/>
      <c r="I1470" s="37"/>
      <c r="J1470" s="38" t="s">
        <v>206</v>
      </c>
      <c r="K1470" s="38"/>
      <c r="L1470" s="38"/>
      <c r="M1470" s="38"/>
      <c r="N1470" s="38"/>
      <c r="O1470" s="38"/>
      <c r="P1470" s="38"/>
      <c r="U1470" s="39">
        <f t="shared" si="111"/>
        <v>7.1164890000000005</v>
      </c>
      <c r="V1470" s="34">
        <v>2.169</v>
      </c>
      <c r="X1470" s="40">
        <f>Y1470*3.281</f>
        <v>6.765422</v>
      </c>
      <c r="Y1470" s="34">
        <v>2.0619999999999998</v>
      </c>
      <c r="AA1470" s="34">
        <v>425.935</v>
      </c>
      <c r="AB1470" s="34">
        <f t="shared" si="114"/>
        <v>423.76600000000002</v>
      </c>
      <c r="AC1470" s="34">
        <f>AA1470-Y1470</f>
        <v>423.87299999999999</v>
      </c>
      <c r="AD1470" s="34">
        <f t="shared" si="115"/>
        <v>1.5809999999999604</v>
      </c>
      <c r="AE1470" s="34">
        <f t="shared" si="115"/>
        <v>1.4739999999999895</v>
      </c>
      <c r="AF1470" s="34">
        <f>AC1470-AB1470</f>
        <v>0.1069999999999709</v>
      </c>
    </row>
    <row r="1471" spans="1:32" s="34" customFormat="1" x14ac:dyDescent="0.2">
      <c r="A1471" s="34" t="s">
        <v>200</v>
      </c>
      <c r="C1471" s="36">
        <v>309</v>
      </c>
      <c r="D1471" s="37">
        <v>35325</v>
      </c>
      <c r="E1471" s="37"/>
      <c r="F1471" s="37"/>
      <c r="G1471" s="37"/>
      <c r="H1471" s="37"/>
      <c r="I1471" s="37"/>
      <c r="J1471" s="38" t="s">
        <v>206</v>
      </c>
      <c r="K1471" s="38"/>
      <c r="L1471" s="38"/>
      <c r="M1471" s="38"/>
      <c r="N1471" s="38"/>
      <c r="O1471" s="38"/>
      <c r="P1471" s="38"/>
      <c r="U1471" s="39">
        <f t="shared" si="111"/>
        <v>6.9097859999999995</v>
      </c>
      <c r="V1471" s="34">
        <v>2.1059999999999999</v>
      </c>
      <c r="X1471" s="39">
        <f>Y1471*3.281</f>
        <v>6.8999430000000013</v>
      </c>
      <c r="Y1471" s="34">
        <v>2.1030000000000002</v>
      </c>
      <c r="AA1471" s="34">
        <v>425.935</v>
      </c>
      <c r="AB1471" s="34">
        <f>AA1471-V1471</f>
        <v>423.82900000000001</v>
      </c>
      <c r="AC1471" s="34">
        <f>AA1471-Y1471</f>
        <v>423.83199999999999</v>
      </c>
      <c r="AD1471" s="34">
        <f t="shared" si="115"/>
        <v>1.5179999999999723</v>
      </c>
      <c r="AE1471" s="34">
        <f t="shared" si="115"/>
        <v>1.5149999999999864</v>
      </c>
      <c r="AF1471" s="34">
        <f>AC1471-AB1471</f>
        <v>2.9999999999859028E-3</v>
      </c>
    </row>
    <row r="1472" spans="1:32" s="34" customFormat="1" x14ac:dyDescent="0.2">
      <c r="A1472" s="34" t="s">
        <v>200</v>
      </c>
      <c r="C1472" s="36"/>
      <c r="D1472" s="37"/>
      <c r="E1472" s="37"/>
      <c r="F1472" s="37"/>
      <c r="G1472" s="37"/>
      <c r="H1472" s="37"/>
      <c r="I1472" s="37"/>
      <c r="J1472" s="38"/>
      <c r="K1472" s="38"/>
      <c r="L1472" s="38"/>
      <c r="M1472" s="38"/>
      <c r="N1472" s="38"/>
      <c r="O1472" s="38"/>
      <c r="P1472" s="38"/>
      <c r="U1472" s="39"/>
      <c r="X1472" s="39"/>
    </row>
    <row r="1473" spans="1:30" s="34" customFormat="1" x14ac:dyDescent="0.2">
      <c r="A1473" s="34" t="s">
        <v>200</v>
      </c>
      <c r="C1473" s="36" t="s">
        <v>38</v>
      </c>
      <c r="D1473" s="37">
        <v>30461</v>
      </c>
      <c r="E1473" s="37"/>
      <c r="F1473" s="37"/>
      <c r="G1473" s="37"/>
      <c r="H1473" s="37"/>
      <c r="I1473" s="37"/>
      <c r="J1473" s="38" t="str">
        <f t="shared" ref="J1473:J1536" si="116">IF(ISBLANK(Q1473),"V","S")</f>
        <v>S</v>
      </c>
      <c r="K1473" s="38"/>
      <c r="L1473" s="38"/>
      <c r="M1473" s="38"/>
      <c r="N1473" s="38"/>
      <c r="O1473" s="38"/>
      <c r="P1473" s="38"/>
      <c r="Q1473" s="34">
        <v>0</v>
      </c>
      <c r="R1473" s="34">
        <v>0</v>
      </c>
      <c r="U1473" s="39">
        <f t="shared" si="111"/>
        <v>32.150519000000003</v>
      </c>
      <c r="V1473" s="34">
        <v>9.7989999999999995</v>
      </c>
      <c r="X1473" s="39"/>
      <c r="AA1473" s="34">
        <v>433.815</v>
      </c>
      <c r="AB1473" s="34">
        <v>424.01499999999999</v>
      </c>
      <c r="AD1473" s="34">
        <v>8.9380000000000006</v>
      </c>
    </row>
    <row r="1474" spans="1:30" s="34" customFormat="1" x14ac:dyDescent="0.2">
      <c r="A1474" s="34" t="s">
        <v>200</v>
      </c>
      <c r="C1474" s="36" t="s">
        <v>38</v>
      </c>
      <c r="D1474" s="37">
        <v>30475</v>
      </c>
      <c r="E1474" s="37"/>
      <c r="F1474" s="37"/>
      <c r="G1474" s="37"/>
      <c r="H1474" s="37"/>
      <c r="I1474" s="37"/>
      <c r="J1474" s="38" t="str">
        <f t="shared" si="116"/>
        <v>S</v>
      </c>
      <c r="K1474" s="38"/>
      <c r="L1474" s="38"/>
      <c r="M1474" s="38"/>
      <c r="N1474" s="38"/>
      <c r="O1474" s="38"/>
      <c r="P1474" s="38"/>
      <c r="Q1474" s="34">
        <v>33</v>
      </c>
      <c r="R1474" s="34">
        <v>0.84</v>
      </c>
      <c r="U1474" s="39">
        <f t="shared" si="111"/>
        <v>32.160361999999999</v>
      </c>
      <c r="V1474" s="34">
        <v>9.8019999999999996</v>
      </c>
      <c r="X1474" s="39"/>
      <c r="AA1474" s="34">
        <v>433.815</v>
      </c>
      <c r="AB1474" s="34">
        <v>424.012</v>
      </c>
      <c r="AD1474" s="34">
        <v>8.9410000000000007</v>
      </c>
    </row>
    <row r="1475" spans="1:30" s="34" customFormat="1" x14ac:dyDescent="0.2">
      <c r="A1475" s="34" t="s">
        <v>200</v>
      </c>
      <c r="C1475" s="36" t="s">
        <v>38</v>
      </c>
      <c r="D1475" s="37">
        <v>30483</v>
      </c>
      <c r="E1475" s="37"/>
      <c r="F1475" s="37"/>
      <c r="G1475" s="37"/>
      <c r="H1475" s="37"/>
      <c r="I1475" s="37"/>
      <c r="J1475" s="38" t="str">
        <f t="shared" si="116"/>
        <v>S</v>
      </c>
      <c r="K1475" s="38"/>
      <c r="L1475" s="38"/>
      <c r="M1475" s="38"/>
      <c r="N1475" s="38"/>
      <c r="O1475" s="38"/>
      <c r="P1475" s="38"/>
      <c r="Q1475" s="34">
        <v>33</v>
      </c>
      <c r="R1475" s="34">
        <v>0.86499999999999999</v>
      </c>
      <c r="U1475" s="39">
        <f t="shared" si="111"/>
        <v>32.137394999999998</v>
      </c>
      <c r="V1475" s="34">
        <v>9.7949999999999999</v>
      </c>
      <c r="X1475" s="39"/>
      <c r="AA1475" s="34">
        <v>433.815</v>
      </c>
      <c r="AB1475" s="34">
        <v>424.02</v>
      </c>
      <c r="AD1475" s="34">
        <v>8.9339999999999993</v>
      </c>
    </row>
    <row r="1476" spans="1:30" s="34" customFormat="1" x14ac:dyDescent="0.2">
      <c r="A1476" s="34" t="s">
        <v>200</v>
      </c>
      <c r="C1476" s="36" t="s">
        <v>38</v>
      </c>
      <c r="D1476" s="37">
        <v>30488</v>
      </c>
      <c r="E1476" s="37"/>
      <c r="F1476" s="37"/>
      <c r="G1476" s="37"/>
      <c r="H1476" s="37"/>
      <c r="I1476" s="37"/>
      <c r="J1476" s="38" t="str">
        <f t="shared" si="116"/>
        <v>S</v>
      </c>
      <c r="K1476" s="38"/>
      <c r="L1476" s="38"/>
      <c r="M1476" s="38"/>
      <c r="N1476" s="38"/>
      <c r="O1476" s="38"/>
      <c r="P1476" s="38"/>
      <c r="Q1476" s="34">
        <v>33</v>
      </c>
      <c r="R1476" s="34">
        <v>0.9</v>
      </c>
      <c r="U1476" s="39">
        <f t="shared" si="111"/>
        <v>32.101304000000006</v>
      </c>
      <c r="V1476" s="34">
        <v>9.7840000000000007</v>
      </c>
      <c r="X1476" s="39"/>
      <c r="AA1476" s="34">
        <v>433.815</v>
      </c>
      <c r="AB1476" s="34">
        <v>424.03</v>
      </c>
      <c r="AD1476" s="34">
        <v>8.923</v>
      </c>
    </row>
    <row r="1477" spans="1:30" s="34" customFormat="1" x14ac:dyDescent="0.2">
      <c r="A1477" s="34" t="s">
        <v>200</v>
      </c>
      <c r="C1477" s="36" t="s">
        <v>38</v>
      </c>
      <c r="D1477" s="37">
        <v>30566</v>
      </c>
      <c r="E1477" s="37"/>
      <c r="F1477" s="37"/>
      <c r="G1477" s="37"/>
      <c r="H1477" s="37"/>
      <c r="I1477" s="37"/>
      <c r="J1477" s="38" t="str">
        <f t="shared" si="116"/>
        <v>S</v>
      </c>
      <c r="K1477" s="38"/>
      <c r="L1477" s="38"/>
      <c r="M1477" s="38"/>
      <c r="N1477" s="38"/>
      <c r="O1477" s="38"/>
      <c r="P1477" s="38"/>
      <c r="Q1477" s="34">
        <v>33</v>
      </c>
      <c r="R1477" s="34">
        <v>1.06</v>
      </c>
      <c r="U1477" s="39">
        <f t="shared" si="111"/>
        <v>31.940535000000001</v>
      </c>
      <c r="V1477" s="34">
        <v>9.7349999999999994</v>
      </c>
      <c r="X1477" s="39"/>
      <c r="AA1477" s="34">
        <v>433.815</v>
      </c>
      <c r="AB1477" s="34">
        <v>424.07900000000001</v>
      </c>
      <c r="AD1477" s="34">
        <v>8.8740000000000006</v>
      </c>
    </row>
    <row r="1478" spans="1:30" s="34" customFormat="1" x14ac:dyDescent="0.2">
      <c r="A1478" s="34" t="s">
        <v>200</v>
      </c>
      <c r="C1478" s="36" t="s">
        <v>38</v>
      </c>
      <c r="D1478" s="37">
        <v>30610</v>
      </c>
      <c r="E1478" s="37"/>
      <c r="F1478" s="37"/>
      <c r="G1478" s="37"/>
      <c r="H1478" s="37"/>
      <c r="I1478" s="37"/>
      <c r="J1478" s="38" t="str">
        <f t="shared" si="116"/>
        <v>S</v>
      </c>
      <c r="K1478" s="38"/>
      <c r="L1478" s="38"/>
      <c r="M1478" s="38"/>
      <c r="N1478" s="38"/>
      <c r="O1478" s="38"/>
      <c r="P1478" s="38"/>
      <c r="Q1478" s="34">
        <v>33</v>
      </c>
      <c r="R1478" s="34">
        <v>1</v>
      </c>
      <c r="U1478" s="39">
        <f t="shared" si="111"/>
        <v>32.002873999999998</v>
      </c>
      <c r="V1478" s="34">
        <v>9.7539999999999996</v>
      </c>
      <c r="X1478" s="39"/>
      <c r="AA1478" s="34">
        <v>433.815</v>
      </c>
      <c r="AB1478" s="34">
        <v>424.06099999999998</v>
      </c>
      <c r="AD1478" s="34">
        <v>8.8930000000000007</v>
      </c>
    </row>
    <row r="1479" spans="1:30" s="34" customFormat="1" x14ac:dyDescent="0.2">
      <c r="A1479" s="34" t="s">
        <v>200</v>
      </c>
      <c r="C1479" s="36" t="s">
        <v>38</v>
      </c>
      <c r="D1479" s="37">
        <v>30715</v>
      </c>
      <c r="E1479" s="37"/>
      <c r="F1479" s="37"/>
      <c r="G1479" s="37"/>
      <c r="H1479" s="37"/>
      <c r="I1479" s="37"/>
      <c r="J1479" s="38" t="str">
        <f t="shared" si="116"/>
        <v>S</v>
      </c>
      <c r="K1479" s="38"/>
      <c r="L1479" s="38"/>
      <c r="M1479" s="38"/>
      <c r="N1479" s="38"/>
      <c r="O1479" s="38"/>
      <c r="P1479" s="38"/>
      <c r="Q1479" s="34">
        <v>33</v>
      </c>
      <c r="R1479" s="34">
        <v>0.89</v>
      </c>
      <c r="U1479" s="39">
        <f t="shared" si="111"/>
        <v>32.111147000000003</v>
      </c>
      <c r="V1479" s="34">
        <v>9.7870000000000008</v>
      </c>
      <c r="X1479" s="39"/>
      <c r="AA1479" s="34">
        <v>433.815</v>
      </c>
      <c r="AB1479" s="34">
        <v>424.02699999999999</v>
      </c>
      <c r="AD1479" s="34">
        <v>8.9260000000000002</v>
      </c>
    </row>
    <row r="1480" spans="1:30" s="34" customFormat="1" x14ac:dyDescent="0.2">
      <c r="A1480" s="34" t="s">
        <v>200</v>
      </c>
      <c r="C1480" s="36" t="s">
        <v>38</v>
      </c>
      <c r="D1480" s="37">
        <v>30739</v>
      </c>
      <c r="E1480" s="37"/>
      <c r="F1480" s="37"/>
      <c r="G1480" s="37"/>
      <c r="H1480" s="37"/>
      <c r="I1480" s="37"/>
      <c r="J1480" s="38" t="str">
        <f t="shared" si="116"/>
        <v>S</v>
      </c>
      <c r="K1480" s="38"/>
      <c r="L1480" s="38"/>
      <c r="M1480" s="38"/>
      <c r="N1480" s="38"/>
      <c r="O1480" s="38"/>
      <c r="P1480" s="38"/>
      <c r="Q1480" s="34">
        <v>33</v>
      </c>
      <c r="R1480" s="34">
        <v>0.56999999999999995</v>
      </c>
      <c r="U1480" s="39">
        <f t="shared" si="111"/>
        <v>32.432684999999999</v>
      </c>
      <c r="V1480" s="34">
        <v>9.8849999999999998</v>
      </c>
      <c r="X1480" s="39"/>
      <c r="AA1480" s="34">
        <v>433.815</v>
      </c>
      <c r="AB1480" s="34">
        <v>423.93</v>
      </c>
      <c r="AD1480" s="34">
        <v>9.0239999999999991</v>
      </c>
    </row>
    <row r="1481" spans="1:30" s="34" customFormat="1" x14ac:dyDescent="0.2">
      <c r="A1481" s="34" t="s">
        <v>200</v>
      </c>
      <c r="C1481" s="36" t="s">
        <v>38</v>
      </c>
      <c r="D1481" s="37">
        <v>30778</v>
      </c>
      <c r="E1481" s="37"/>
      <c r="F1481" s="37"/>
      <c r="G1481" s="37"/>
      <c r="H1481" s="37"/>
      <c r="I1481" s="37"/>
      <c r="J1481" s="38" t="str">
        <f t="shared" si="116"/>
        <v>S</v>
      </c>
      <c r="K1481" s="38"/>
      <c r="L1481" s="38"/>
      <c r="M1481" s="38"/>
      <c r="N1481" s="38"/>
      <c r="O1481" s="38"/>
      <c r="P1481" s="38"/>
      <c r="Q1481" s="34">
        <v>34</v>
      </c>
      <c r="R1481" s="34">
        <v>1.6</v>
      </c>
      <c r="U1481" s="39">
        <f t="shared" si="111"/>
        <v>32.403156000000003</v>
      </c>
      <c r="V1481" s="34">
        <v>9.8759999999999994</v>
      </c>
      <c r="X1481" s="39"/>
      <c r="AA1481" s="34">
        <v>433.815</v>
      </c>
      <c r="AB1481" s="34">
        <v>423.93900000000002</v>
      </c>
      <c r="AD1481" s="34">
        <v>9.0150000000000006</v>
      </c>
    </row>
    <row r="1482" spans="1:30" s="34" customFormat="1" x14ac:dyDescent="0.2">
      <c r="A1482" s="34" t="s">
        <v>200</v>
      </c>
      <c r="C1482" s="36" t="s">
        <v>38</v>
      </c>
      <c r="D1482" s="37">
        <v>30785</v>
      </c>
      <c r="E1482" s="37"/>
      <c r="F1482" s="37"/>
      <c r="G1482" s="37"/>
      <c r="H1482" s="37"/>
      <c r="I1482" s="37"/>
      <c r="J1482" s="38" t="str">
        <f t="shared" si="116"/>
        <v>S</v>
      </c>
      <c r="K1482" s="38"/>
      <c r="L1482" s="38"/>
      <c r="M1482" s="38"/>
      <c r="N1482" s="38"/>
      <c r="O1482" s="38"/>
      <c r="P1482" s="38"/>
      <c r="Q1482" s="34">
        <v>34</v>
      </c>
      <c r="R1482" s="34">
        <v>1.63</v>
      </c>
      <c r="U1482" s="39">
        <f t="shared" si="111"/>
        <v>32.370345999999998</v>
      </c>
      <c r="V1482" s="34">
        <v>9.8659999999999997</v>
      </c>
      <c r="X1482" s="39"/>
      <c r="AA1482" s="34">
        <v>433.815</v>
      </c>
      <c r="AB1482" s="34">
        <v>423.94799999999998</v>
      </c>
      <c r="AD1482" s="34">
        <v>9.0050000000000008</v>
      </c>
    </row>
    <row r="1483" spans="1:30" s="34" customFormat="1" x14ac:dyDescent="0.2">
      <c r="A1483" s="34" t="s">
        <v>200</v>
      </c>
      <c r="C1483" s="36" t="s">
        <v>38</v>
      </c>
      <c r="D1483" s="37">
        <v>30799</v>
      </c>
      <c r="E1483" s="37"/>
      <c r="F1483" s="37"/>
      <c r="G1483" s="37"/>
      <c r="H1483" s="37"/>
      <c r="I1483" s="37"/>
      <c r="J1483" s="38" t="str">
        <f t="shared" si="116"/>
        <v>S</v>
      </c>
      <c r="K1483" s="38"/>
      <c r="L1483" s="38"/>
      <c r="M1483" s="38"/>
      <c r="N1483" s="38"/>
      <c r="O1483" s="38"/>
      <c r="P1483" s="38"/>
      <c r="Q1483" s="34">
        <v>34</v>
      </c>
      <c r="R1483" s="34">
        <v>1.7</v>
      </c>
      <c r="U1483" s="39">
        <f t="shared" si="111"/>
        <v>32.301445000000001</v>
      </c>
      <c r="V1483" s="34">
        <v>9.8450000000000006</v>
      </c>
      <c r="X1483" s="39"/>
      <c r="AA1483" s="34">
        <v>433.815</v>
      </c>
      <c r="AB1483" s="34">
        <v>423.96899999999999</v>
      </c>
      <c r="AD1483" s="34">
        <v>8.984</v>
      </c>
    </row>
    <row r="1484" spans="1:30" s="34" customFormat="1" x14ac:dyDescent="0.2">
      <c r="A1484" s="34" t="s">
        <v>200</v>
      </c>
      <c r="C1484" s="36" t="s">
        <v>38</v>
      </c>
      <c r="D1484" s="37">
        <v>30806</v>
      </c>
      <c r="E1484" s="37"/>
      <c r="F1484" s="37"/>
      <c r="G1484" s="37"/>
      <c r="H1484" s="37"/>
      <c r="I1484" s="37"/>
      <c r="J1484" s="38" t="str">
        <f t="shared" si="116"/>
        <v>S</v>
      </c>
      <c r="K1484" s="38"/>
      <c r="L1484" s="38"/>
      <c r="M1484" s="38"/>
      <c r="N1484" s="38"/>
      <c r="O1484" s="38"/>
      <c r="P1484" s="38"/>
      <c r="Q1484" s="34">
        <v>34</v>
      </c>
      <c r="R1484" s="34">
        <v>1.9</v>
      </c>
      <c r="U1484" s="39">
        <f t="shared" si="111"/>
        <v>32.101304000000006</v>
      </c>
      <c r="V1484" s="34">
        <v>9.7840000000000007</v>
      </c>
      <c r="X1484" s="39"/>
      <c r="AA1484" s="34">
        <v>433.815</v>
      </c>
      <c r="AB1484" s="34">
        <v>424.03</v>
      </c>
      <c r="AD1484" s="34">
        <v>8.923</v>
      </c>
    </row>
    <row r="1485" spans="1:30" s="34" customFormat="1" x14ac:dyDescent="0.2">
      <c r="A1485" s="34" t="s">
        <v>200</v>
      </c>
      <c r="C1485" s="36" t="s">
        <v>38</v>
      </c>
      <c r="D1485" s="37">
        <v>30830</v>
      </c>
      <c r="E1485" s="37"/>
      <c r="F1485" s="37"/>
      <c r="G1485" s="37"/>
      <c r="H1485" s="37"/>
      <c r="I1485" s="37"/>
      <c r="J1485" s="38" t="str">
        <f t="shared" si="116"/>
        <v>V</v>
      </c>
      <c r="K1485" s="38"/>
      <c r="L1485" s="38"/>
      <c r="M1485" s="38"/>
      <c r="N1485" s="38"/>
      <c r="O1485" s="38"/>
      <c r="P1485" s="38"/>
      <c r="U1485" s="39">
        <f t="shared" ref="U1485:U1548" si="117">V1485*3.281</f>
        <v>32.052089000000002</v>
      </c>
      <c r="V1485" s="34">
        <v>9.7690000000000001</v>
      </c>
      <c r="X1485" s="39"/>
      <c r="AA1485" s="34">
        <v>433.815</v>
      </c>
      <c r="AB1485" s="34">
        <v>424.04599999999999</v>
      </c>
      <c r="AD1485" s="34">
        <v>8.9079999999999995</v>
      </c>
    </row>
    <row r="1486" spans="1:30" s="34" customFormat="1" x14ac:dyDescent="0.2">
      <c r="A1486" s="34" t="s">
        <v>200</v>
      </c>
      <c r="C1486" s="36" t="s">
        <v>38</v>
      </c>
      <c r="D1486" s="37">
        <v>30839</v>
      </c>
      <c r="E1486" s="37"/>
      <c r="F1486" s="37"/>
      <c r="G1486" s="37"/>
      <c r="H1486" s="37"/>
      <c r="I1486" s="37"/>
      <c r="J1486" s="38" t="str">
        <f t="shared" si="116"/>
        <v>S</v>
      </c>
      <c r="K1486" s="38"/>
      <c r="L1486" s="38"/>
      <c r="M1486" s="38"/>
      <c r="N1486" s="38"/>
      <c r="O1486" s="38"/>
      <c r="P1486" s="38"/>
      <c r="Q1486" s="34">
        <v>34</v>
      </c>
      <c r="R1486" s="34">
        <v>1.97</v>
      </c>
      <c r="U1486" s="39">
        <f t="shared" si="117"/>
        <v>32.032403000000002</v>
      </c>
      <c r="V1486" s="34">
        <v>9.7629999999999999</v>
      </c>
      <c r="X1486" s="39"/>
      <c r="AA1486" s="34">
        <v>433.815</v>
      </c>
      <c r="AB1486" s="34">
        <v>424.05200000000002</v>
      </c>
      <c r="AD1486" s="34">
        <v>8.9019999999999992</v>
      </c>
    </row>
    <row r="1487" spans="1:30" s="34" customFormat="1" x14ac:dyDescent="0.2">
      <c r="A1487" s="34" t="s">
        <v>200</v>
      </c>
      <c r="C1487" s="36" t="s">
        <v>38</v>
      </c>
      <c r="D1487" s="37">
        <v>30848</v>
      </c>
      <c r="E1487" s="37"/>
      <c r="F1487" s="37"/>
      <c r="G1487" s="37"/>
      <c r="H1487" s="37"/>
      <c r="I1487" s="37"/>
      <c r="J1487" s="38" t="str">
        <f t="shared" si="116"/>
        <v>S</v>
      </c>
      <c r="K1487" s="38"/>
      <c r="L1487" s="38"/>
      <c r="M1487" s="38"/>
      <c r="N1487" s="38"/>
      <c r="O1487" s="38"/>
      <c r="P1487" s="38"/>
      <c r="Q1487" s="34">
        <v>34</v>
      </c>
      <c r="R1487" s="34">
        <v>2.17</v>
      </c>
      <c r="U1487" s="39">
        <f t="shared" si="117"/>
        <v>31.832262</v>
      </c>
      <c r="V1487" s="34">
        <v>9.702</v>
      </c>
      <c r="X1487" s="39"/>
      <c r="AA1487" s="34">
        <v>433.815</v>
      </c>
      <c r="AB1487" s="34">
        <v>424.113</v>
      </c>
      <c r="AD1487" s="34">
        <v>8.8409999999999993</v>
      </c>
    </row>
    <row r="1488" spans="1:30" s="34" customFormat="1" x14ac:dyDescent="0.2">
      <c r="A1488" s="34" t="s">
        <v>200</v>
      </c>
      <c r="C1488" s="36" t="s">
        <v>38</v>
      </c>
      <c r="D1488" s="37">
        <v>30854</v>
      </c>
      <c r="E1488" s="37"/>
      <c r="F1488" s="37"/>
      <c r="G1488" s="37"/>
      <c r="H1488" s="37"/>
      <c r="I1488" s="37"/>
      <c r="J1488" s="38" t="str">
        <f t="shared" si="116"/>
        <v>S</v>
      </c>
      <c r="K1488" s="38"/>
      <c r="L1488" s="38"/>
      <c r="M1488" s="38"/>
      <c r="N1488" s="38"/>
      <c r="O1488" s="38"/>
      <c r="P1488" s="38"/>
      <c r="Q1488" s="34">
        <v>34</v>
      </c>
      <c r="R1488" s="34">
        <v>2.4700000000000002</v>
      </c>
      <c r="U1488" s="39">
        <f t="shared" si="117"/>
        <v>31.53041</v>
      </c>
      <c r="V1488" s="34">
        <v>9.61</v>
      </c>
      <c r="X1488" s="39"/>
      <c r="AA1488" s="34">
        <v>433.815</v>
      </c>
      <c r="AB1488" s="34">
        <v>424.20400000000001</v>
      </c>
      <c r="AD1488" s="34">
        <v>8.7490000000000006</v>
      </c>
    </row>
    <row r="1489" spans="1:30" s="34" customFormat="1" x14ac:dyDescent="0.2">
      <c r="A1489" s="34" t="s">
        <v>200</v>
      </c>
      <c r="C1489" s="36" t="s">
        <v>38</v>
      </c>
      <c r="D1489" s="37">
        <v>30861</v>
      </c>
      <c r="E1489" s="37"/>
      <c r="F1489" s="37"/>
      <c r="G1489" s="37"/>
      <c r="H1489" s="37"/>
      <c r="I1489" s="37"/>
      <c r="J1489" s="38" t="str">
        <f t="shared" si="116"/>
        <v>S</v>
      </c>
      <c r="K1489" s="38"/>
      <c r="L1489" s="38"/>
      <c r="M1489" s="38"/>
      <c r="N1489" s="38"/>
      <c r="O1489" s="38"/>
      <c r="P1489" s="38"/>
      <c r="Q1489" s="34">
        <v>34</v>
      </c>
      <c r="R1489" s="34">
        <v>2.54</v>
      </c>
      <c r="U1489" s="39">
        <f t="shared" si="117"/>
        <v>31.461509000000003</v>
      </c>
      <c r="V1489" s="34">
        <v>9.5890000000000004</v>
      </c>
      <c r="X1489" s="39"/>
      <c r="AA1489" s="34">
        <v>433.815</v>
      </c>
      <c r="AB1489" s="34">
        <v>424.22500000000002</v>
      </c>
      <c r="AD1489" s="34">
        <v>8.7279999999999998</v>
      </c>
    </row>
    <row r="1490" spans="1:30" s="34" customFormat="1" x14ac:dyDescent="0.2">
      <c r="A1490" s="34" t="s">
        <v>200</v>
      </c>
      <c r="C1490" s="36" t="s">
        <v>38</v>
      </c>
      <c r="D1490" s="37">
        <v>30869</v>
      </c>
      <c r="E1490" s="37"/>
      <c r="F1490" s="37"/>
      <c r="G1490" s="37"/>
      <c r="H1490" s="37"/>
      <c r="I1490" s="37"/>
      <c r="J1490" s="38" t="str">
        <f t="shared" si="116"/>
        <v>S</v>
      </c>
      <c r="K1490" s="38"/>
      <c r="L1490" s="38"/>
      <c r="M1490" s="38"/>
      <c r="N1490" s="38"/>
      <c r="O1490" s="38"/>
      <c r="P1490" s="38"/>
      <c r="Q1490" s="34">
        <v>34</v>
      </c>
      <c r="R1490" s="34">
        <v>2.52</v>
      </c>
      <c r="U1490" s="39">
        <f t="shared" si="117"/>
        <v>31.481195000000003</v>
      </c>
      <c r="V1490" s="34">
        <v>9.5950000000000006</v>
      </c>
      <c r="X1490" s="39"/>
      <c r="AA1490" s="34">
        <v>433.815</v>
      </c>
      <c r="AB1490" s="34">
        <v>424.21899999999999</v>
      </c>
      <c r="AD1490" s="34">
        <v>8.734</v>
      </c>
    </row>
    <row r="1491" spans="1:30" s="34" customFormat="1" x14ac:dyDescent="0.2">
      <c r="A1491" s="34" t="s">
        <v>200</v>
      </c>
      <c r="C1491" s="36" t="s">
        <v>38</v>
      </c>
      <c r="D1491" s="37">
        <v>30881</v>
      </c>
      <c r="E1491" s="37"/>
      <c r="F1491" s="37"/>
      <c r="G1491" s="37"/>
      <c r="H1491" s="37"/>
      <c r="I1491" s="37"/>
      <c r="J1491" s="38" t="str">
        <f t="shared" si="116"/>
        <v>V</v>
      </c>
      <c r="K1491" s="38"/>
      <c r="L1491" s="38"/>
      <c r="M1491" s="38"/>
      <c r="N1491" s="38"/>
      <c r="O1491" s="38"/>
      <c r="P1491" s="38"/>
      <c r="U1491" s="39">
        <f t="shared" si="117"/>
        <v>31.520567</v>
      </c>
      <c r="V1491" s="34">
        <v>9.6069999999999993</v>
      </c>
      <c r="X1491" s="39"/>
      <c r="AA1491" s="34">
        <v>433.815</v>
      </c>
      <c r="AB1491" s="34">
        <v>424.20699999999999</v>
      </c>
      <c r="AD1491" s="34">
        <v>8.7460000000000004</v>
      </c>
    </row>
    <row r="1492" spans="1:30" s="34" customFormat="1" x14ac:dyDescent="0.2">
      <c r="A1492" s="34" t="s">
        <v>200</v>
      </c>
      <c r="C1492" s="36" t="s">
        <v>38</v>
      </c>
      <c r="D1492" s="37">
        <v>30888</v>
      </c>
      <c r="E1492" s="37"/>
      <c r="F1492" s="37"/>
      <c r="G1492" s="37"/>
      <c r="H1492" s="37"/>
      <c r="I1492" s="37"/>
      <c r="J1492" s="38" t="str">
        <f t="shared" si="116"/>
        <v>S</v>
      </c>
      <c r="K1492" s="38"/>
      <c r="L1492" s="38"/>
      <c r="M1492" s="38"/>
      <c r="N1492" s="38"/>
      <c r="O1492" s="38"/>
      <c r="P1492" s="38"/>
      <c r="Q1492" s="34">
        <v>33</v>
      </c>
      <c r="R1492" s="34">
        <v>1.44</v>
      </c>
      <c r="U1492" s="39">
        <f t="shared" si="117"/>
        <v>31.563219999999998</v>
      </c>
      <c r="V1492" s="34">
        <v>9.6199999999999992</v>
      </c>
      <c r="X1492" s="39"/>
      <c r="AA1492" s="34">
        <v>433.815</v>
      </c>
      <c r="AB1492" s="34">
        <v>424.19499999999999</v>
      </c>
      <c r="AD1492" s="34">
        <v>8.7590000000000003</v>
      </c>
    </row>
    <row r="1493" spans="1:30" s="34" customFormat="1" x14ac:dyDescent="0.2">
      <c r="A1493" s="34" t="s">
        <v>200</v>
      </c>
      <c r="C1493" s="36" t="s">
        <v>38</v>
      </c>
      <c r="D1493" s="37">
        <v>30897</v>
      </c>
      <c r="E1493" s="37"/>
      <c r="F1493" s="37"/>
      <c r="G1493" s="37"/>
      <c r="H1493" s="37"/>
      <c r="I1493" s="37"/>
      <c r="J1493" s="38" t="str">
        <f t="shared" si="116"/>
        <v>S</v>
      </c>
      <c r="K1493" s="38"/>
      <c r="L1493" s="38"/>
      <c r="M1493" s="38"/>
      <c r="N1493" s="38"/>
      <c r="O1493" s="38"/>
      <c r="P1493" s="38"/>
      <c r="Q1493" s="34">
        <v>33</v>
      </c>
      <c r="R1493" s="34">
        <v>1.25</v>
      </c>
      <c r="U1493" s="39">
        <f t="shared" si="117"/>
        <v>31.753518000000003</v>
      </c>
      <c r="V1493" s="34">
        <v>9.6780000000000008</v>
      </c>
      <c r="X1493" s="39"/>
      <c r="AA1493" s="34">
        <v>433.815</v>
      </c>
      <c r="AB1493" s="34">
        <v>424.137</v>
      </c>
      <c r="AD1493" s="34">
        <v>8.8170000000000002</v>
      </c>
    </row>
    <row r="1494" spans="1:30" s="34" customFormat="1" x14ac:dyDescent="0.2">
      <c r="A1494" s="34" t="s">
        <v>200</v>
      </c>
      <c r="C1494" s="36" t="s">
        <v>38</v>
      </c>
      <c r="D1494" s="37">
        <v>30904</v>
      </c>
      <c r="E1494" s="37"/>
      <c r="F1494" s="37"/>
      <c r="G1494" s="37"/>
      <c r="H1494" s="37"/>
      <c r="I1494" s="37"/>
      <c r="J1494" s="38" t="str">
        <f t="shared" si="116"/>
        <v>S</v>
      </c>
      <c r="K1494" s="38"/>
      <c r="L1494" s="38"/>
      <c r="M1494" s="38"/>
      <c r="N1494" s="38"/>
      <c r="O1494" s="38"/>
      <c r="P1494" s="38"/>
      <c r="Q1494" s="34">
        <v>34</v>
      </c>
      <c r="R1494" s="34">
        <v>2.19</v>
      </c>
      <c r="U1494" s="39">
        <f t="shared" si="117"/>
        <v>31.812576</v>
      </c>
      <c r="V1494" s="34">
        <v>9.6959999999999997</v>
      </c>
      <c r="X1494" s="39"/>
      <c r="AA1494" s="34">
        <v>433.815</v>
      </c>
      <c r="AB1494" s="34">
        <v>424.11900000000003</v>
      </c>
      <c r="AD1494" s="34">
        <v>8.8350000000000009</v>
      </c>
    </row>
    <row r="1495" spans="1:30" s="34" customFormat="1" x14ac:dyDescent="0.2">
      <c r="A1495" s="34" t="s">
        <v>200</v>
      </c>
      <c r="C1495" s="36" t="s">
        <v>38</v>
      </c>
      <c r="D1495" s="37">
        <v>30911</v>
      </c>
      <c r="E1495" s="37"/>
      <c r="F1495" s="37"/>
      <c r="G1495" s="37"/>
      <c r="H1495" s="37"/>
      <c r="I1495" s="37"/>
      <c r="J1495" s="38" t="str">
        <f t="shared" si="116"/>
        <v>V</v>
      </c>
      <c r="K1495" s="38"/>
      <c r="L1495" s="38"/>
      <c r="M1495" s="38"/>
      <c r="N1495" s="38"/>
      <c r="O1495" s="38"/>
      <c r="P1495" s="38"/>
      <c r="U1495" s="39">
        <f t="shared" si="117"/>
        <v>31.911006000000004</v>
      </c>
      <c r="V1495" s="34">
        <v>9.7260000000000009</v>
      </c>
      <c r="X1495" s="39"/>
      <c r="AA1495" s="34">
        <v>433.815</v>
      </c>
      <c r="AB1495" s="34">
        <v>424.08800000000002</v>
      </c>
      <c r="AD1495" s="34">
        <v>8.8650000000000002</v>
      </c>
    </row>
    <row r="1496" spans="1:30" s="34" customFormat="1" x14ac:dyDescent="0.2">
      <c r="A1496" s="34" t="s">
        <v>200</v>
      </c>
      <c r="C1496" s="36" t="s">
        <v>38</v>
      </c>
      <c r="D1496" s="37">
        <v>30917</v>
      </c>
      <c r="E1496" s="37"/>
      <c r="F1496" s="37"/>
      <c r="G1496" s="37"/>
      <c r="H1496" s="37"/>
      <c r="I1496" s="37"/>
      <c r="J1496" s="38" t="str">
        <f t="shared" si="116"/>
        <v>S</v>
      </c>
      <c r="K1496" s="38"/>
      <c r="L1496" s="38"/>
      <c r="M1496" s="38"/>
      <c r="N1496" s="38"/>
      <c r="O1496" s="38"/>
      <c r="P1496" s="38"/>
      <c r="Q1496" s="34">
        <v>34</v>
      </c>
      <c r="R1496" s="34">
        <v>2.13</v>
      </c>
      <c r="U1496" s="39">
        <f t="shared" si="117"/>
        <v>31.871634000000004</v>
      </c>
      <c r="V1496" s="34">
        <v>9.7140000000000004</v>
      </c>
      <c r="X1496" s="39"/>
      <c r="AA1496" s="34">
        <v>433.815</v>
      </c>
      <c r="AB1496" s="34">
        <v>424.101</v>
      </c>
      <c r="AD1496" s="34">
        <v>8.8529999999999998</v>
      </c>
    </row>
    <row r="1497" spans="1:30" s="34" customFormat="1" x14ac:dyDescent="0.2">
      <c r="A1497" s="34" t="s">
        <v>200</v>
      </c>
      <c r="C1497" s="36" t="s">
        <v>38</v>
      </c>
      <c r="D1497" s="37">
        <v>30925</v>
      </c>
      <c r="E1497" s="37"/>
      <c r="F1497" s="37"/>
      <c r="G1497" s="37"/>
      <c r="H1497" s="37"/>
      <c r="I1497" s="37"/>
      <c r="J1497" s="38" t="str">
        <f t="shared" si="116"/>
        <v>S</v>
      </c>
      <c r="K1497" s="38"/>
      <c r="L1497" s="38"/>
      <c r="M1497" s="38"/>
      <c r="N1497" s="38"/>
      <c r="O1497" s="38"/>
      <c r="P1497" s="38"/>
      <c r="Q1497" s="34">
        <v>34</v>
      </c>
      <c r="R1497" s="34">
        <v>2.0299999999999998</v>
      </c>
      <c r="U1497" s="39">
        <f t="shared" si="117"/>
        <v>31.973344999999998</v>
      </c>
      <c r="V1497" s="34">
        <v>9.7449999999999992</v>
      </c>
      <c r="X1497" s="39"/>
      <c r="AA1497" s="34">
        <v>433.815</v>
      </c>
      <c r="AB1497" s="34">
        <v>424.07</v>
      </c>
      <c r="AD1497" s="34">
        <v>8.8840000000000003</v>
      </c>
    </row>
    <row r="1498" spans="1:30" s="34" customFormat="1" x14ac:dyDescent="0.2">
      <c r="A1498" s="34" t="s">
        <v>200</v>
      </c>
      <c r="C1498" s="36" t="s">
        <v>38</v>
      </c>
      <c r="D1498" s="37">
        <v>30934</v>
      </c>
      <c r="E1498" s="37"/>
      <c r="F1498" s="37"/>
      <c r="G1498" s="37"/>
      <c r="H1498" s="37"/>
      <c r="I1498" s="37"/>
      <c r="J1498" s="38" t="str">
        <f t="shared" si="116"/>
        <v>S</v>
      </c>
      <c r="K1498" s="38"/>
      <c r="L1498" s="38"/>
      <c r="M1498" s="38"/>
      <c r="N1498" s="38"/>
      <c r="O1498" s="38"/>
      <c r="P1498" s="38"/>
      <c r="Q1498" s="34">
        <v>34</v>
      </c>
      <c r="R1498" s="34">
        <v>1.98</v>
      </c>
      <c r="U1498" s="39">
        <f t="shared" si="117"/>
        <v>32.022559999999999</v>
      </c>
      <c r="V1498" s="34">
        <v>9.76</v>
      </c>
      <c r="X1498" s="39"/>
      <c r="AA1498" s="34">
        <v>433.815</v>
      </c>
      <c r="AB1498" s="34">
        <v>424.05500000000001</v>
      </c>
      <c r="AD1498" s="34">
        <v>8.8989999999999991</v>
      </c>
    </row>
    <row r="1499" spans="1:30" s="34" customFormat="1" x14ac:dyDescent="0.2">
      <c r="A1499" s="34" t="s">
        <v>200</v>
      </c>
      <c r="C1499" s="36" t="s">
        <v>38</v>
      </c>
      <c r="D1499" s="37">
        <v>30945</v>
      </c>
      <c r="E1499" s="37"/>
      <c r="F1499" s="37"/>
      <c r="G1499" s="37"/>
      <c r="H1499" s="37"/>
      <c r="I1499" s="37"/>
      <c r="J1499" s="38" t="str">
        <f t="shared" si="116"/>
        <v>S</v>
      </c>
      <c r="K1499" s="38"/>
      <c r="L1499" s="38"/>
      <c r="M1499" s="38"/>
      <c r="N1499" s="38"/>
      <c r="O1499" s="38"/>
      <c r="P1499" s="38"/>
      <c r="Q1499" s="34">
        <v>34</v>
      </c>
      <c r="R1499" s="34">
        <v>1.9</v>
      </c>
      <c r="U1499" s="39">
        <f t="shared" si="117"/>
        <v>32.101304000000006</v>
      </c>
      <c r="V1499" s="34">
        <v>9.7840000000000007</v>
      </c>
      <c r="X1499" s="39"/>
      <c r="AA1499" s="34">
        <v>433.815</v>
      </c>
      <c r="AB1499" s="34">
        <v>424.03</v>
      </c>
      <c r="AD1499" s="34">
        <v>8.923</v>
      </c>
    </row>
    <row r="1500" spans="1:30" s="34" customFormat="1" x14ac:dyDescent="0.2">
      <c r="A1500" s="34" t="s">
        <v>200</v>
      </c>
      <c r="C1500" s="36" t="s">
        <v>38</v>
      </c>
      <c r="D1500" s="37">
        <v>30979</v>
      </c>
      <c r="E1500" s="37"/>
      <c r="F1500" s="37"/>
      <c r="G1500" s="37"/>
      <c r="H1500" s="37"/>
      <c r="I1500" s="37"/>
      <c r="J1500" s="38" t="str">
        <f t="shared" si="116"/>
        <v>V</v>
      </c>
      <c r="K1500" s="38"/>
      <c r="L1500" s="38"/>
      <c r="M1500" s="38"/>
      <c r="N1500" s="38"/>
      <c r="O1500" s="38"/>
      <c r="P1500" s="38"/>
      <c r="U1500" s="39">
        <f t="shared" si="117"/>
        <v>31.983187999999998</v>
      </c>
      <c r="V1500" s="34">
        <v>9.7479999999999993</v>
      </c>
      <c r="X1500" s="39"/>
      <c r="AA1500" s="34">
        <v>433.815</v>
      </c>
      <c r="AB1500" s="34">
        <v>424.06700000000001</v>
      </c>
      <c r="AD1500" s="34">
        <v>8.8870000000000005</v>
      </c>
    </row>
    <row r="1501" spans="1:30" s="34" customFormat="1" x14ac:dyDescent="0.2">
      <c r="A1501" s="34" t="s">
        <v>200</v>
      </c>
      <c r="C1501" s="36" t="s">
        <v>38</v>
      </c>
      <c r="D1501" s="37">
        <v>30986</v>
      </c>
      <c r="E1501" s="37"/>
      <c r="F1501" s="37"/>
      <c r="G1501" s="37"/>
      <c r="H1501" s="37"/>
      <c r="I1501" s="37"/>
      <c r="J1501" s="38" t="str">
        <f t="shared" si="116"/>
        <v>V</v>
      </c>
      <c r="K1501" s="38"/>
      <c r="L1501" s="38"/>
      <c r="M1501" s="38"/>
      <c r="N1501" s="38"/>
      <c r="O1501" s="38"/>
      <c r="P1501" s="38"/>
      <c r="U1501" s="39">
        <f t="shared" si="117"/>
        <v>31.871634000000004</v>
      </c>
      <c r="V1501" s="34">
        <v>9.7140000000000004</v>
      </c>
      <c r="X1501" s="39"/>
      <c r="AA1501" s="34">
        <v>433.815</v>
      </c>
      <c r="AB1501" s="34">
        <v>424.101</v>
      </c>
      <c r="AD1501" s="34">
        <v>8.8529999999999998</v>
      </c>
    </row>
    <row r="1502" spans="1:30" s="34" customFormat="1" x14ac:dyDescent="0.2">
      <c r="A1502" s="34" t="s">
        <v>200</v>
      </c>
      <c r="C1502" s="36" t="s">
        <v>38</v>
      </c>
      <c r="D1502" s="37">
        <v>30993</v>
      </c>
      <c r="E1502" s="37"/>
      <c r="F1502" s="37"/>
      <c r="G1502" s="37"/>
      <c r="H1502" s="37"/>
      <c r="I1502" s="37"/>
      <c r="J1502" s="38" t="str">
        <f t="shared" si="116"/>
        <v>V</v>
      </c>
      <c r="K1502" s="38"/>
      <c r="L1502" s="38"/>
      <c r="M1502" s="38"/>
      <c r="N1502" s="38"/>
      <c r="O1502" s="38"/>
      <c r="P1502" s="38"/>
      <c r="U1502" s="39">
        <f t="shared" si="117"/>
        <v>31.842105</v>
      </c>
      <c r="V1502" s="34">
        <v>9.7050000000000001</v>
      </c>
      <c r="X1502" s="39"/>
      <c r="AA1502" s="34">
        <v>433.815</v>
      </c>
      <c r="AB1502" s="34">
        <v>424.11</v>
      </c>
      <c r="AD1502" s="34">
        <v>8.8439999999999994</v>
      </c>
    </row>
    <row r="1503" spans="1:30" s="34" customFormat="1" x14ac:dyDescent="0.2">
      <c r="A1503" s="34" t="s">
        <v>200</v>
      </c>
      <c r="C1503" s="36" t="s">
        <v>38</v>
      </c>
      <c r="D1503" s="37">
        <v>31002</v>
      </c>
      <c r="E1503" s="37"/>
      <c r="F1503" s="37"/>
      <c r="G1503" s="37"/>
      <c r="H1503" s="37"/>
      <c r="I1503" s="37"/>
      <c r="J1503" s="38" t="str">
        <f t="shared" si="116"/>
        <v>V</v>
      </c>
      <c r="K1503" s="38"/>
      <c r="L1503" s="38"/>
      <c r="M1503" s="38"/>
      <c r="N1503" s="38"/>
      <c r="O1503" s="38"/>
      <c r="P1503" s="38"/>
      <c r="U1503" s="39">
        <f t="shared" si="117"/>
        <v>31.891320000000004</v>
      </c>
      <c r="V1503" s="34">
        <v>9.7200000000000006</v>
      </c>
      <c r="X1503" s="39"/>
      <c r="AA1503" s="34">
        <v>433.815</v>
      </c>
      <c r="AB1503" s="34">
        <v>424.09399999999999</v>
      </c>
      <c r="AD1503" s="34">
        <v>8.859</v>
      </c>
    </row>
    <row r="1504" spans="1:30" s="34" customFormat="1" x14ac:dyDescent="0.2">
      <c r="A1504" s="34" t="s">
        <v>200</v>
      </c>
      <c r="C1504" s="36" t="s">
        <v>38</v>
      </c>
      <c r="D1504" s="37">
        <v>31007</v>
      </c>
      <c r="E1504" s="37"/>
      <c r="F1504" s="37"/>
      <c r="G1504" s="37"/>
      <c r="H1504" s="37"/>
      <c r="I1504" s="37"/>
      <c r="J1504" s="38" t="str">
        <f t="shared" si="116"/>
        <v>V</v>
      </c>
      <c r="K1504" s="38"/>
      <c r="L1504" s="38"/>
      <c r="M1504" s="38"/>
      <c r="N1504" s="38"/>
      <c r="O1504" s="38"/>
      <c r="P1504" s="38"/>
      <c r="U1504" s="39">
        <f t="shared" si="117"/>
        <v>31.871634000000004</v>
      </c>
      <c r="V1504" s="34">
        <v>9.7140000000000004</v>
      </c>
      <c r="X1504" s="39"/>
      <c r="AA1504" s="34">
        <v>433.815</v>
      </c>
      <c r="AB1504" s="34">
        <v>424.101</v>
      </c>
      <c r="AD1504" s="34">
        <v>8.8529999999999998</v>
      </c>
    </row>
    <row r="1505" spans="1:30" s="34" customFormat="1" x14ac:dyDescent="0.2">
      <c r="A1505" s="34" t="s">
        <v>200</v>
      </c>
      <c r="C1505" s="36" t="s">
        <v>38</v>
      </c>
      <c r="D1505" s="37">
        <v>31016</v>
      </c>
      <c r="E1505" s="37"/>
      <c r="F1505" s="37"/>
      <c r="G1505" s="37"/>
      <c r="H1505" s="37"/>
      <c r="I1505" s="37"/>
      <c r="J1505" s="38" t="str">
        <f t="shared" si="116"/>
        <v>V</v>
      </c>
      <c r="K1505" s="38"/>
      <c r="L1505" s="38"/>
      <c r="M1505" s="38"/>
      <c r="N1505" s="38"/>
      <c r="O1505" s="38"/>
      <c r="P1505" s="38"/>
      <c r="U1505" s="39">
        <f t="shared" si="117"/>
        <v>31.891320000000004</v>
      </c>
      <c r="V1505" s="34">
        <v>9.7200000000000006</v>
      </c>
      <c r="X1505" s="39"/>
      <c r="AA1505" s="34">
        <v>433.815</v>
      </c>
      <c r="AB1505" s="34">
        <v>424.09399999999999</v>
      </c>
      <c r="AD1505" s="34">
        <v>8.859</v>
      </c>
    </row>
    <row r="1506" spans="1:30" s="34" customFormat="1" x14ac:dyDescent="0.2">
      <c r="A1506" s="34" t="s">
        <v>200</v>
      </c>
      <c r="C1506" s="36" t="s">
        <v>38</v>
      </c>
      <c r="D1506" s="37">
        <v>31021</v>
      </c>
      <c r="E1506" s="37"/>
      <c r="F1506" s="37"/>
      <c r="G1506" s="37"/>
      <c r="H1506" s="37"/>
      <c r="I1506" s="37"/>
      <c r="J1506" s="38" t="str">
        <f t="shared" si="116"/>
        <v>V</v>
      </c>
      <c r="K1506" s="38"/>
      <c r="L1506" s="38"/>
      <c r="M1506" s="38"/>
      <c r="N1506" s="38"/>
      <c r="O1506" s="38"/>
      <c r="P1506" s="38"/>
      <c r="U1506" s="39">
        <f t="shared" si="117"/>
        <v>31.963502000000005</v>
      </c>
      <c r="V1506" s="34">
        <v>9.7420000000000009</v>
      </c>
      <c r="X1506" s="39"/>
      <c r="AA1506" s="34">
        <v>433.815</v>
      </c>
      <c r="AB1506" s="34">
        <v>424.07299999999998</v>
      </c>
      <c r="AD1506" s="34">
        <v>8.8810000000000002</v>
      </c>
    </row>
    <row r="1507" spans="1:30" s="34" customFormat="1" x14ac:dyDescent="0.2">
      <c r="A1507" s="34" t="s">
        <v>200</v>
      </c>
      <c r="C1507" s="36" t="s">
        <v>38</v>
      </c>
      <c r="D1507" s="37">
        <v>31029</v>
      </c>
      <c r="E1507" s="37"/>
      <c r="F1507" s="37"/>
      <c r="G1507" s="37"/>
      <c r="H1507" s="37"/>
      <c r="I1507" s="37"/>
      <c r="J1507" s="38" t="str">
        <f t="shared" si="116"/>
        <v>V</v>
      </c>
      <c r="K1507" s="38"/>
      <c r="L1507" s="38"/>
      <c r="M1507" s="38"/>
      <c r="N1507" s="38"/>
      <c r="O1507" s="38"/>
      <c r="P1507" s="38"/>
      <c r="U1507" s="39">
        <f t="shared" si="117"/>
        <v>31.993030999999998</v>
      </c>
      <c r="V1507" s="34">
        <v>9.7509999999999994</v>
      </c>
      <c r="X1507" s="39"/>
      <c r="AA1507" s="34">
        <v>433.815</v>
      </c>
      <c r="AB1507" s="34">
        <v>424.06400000000002</v>
      </c>
      <c r="AD1507" s="34">
        <v>8.89</v>
      </c>
    </row>
    <row r="1508" spans="1:30" s="34" customFormat="1" x14ac:dyDescent="0.2">
      <c r="A1508" s="34" t="s">
        <v>200</v>
      </c>
      <c r="C1508" s="36" t="s">
        <v>38</v>
      </c>
      <c r="D1508" s="37">
        <v>31039</v>
      </c>
      <c r="E1508" s="37"/>
      <c r="F1508" s="37"/>
      <c r="G1508" s="37"/>
      <c r="H1508" s="37"/>
      <c r="I1508" s="37"/>
      <c r="J1508" s="38" t="str">
        <f t="shared" si="116"/>
        <v>S</v>
      </c>
      <c r="K1508" s="38"/>
      <c r="L1508" s="38"/>
      <c r="M1508" s="38"/>
      <c r="N1508" s="38"/>
      <c r="O1508" s="38"/>
      <c r="P1508" s="38"/>
      <c r="Q1508" s="34">
        <v>33</v>
      </c>
      <c r="R1508" s="34">
        <v>0.91</v>
      </c>
      <c r="U1508" s="39">
        <f t="shared" si="117"/>
        <v>32.091461000000002</v>
      </c>
      <c r="V1508" s="34">
        <v>9.7810000000000006</v>
      </c>
      <c r="X1508" s="39"/>
      <c r="AA1508" s="34">
        <v>433.815</v>
      </c>
      <c r="AB1508" s="34">
        <v>424.03300000000002</v>
      </c>
      <c r="AD1508" s="34">
        <v>8.92</v>
      </c>
    </row>
    <row r="1509" spans="1:30" s="34" customFormat="1" x14ac:dyDescent="0.2">
      <c r="A1509" s="34" t="s">
        <v>200</v>
      </c>
      <c r="C1509" s="36" t="s">
        <v>38</v>
      </c>
      <c r="D1509" s="37">
        <v>31046</v>
      </c>
      <c r="E1509" s="37"/>
      <c r="F1509" s="37"/>
      <c r="G1509" s="37"/>
      <c r="H1509" s="37"/>
      <c r="I1509" s="37"/>
      <c r="J1509" s="38" t="str">
        <f t="shared" si="116"/>
        <v>S</v>
      </c>
      <c r="K1509" s="38"/>
      <c r="L1509" s="38"/>
      <c r="M1509" s="38"/>
      <c r="N1509" s="38"/>
      <c r="O1509" s="38"/>
      <c r="P1509" s="38"/>
      <c r="Q1509" s="34">
        <v>33</v>
      </c>
      <c r="R1509" s="34">
        <v>0.88</v>
      </c>
      <c r="U1509" s="39">
        <f t="shared" si="117"/>
        <v>32.120989999999999</v>
      </c>
      <c r="V1509" s="34">
        <v>9.7899999999999991</v>
      </c>
      <c r="X1509" s="39"/>
      <c r="AA1509" s="34">
        <v>433.815</v>
      </c>
      <c r="AB1509" s="34">
        <v>424.024</v>
      </c>
      <c r="AD1509" s="34">
        <v>8.9290000000000003</v>
      </c>
    </row>
    <row r="1510" spans="1:30" s="34" customFormat="1" x14ac:dyDescent="0.2">
      <c r="A1510" s="34" t="s">
        <v>200</v>
      </c>
      <c r="C1510" s="36" t="s">
        <v>38</v>
      </c>
      <c r="D1510" s="37">
        <v>31053</v>
      </c>
      <c r="E1510" s="37"/>
      <c r="F1510" s="37"/>
      <c r="G1510" s="37"/>
      <c r="H1510" s="37"/>
      <c r="I1510" s="37"/>
      <c r="J1510" s="38" t="str">
        <f t="shared" si="116"/>
        <v>S</v>
      </c>
      <c r="K1510" s="38"/>
      <c r="L1510" s="38"/>
      <c r="M1510" s="38"/>
      <c r="N1510" s="38"/>
      <c r="O1510" s="38"/>
      <c r="P1510" s="38"/>
      <c r="Q1510" s="34">
        <v>33</v>
      </c>
      <c r="R1510" s="34">
        <v>0.86</v>
      </c>
      <c r="U1510" s="39">
        <f t="shared" si="117"/>
        <v>32.140675999999999</v>
      </c>
      <c r="V1510" s="34">
        <v>9.7959999999999994</v>
      </c>
      <c r="X1510" s="39"/>
      <c r="AA1510" s="34">
        <v>433.815</v>
      </c>
      <c r="AB1510" s="34">
        <v>424.01799999999997</v>
      </c>
      <c r="AD1510" s="34">
        <v>8.9350000000000005</v>
      </c>
    </row>
    <row r="1511" spans="1:30" s="34" customFormat="1" x14ac:dyDescent="0.2">
      <c r="A1511" s="34" t="s">
        <v>200</v>
      </c>
      <c r="C1511" s="36" t="s">
        <v>38</v>
      </c>
      <c r="D1511" s="37">
        <v>31060</v>
      </c>
      <c r="E1511" s="37"/>
      <c r="F1511" s="37"/>
      <c r="G1511" s="37"/>
      <c r="H1511" s="37"/>
      <c r="I1511" s="37"/>
      <c r="J1511" s="38" t="str">
        <f t="shared" si="116"/>
        <v>S</v>
      </c>
      <c r="K1511" s="38"/>
      <c r="L1511" s="38"/>
      <c r="M1511" s="38"/>
      <c r="N1511" s="38"/>
      <c r="O1511" s="38"/>
      <c r="P1511" s="38"/>
      <c r="Q1511" s="34">
        <v>33</v>
      </c>
      <c r="R1511" s="34">
        <v>0.81</v>
      </c>
      <c r="U1511" s="39">
        <f t="shared" si="117"/>
        <v>32.193171999999997</v>
      </c>
      <c r="V1511" s="34">
        <v>9.8119999999999994</v>
      </c>
      <c r="X1511" s="39"/>
      <c r="AA1511" s="34">
        <v>433.815</v>
      </c>
      <c r="AB1511" s="34">
        <v>424.00299999999999</v>
      </c>
      <c r="AD1511" s="34">
        <v>8.9510000000000005</v>
      </c>
    </row>
    <row r="1512" spans="1:30" s="34" customFormat="1" x14ac:dyDescent="0.2">
      <c r="A1512" s="34" t="s">
        <v>200</v>
      </c>
      <c r="C1512" s="36" t="s">
        <v>38</v>
      </c>
      <c r="D1512" s="37">
        <v>31076</v>
      </c>
      <c r="E1512" s="37"/>
      <c r="F1512" s="37"/>
      <c r="G1512" s="37"/>
      <c r="H1512" s="37"/>
      <c r="I1512" s="37"/>
      <c r="J1512" s="38" t="str">
        <f t="shared" si="116"/>
        <v>S</v>
      </c>
      <c r="K1512" s="38"/>
      <c r="L1512" s="38"/>
      <c r="M1512" s="38"/>
      <c r="N1512" s="38"/>
      <c r="O1512" s="38"/>
      <c r="P1512" s="38"/>
      <c r="Q1512" s="34">
        <v>33</v>
      </c>
      <c r="R1512" s="34">
        <v>0.72</v>
      </c>
      <c r="U1512" s="39">
        <f t="shared" si="117"/>
        <v>32.281759000000001</v>
      </c>
      <c r="V1512" s="34">
        <v>9.8390000000000004</v>
      </c>
      <c r="X1512" s="39"/>
      <c r="AA1512" s="34">
        <v>433.815</v>
      </c>
      <c r="AB1512" s="34">
        <v>423.976</v>
      </c>
      <c r="AD1512" s="34">
        <v>8.9779999999999998</v>
      </c>
    </row>
    <row r="1513" spans="1:30" s="34" customFormat="1" x14ac:dyDescent="0.2">
      <c r="A1513" s="34" t="s">
        <v>200</v>
      </c>
      <c r="C1513" s="36" t="s">
        <v>38</v>
      </c>
      <c r="D1513" s="37">
        <v>31081</v>
      </c>
      <c r="E1513" s="37"/>
      <c r="F1513" s="37"/>
      <c r="G1513" s="37"/>
      <c r="H1513" s="37"/>
      <c r="I1513" s="37"/>
      <c r="J1513" s="38" t="str">
        <f t="shared" si="116"/>
        <v>S</v>
      </c>
      <c r="K1513" s="38"/>
      <c r="L1513" s="38"/>
      <c r="M1513" s="38"/>
      <c r="N1513" s="38"/>
      <c r="O1513" s="38"/>
      <c r="P1513" s="38"/>
      <c r="Q1513" s="34">
        <v>33</v>
      </c>
      <c r="R1513" s="34">
        <v>0.7</v>
      </c>
      <c r="U1513" s="39">
        <f t="shared" si="117"/>
        <v>32.301445000000001</v>
      </c>
      <c r="V1513" s="34">
        <v>9.8450000000000006</v>
      </c>
      <c r="X1513" s="39"/>
      <c r="AA1513" s="34">
        <v>433.815</v>
      </c>
      <c r="AB1513" s="34">
        <v>423.96899999999999</v>
      </c>
      <c r="AD1513" s="34">
        <v>8.984</v>
      </c>
    </row>
    <row r="1514" spans="1:30" s="34" customFormat="1" x14ac:dyDescent="0.2">
      <c r="A1514" s="34" t="s">
        <v>200</v>
      </c>
      <c r="C1514" s="36" t="s">
        <v>38</v>
      </c>
      <c r="D1514" s="37">
        <v>31088</v>
      </c>
      <c r="E1514" s="37"/>
      <c r="F1514" s="37"/>
      <c r="G1514" s="37"/>
      <c r="H1514" s="37"/>
      <c r="I1514" s="37"/>
      <c r="J1514" s="38" t="str">
        <f t="shared" si="116"/>
        <v>S</v>
      </c>
      <c r="K1514" s="38"/>
      <c r="L1514" s="38"/>
      <c r="M1514" s="38"/>
      <c r="N1514" s="38"/>
      <c r="O1514" s="38"/>
      <c r="P1514" s="38"/>
      <c r="Q1514" s="34">
        <v>33</v>
      </c>
      <c r="R1514" s="34">
        <v>0.65</v>
      </c>
      <c r="U1514" s="39">
        <f t="shared" si="117"/>
        <v>32.350659999999998</v>
      </c>
      <c r="V1514" s="34">
        <v>9.86</v>
      </c>
      <c r="X1514" s="39"/>
      <c r="AA1514" s="34">
        <v>433.815</v>
      </c>
      <c r="AB1514" s="34">
        <v>423.95400000000001</v>
      </c>
      <c r="AD1514" s="34">
        <v>8.9990000000000006</v>
      </c>
    </row>
    <row r="1515" spans="1:30" s="34" customFormat="1" x14ac:dyDescent="0.2">
      <c r="A1515" s="34" t="s">
        <v>200</v>
      </c>
      <c r="C1515" s="36" t="s">
        <v>38</v>
      </c>
      <c r="D1515" s="37">
        <v>31095</v>
      </c>
      <c r="E1515" s="37"/>
      <c r="F1515" s="37"/>
      <c r="G1515" s="37"/>
      <c r="H1515" s="37"/>
      <c r="I1515" s="37"/>
      <c r="J1515" s="38" t="str">
        <f t="shared" si="116"/>
        <v>S</v>
      </c>
      <c r="K1515" s="38"/>
      <c r="L1515" s="38"/>
      <c r="M1515" s="38"/>
      <c r="N1515" s="38"/>
      <c r="O1515" s="38"/>
      <c r="P1515" s="38"/>
      <c r="Q1515" s="34">
        <v>33</v>
      </c>
      <c r="R1515" s="34">
        <v>0.61</v>
      </c>
      <c r="U1515" s="39">
        <f t="shared" si="117"/>
        <v>32.393312999999999</v>
      </c>
      <c r="V1515" s="34">
        <v>9.8729999999999993</v>
      </c>
      <c r="X1515" s="39"/>
      <c r="AA1515" s="34">
        <v>433.815</v>
      </c>
      <c r="AB1515" s="34">
        <v>423.94200000000001</v>
      </c>
      <c r="AD1515" s="34">
        <v>9.0120000000000005</v>
      </c>
    </row>
    <row r="1516" spans="1:30" s="34" customFormat="1" x14ac:dyDescent="0.2">
      <c r="A1516" s="34" t="s">
        <v>200</v>
      </c>
      <c r="C1516" s="36" t="s">
        <v>38</v>
      </c>
      <c r="D1516" s="37">
        <v>31102</v>
      </c>
      <c r="E1516" s="37"/>
      <c r="F1516" s="37"/>
      <c r="G1516" s="37"/>
      <c r="H1516" s="37"/>
      <c r="I1516" s="37"/>
      <c r="J1516" s="38" t="str">
        <f t="shared" si="116"/>
        <v>S</v>
      </c>
      <c r="K1516" s="38"/>
      <c r="L1516" s="38"/>
      <c r="M1516" s="38"/>
      <c r="N1516" s="38"/>
      <c r="O1516" s="38"/>
      <c r="P1516" s="38"/>
      <c r="Q1516" s="34">
        <v>33</v>
      </c>
      <c r="R1516" s="34">
        <v>0.57999999999999996</v>
      </c>
      <c r="U1516" s="39">
        <f t="shared" si="117"/>
        <v>32.422842000000003</v>
      </c>
      <c r="V1516" s="34">
        <v>9.8819999999999997</v>
      </c>
      <c r="X1516" s="39"/>
      <c r="AA1516" s="34">
        <v>433.815</v>
      </c>
      <c r="AB1516" s="34">
        <v>423.93299999999999</v>
      </c>
      <c r="AD1516" s="34">
        <v>9.0210000000000008</v>
      </c>
    </row>
    <row r="1517" spans="1:30" s="34" customFormat="1" x14ac:dyDescent="0.2">
      <c r="A1517" s="34" t="s">
        <v>200</v>
      </c>
      <c r="C1517" s="36" t="s">
        <v>38</v>
      </c>
      <c r="D1517" s="37">
        <v>31109</v>
      </c>
      <c r="E1517" s="37"/>
      <c r="F1517" s="37"/>
      <c r="G1517" s="37"/>
      <c r="H1517" s="37"/>
      <c r="I1517" s="37"/>
      <c r="J1517" s="38" t="str">
        <f t="shared" si="116"/>
        <v>S</v>
      </c>
      <c r="K1517" s="38"/>
      <c r="L1517" s="38"/>
      <c r="M1517" s="38"/>
      <c r="N1517" s="38"/>
      <c r="O1517" s="38"/>
      <c r="P1517" s="38"/>
      <c r="Q1517" s="34">
        <v>33</v>
      </c>
      <c r="R1517" s="34">
        <v>0.53</v>
      </c>
      <c r="U1517" s="39">
        <f t="shared" si="117"/>
        <v>32.472057</v>
      </c>
      <c r="V1517" s="34">
        <v>9.8970000000000002</v>
      </c>
      <c r="X1517" s="39"/>
      <c r="AA1517" s="34">
        <v>433.815</v>
      </c>
      <c r="AB1517" s="34">
        <v>423.91800000000001</v>
      </c>
      <c r="AD1517" s="34">
        <v>9.0359999999999996</v>
      </c>
    </row>
    <row r="1518" spans="1:30" s="34" customFormat="1" x14ac:dyDescent="0.2">
      <c r="A1518" s="34" t="s">
        <v>200</v>
      </c>
      <c r="C1518" s="36" t="s">
        <v>38</v>
      </c>
      <c r="D1518" s="37">
        <v>31116</v>
      </c>
      <c r="E1518" s="37"/>
      <c r="F1518" s="37"/>
      <c r="G1518" s="37"/>
      <c r="H1518" s="37"/>
      <c r="I1518" s="37"/>
      <c r="J1518" s="38" t="str">
        <f t="shared" si="116"/>
        <v>S</v>
      </c>
      <c r="K1518" s="38"/>
      <c r="L1518" s="38"/>
      <c r="M1518" s="38"/>
      <c r="N1518" s="38"/>
      <c r="O1518" s="38"/>
      <c r="P1518" s="38"/>
      <c r="Q1518" s="34">
        <v>33</v>
      </c>
      <c r="R1518" s="34">
        <v>0.51</v>
      </c>
      <c r="U1518" s="39">
        <f t="shared" si="117"/>
        <v>32.491743</v>
      </c>
      <c r="V1518" s="34">
        <v>9.9030000000000005</v>
      </c>
      <c r="X1518" s="39"/>
      <c r="AA1518" s="34">
        <v>433.815</v>
      </c>
      <c r="AB1518" s="34">
        <v>423.91199999999998</v>
      </c>
      <c r="AD1518" s="34">
        <v>9.0419999999999998</v>
      </c>
    </row>
    <row r="1519" spans="1:30" s="34" customFormat="1" x14ac:dyDescent="0.2">
      <c r="A1519" s="34" t="s">
        <v>200</v>
      </c>
      <c r="C1519" s="36" t="s">
        <v>38</v>
      </c>
      <c r="D1519" s="37">
        <v>31123</v>
      </c>
      <c r="E1519" s="37"/>
      <c r="F1519" s="37"/>
      <c r="G1519" s="37"/>
      <c r="H1519" s="37"/>
      <c r="I1519" s="37"/>
      <c r="J1519" s="38" t="str">
        <f t="shared" si="116"/>
        <v>S</v>
      </c>
      <c r="K1519" s="38"/>
      <c r="L1519" s="38"/>
      <c r="M1519" s="38"/>
      <c r="N1519" s="38"/>
      <c r="O1519" s="38"/>
      <c r="P1519" s="38"/>
      <c r="Q1519" s="34">
        <v>33</v>
      </c>
      <c r="R1519" s="34">
        <v>0.49</v>
      </c>
      <c r="U1519" s="39">
        <f t="shared" si="117"/>
        <v>32.511429000000007</v>
      </c>
      <c r="V1519" s="34">
        <v>9.9090000000000007</v>
      </c>
      <c r="X1519" s="39"/>
      <c r="AA1519" s="34">
        <v>433.815</v>
      </c>
      <c r="AB1519" s="34">
        <v>423.90499999999997</v>
      </c>
      <c r="AD1519" s="34">
        <v>9.048</v>
      </c>
    </row>
    <row r="1520" spans="1:30" s="34" customFormat="1" x14ac:dyDescent="0.2">
      <c r="A1520" s="34" t="s">
        <v>200</v>
      </c>
      <c r="C1520" s="36" t="s">
        <v>38</v>
      </c>
      <c r="D1520" s="37">
        <v>31130</v>
      </c>
      <c r="E1520" s="37"/>
      <c r="F1520" s="37"/>
      <c r="G1520" s="37"/>
      <c r="H1520" s="37"/>
      <c r="I1520" s="37"/>
      <c r="J1520" s="38" t="str">
        <f t="shared" si="116"/>
        <v>S</v>
      </c>
      <c r="K1520" s="38"/>
      <c r="L1520" s="38"/>
      <c r="M1520" s="38"/>
      <c r="N1520" s="38"/>
      <c r="O1520" s="38"/>
      <c r="P1520" s="38"/>
      <c r="Q1520" s="34">
        <v>33</v>
      </c>
      <c r="R1520" s="34">
        <v>0.61</v>
      </c>
      <c r="U1520" s="39">
        <f t="shared" si="117"/>
        <v>32.393312999999999</v>
      </c>
      <c r="V1520" s="34">
        <v>9.8729999999999993</v>
      </c>
      <c r="X1520" s="39"/>
      <c r="AA1520" s="34">
        <v>433.815</v>
      </c>
      <c r="AB1520" s="34">
        <v>423.94200000000001</v>
      </c>
      <c r="AD1520" s="34">
        <v>9.0120000000000005</v>
      </c>
    </row>
    <row r="1521" spans="1:30" s="34" customFormat="1" x14ac:dyDescent="0.2">
      <c r="A1521" s="34" t="s">
        <v>200</v>
      </c>
      <c r="C1521" s="36" t="s">
        <v>38</v>
      </c>
      <c r="D1521" s="37">
        <v>31137</v>
      </c>
      <c r="E1521" s="37"/>
      <c r="F1521" s="37"/>
      <c r="G1521" s="37"/>
      <c r="H1521" s="37"/>
      <c r="I1521" s="37"/>
      <c r="J1521" s="38" t="str">
        <f t="shared" si="116"/>
        <v>S</v>
      </c>
      <c r="K1521" s="38"/>
      <c r="L1521" s="38"/>
      <c r="M1521" s="38"/>
      <c r="N1521" s="38"/>
      <c r="O1521" s="38"/>
      <c r="P1521" s="38"/>
      <c r="Q1521" s="34">
        <v>33</v>
      </c>
      <c r="R1521" s="34">
        <v>0.61</v>
      </c>
      <c r="U1521" s="39">
        <f t="shared" si="117"/>
        <v>32.393312999999999</v>
      </c>
      <c r="V1521" s="34">
        <v>9.8729999999999993</v>
      </c>
      <c r="X1521" s="39"/>
      <c r="AA1521" s="34">
        <v>433.815</v>
      </c>
      <c r="AB1521" s="34">
        <v>423.94200000000001</v>
      </c>
      <c r="AD1521" s="34">
        <v>9.0120000000000005</v>
      </c>
    </row>
    <row r="1522" spans="1:30" s="34" customFormat="1" x14ac:dyDescent="0.2">
      <c r="A1522" s="34" t="s">
        <v>200</v>
      </c>
      <c r="C1522" s="36" t="s">
        <v>38</v>
      </c>
      <c r="D1522" s="37">
        <v>31144</v>
      </c>
      <c r="E1522" s="37"/>
      <c r="F1522" s="37"/>
      <c r="G1522" s="37"/>
      <c r="H1522" s="37"/>
      <c r="I1522" s="37"/>
      <c r="J1522" s="38" t="str">
        <f t="shared" si="116"/>
        <v>S</v>
      </c>
      <c r="K1522" s="38"/>
      <c r="L1522" s="38"/>
      <c r="M1522" s="38"/>
      <c r="N1522" s="38"/>
      <c r="O1522" s="38"/>
      <c r="P1522" s="38"/>
      <c r="Q1522" s="34">
        <v>33</v>
      </c>
      <c r="R1522" s="34">
        <v>0.64</v>
      </c>
      <c r="U1522" s="39">
        <f t="shared" si="117"/>
        <v>32.360503000000001</v>
      </c>
      <c r="V1522" s="34">
        <v>9.8629999999999995</v>
      </c>
      <c r="X1522" s="39"/>
      <c r="AA1522" s="34">
        <v>433.815</v>
      </c>
      <c r="AB1522" s="34">
        <v>423.95100000000002</v>
      </c>
      <c r="AD1522" s="34">
        <v>9.0020000000000007</v>
      </c>
    </row>
    <row r="1523" spans="1:30" s="34" customFormat="1" x14ac:dyDescent="0.2">
      <c r="A1523" s="34" t="s">
        <v>200</v>
      </c>
      <c r="C1523" s="36" t="s">
        <v>38</v>
      </c>
      <c r="D1523" s="37">
        <v>31150</v>
      </c>
      <c r="E1523" s="37"/>
      <c r="F1523" s="37"/>
      <c r="G1523" s="37"/>
      <c r="H1523" s="37"/>
      <c r="I1523" s="37"/>
      <c r="J1523" s="38" t="str">
        <f t="shared" si="116"/>
        <v>V</v>
      </c>
      <c r="K1523" s="38"/>
      <c r="L1523" s="38"/>
      <c r="M1523" s="38"/>
      <c r="N1523" s="38"/>
      <c r="O1523" s="38"/>
      <c r="P1523" s="38"/>
      <c r="U1523" s="39">
        <f t="shared" si="117"/>
        <v>32.370345999999998</v>
      </c>
      <c r="V1523" s="34">
        <v>9.8659999999999997</v>
      </c>
      <c r="X1523" s="39"/>
      <c r="AA1523" s="34">
        <v>433.815</v>
      </c>
      <c r="AB1523" s="34">
        <v>423.94799999999998</v>
      </c>
      <c r="AD1523" s="34">
        <v>9.0050000000000008</v>
      </c>
    </row>
    <row r="1524" spans="1:30" s="34" customFormat="1" x14ac:dyDescent="0.2">
      <c r="A1524" s="34" t="s">
        <v>200</v>
      </c>
      <c r="C1524" s="36" t="s">
        <v>38</v>
      </c>
      <c r="D1524" s="37">
        <v>31151</v>
      </c>
      <c r="E1524" s="37"/>
      <c r="F1524" s="37"/>
      <c r="G1524" s="37"/>
      <c r="H1524" s="37"/>
      <c r="I1524" s="37"/>
      <c r="J1524" s="38" t="str">
        <f t="shared" si="116"/>
        <v>S</v>
      </c>
      <c r="K1524" s="38"/>
      <c r="L1524" s="38"/>
      <c r="M1524" s="38"/>
      <c r="N1524" s="38"/>
      <c r="O1524" s="38"/>
      <c r="P1524" s="38"/>
      <c r="Q1524" s="34">
        <v>33</v>
      </c>
      <c r="R1524" s="34">
        <v>0.66</v>
      </c>
      <c r="U1524" s="39">
        <f t="shared" si="117"/>
        <v>32.340817000000001</v>
      </c>
      <c r="V1524" s="34">
        <v>9.8569999999999993</v>
      </c>
      <c r="X1524" s="39"/>
      <c r="AA1524" s="34">
        <v>433.815</v>
      </c>
      <c r="AB1524" s="34">
        <v>423.95699999999999</v>
      </c>
      <c r="AD1524" s="34">
        <v>8.9960000000000004</v>
      </c>
    </row>
    <row r="1525" spans="1:30" s="34" customFormat="1" x14ac:dyDescent="0.2">
      <c r="A1525" s="34" t="s">
        <v>200</v>
      </c>
      <c r="C1525" s="36" t="s">
        <v>38</v>
      </c>
      <c r="D1525" s="37">
        <v>31158</v>
      </c>
      <c r="E1525" s="37"/>
      <c r="F1525" s="37"/>
      <c r="G1525" s="37"/>
      <c r="H1525" s="37"/>
      <c r="I1525" s="37"/>
      <c r="J1525" s="38" t="str">
        <f t="shared" si="116"/>
        <v>S</v>
      </c>
      <c r="K1525" s="38"/>
      <c r="L1525" s="38"/>
      <c r="M1525" s="38"/>
      <c r="N1525" s="38"/>
      <c r="O1525" s="38"/>
      <c r="P1525" s="38"/>
      <c r="Q1525" s="34">
        <v>33</v>
      </c>
      <c r="R1525" s="34">
        <v>0.69</v>
      </c>
      <c r="U1525" s="39">
        <f t="shared" si="117"/>
        <v>32.311288000000005</v>
      </c>
      <c r="V1525" s="34">
        <v>9.8480000000000008</v>
      </c>
      <c r="X1525" s="39"/>
      <c r="AA1525" s="34">
        <v>433.815</v>
      </c>
      <c r="AB1525" s="34">
        <v>423.96600000000001</v>
      </c>
      <c r="AD1525" s="34">
        <v>8.9870000000000001</v>
      </c>
    </row>
    <row r="1526" spans="1:30" s="34" customFormat="1" x14ac:dyDescent="0.2">
      <c r="A1526" s="34" t="s">
        <v>200</v>
      </c>
      <c r="C1526" s="36" t="s">
        <v>38</v>
      </c>
      <c r="D1526" s="37">
        <v>31165</v>
      </c>
      <c r="E1526" s="37"/>
      <c r="F1526" s="37"/>
      <c r="G1526" s="37"/>
      <c r="H1526" s="37"/>
      <c r="I1526" s="37"/>
      <c r="J1526" s="38" t="str">
        <f t="shared" si="116"/>
        <v>S</v>
      </c>
      <c r="K1526" s="38"/>
      <c r="L1526" s="38"/>
      <c r="M1526" s="38"/>
      <c r="N1526" s="38"/>
      <c r="O1526" s="38"/>
      <c r="P1526" s="38"/>
      <c r="Q1526" s="34">
        <v>33</v>
      </c>
      <c r="R1526" s="34">
        <v>0.73</v>
      </c>
      <c r="U1526" s="39">
        <f t="shared" si="117"/>
        <v>32.271916000000004</v>
      </c>
      <c r="V1526" s="34">
        <v>9.8360000000000003</v>
      </c>
      <c r="X1526" s="39"/>
      <c r="AA1526" s="34">
        <v>433.815</v>
      </c>
      <c r="AB1526" s="34">
        <v>423.97899999999998</v>
      </c>
      <c r="AD1526" s="34">
        <v>8.9749999999999996</v>
      </c>
    </row>
    <row r="1527" spans="1:30" s="34" customFormat="1" x14ac:dyDescent="0.2">
      <c r="A1527" s="34" t="s">
        <v>200</v>
      </c>
      <c r="C1527" s="36" t="s">
        <v>38</v>
      </c>
      <c r="D1527" s="37">
        <v>31172</v>
      </c>
      <c r="E1527" s="37"/>
      <c r="F1527" s="37"/>
      <c r="G1527" s="37"/>
      <c r="H1527" s="37"/>
      <c r="I1527" s="37"/>
      <c r="J1527" s="38" t="str">
        <f t="shared" si="116"/>
        <v>S</v>
      </c>
      <c r="K1527" s="38"/>
      <c r="L1527" s="38"/>
      <c r="M1527" s="38"/>
      <c r="N1527" s="38"/>
      <c r="O1527" s="38"/>
      <c r="P1527" s="38"/>
      <c r="Q1527" s="34">
        <v>33</v>
      </c>
      <c r="R1527" s="34">
        <v>0.95</v>
      </c>
      <c r="U1527" s="39">
        <f t="shared" si="117"/>
        <v>32.052089000000002</v>
      </c>
      <c r="V1527" s="34">
        <v>9.7690000000000001</v>
      </c>
      <c r="X1527" s="39"/>
      <c r="AA1527" s="34">
        <v>433.815</v>
      </c>
      <c r="AB1527" s="34">
        <v>424.04599999999999</v>
      </c>
      <c r="AD1527" s="34">
        <v>8.9079999999999995</v>
      </c>
    </row>
    <row r="1528" spans="1:30" s="34" customFormat="1" x14ac:dyDescent="0.2">
      <c r="A1528" s="34" t="s">
        <v>200</v>
      </c>
      <c r="C1528" s="36" t="s">
        <v>38</v>
      </c>
      <c r="D1528" s="37">
        <v>31179</v>
      </c>
      <c r="E1528" s="37"/>
      <c r="F1528" s="37"/>
      <c r="G1528" s="37"/>
      <c r="H1528" s="37"/>
      <c r="I1528" s="37"/>
      <c r="J1528" s="38" t="str">
        <f t="shared" si="116"/>
        <v>S</v>
      </c>
      <c r="K1528" s="38"/>
      <c r="L1528" s="38"/>
      <c r="M1528" s="38"/>
      <c r="N1528" s="38"/>
      <c r="O1528" s="38"/>
      <c r="P1528" s="38"/>
      <c r="Q1528" s="34">
        <v>33</v>
      </c>
      <c r="R1528" s="34">
        <v>1.26</v>
      </c>
      <c r="U1528" s="39">
        <f t="shared" si="117"/>
        <v>31.740393999999998</v>
      </c>
      <c r="V1528" s="34">
        <v>9.6739999999999995</v>
      </c>
      <c r="X1528" s="39"/>
      <c r="AA1528" s="34">
        <v>433.815</v>
      </c>
      <c r="AB1528" s="34">
        <v>424.14</v>
      </c>
      <c r="AD1528" s="34">
        <v>8.8130000000000006</v>
      </c>
    </row>
    <row r="1529" spans="1:30" s="34" customFormat="1" x14ac:dyDescent="0.2">
      <c r="A1529" s="34" t="s">
        <v>200</v>
      </c>
      <c r="C1529" s="36" t="s">
        <v>38</v>
      </c>
      <c r="D1529" s="37">
        <v>31186</v>
      </c>
      <c r="E1529" s="37"/>
      <c r="F1529" s="37"/>
      <c r="G1529" s="37"/>
      <c r="H1529" s="37"/>
      <c r="I1529" s="37"/>
      <c r="J1529" s="38" t="str">
        <f t="shared" si="116"/>
        <v>S</v>
      </c>
      <c r="K1529" s="38"/>
      <c r="L1529" s="38"/>
      <c r="M1529" s="38"/>
      <c r="N1529" s="38"/>
      <c r="O1529" s="38"/>
      <c r="P1529" s="38"/>
      <c r="Q1529" s="34">
        <v>33</v>
      </c>
      <c r="R1529" s="34">
        <v>1.38</v>
      </c>
      <c r="U1529" s="39">
        <f t="shared" si="117"/>
        <v>31.622278000000001</v>
      </c>
      <c r="V1529" s="34">
        <v>9.6379999999999999</v>
      </c>
      <c r="X1529" s="39"/>
      <c r="AA1529" s="34">
        <v>433.815</v>
      </c>
      <c r="AB1529" s="34">
        <v>424.17700000000002</v>
      </c>
      <c r="AD1529" s="34">
        <v>8.7769999999999992</v>
      </c>
    </row>
    <row r="1530" spans="1:30" s="34" customFormat="1" x14ac:dyDescent="0.2">
      <c r="A1530" s="34" t="s">
        <v>200</v>
      </c>
      <c r="C1530" s="36" t="s">
        <v>38</v>
      </c>
      <c r="D1530" s="37">
        <v>31193</v>
      </c>
      <c r="E1530" s="37"/>
      <c r="F1530" s="37"/>
      <c r="G1530" s="37"/>
      <c r="H1530" s="37"/>
      <c r="I1530" s="37"/>
      <c r="J1530" s="38" t="str">
        <f t="shared" si="116"/>
        <v>S</v>
      </c>
      <c r="K1530" s="38"/>
      <c r="L1530" s="38"/>
      <c r="M1530" s="38"/>
      <c r="N1530" s="38"/>
      <c r="O1530" s="38"/>
      <c r="P1530" s="38"/>
      <c r="Q1530" s="34">
        <v>33</v>
      </c>
      <c r="R1530" s="34">
        <v>1.42</v>
      </c>
      <c r="U1530" s="39">
        <f t="shared" si="117"/>
        <v>31.582906000000001</v>
      </c>
      <c r="V1530" s="34">
        <v>9.6259999999999994</v>
      </c>
      <c r="X1530" s="39"/>
      <c r="AA1530" s="34">
        <v>433.815</v>
      </c>
      <c r="AB1530" s="34">
        <v>424.18900000000002</v>
      </c>
      <c r="AD1530" s="34">
        <v>8.7650000000000006</v>
      </c>
    </row>
    <row r="1531" spans="1:30" s="34" customFormat="1" x14ac:dyDescent="0.2">
      <c r="A1531" s="34" t="s">
        <v>200</v>
      </c>
      <c r="C1531" s="36" t="s">
        <v>38</v>
      </c>
      <c r="D1531" s="37">
        <v>31200</v>
      </c>
      <c r="E1531" s="37"/>
      <c r="F1531" s="37"/>
      <c r="G1531" s="37"/>
      <c r="H1531" s="37"/>
      <c r="I1531" s="37"/>
      <c r="J1531" s="38" t="str">
        <f t="shared" si="116"/>
        <v>S</v>
      </c>
      <c r="K1531" s="38"/>
      <c r="L1531" s="38"/>
      <c r="M1531" s="38"/>
      <c r="N1531" s="38"/>
      <c r="O1531" s="38"/>
      <c r="P1531" s="38"/>
      <c r="Q1531" s="34">
        <v>33</v>
      </c>
      <c r="R1531" s="34">
        <v>1.52</v>
      </c>
      <c r="U1531" s="39">
        <f t="shared" si="117"/>
        <v>31.481195000000003</v>
      </c>
      <c r="V1531" s="34">
        <v>9.5950000000000006</v>
      </c>
      <c r="X1531" s="39"/>
      <c r="AA1531" s="34">
        <v>433.815</v>
      </c>
      <c r="AB1531" s="34">
        <v>424.21899999999999</v>
      </c>
      <c r="AD1531" s="34">
        <v>8.734</v>
      </c>
    </row>
    <row r="1532" spans="1:30" s="34" customFormat="1" x14ac:dyDescent="0.2">
      <c r="A1532" s="34" t="s">
        <v>200</v>
      </c>
      <c r="C1532" s="36" t="s">
        <v>38</v>
      </c>
      <c r="D1532" s="37">
        <v>31207</v>
      </c>
      <c r="E1532" s="37"/>
      <c r="F1532" s="37"/>
      <c r="G1532" s="37"/>
      <c r="H1532" s="37"/>
      <c r="I1532" s="37"/>
      <c r="J1532" s="38" t="str">
        <f t="shared" si="116"/>
        <v>S</v>
      </c>
      <c r="K1532" s="38"/>
      <c r="L1532" s="38"/>
      <c r="M1532" s="38"/>
      <c r="N1532" s="38"/>
      <c r="O1532" s="38"/>
      <c r="P1532" s="38"/>
      <c r="Q1532" s="34">
        <v>33</v>
      </c>
      <c r="R1532" s="34">
        <v>1.55</v>
      </c>
      <c r="U1532" s="39">
        <f t="shared" si="117"/>
        <v>31.451666000000003</v>
      </c>
      <c r="V1532" s="34">
        <v>9.5860000000000003</v>
      </c>
      <c r="X1532" s="39"/>
      <c r="AA1532" s="34">
        <v>433.815</v>
      </c>
      <c r="AB1532" s="34">
        <v>424.22899999999998</v>
      </c>
      <c r="AD1532" s="34">
        <v>8.7249999999999996</v>
      </c>
    </row>
    <row r="1533" spans="1:30" s="34" customFormat="1" x14ac:dyDescent="0.2">
      <c r="A1533" s="34" t="s">
        <v>200</v>
      </c>
      <c r="C1533" s="36" t="s">
        <v>38</v>
      </c>
      <c r="D1533" s="37">
        <v>31214</v>
      </c>
      <c r="E1533" s="37"/>
      <c r="F1533" s="37"/>
      <c r="G1533" s="37"/>
      <c r="H1533" s="37"/>
      <c r="I1533" s="37"/>
      <c r="J1533" s="38" t="str">
        <f t="shared" si="116"/>
        <v>S</v>
      </c>
      <c r="K1533" s="38"/>
      <c r="L1533" s="38"/>
      <c r="M1533" s="38"/>
      <c r="N1533" s="38"/>
      <c r="O1533" s="38"/>
      <c r="P1533" s="38"/>
      <c r="Q1533" s="34">
        <v>33</v>
      </c>
      <c r="R1533" s="34">
        <v>1.56</v>
      </c>
      <c r="U1533" s="39">
        <f t="shared" si="117"/>
        <v>31.441823000000003</v>
      </c>
      <c r="V1533" s="34">
        <v>9.5830000000000002</v>
      </c>
      <c r="X1533" s="39"/>
      <c r="AA1533" s="34">
        <v>433.815</v>
      </c>
      <c r="AB1533" s="34">
        <v>424.23200000000003</v>
      </c>
      <c r="AD1533" s="34">
        <v>8.7219999999999995</v>
      </c>
    </row>
    <row r="1534" spans="1:30" s="34" customFormat="1" x14ac:dyDescent="0.2">
      <c r="A1534" s="34" t="s">
        <v>200</v>
      </c>
      <c r="C1534" s="36" t="s">
        <v>38</v>
      </c>
      <c r="D1534" s="37">
        <v>31216</v>
      </c>
      <c r="E1534" s="37"/>
      <c r="F1534" s="37"/>
      <c r="G1534" s="37"/>
      <c r="H1534" s="37"/>
      <c r="I1534" s="37"/>
      <c r="J1534" s="38" t="str">
        <f t="shared" si="116"/>
        <v>S</v>
      </c>
      <c r="K1534" s="38"/>
      <c r="L1534" s="38"/>
      <c r="M1534" s="38"/>
      <c r="N1534" s="38"/>
      <c r="O1534" s="38"/>
      <c r="P1534" s="38"/>
      <c r="Q1534" s="34">
        <v>33</v>
      </c>
      <c r="R1534" s="34">
        <v>1.53</v>
      </c>
      <c r="U1534" s="39">
        <f t="shared" si="117"/>
        <v>31.471352000000003</v>
      </c>
      <c r="V1534" s="34">
        <v>9.5920000000000005</v>
      </c>
      <c r="X1534" s="39"/>
      <c r="AA1534" s="34">
        <v>433.815</v>
      </c>
      <c r="AB1534" s="34">
        <v>424.22199999999998</v>
      </c>
      <c r="AD1534" s="34">
        <v>8.7309999999999999</v>
      </c>
    </row>
    <row r="1535" spans="1:30" s="34" customFormat="1" x14ac:dyDescent="0.2">
      <c r="A1535" s="34" t="s">
        <v>200</v>
      </c>
      <c r="C1535" s="36" t="s">
        <v>38</v>
      </c>
      <c r="D1535" s="37">
        <v>31228</v>
      </c>
      <c r="E1535" s="37"/>
      <c r="F1535" s="37"/>
      <c r="G1535" s="37"/>
      <c r="H1535" s="37"/>
      <c r="I1535" s="37"/>
      <c r="J1535" s="38" t="str">
        <f t="shared" si="116"/>
        <v>S</v>
      </c>
      <c r="K1535" s="38"/>
      <c r="L1535" s="38"/>
      <c r="M1535" s="38"/>
      <c r="N1535" s="38"/>
      <c r="O1535" s="38"/>
      <c r="P1535" s="38"/>
      <c r="Q1535" s="34">
        <v>33</v>
      </c>
      <c r="R1535" s="34">
        <v>1.61</v>
      </c>
      <c r="U1535" s="39">
        <f t="shared" si="117"/>
        <v>31.392607999999999</v>
      </c>
      <c r="V1535" s="34">
        <v>9.5679999999999996</v>
      </c>
      <c r="X1535" s="39"/>
      <c r="AA1535" s="34">
        <v>433.815</v>
      </c>
      <c r="AB1535" s="34">
        <v>424.24700000000001</v>
      </c>
      <c r="AD1535" s="34">
        <v>8.7070000000000007</v>
      </c>
    </row>
    <row r="1536" spans="1:30" s="34" customFormat="1" x14ac:dyDescent="0.2">
      <c r="A1536" s="34" t="s">
        <v>200</v>
      </c>
      <c r="C1536" s="36" t="s">
        <v>38</v>
      </c>
      <c r="D1536" s="37">
        <v>31235</v>
      </c>
      <c r="E1536" s="37"/>
      <c r="F1536" s="37"/>
      <c r="G1536" s="37"/>
      <c r="H1536" s="37"/>
      <c r="I1536" s="37"/>
      <c r="J1536" s="38" t="str">
        <f t="shared" si="116"/>
        <v>S</v>
      </c>
      <c r="K1536" s="38"/>
      <c r="L1536" s="38"/>
      <c r="M1536" s="38"/>
      <c r="N1536" s="38"/>
      <c r="O1536" s="38"/>
      <c r="P1536" s="38"/>
      <c r="Q1536" s="34">
        <v>33</v>
      </c>
      <c r="R1536" s="34">
        <v>1.56</v>
      </c>
      <c r="U1536" s="39">
        <f t="shared" si="117"/>
        <v>31.441823000000003</v>
      </c>
      <c r="V1536" s="34">
        <v>9.5830000000000002</v>
      </c>
      <c r="X1536" s="39"/>
      <c r="AA1536" s="34">
        <v>433.815</v>
      </c>
      <c r="AB1536" s="34">
        <v>424.23200000000003</v>
      </c>
      <c r="AD1536" s="34">
        <v>8.7219999999999995</v>
      </c>
    </row>
    <row r="1537" spans="1:30" s="34" customFormat="1" x14ac:dyDescent="0.2">
      <c r="A1537" s="34" t="s">
        <v>200</v>
      </c>
      <c r="C1537" s="36" t="s">
        <v>38</v>
      </c>
      <c r="D1537" s="37">
        <v>31242</v>
      </c>
      <c r="E1537" s="37"/>
      <c r="F1537" s="37"/>
      <c r="G1537" s="37"/>
      <c r="H1537" s="37"/>
      <c r="I1537" s="37"/>
      <c r="J1537" s="38" t="str">
        <f t="shared" ref="J1537:J1600" si="118">IF(ISBLANK(Q1537),"V","S")</f>
        <v>S</v>
      </c>
      <c r="K1537" s="38"/>
      <c r="L1537" s="38"/>
      <c r="M1537" s="38"/>
      <c r="N1537" s="38"/>
      <c r="O1537" s="38"/>
      <c r="P1537" s="38"/>
      <c r="Q1537" s="34">
        <v>33</v>
      </c>
      <c r="R1537" s="34">
        <v>1.54</v>
      </c>
      <c r="U1537" s="39">
        <f t="shared" si="117"/>
        <v>31.461509000000003</v>
      </c>
      <c r="V1537" s="34">
        <v>9.5890000000000004</v>
      </c>
      <c r="X1537" s="39"/>
      <c r="AA1537" s="34">
        <v>433.815</v>
      </c>
      <c r="AB1537" s="34">
        <v>424.22500000000002</v>
      </c>
      <c r="AD1537" s="34">
        <v>8.7279999999999998</v>
      </c>
    </row>
    <row r="1538" spans="1:30" s="34" customFormat="1" x14ac:dyDescent="0.2">
      <c r="A1538" s="34" t="s">
        <v>200</v>
      </c>
      <c r="C1538" s="36" t="s">
        <v>38</v>
      </c>
      <c r="D1538" s="37">
        <v>31249</v>
      </c>
      <c r="E1538" s="37"/>
      <c r="F1538" s="37"/>
      <c r="G1538" s="37"/>
      <c r="H1538" s="37"/>
      <c r="I1538" s="37"/>
      <c r="J1538" s="38" t="str">
        <f t="shared" si="118"/>
        <v>S</v>
      </c>
      <c r="K1538" s="38"/>
      <c r="L1538" s="38"/>
      <c r="M1538" s="38"/>
      <c r="N1538" s="38"/>
      <c r="O1538" s="38"/>
      <c r="P1538" s="38"/>
      <c r="Q1538" s="34">
        <v>33</v>
      </c>
      <c r="R1538" s="34">
        <v>1.56</v>
      </c>
      <c r="U1538" s="39">
        <f t="shared" si="117"/>
        <v>31.441823000000003</v>
      </c>
      <c r="V1538" s="34">
        <v>9.5830000000000002</v>
      </c>
      <c r="X1538" s="39"/>
      <c r="AA1538" s="34">
        <v>433.815</v>
      </c>
      <c r="AB1538" s="34">
        <v>424.23200000000003</v>
      </c>
      <c r="AD1538" s="34">
        <v>8.7219999999999995</v>
      </c>
    </row>
    <row r="1539" spans="1:30" s="34" customFormat="1" x14ac:dyDescent="0.2">
      <c r="A1539" s="34" t="s">
        <v>200</v>
      </c>
      <c r="C1539" s="36" t="s">
        <v>38</v>
      </c>
      <c r="D1539" s="37">
        <v>31256</v>
      </c>
      <c r="E1539" s="37"/>
      <c r="F1539" s="37"/>
      <c r="G1539" s="37"/>
      <c r="H1539" s="37"/>
      <c r="I1539" s="37"/>
      <c r="J1539" s="38" t="str">
        <f t="shared" si="118"/>
        <v>S</v>
      </c>
      <c r="K1539" s="38"/>
      <c r="L1539" s="38"/>
      <c r="M1539" s="38"/>
      <c r="N1539" s="38"/>
      <c r="O1539" s="38"/>
      <c r="P1539" s="38"/>
      <c r="Q1539" s="34">
        <v>33</v>
      </c>
      <c r="R1539" s="34">
        <v>1.56</v>
      </c>
      <c r="U1539" s="39">
        <f t="shared" si="117"/>
        <v>31.441823000000003</v>
      </c>
      <c r="V1539" s="34">
        <v>9.5830000000000002</v>
      </c>
      <c r="X1539" s="39"/>
      <c r="AA1539" s="34">
        <v>433.815</v>
      </c>
      <c r="AB1539" s="34">
        <v>424.23200000000003</v>
      </c>
      <c r="AD1539" s="34">
        <v>8.7219999999999995</v>
      </c>
    </row>
    <row r="1540" spans="1:30" s="34" customFormat="1" x14ac:dyDescent="0.2">
      <c r="A1540" s="34" t="s">
        <v>200</v>
      </c>
      <c r="C1540" s="36" t="s">
        <v>38</v>
      </c>
      <c r="D1540" s="37">
        <v>31263</v>
      </c>
      <c r="E1540" s="37"/>
      <c r="F1540" s="37"/>
      <c r="G1540" s="37"/>
      <c r="H1540" s="37"/>
      <c r="I1540" s="37"/>
      <c r="J1540" s="38" t="str">
        <f t="shared" si="118"/>
        <v>S</v>
      </c>
      <c r="K1540" s="38"/>
      <c r="L1540" s="38"/>
      <c r="M1540" s="38"/>
      <c r="N1540" s="38"/>
      <c r="O1540" s="38"/>
      <c r="P1540" s="38"/>
      <c r="Q1540" s="34">
        <v>33</v>
      </c>
      <c r="R1540" s="34">
        <v>1.57</v>
      </c>
      <c r="U1540" s="39">
        <f t="shared" si="117"/>
        <v>31.431980000000003</v>
      </c>
      <c r="V1540" s="34">
        <v>9.58</v>
      </c>
      <c r="X1540" s="39"/>
      <c r="AA1540" s="34">
        <v>433.815</v>
      </c>
      <c r="AB1540" s="34">
        <v>424.23500000000001</v>
      </c>
      <c r="AD1540" s="34">
        <v>8.7189999999999994</v>
      </c>
    </row>
    <row r="1541" spans="1:30" s="34" customFormat="1" x14ac:dyDescent="0.2">
      <c r="A1541" s="34" t="s">
        <v>200</v>
      </c>
      <c r="C1541" s="36" t="s">
        <v>38</v>
      </c>
      <c r="D1541" s="37">
        <v>31270</v>
      </c>
      <c r="E1541" s="37"/>
      <c r="F1541" s="37"/>
      <c r="G1541" s="37"/>
      <c r="H1541" s="37"/>
      <c r="I1541" s="37"/>
      <c r="J1541" s="38" t="str">
        <f t="shared" si="118"/>
        <v>S</v>
      </c>
      <c r="K1541" s="38"/>
      <c r="L1541" s="38"/>
      <c r="M1541" s="38"/>
      <c r="N1541" s="38"/>
      <c r="O1541" s="38"/>
      <c r="P1541" s="38"/>
      <c r="Q1541" s="34">
        <v>33</v>
      </c>
      <c r="R1541" s="34">
        <v>1.59</v>
      </c>
      <c r="U1541" s="39">
        <f t="shared" si="117"/>
        <v>31.412293999999999</v>
      </c>
      <c r="V1541" s="34">
        <v>9.5739999999999998</v>
      </c>
      <c r="X1541" s="39"/>
      <c r="AA1541" s="34">
        <v>433.815</v>
      </c>
      <c r="AB1541" s="34">
        <v>424.24099999999999</v>
      </c>
      <c r="AD1541" s="34">
        <v>8.7129999999999992</v>
      </c>
    </row>
    <row r="1542" spans="1:30" s="34" customFormat="1" x14ac:dyDescent="0.2">
      <c r="A1542" s="34" t="s">
        <v>200</v>
      </c>
      <c r="C1542" s="36" t="s">
        <v>38</v>
      </c>
      <c r="D1542" s="37">
        <v>31272</v>
      </c>
      <c r="E1542" s="37"/>
      <c r="F1542" s="37"/>
      <c r="G1542" s="37"/>
      <c r="H1542" s="37"/>
      <c r="I1542" s="37"/>
      <c r="J1542" s="38" t="str">
        <f t="shared" si="118"/>
        <v>S</v>
      </c>
      <c r="K1542" s="38"/>
      <c r="L1542" s="38"/>
      <c r="M1542" s="38"/>
      <c r="N1542" s="38"/>
      <c r="O1542" s="38"/>
      <c r="P1542" s="38"/>
      <c r="Q1542" s="34">
        <v>33</v>
      </c>
      <c r="R1542" s="34">
        <v>1.57</v>
      </c>
      <c r="U1542" s="39">
        <f t="shared" si="117"/>
        <v>31.431980000000003</v>
      </c>
      <c r="V1542" s="34">
        <v>9.58</v>
      </c>
      <c r="X1542" s="39"/>
      <c r="AA1542" s="34">
        <v>433.815</v>
      </c>
      <c r="AB1542" s="34">
        <v>424.23500000000001</v>
      </c>
      <c r="AD1542" s="34">
        <v>8.7189999999999994</v>
      </c>
    </row>
    <row r="1543" spans="1:30" s="34" customFormat="1" x14ac:dyDescent="0.2">
      <c r="A1543" s="34" t="s">
        <v>200</v>
      </c>
      <c r="C1543" s="36" t="s">
        <v>38</v>
      </c>
      <c r="D1543" s="37">
        <v>31277</v>
      </c>
      <c r="E1543" s="37"/>
      <c r="F1543" s="37"/>
      <c r="G1543" s="37"/>
      <c r="H1543" s="37"/>
      <c r="I1543" s="37"/>
      <c r="J1543" s="38" t="str">
        <f t="shared" si="118"/>
        <v>S</v>
      </c>
      <c r="K1543" s="38"/>
      <c r="L1543" s="38"/>
      <c r="M1543" s="38"/>
      <c r="N1543" s="38"/>
      <c r="O1543" s="38"/>
      <c r="P1543" s="38"/>
      <c r="Q1543" s="34">
        <v>33</v>
      </c>
      <c r="R1543" s="34">
        <v>1.56</v>
      </c>
      <c r="U1543" s="39">
        <f t="shared" si="117"/>
        <v>31.441823000000003</v>
      </c>
      <c r="V1543" s="34">
        <v>9.5830000000000002</v>
      </c>
      <c r="X1543" s="39"/>
      <c r="AA1543" s="34">
        <v>433.815</v>
      </c>
      <c r="AB1543" s="34">
        <v>424.23200000000003</v>
      </c>
      <c r="AD1543" s="34">
        <v>8.7219999999999995</v>
      </c>
    </row>
    <row r="1544" spans="1:30" s="34" customFormat="1" x14ac:dyDescent="0.2">
      <c r="A1544" s="34" t="s">
        <v>200</v>
      </c>
      <c r="C1544" s="36" t="s">
        <v>38</v>
      </c>
      <c r="D1544" s="37">
        <v>31284</v>
      </c>
      <c r="E1544" s="37"/>
      <c r="F1544" s="37"/>
      <c r="G1544" s="37"/>
      <c r="H1544" s="37"/>
      <c r="I1544" s="37"/>
      <c r="J1544" s="38" t="str">
        <f t="shared" si="118"/>
        <v>S</v>
      </c>
      <c r="K1544" s="38"/>
      <c r="L1544" s="38"/>
      <c r="M1544" s="38"/>
      <c r="N1544" s="38"/>
      <c r="O1544" s="38"/>
      <c r="P1544" s="38"/>
      <c r="Q1544" s="34">
        <v>33</v>
      </c>
      <c r="R1544" s="34">
        <v>1.59</v>
      </c>
      <c r="U1544" s="39">
        <f t="shared" si="117"/>
        <v>31.412293999999999</v>
      </c>
      <c r="V1544" s="34">
        <v>9.5739999999999998</v>
      </c>
      <c r="X1544" s="39"/>
      <c r="AA1544" s="34">
        <v>433.815</v>
      </c>
      <c r="AB1544" s="34">
        <v>424.24099999999999</v>
      </c>
      <c r="AD1544" s="34">
        <v>8.7129999999999992</v>
      </c>
    </row>
    <row r="1545" spans="1:30" s="34" customFormat="1" x14ac:dyDescent="0.2">
      <c r="A1545" s="34" t="s">
        <v>200</v>
      </c>
      <c r="C1545" s="36" t="s">
        <v>38</v>
      </c>
      <c r="D1545" s="37">
        <v>31291</v>
      </c>
      <c r="E1545" s="37"/>
      <c r="F1545" s="37"/>
      <c r="G1545" s="37"/>
      <c r="H1545" s="37"/>
      <c r="I1545" s="37"/>
      <c r="J1545" s="38" t="str">
        <f t="shared" si="118"/>
        <v>S</v>
      </c>
      <c r="K1545" s="38"/>
      <c r="L1545" s="38"/>
      <c r="M1545" s="38"/>
      <c r="N1545" s="38"/>
      <c r="O1545" s="38"/>
      <c r="P1545" s="38"/>
      <c r="Q1545" s="34">
        <v>33</v>
      </c>
      <c r="R1545" s="34">
        <v>1.58</v>
      </c>
      <c r="U1545" s="39">
        <f t="shared" si="117"/>
        <v>31.422137000000003</v>
      </c>
      <c r="V1545" s="34">
        <v>9.577</v>
      </c>
      <c r="X1545" s="39"/>
      <c r="AA1545" s="34">
        <v>433.815</v>
      </c>
      <c r="AB1545" s="34">
        <v>424.238</v>
      </c>
      <c r="AD1545" s="34">
        <v>8.7159999999999993</v>
      </c>
    </row>
    <row r="1546" spans="1:30" s="34" customFormat="1" x14ac:dyDescent="0.2">
      <c r="A1546" s="34" t="s">
        <v>200</v>
      </c>
      <c r="C1546" s="36" t="s">
        <v>38</v>
      </c>
      <c r="D1546" s="37">
        <v>31298</v>
      </c>
      <c r="E1546" s="37"/>
      <c r="F1546" s="37"/>
      <c r="G1546" s="37"/>
      <c r="H1546" s="37"/>
      <c r="I1546" s="37"/>
      <c r="J1546" s="38" t="str">
        <f t="shared" si="118"/>
        <v>S</v>
      </c>
      <c r="K1546" s="38"/>
      <c r="L1546" s="38"/>
      <c r="M1546" s="38"/>
      <c r="N1546" s="38"/>
      <c r="O1546" s="38"/>
      <c r="P1546" s="38"/>
      <c r="Q1546" s="34">
        <v>33</v>
      </c>
      <c r="R1546" s="34">
        <v>1.58</v>
      </c>
      <c r="U1546" s="39">
        <f t="shared" si="117"/>
        <v>31.422137000000003</v>
      </c>
      <c r="V1546" s="34">
        <v>9.577</v>
      </c>
      <c r="X1546" s="39"/>
      <c r="AA1546" s="34">
        <v>433.815</v>
      </c>
      <c r="AB1546" s="34">
        <v>424.238</v>
      </c>
      <c r="AD1546" s="34">
        <v>8.7159999999999993</v>
      </c>
    </row>
    <row r="1547" spans="1:30" s="34" customFormat="1" x14ac:dyDescent="0.2">
      <c r="A1547" s="34" t="s">
        <v>200</v>
      </c>
      <c r="C1547" s="36" t="s">
        <v>38</v>
      </c>
      <c r="D1547" s="37">
        <v>31305</v>
      </c>
      <c r="E1547" s="37"/>
      <c r="F1547" s="37"/>
      <c r="G1547" s="37"/>
      <c r="H1547" s="37"/>
      <c r="I1547" s="37"/>
      <c r="J1547" s="38" t="str">
        <f t="shared" si="118"/>
        <v>S</v>
      </c>
      <c r="K1547" s="38"/>
      <c r="L1547" s="38"/>
      <c r="M1547" s="38"/>
      <c r="N1547" s="38"/>
      <c r="O1547" s="38"/>
      <c r="P1547" s="38"/>
      <c r="Q1547" s="34">
        <v>33</v>
      </c>
      <c r="R1547" s="34">
        <v>1.6</v>
      </c>
      <c r="U1547" s="39">
        <f t="shared" si="117"/>
        <v>31.402450999999999</v>
      </c>
      <c r="V1547" s="34">
        <v>9.5709999999999997</v>
      </c>
      <c r="X1547" s="39"/>
      <c r="AA1547" s="34">
        <v>433.815</v>
      </c>
      <c r="AB1547" s="34">
        <v>424.24400000000003</v>
      </c>
      <c r="AD1547" s="34">
        <v>8.7100000000000009</v>
      </c>
    </row>
    <row r="1548" spans="1:30" s="34" customFormat="1" x14ac:dyDescent="0.2">
      <c r="A1548" s="34" t="s">
        <v>200</v>
      </c>
      <c r="C1548" s="36" t="s">
        <v>38</v>
      </c>
      <c r="D1548" s="37">
        <v>31312</v>
      </c>
      <c r="E1548" s="37"/>
      <c r="F1548" s="37"/>
      <c r="G1548" s="37"/>
      <c r="H1548" s="37"/>
      <c r="I1548" s="37"/>
      <c r="J1548" s="38" t="str">
        <f t="shared" si="118"/>
        <v>S</v>
      </c>
      <c r="K1548" s="38"/>
      <c r="L1548" s="38"/>
      <c r="M1548" s="38"/>
      <c r="N1548" s="38"/>
      <c r="O1548" s="38"/>
      <c r="P1548" s="38"/>
      <c r="Q1548" s="34">
        <v>33</v>
      </c>
      <c r="R1548" s="34">
        <v>1.54</v>
      </c>
      <c r="U1548" s="39">
        <f t="shared" si="117"/>
        <v>31.461509000000003</v>
      </c>
      <c r="V1548" s="34">
        <v>9.5890000000000004</v>
      </c>
      <c r="X1548" s="39"/>
      <c r="AA1548" s="34">
        <v>433.815</v>
      </c>
      <c r="AB1548" s="34">
        <v>424.22500000000002</v>
      </c>
      <c r="AD1548" s="34">
        <v>8.7279999999999998</v>
      </c>
    </row>
    <row r="1549" spans="1:30" s="34" customFormat="1" x14ac:dyDescent="0.2">
      <c r="A1549" s="34" t="s">
        <v>200</v>
      </c>
      <c r="C1549" s="36" t="s">
        <v>38</v>
      </c>
      <c r="D1549" s="37">
        <v>31319</v>
      </c>
      <c r="E1549" s="37"/>
      <c r="F1549" s="37"/>
      <c r="G1549" s="37"/>
      <c r="H1549" s="37"/>
      <c r="I1549" s="37"/>
      <c r="J1549" s="38" t="str">
        <f t="shared" si="118"/>
        <v>S</v>
      </c>
      <c r="K1549" s="38"/>
      <c r="L1549" s="38"/>
      <c r="M1549" s="38"/>
      <c r="N1549" s="38"/>
      <c r="O1549" s="38"/>
      <c r="P1549" s="38"/>
      <c r="Q1549" s="34">
        <v>33</v>
      </c>
      <c r="R1549" s="34">
        <v>1.51</v>
      </c>
      <c r="U1549" s="39">
        <f t="shared" ref="U1549:U1612" si="119">V1549*3.281</f>
        <v>31.491038000000003</v>
      </c>
      <c r="V1549" s="34">
        <v>9.5980000000000008</v>
      </c>
      <c r="X1549" s="39"/>
      <c r="AA1549" s="34">
        <v>433.815</v>
      </c>
      <c r="AB1549" s="34">
        <v>424.21600000000001</v>
      </c>
      <c r="AD1549" s="34">
        <v>8.7370000000000001</v>
      </c>
    </row>
    <row r="1550" spans="1:30" s="34" customFormat="1" x14ac:dyDescent="0.2">
      <c r="A1550" s="34" t="s">
        <v>200</v>
      </c>
      <c r="C1550" s="36" t="s">
        <v>38</v>
      </c>
      <c r="D1550" s="37">
        <v>31326</v>
      </c>
      <c r="E1550" s="37"/>
      <c r="F1550" s="37"/>
      <c r="G1550" s="37"/>
      <c r="H1550" s="37"/>
      <c r="I1550" s="37"/>
      <c r="J1550" s="38" t="str">
        <f t="shared" si="118"/>
        <v>S</v>
      </c>
      <c r="K1550" s="38"/>
      <c r="L1550" s="38"/>
      <c r="M1550" s="38"/>
      <c r="N1550" s="38"/>
      <c r="O1550" s="38"/>
      <c r="P1550" s="38"/>
      <c r="Q1550" s="34">
        <v>33</v>
      </c>
      <c r="R1550" s="34">
        <v>1.47</v>
      </c>
      <c r="U1550" s="39">
        <f t="shared" si="119"/>
        <v>31.53041</v>
      </c>
      <c r="V1550" s="34">
        <v>9.61</v>
      </c>
      <c r="X1550" s="39"/>
      <c r="AA1550" s="34">
        <v>433.815</v>
      </c>
      <c r="AB1550" s="34">
        <v>424.20400000000001</v>
      </c>
      <c r="AD1550" s="34">
        <v>8.7490000000000006</v>
      </c>
    </row>
    <row r="1551" spans="1:30" s="34" customFormat="1" x14ac:dyDescent="0.2">
      <c r="A1551" s="34" t="s">
        <v>200</v>
      </c>
      <c r="C1551" s="36" t="s">
        <v>38</v>
      </c>
      <c r="D1551" s="37">
        <v>31333</v>
      </c>
      <c r="E1551" s="37"/>
      <c r="F1551" s="37"/>
      <c r="G1551" s="37"/>
      <c r="H1551" s="37"/>
      <c r="I1551" s="37"/>
      <c r="J1551" s="38" t="str">
        <f t="shared" si="118"/>
        <v>S</v>
      </c>
      <c r="K1551" s="38"/>
      <c r="L1551" s="38"/>
      <c r="M1551" s="38"/>
      <c r="N1551" s="38"/>
      <c r="O1551" s="38"/>
      <c r="P1551" s="38"/>
      <c r="Q1551" s="34">
        <v>33</v>
      </c>
      <c r="R1551" s="34">
        <v>1.43</v>
      </c>
      <c r="U1551" s="39">
        <f t="shared" si="119"/>
        <v>31.573062999999998</v>
      </c>
      <c r="V1551" s="34">
        <v>9.6229999999999993</v>
      </c>
      <c r="X1551" s="39"/>
      <c r="AA1551" s="34">
        <v>433.815</v>
      </c>
      <c r="AB1551" s="34">
        <v>424.19200000000001</v>
      </c>
      <c r="AD1551" s="34">
        <v>8.7620000000000005</v>
      </c>
    </row>
    <row r="1552" spans="1:30" s="34" customFormat="1" x14ac:dyDescent="0.2">
      <c r="A1552" s="34" t="s">
        <v>200</v>
      </c>
      <c r="C1552" s="36" t="s">
        <v>38</v>
      </c>
      <c r="D1552" s="37">
        <v>31340</v>
      </c>
      <c r="E1552" s="37"/>
      <c r="F1552" s="37"/>
      <c r="G1552" s="37"/>
      <c r="H1552" s="37"/>
      <c r="I1552" s="37"/>
      <c r="J1552" s="38" t="str">
        <f t="shared" si="118"/>
        <v>S</v>
      </c>
      <c r="K1552" s="38"/>
      <c r="L1552" s="38"/>
      <c r="M1552" s="38"/>
      <c r="N1552" s="38"/>
      <c r="O1552" s="38"/>
      <c r="P1552" s="38"/>
      <c r="Q1552" s="34">
        <v>33</v>
      </c>
      <c r="R1552" s="34">
        <v>1.42</v>
      </c>
      <c r="U1552" s="39">
        <f t="shared" si="119"/>
        <v>31.582906000000001</v>
      </c>
      <c r="V1552" s="34">
        <v>9.6259999999999994</v>
      </c>
      <c r="X1552" s="39"/>
      <c r="AA1552" s="34">
        <v>433.815</v>
      </c>
      <c r="AB1552" s="34">
        <v>424.18900000000002</v>
      </c>
      <c r="AD1552" s="34">
        <v>8.7650000000000006</v>
      </c>
    </row>
    <row r="1553" spans="1:30" s="34" customFormat="1" x14ac:dyDescent="0.2">
      <c r="A1553" s="34" t="s">
        <v>200</v>
      </c>
      <c r="C1553" s="36" t="s">
        <v>38</v>
      </c>
      <c r="D1553" s="37">
        <v>31347</v>
      </c>
      <c r="E1553" s="37"/>
      <c r="F1553" s="37"/>
      <c r="G1553" s="37"/>
      <c r="H1553" s="37"/>
      <c r="I1553" s="37"/>
      <c r="J1553" s="38" t="str">
        <f t="shared" si="118"/>
        <v>S</v>
      </c>
      <c r="K1553" s="38"/>
      <c r="L1553" s="38"/>
      <c r="M1553" s="38"/>
      <c r="N1553" s="38"/>
      <c r="O1553" s="38"/>
      <c r="P1553" s="38"/>
      <c r="Q1553" s="34">
        <v>33</v>
      </c>
      <c r="R1553" s="34">
        <v>1.39</v>
      </c>
      <c r="U1553" s="39">
        <f t="shared" si="119"/>
        <v>31.612435000000001</v>
      </c>
      <c r="V1553" s="34">
        <v>9.6349999999999998</v>
      </c>
      <c r="X1553" s="39"/>
      <c r="AA1553" s="34">
        <v>433.815</v>
      </c>
      <c r="AB1553" s="34">
        <v>424.18</v>
      </c>
      <c r="AD1553" s="34">
        <v>8.7739999999999991</v>
      </c>
    </row>
    <row r="1554" spans="1:30" s="34" customFormat="1" x14ac:dyDescent="0.2">
      <c r="A1554" s="34" t="s">
        <v>200</v>
      </c>
      <c r="C1554" s="36" t="s">
        <v>38</v>
      </c>
      <c r="D1554" s="37">
        <v>31431</v>
      </c>
      <c r="E1554" s="37"/>
      <c r="F1554" s="37"/>
      <c r="G1554" s="37"/>
      <c r="H1554" s="37"/>
      <c r="I1554" s="37"/>
      <c r="J1554" s="38" t="str">
        <f t="shared" si="118"/>
        <v>S</v>
      </c>
      <c r="K1554" s="38"/>
      <c r="L1554" s="38"/>
      <c r="M1554" s="38"/>
      <c r="N1554" s="38"/>
      <c r="O1554" s="38"/>
      <c r="P1554" s="38"/>
      <c r="Q1554" s="34">
        <v>32.5</v>
      </c>
      <c r="R1554" s="34">
        <v>0.62</v>
      </c>
      <c r="U1554" s="39">
        <f t="shared" si="119"/>
        <v>31.881477000000004</v>
      </c>
      <c r="V1554" s="34">
        <v>9.7170000000000005</v>
      </c>
      <c r="X1554" s="39"/>
      <c r="AA1554" s="34">
        <v>433.815</v>
      </c>
      <c r="AB1554" s="34">
        <v>424.09699999999998</v>
      </c>
      <c r="AD1554" s="34">
        <v>8.8559999999999999</v>
      </c>
    </row>
    <row r="1555" spans="1:30" s="34" customFormat="1" x14ac:dyDescent="0.2">
      <c r="A1555" s="34" t="s">
        <v>200</v>
      </c>
      <c r="C1555" s="36" t="s">
        <v>38</v>
      </c>
      <c r="D1555" s="37">
        <v>31437</v>
      </c>
      <c r="E1555" s="37"/>
      <c r="F1555" s="37"/>
      <c r="G1555" s="37"/>
      <c r="H1555" s="37"/>
      <c r="I1555" s="37"/>
      <c r="J1555" s="38" t="str">
        <f t="shared" si="118"/>
        <v>S</v>
      </c>
      <c r="K1555" s="38"/>
      <c r="L1555" s="38"/>
      <c r="M1555" s="38"/>
      <c r="N1555" s="38"/>
      <c r="O1555" s="38"/>
      <c r="P1555" s="38"/>
      <c r="Q1555" s="34">
        <v>33</v>
      </c>
      <c r="R1555" s="34">
        <v>1.06</v>
      </c>
      <c r="U1555" s="39">
        <f t="shared" si="119"/>
        <v>31.940535000000001</v>
      </c>
      <c r="V1555" s="34">
        <v>9.7349999999999994</v>
      </c>
      <c r="X1555" s="39"/>
      <c r="AA1555" s="34">
        <v>433.815</v>
      </c>
      <c r="AB1555" s="34">
        <v>424.07900000000001</v>
      </c>
      <c r="AD1555" s="34">
        <v>8.8740000000000006</v>
      </c>
    </row>
    <row r="1556" spans="1:30" s="34" customFormat="1" x14ac:dyDescent="0.2">
      <c r="A1556" s="34" t="s">
        <v>200</v>
      </c>
      <c r="C1556" s="36" t="s">
        <v>38</v>
      </c>
      <c r="D1556" s="37">
        <v>31445</v>
      </c>
      <c r="E1556" s="37"/>
      <c r="F1556" s="37"/>
      <c r="G1556" s="37"/>
      <c r="H1556" s="37"/>
      <c r="I1556" s="37"/>
      <c r="J1556" s="38" t="str">
        <f t="shared" si="118"/>
        <v>S</v>
      </c>
      <c r="K1556" s="38"/>
      <c r="L1556" s="38"/>
      <c r="M1556" s="38"/>
      <c r="N1556" s="38"/>
      <c r="O1556" s="38"/>
      <c r="P1556" s="38"/>
      <c r="Q1556" s="34">
        <v>33</v>
      </c>
      <c r="R1556" s="34">
        <v>1</v>
      </c>
      <c r="U1556" s="39">
        <f t="shared" si="119"/>
        <v>32.002873999999998</v>
      </c>
      <c r="V1556" s="34">
        <v>9.7539999999999996</v>
      </c>
      <c r="X1556" s="39"/>
      <c r="AA1556" s="34">
        <v>433.815</v>
      </c>
      <c r="AB1556" s="34">
        <v>424.06099999999998</v>
      </c>
      <c r="AD1556" s="34">
        <v>8.8930000000000007</v>
      </c>
    </row>
    <row r="1557" spans="1:30" s="34" customFormat="1" x14ac:dyDescent="0.2">
      <c r="A1557" s="34" t="s">
        <v>200</v>
      </c>
      <c r="C1557" s="36" t="s">
        <v>38</v>
      </c>
      <c r="D1557" s="37">
        <v>31451</v>
      </c>
      <c r="E1557" s="37"/>
      <c r="F1557" s="37"/>
      <c r="G1557" s="37"/>
      <c r="H1557" s="37"/>
      <c r="I1557" s="37"/>
      <c r="J1557" s="38" t="str">
        <f t="shared" si="118"/>
        <v>S</v>
      </c>
      <c r="K1557" s="38"/>
      <c r="L1557" s="38"/>
      <c r="M1557" s="38"/>
      <c r="N1557" s="38"/>
      <c r="O1557" s="38"/>
      <c r="P1557" s="38"/>
      <c r="Q1557" s="34">
        <v>33</v>
      </c>
      <c r="R1557" s="34">
        <v>0.96</v>
      </c>
      <c r="U1557" s="39">
        <f t="shared" si="119"/>
        <v>32.042245999999999</v>
      </c>
      <c r="V1557" s="34">
        <v>9.766</v>
      </c>
      <c r="X1557" s="39"/>
      <c r="AA1557" s="34">
        <v>433.815</v>
      </c>
      <c r="AB1557" s="34">
        <v>424.04899999999998</v>
      </c>
      <c r="AD1557" s="34">
        <v>8.9049999999999994</v>
      </c>
    </row>
    <row r="1558" spans="1:30" s="34" customFormat="1" x14ac:dyDescent="0.2">
      <c r="A1558" s="34" t="s">
        <v>200</v>
      </c>
      <c r="C1558" s="36" t="s">
        <v>38</v>
      </c>
      <c r="D1558" s="37">
        <v>31458</v>
      </c>
      <c r="E1558" s="37"/>
      <c r="F1558" s="37"/>
      <c r="G1558" s="37"/>
      <c r="H1558" s="37"/>
      <c r="I1558" s="37"/>
      <c r="J1558" s="38" t="str">
        <f t="shared" si="118"/>
        <v>S</v>
      </c>
      <c r="K1558" s="38"/>
      <c r="L1558" s="38"/>
      <c r="M1558" s="38"/>
      <c r="N1558" s="38"/>
      <c r="O1558" s="38"/>
      <c r="P1558" s="38"/>
      <c r="Q1558" s="34">
        <v>33</v>
      </c>
      <c r="R1558" s="34">
        <v>0.96</v>
      </c>
      <c r="U1558" s="39">
        <f t="shared" si="119"/>
        <v>32.042245999999999</v>
      </c>
      <c r="V1558" s="34">
        <v>9.766</v>
      </c>
      <c r="X1558" s="39"/>
      <c r="AA1558" s="34">
        <v>433.815</v>
      </c>
      <c r="AB1558" s="34">
        <v>424.04899999999998</v>
      </c>
      <c r="AD1558" s="34">
        <v>8.9049999999999994</v>
      </c>
    </row>
    <row r="1559" spans="1:30" s="34" customFormat="1" x14ac:dyDescent="0.2">
      <c r="A1559" s="34" t="s">
        <v>200</v>
      </c>
      <c r="C1559" s="36" t="s">
        <v>38</v>
      </c>
      <c r="D1559" s="37">
        <v>31465</v>
      </c>
      <c r="E1559" s="37"/>
      <c r="F1559" s="37"/>
      <c r="G1559" s="37"/>
      <c r="H1559" s="37"/>
      <c r="I1559" s="37"/>
      <c r="J1559" s="38" t="str">
        <f t="shared" si="118"/>
        <v>S</v>
      </c>
      <c r="K1559" s="38"/>
      <c r="L1559" s="38"/>
      <c r="M1559" s="38"/>
      <c r="N1559" s="38"/>
      <c r="O1559" s="38"/>
      <c r="P1559" s="38"/>
      <c r="Q1559" s="34">
        <v>33</v>
      </c>
      <c r="R1559" s="34">
        <v>0.91</v>
      </c>
      <c r="U1559" s="39">
        <f t="shared" si="119"/>
        <v>32.091461000000002</v>
      </c>
      <c r="V1559" s="34">
        <v>9.7810000000000006</v>
      </c>
      <c r="X1559" s="39"/>
      <c r="AA1559" s="34">
        <v>433.815</v>
      </c>
      <c r="AB1559" s="34">
        <v>424.03300000000002</v>
      </c>
      <c r="AD1559" s="34">
        <v>8.92</v>
      </c>
    </row>
    <row r="1560" spans="1:30" s="34" customFormat="1" x14ac:dyDescent="0.2">
      <c r="A1560" s="34" t="s">
        <v>200</v>
      </c>
      <c r="C1560" s="36" t="s">
        <v>38</v>
      </c>
      <c r="D1560" s="37">
        <v>31473</v>
      </c>
      <c r="E1560" s="37"/>
      <c r="F1560" s="37"/>
      <c r="G1560" s="37"/>
      <c r="H1560" s="37"/>
      <c r="I1560" s="37"/>
      <c r="J1560" s="38" t="str">
        <f t="shared" si="118"/>
        <v>S</v>
      </c>
      <c r="K1560" s="38"/>
      <c r="L1560" s="38"/>
      <c r="M1560" s="38"/>
      <c r="N1560" s="38"/>
      <c r="O1560" s="38"/>
      <c r="P1560" s="38"/>
      <c r="Q1560" s="34">
        <v>33</v>
      </c>
      <c r="R1560" s="34">
        <v>0.9</v>
      </c>
      <c r="U1560" s="39">
        <f t="shared" si="119"/>
        <v>32.101304000000006</v>
      </c>
      <c r="V1560" s="34">
        <v>9.7840000000000007</v>
      </c>
      <c r="X1560" s="39"/>
      <c r="AA1560" s="34">
        <v>433.815</v>
      </c>
      <c r="AB1560" s="34">
        <v>424.03</v>
      </c>
      <c r="AD1560" s="34">
        <v>8.923</v>
      </c>
    </row>
    <row r="1561" spans="1:30" s="34" customFormat="1" x14ac:dyDescent="0.2">
      <c r="A1561" s="34" t="s">
        <v>200</v>
      </c>
      <c r="C1561" s="36" t="s">
        <v>38</v>
      </c>
      <c r="D1561" s="37">
        <v>31480</v>
      </c>
      <c r="E1561" s="37"/>
      <c r="F1561" s="37"/>
      <c r="G1561" s="37"/>
      <c r="H1561" s="37"/>
      <c r="I1561" s="37"/>
      <c r="J1561" s="38" t="str">
        <f t="shared" si="118"/>
        <v>S</v>
      </c>
      <c r="K1561" s="38"/>
      <c r="L1561" s="38"/>
      <c r="M1561" s="38"/>
      <c r="N1561" s="38"/>
      <c r="O1561" s="38"/>
      <c r="P1561" s="38"/>
      <c r="Q1561" s="34">
        <v>33</v>
      </c>
      <c r="R1561" s="34">
        <v>0.89</v>
      </c>
      <c r="U1561" s="39">
        <f t="shared" si="119"/>
        <v>32.111147000000003</v>
      </c>
      <c r="V1561" s="34">
        <v>9.7870000000000008</v>
      </c>
      <c r="X1561" s="39"/>
      <c r="AA1561" s="34">
        <v>433.815</v>
      </c>
      <c r="AB1561" s="34">
        <v>424.02699999999999</v>
      </c>
      <c r="AD1561" s="34">
        <v>8.9260000000000002</v>
      </c>
    </row>
    <row r="1562" spans="1:30" s="34" customFormat="1" x14ac:dyDescent="0.2">
      <c r="A1562" s="34" t="s">
        <v>200</v>
      </c>
      <c r="C1562" s="36" t="s">
        <v>38</v>
      </c>
      <c r="D1562" s="37">
        <v>31487</v>
      </c>
      <c r="E1562" s="37"/>
      <c r="F1562" s="37"/>
      <c r="G1562" s="37"/>
      <c r="H1562" s="37"/>
      <c r="I1562" s="37"/>
      <c r="J1562" s="38" t="str">
        <f t="shared" si="118"/>
        <v>S</v>
      </c>
      <c r="K1562" s="38"/>
      <c r="L1562" s="38"/>
      <c r="M1562" s="38"/>
      <c r="N1562" s="38"/>
      <c r="O1562" s="38"/>
      <c r="P1562" s="38"/>
      <c r="Q1562" s="34">
        <v>33</v>
      </c>
      <c r="R1562" s="34">
        <v>0.84</v>
      </c>
      <c r="U1562" s="39">
        <f t="shared" si="119"/>
        <v>32.160361999999999</v>
      </c>
      <c r="V1562" s="34">
        <v>9.8019999999999996</v>
      </c>
      <c r="X1562" s="39"/>
      <c r="AA1562" s="34">
        <v>433.815</v>
      </c>
      <c r="AB1562" s="34">
        <v>424.012</v>
      </c>
      <c r="AD1562" s="34">
        <v>8.9410000000000007</v>
      </c>
    </row>
    <row r="1563" spans="1:30" s="34" customFormat="1" x14ac:dyDescent="0.2">
      <c r="A1563" s="34" t="s">
        <v>200</v>
      </c>
      <c r="C1563" s="36" t="s">
        <v>38</v>
      </c>
      <c r="D1563" s="37">
        <v>31493</v>
      </c>
      <c r="E1563" s="37"/>
      <c r="F1563" s="37"/>
      <c r="G1563" s="37"/>
      <c r="H1563" s="37"/>
      <c r="I1563" s="37"/>
      <c r="J1563" s="38" t="str">
        <f t="shared" si="118"/>
        <v>S</v>
      </c>
      <c r="K1563" s="38"/>
      <c r="L1563" s="38"/>
      <c r="M1563" s="38"/>
      <c r="N1563" s="38"/>
      <c r="O1563" s="38"/>
      <c r="P1563" s="38"/>
      <c r="Q1563" s="34">
        <v>33</v>
      </c>
      <c r="R1563" s="34">
        <v>0.82</v>
      </c>
      <c r="U1563" s="39">
        <f t="shared" si="119"/>
        <v>32.183329000000001</v>
      </c>
      <c r="V1563" s="34">
        <v>9.8089999999999993</v>
      </c>
      <c r="X1563" s="39"/>
      <c r="AA1563" s="34">
        <v>433.815</v>
      </c>
      <c r="AB1563" s="34">
        <v>424.00599999999997</v>
      </c>
      <c r="AD1563" s="34">
        <v>8.9480000000000004</v>
      </c>
    </row>
    <row r="1564" spans="1:30" s="34" customFormat="1" x14ac:dyDescent="0.2">
      <c r="A1564" s="34" t="s">
        <v>200</v>
      </c>
      <c r="C1564" s="36" t="s">
        <v>38</v>
      </c>
      <c r="D1564" s="37">
        <v>31500</v>
      </c>
      <c r="E1564" s="37"/>
      <c r="F1564" s="37"/>
      <c r="G1564" s="37"/>
      <c r="H1564" s="37"/>
      <c r="I1564" s="37"/>
      <c r="J1564" s="38" t="str">
        <f t="shared" si="118"/>
        <v>S</v>
      </c>
      <c r="K1564" s="38"/>
      <c r="L1564" s="38"/>
      <c r="M1564" s="38"/>
      <c r="N1564" s="38"/>
      <c r="O1564" s="38"/>
      <c r="P1564" s="38"/>
      <c r="Q1564" s="34">
        <v>33</v>
      </c>
      <c r="R1564" s="34">
        <v>0.98</v>
      </c>
      <c r="U1564" s="39">
        <f t="shared" si="119"/>
        <v>32.022559999999999</v>
      </c>
      <c r="V1564" s="34">
        <v>9.76</v>
      </c>
      <c r="X1564" s="39"/>
      <c r="AA1564" s="34">
        <v>433.815</v>
      </c>
      <c r="AB1564" s="34">
        <v>424.05500000000001</v>
      </c>
      <c r="AD1564" s="34">
        <v>8.8989999999999991</v>
      </c>
    </row>
    <row r="1565" spans="1:30" s="34" customFormat="1" x14ac:dyDescent="0.2">
      <c r="A1565" s="34" t="s">
        <v>200</v>
      </c>
      <c r="C1565" s="36" t="s">
        <v>38</v>
      </c>
      <c r="D1565" s="37">
        <v>31507</v>
      </c>
      <c r="E1565" s="37"/>
      <c r="F1565" s="37"/>
      <c r="G1565" s="37"/>
      <c r="H1565" s="37"/>
      <c r="I1565" s="37"/>
      <c r="J1565" s="38" t="str">
        <f t="shared" si="118"/>
        <v>S</v>
      </c>
      <c r="K1565" s="38"/>
      <c r="L1565" s="38"/>
      <c r="M1565" s="38"/>
      <c r="N1565" s="38"/>
      <c r="O1565" s="38"/>
      <c r="P1565" s="38"/>
      <c r="Q1565" s="34">
        <v>33</v>
      </c>
      <c r="R1565" s="34">
        <v>1.01</v>
      </c>
      <c r="U1565" s="39">
        <f t="shared" si="119"/>
        <v>31.993030999999998</v>
      </c>
      <c r="V1565" s="34">
        <v>9.7509999999999994</v>
      </c>
      <c r="X1565" s="39"/>
      <c r="AA1565" s="34">
        <v>433.815</v>
      </c>
      <c r="AB1565" s="34">
        <v>424.06400000000002</v>
      </c>
      <c r="AD1565" s="34">
        <v>8.89</v>
      </c>
    </row>
    <row r="1566" spans="1:30" s="34" customFormat="1" x14ac:dyDescent="0.2">
      <c r="A1566" s="34" t="s">
        <v>200</v>
      </c>
      <c r="C1566" s="36" t="s">
        <v>38</v>
      </c>
      <c r="D1566" s="37">
        <v>31515</v>
      </c>
      <c r="E1566" s="37"/>
      <c r="F1566" s="37"/>
      <c r="G1566" s="37"/>
      <c r="H1566" s="37"/>
      <c r="I1566" s="37"/>
      <c r="J1566" s="38" t="str">
        <f t="shared" si="118"/>
        <v>S</v>
      </c>
      <c r="K1566" s="38"/>
      <c r="L1566" s="38"/>
      <c r="M1566" s="38"/>
      <c r="N1566" s="38"/>
      <c r="O1566" s="38"/>
      <c r="P1566" s="38"/>
      <c r="Q1566" s="34">
        <v>33</v>
      </c>
      <c r="R1566" s="34">
        <v>1.1100000000000001</v>
      </c>
      <c r="U1566" s="39">
        <f t="shared" si="119"/>
        <v>31.891320000000004</v>
      </c>
      <c r="V1566" s="34">
        <v>9.7200000000000006</v>
      </c>
      <c r="X1566" s="39"/>
      <c r="AA1566" s="34">
        <v>433.815</v>
      </c>
      <c r="AB1566" s="34">
        <v>424.09399999999999</v>
      </c>
      <c r="AD1566" s="34">
        <v>8.859</v>
      </c>
    </row>
    <row r="1567" spans="1:30" s="34" customFormat="1" x14ac:dyDescent="0.2">
      <c r="A1567" s="34" t="s">
        <v>200</v>
      </c>
      <c r="C1567" s="36" t="s">
        <v>38</v>
      </c>
      <c r="D1567" s="37">
        <v>31522</v>
      </c>
      <c r="E1567" s="37"/>
      <c r="F1567" s="37"/>
      <c r="G1567" s="37"/>
      <c r="H1567" s="37"/>
      <c r="I1567" s="37"/>
      <c r="J1567" s="38" t="str">
        <f t="shared" si="118"/>
        <v>S</v>
      </c>
      <c r="K1567" s="38"/>
      <c r="L1567" s="38"/>
      <c r="M1567" s="38"/>
      <c r="N1567" s="38"/>
      <c r="O1567" s="38"/>
      <c r="P1567" s="38"/>
      <c r="Q1567" s="34">
        <v>33</v>
      </c>
      <c r="R1567" s="34">
        <v>1.05</v>
      </c>
      <c r="U1567" s="39">
        <f t="shared" si="119"/>
        <v>31.950378000000001</v>
      </c>
      <c r="V1567" s="34">
        <v>9.7379999999999995</v>
      </c>
      <c r="X1567" s="39"/>
      <c r="AA1567" s="34">
        <v>433.815</v>
      </c>
      <c r="AB1567" s="34">
        <v>424.07600000000002</v>
      </c>
      <c r="AD1567" s="34">
        <v>8.8770000000000007</v>
      </c>
    </row>
    <row r="1568" spans="1:30" s="34" customFormat="1" x14ac:dyDescent="0.2">
      <c r="A1568" s="34" t="s">
        <v>200</v>
      </c>
      <c r="C1568" s="36" t="s">
        <v>38</v>
      </c>
      <c r="D1568" s="37">
        <v>31529</v>
      </c>
      <c r="E1568" s="37"/>
      <c r="F1568" s="37"/>
      <c r="G1568" s="37"/>
      <c r="H1568" s="37"/>
      <c r="I1568" s="37"/>
      <c r="J1568" s="38" t="str">
        <f t="shared" si="118"/>
        <v>S</v>
      </c>
      <c r="K1568" s="38"/>
      <c r="L1568" s="38"/>
      <c r="M1568" s="38"/>
      <c r="N1568" s="38"/>
      <c r="O1568" s="38"/>
      <c r="P1568" s="38"/>
      <c r="Q1568" s="34">
        <v>33</v>
      </c>
      <c r="R1568" s="34">
        <v>1.25</v>
      </c>
      <c r="U1568" s="39">
        <f t="shared" si="119"/>
        <v>31.753518000000003</v>
      </c>
      <c r="V1568" s="34">
        <v>9.6780000000000008</v>
      </c>
      <c r="X1568" s="39"/>
      <c r="AA1568" s="34">
        <v>433.815</v>
      </c>
      <c r="AB1568" s="34">
        <v>424.137</v>
      </c>
      <c r="AD1568" s="34">
        <v>8.8170000000000002</v>
      </c>
    </row>
    <row r="1569" spans="1:30" s="34" customFormat="1" x14ac:dyDescent="0.2">
      <c r="A1569" s="34" t="s">
        <v>200</v>
      </c>
      <c r="C1569" s="36" t="s">
        <v>38</v>
      </c>
      <c r="D1569" s="37">
        <v>31537</v>
      </c>
      <c r="E1569" s="37"/>
      <c r="F1569" s="37"/>
      <c r="G1569" s="37"/>
      <c r="H1569" s="37"/>
      <c r="I1569" s="37"/>
      <c r="J1569" s="38" t="str">
        <f t="shared" si="118"/>
        <v>S</v>
      </c>
      <c r="K1569" s="38"/>
      <c r="L1569" s="38"/>
      <c r="M1569" s="38"/>
      <c r="N1569" s="38"/>
      <c r="O1569" s="38"/>
      <c r="P1569" s="38"/>
      <c r="Q1569" s="34">
        <v>33</v>
      </c>
      <c r="R1569" s="34">
        <v>1.34</v>
      </c>
      <c r="U1569" s="39">
        <f t="shared" si="119"/>
        <v>31.661650000000002</v>
      </c>
      <c r="V1569" s="34">
        <v>9.65</v>
      </c>
      <c r="X1569" s="39"/>
      <c r="AA1569" s="34">
        <v>433.815</v>
      </c>
      <c r="AB1569" s="34">
        <v>424.16500000000002</v>
      </c>
      <c r="AD1569" s="34">
        <v>8.7889999999999997</v>
      </c>
    </row>
    <row r="1570" spans="1:30" s="34" customFormat="1" x14ac:dyDescent="0.2">
      <c r="A1570" s="34" t="s">
        <v>200</v>
      </c>
      <c r="C1570" s="36" t="s">
        <v>38</v>
      </c>
      <c r="D1570" s="37">
        <v>31551</v>
      </c>
      <c r="E1570" s="37"/>
      <c r="F1570" s="37"/>
      <c r="G1570" s="37"/>
      <c r="H1570" s="37"/>
      <c r="I1570" s="37"/>
      <c r="J1570" s="38" t="str">
        <f t="shared" si="118"/>
        <v>S</v>
      </c>
      <c r="K1570" s="38"/>
      <c r="L1570" s="38"/>
      <c r="M1570" s="38"/>
      <c r="N1570" s="38"/>
      <c r="O1570" s="38"/>
      <c r="P1570" s="38"/>
      <c r="Q1570" s="34">
        <v>33</v>
      </c>
      <c r="R1570" s="34">
        <v>1.51</v>
      </c>
      <c r="U1570" s="39">
        <f t="shared" si="119"/>
        <v>31.491038000000003</v>
      </c>
      <c r="V1570" s="34">
        <v>9.5980000000000008</v>
      </c>
      <c r="X1570" s="39"/>
      <c r="AA1570" s="34">
        <v>433.815</v>
      </c>
      <c r="AB1570" s="34">
        <v>424.21600000000001</v>
      </c>
      <c r="AD1570" s="34">
        <v>8.7370000000000001</v>
      </c>
    </row>
    <row r="1571" spans="1:30" s="34" customFormat="1" x14ac:dyDescent="0.2">
      <c r="A1571" s="34" t="s">
        <v>200</v>
      </c>
      <c r="C1571" s="36" t="s">
        <v>38</v>
      </c>
      <c r="D1571" s="37">
        <v>31578</v>
      </c>
      <c r="E1571" s="37"/>
      <c r="F1571" s="37"/>
      <c r="G1571" s="37"/>
      <c r="H1571" s="37"/>
      <c r="I1571" s="37"/>
      <c r="J1571" s="38" t="str">
        <f t="shared" si="118"/>
        <v>S</v>
      </c>
      <c r="K1571" s="38"/>
      <c r="L1571" s="38"/>
      <c r="M1571" s="38"/>
      <c r="N1571" s="38"/>
      <c r="O1571" s="38"/>
      <c r="P1571" s="38"/>
      <c r="Q1571" s="34">
        <v>33</v>
      </c>
      <c r="R1571" s="34">
        <v>1.43</v>
      </c>
      <c r="U1571" s="39">
        <f t="shared" si="119"/>
        <v>31.573062999999998</v>
      </c>
      <c r="V1571" s="34">
        <v>9.6229999999999993</v>
      </c>
      <c r="X1571" s="39"/>
      <c r="AA1571" s="34">
        <v>433.815</v>
      </c>
      <c r="AB1571" s="34">
        <v>424.19200000000001</v>
      </c>
      <c r="AD1571" s="34">
        <v>8.7620000000000005</v>
      </c>
    </row>
    <row r="1572" spans="1:30" s="34" customFormat="1" x14ac:dyDescent="0.2">
      <c r="A1572" s="34" t="s">
        <v>200</v>
      </c>
      <c r="C1572" s="36" t="s">
        <v>38</v>
      </c>
      <c r="D1572" s="37">
        <v>31592</v>
      </c>
      <c r="E1572" s="37"/>
      <c r="F1572" s="37"/>
      <c r="G1572" s="37"/>
      <c r="H1572" s="37"/>
      <c r="I1572" s="37"/>
      <c r="J1572" s="38" t="str">
        <f t="shared" si="118"/>
        <v>S</v>
      </c>
      <c r="K1572" s="38"/>
      <c r="L1572" s="38"/>
      <c r="M1572" s="38"/>
      <c r="N1572" s="38"/>
      <c r="O1572" s="38"/>
      <c r="P1572" s="38"/>
      <c r="Q1572" s="34">
        <v>33</v>
      </c>
      <c r="R1572" s="34">
        <v>1.45</v>
      </c>
      <c r="U1572" s="39">
        <f t="shared" si="119"/>
        <v>31.553377000000005</v>
      </c>
      <c r="V1572" s="34">
        <v>9.6170000000000009</v>
      </c>
      <c r="X1572" s="39"/>
      <c r="AA1572" s="34">
        <v>433.815</v>
      </c>
      <c r="AB1572" s="34">
        <v>424.19799999999998</v>
      </c>
      <c r="AD1572" s="34">
        <v>8.7560000000000002</v>
      </c>
    </row>
    <row r="1573" spans="1:30" s="34" customFormat="1" x14ac:dyDescent="0.2">
      <c r="A1573" s="34" t="s">
        <v>200</v>
      </c>
      <c r="C1573" s="36" t="s">
        <v>38</v>
      </c>
      <c r="D1573" s="37">
        <v>31602</v>
      </c>
      <c r="E1573" s="37"/>
      <c r="F1573" s="37"/>
      <c r="G1573" s="37"/>
      <c r="H1573" s="37"/>
      <c r="I1573" s="37"/>
      <c r="J1573" s="38" t="str">
        <f t="shared" si="118"/>
        <v>S</v>
      </c>
      <c r="K1573" s="38"/>
      <c r="L1573" s="38"/>
      <c r="M1573" s="38"/>
      <c r="N1573" s="38"/>
      <c r="O1573" s="38"/>
      <c r="P1573" s="38"/>
      <c r="Q1573" s="34">
        <v>33</v>
      </c>
      <c r="R1573" s="34">
        <v>1.34</v>
      </c>
      <c r="U1573" s="39">
        <f t="shared" si="119"/>
        <v>31.661650000000002</v>
      </c>
      <c r="V1573" s="34">
        <v>9.65</v>
      </c>
      <c r="X1573" s="39"/>
      <c r="AA1573" s="34">
        <v>433.815</v>
      </c>
      <c r="AB1573" s="34">
        <v>424.16500000000002</v>
      </c>
      <c r="AD1573" s="34">
        <v>8.7889999999999997</v>
      </c>
    </row>
    <row r="1574" spans="1:30" s="34" customFormat="1" x14ac:dyDescent="0.2">
      <c r="A1574" s="34" t="s">
        <v>200</v>
      </c>
      <c r="C1574" s="36" t="s">
        <v>38</v>
      </c>
      <c r="D1574" s="37">
        <v>31606</v>
      </c>
      <c r="E1574" s="37"/>
      <c r="F1574" s="37"/>
      <c r="G1574" s="37"/>
      <c r="H1574" s="37"/>
      <c r="I1574" s="37"/>
      <c r="J1574" s="38" t="str">
        <f t="shared" si="118"/>
        <v>S</v>
      </c>
      <c r="K1574" s="38"/>
      <c r="L1574" s="38"/>
      <c r="M1574" s="38"/>
      <c r="N1574" s="38"/>
      <c r="O1574" s="38"/>
      <c r="P1574" s="38"/>
      <c r="Q1574" s="34">
        <v>33</v>
      </c>
      <c r="R1574" s="34">
        <v>1.32</v>
      </c>
      <c r="U1574" s="39">
        <f t="shared" si="119"/>
        <v>31.681336000000002</v>
      </c>
      <c r="V1574" s="34">
        <v>9.6560000000000006</v>
      </c>
      <c r="X1574" s="39"/>
      <c r="AA1574" s="34">
        <v>433.815</v>
      </c>
      <c r="AB1574" s="34">
        <v>424.15800000000002</v>
      </c>
      <c r="AD1574" s="34">
        <v>8.7949999999999999</v>
      </c>
    </row>
    <row r="1575" spans="1:30" s="34" customFormat="1" x14ac:dyDescent="0.2">
      <c r="A1575" s="34" t="s">
        <v>200</v>
      </c>
      <c r="C1575" s="36" t="s">
        <v>38</v>
      </c>
      <c r="D1575" s="37">
        <v>31614</v>
      </c>
      <c r="E1575" s="37"/>
      <c r="F1575" s="37"/>
      <c r="G1575" s="37"/>
      <c r="H1575" s="37"/>
      <c r="I1575" s="37"/>
      <c r="J1575" s="38" t="str">
        <f t="shared" si="118"/>
        <v>S</v>
      </c>
      <c r="K1575" s="38"/>
      <c r="L1575" s="38"/>
      <c r="M1575" s="38"/>
      <c r="N1575" s="38"/>
      <c r="O1575" s="38"/>
      <c r="P1575" s="38"/>
      <c r="Q1575" s="34">
        <v>33</v>
      </c>
      <c r="R1575" s="34">
        <v>1.29</v>
      </c>
      <c r="U1575" s="39">
        <f t="shared" si="119"/>
        <v>31.710864999999998</v>
      </c>
      <c r="V1575" s="34">
        <v>9.6649999999999991</v>
      </c>
      <c r="X1575" s="39"/>
      <c r="AA1575" s="34">
        <v>433.815</v>
      </c>
      <c r="AB1575" s="34">
        <v>424.149</v>
      </c>
      <c r="AD1575" s="34">
        <v>8.8040000000000003</v>
      </c>
    </row>
    <row r="1576" spans="1:30" s="34" customFormat="1" x14ac:dyDescent="0.2">
      <c r="A1576" s="34" t="s">
        <v>200</v>
      </c>
      <c r="C1576" s="36" t="s">
        <v>38</v>
      </c>
      <c r="D1576" s="37">
        <v>31719</v>
      </c>
      <c r="E1576" s="37"/>
      <c r="F1576" s="37"/>
      <c r="G1576" s="37"/>
      <c r="H1576" s="37"/>
      <c r="I1576" s="37"/>
      <c r="J1576" s="38" t="str">
        <f t="shared" si="118"/>
        <v>S</v>
      </c>
      <c r="K1576" s="38"/>
      <c r="L1576" s="38"/>
      <c r="M1576" s="38"/>
      <c r="N1576" s="38"/>
      <c r="O1576" s="38"/>
      <c r="P1576" s="38"/>
      <c r="Q1576" s="34">
        <v>33</v>
      </c>
      <c r="R1576" s="34">
        <v>0.95</v>
      </c>
      <c r="U1576" s="39">
        <f t="shared" si="119"/>
        <v>32.052089000000002</v>
      </c>
      <c r="V1576" s="34">
        <v>9.7690000000000001</v>
      </c>
      <c r="X1576" s="39"/>
      <c r="AA1576" s="34">
        <v>433.815</v>
      </c>
      <c r="AB1576" s="34">
        <v>424.04599999999999</v>
      </c>
      <c r="AD1576" s="34">
        <v>8.9079999999999995</v>
      </c>
    </row>
    <row r="1577" spans="1:30" s="34" customFormat="1" x14ac:dyDescent="0.2">
      <c r="A1577" s="34" t="s">
        <v>200</v>
      </c>
      <c r="C1577" s="36" t="s">
        <v>38</v>
      </c>
      <c r="D1577" s="37">
        <v>31760</v>
      </c>
      <c r="E1577" s="37"/>
      <c r="F1577" s="37"/>
      <c r="G1577" s="37"/>
      <c r="H1577" s="37"/>
      <c r="I1577" s="37"/>
      <c r="J1577" s="38" t="str">
        <f t="shared" si="118"/>
        <v>S</v>
      </c>
      <c r="K1577" s="38"/>
      <c r="L1577" s="38"/>
      <c r="M1577" s="38"/>
      <c r="N1577" s="38"/>
      <c r="O1577" s="38"/>
      <c r="P1577" s="38"/>
      <c r="Q1577" s="34">
        <v>33</v>
      </c>
      <c r="R1577" s="34">
        <v>0.94</v>
      </c>
      <c r="U1577" s="39">
        <f t="shared" si="119"/>
        <v>32.061931999999999</v>
      </c>
      <c r="V1577" s="34">
        <v>9.7720000000000002</v>
      </c>
      <c r="X1577" s="39"/>
      <c r="AA1577" s="34">
        <v>433.815</v>
      </c>
      <c r="AB1577" s="34">
        <v>424.04300000000001</v>
      </c>
      <c r="AD1577" s="34">
        <v>8.9109999999999996</v>
      </c>
    </row>
    <row r="1578" spans="1:30" s="34" customFormat="1" x14ac:dyDescent="0.2">
      <c r="A1578" s="34" t="s">
        <v>200</v>
      </c>
      <c r="C1578" s="36" t="s">
        <v>38</v>
      </c>
      <c r="D1578" s="37">
        <v>31774</v>
      </c>
      <c r="E1578" s="37"/>
      <c r="F1578" s="37"/>
      <c r="G1578" s="37"/>
      <c r="H1578" s="37"/>
      <c r="I1578" s="37"/>
      <c r="J1578" s="38" t="str">
        <f t="shared" si="118"/>
        <v>S</v>
      </c>
      <c r="K1578" s="38"/>
      <c r="L1578" s="38"/>
      <c r="M1578" s="38"/>
      <c r="N1578" s="38"/>
      <c r="O1578" s="38"/>
      <c r="P1578" s="38"/>
      <c r="Q1578" s="34">
        <v>33</v>
      </c>
      <c r="R1578" s="34">
        <v>0.78</v>
      </c>
      <c r="U1578" s="39">
        <f t="shared" si="119"/>
        <v>32.222701000000001</v>
      </c>
      <c r="V1578" s="34">
        <v>9.8209999999999997</v>
      </c>
      <c r="X1578" s="39"/>
      <c r="AA1578" s="34">
        <v>433.815</v>
      </c>
      <c r="AB1578" s="34">
        <v>423.99400000000003</v>
      </c>
      <c r="AD1578" s="34">
        <v>8.9600000000000009</v>
      </c>
    </row>
    <row r="1579" spans="1:30" s="34" customFormat="1" x14ac:dyDescent="0.2">
      <c r="A1579" s="34" t="s">
        <v>200</v>
      </c>
      <c r="C1579" s="36" t="s">
        <v>38</v>
      </c>
      <c r="D1579" s="37">
        <v>31780</v>
      </c>
      <c r="E1579" s="37"/>
      <c r="F1579" s="37"/>
      <c r="G1579" s="37"/>
      <c r="H1579" s="37"/>
      <c r="I1579" s="37"/>
      <c r="J1579" s="38" t="str">
        <f t="shared" si="118"/>
        <v>S</v>
      </c>
      <c r="K1579" s="38"/>
      <c r="L1579" s="38"/>
      <c r="M1579" s="38"/>
      <c r="N1579" s="38"/>
      <c r="O1579" s="38"/>
      <c r="P1579" s="38"/>
      <c r="Q1579" s="34">
        <v>33</v>
      </c>
      <c r="R1579" s="34">
        <v>0.75</v>
      </c>
      <c r="U1579" s="39">
        <f t="shared" si="119"/>
        <v>32.252230000000004</v>
      </c>
      <c r="V1579" s="34">
        <v>9.83</v>
      </c>
      <c r="X1579" s="39"/>
      <c r="AA1579" s="34">
        <v>433.815</v>
      </c>
      <c r="AB1579" s="34">
        <v>423.98500000000001</v>
      </c>
      <c r="AD1579" s="34">
        <v>8.9689999999999994</v>
      </c>
    </row>
    <row r="1580" spans="1:30" s="34" customFormat="1" x14ac:dyDescent="0.2">
      <c r="A1580" s="34" t="s">
        <v>200</v>
      </c>
      <c r="C1580" s="36" t="s">
        <v>38</v>
      </c>
      <c r="D1580" s="37">
        <v>31788</v>
      </c>
      <c r="E1580" s="37"/>
      <c r="F1580" s="37"/>
      <c r="G1580" s="37"/>
      <c r="H1580" s="37"/>
      <c r="I1580" s="37"/>
      <c r="J1580" s="38" t="str">
        <f t="shared" si="118"/>
        <v>S</v>
      </c>
      <c r="K1580" s="38"/>
      <c r="L1580" s="38"/>
      <c r="M1580" s="38"/>
      <c r="N1580" s="38"/>
      <c r="O1580" s="38"/>
      <c r="P1580" s="38"/>
      <c r="Q1580" s="34">
        <v>33</v>
      </c>
      <c r="R1580" s="34">
        <v>0.73</v>
      </c>
      <c r="U1580" s="39">
        <f t="shared" si="119"/>
        <v>32.271916000000004</v>
      </c>
      <c r="V1580" s="34">
        <v>9.8360000000000003</v>
      </c>
      <c r="X1580" s="39"/>
      <c r="AA1580" s="34">
        <v>433.815</v>
      </c>
      <c r="AB1580" s="34">
        <v>423.97899999999998</v>
      </c>
      <c r="AD1580" s="34">
        <v>8.9749999999999996</v>
      </c>
    </row>
    <row r="1581" spans="1:30" s="34" customFormat="1" x14ac:dyDescent="0.2">
      <c r="A1581" s="34" t="s">
        <v>200</v>
      </c>
      <c r="C1581" s="36" t="s">
        <v>38</v>
      </c>
      <c r="D1581" s="37">
        <v>31903</v>
      </c>
      <c r="E1581" s="37"/>
      <c r="F1581" s="37"/>
      <c r="G1581" s="37"/>
      <c r="H1581" s="37"/>
      <c r="I1581" s="37"/>
      <c r="J1581" s="38" t="str">
        <f t="shared" si="118"/>
        <v>S</v>
      </c>
      <c r="K1581" s="38"/>
      <c r="L1581" s="38"/>
      <c r="M1581" s="38"/>
      <c r="N1581" s="38"/>
      <c r="O1581" s="38"/>
      <c r="P1581" s="38"/>
      <c r="Q1581" s="34">
        <v>33</v>
      </c>
      <c r="R1581" s="34">
        <v>0.6</v>
      </c>
      <c r="U1581" s="39">
        <f t="shared" si="119"/>
        <v>32.403156000000003</v>
      </c>
      <c r="V1581" s="34">
        <v>9.8759999999999994</v>
      </c>
      <c r="X1581" s="39"/>
      <c r="AA1581" s="34">
        <v>433.815</v>
      </c>
      <c r="AB1581" s="34">
        <v>423.93900000000002</v>
      </c>
      <c r="AD1581" s="34">
        <v>9.0150000000000006</v>
      </c>
    </row>
    <row r="1582" spans="1:30" s="34" customFormat="1" x14ac:dyDescent="0.2">
      <c r="A1582" s="34" t="s">
        <v>200</v>
      </c>
      <c r="C1582" s="36" t="s">
        <v>38</v>
      </c>
      <c r="D1582" s="37">
        <v>32047</v>
      </c>
      <c r="E1582" s="37"/>
      <c r="F1582" s="37"/>
      <c r="G1582" s="37"/>
      <c r="H1582" s="37"/>
      <c r="I1582" s="37"/>
      <c r="J1582" s="38" t="str">
        <f t="shared" si="118"/>
        <v>S</v>
      </c>
      <c r="K1582" s="38"/>
      <c r="L1582" s="38"/>
      <c r="M1582" s="38"/>
      <c r="N1582" s="38"/>
      <c r="O1582" s="38"/>
      <c r="P1582" s="38"/>
      <c r="Q1582" s="34">
        <v>33</v>
      </c>
      <c r="R1582" s="34">
        <v>1.42</v>
      </c>
      <c r="U1582" s="39">
        <f t="shared" si="119"/>
        <v>31.582906000000001</v>
      </c>
      <c r="V1582" s="34">
        <v>9.6259999999999994</v>
      </c>
      <c r="X1582" s="39"/>
      <c r="AA1582" s="34">
        <v>433.815</v>
      </c>
      <c r="AB1582" s="34">
        <v>424.18900000000002</v>
      </c>
      <c r="AD1582" s="34">
        <v>8.7650000000000006</v>
      </c>
    </row>
    <row r="1583" spans="1:30" s="34" customFormat="1" x14ac:dyDescent="0.2">
      <c r="A1583" s="34" t="s">
        <v>200</v>
      </c>
      <c r="C1583" s="36" t="s">
        <v>38</v>
      </c>
      <c r="D1583" s="37">
        <v>32231</v>
      </c>
      <c r="E1583" s="37"/>
      <c r="F1583" s="37"/>
      <c r="G1583" s="37"/>
      <c r="H1583" s="37"/>
      <c r="I1583" s="37"/>
      <c r="J1583" s="38" t="str">
        <f t="shared" si="118"/>
        <v>S</v>
      </c>
      <c r="K1583" s="38"/>
      <c r="L1583" s="38"/>
      <c r="M1583" s="38"/>
      <c r="N1583" s="38"/>
      <c r="O1583" s="38"/>
      <c r="P1583" s="38"/>
      <c r="Q1583" s="34">
        <v>34</v>
      </c>
      <c r="R1583" s="34">
        <v>1.7</v>
      </c>
      <c r="U1583" s="39">
        <f t="shared" si="119"/>
        <v>32.301445000000001</v>
      </c>
      <c r="V1583" s="34">
        <v>9.8450000000000006</v>
      </c>
      <c r="X1583" s="39"/>
      <c r="AA1583" s="34">
        <v>433.815</v>
      </c>
      <c r="AB1583" s="34">
        <v>423.96899999999999</v>
      </c>
      <c r="AD1583" s="34">
        <v>8.984</v>
      </c>
    </row>
    <row r="1584" spans="1:30" s="34" customFormat="1" x14ac:dyDescent="0.2">
      <c r="A1584" s="34" t="s">
        <v>200</v>
      </c>
      <c r="C1584" s="36" t="s">
        <v>38</v>
      </c>
      <c r="D1584" s="37">
        <v>32235</v>
      </c>
      <c r="E1584" s="37"/>
      <c r="F1584" s="37"/>
      <c r="G1584" s="37"/>
      <c r="H1584" s="37"/>
      <c r="I1584" s="37"/>
      <c r="J1584" s="38" t="str">
        <f t="shared" si="118"/>
        <v>S</v>
      </c>
      <c r="K1584" s="38"/>
      <c r="L1584" s="38"/>
      <c r="M1584" s="38"/>
      <c r="N1584" s="38"/>
      <c r="O1584" s="38"/>
      <c r="P1584" s="38"/>
      <c r="Q1584" s="34">
        <v>34</v>
      </c>
      <c r="R1584" s="34">
        <v>1.76</v>
      </c>
      <c r="U1584" s="39">
        <f t="shared" si="119"/>
        <v>32.242387000000001</v>
      </c>
      <c r="V1584" s="34">
        <v>9.827</v>
      </c>
      <c r="X1584" s="39"/>
      <c r="AA1584" s="34">
        <v>433.815</v>
      </c>
      <c r="AB1584" s="34">
        <v>423.988</v>
      </c>
      <c r="AD1584" s="34">
        <v>8.9659999999999993</v>
      </c>
    </row>
    <row r="1585" spans="1:30" s="34" customFormat="1" x14ac:dyDescent="0.2">
      <c r="A1585" s="34" t="s">
        <v>200</v>
      </c>
      <c r="C1585" s="36" t="s">
        <v>38</v>
      </c>
      <c r="D1585" s="37">
        <v>32242</v>
      </c>
      <c r="E1585" s="37"/>
      <c r="F1585" s="37"/>
      <c r="G1585" s="37"/>
      <c r="H1585" s="37"/>
      <c r="I1585" s="37"/>
      <c r="J1585" s="38" t="str">
        <f t="shared" si="118"/>
        <v>S</v>
      </c>
      <c r="K1585" s="38"/>
      <c r="L1585" s="38"/>
      <c r="M1585" s="38"/>
      <c r="N1585" s="38"/>
      <c r="O1585" s="38"/>
      <c r="P1585" s="38"/>
      <c r="Q1585" s="34">
        <v>34</v>
      </c>
      <c r="R1585" s="34">
        <v>1.85</v>
      </c>
      <c r="U1585" s="39">
        <f t="shared" si="119"/>
        <v>32.150519000000003</v>
      </c>
      <c r="V1585" s="34">
        <v>9.7989999999999995</v>
      </c>
      <c r="X1585" s="39"/>
      <c r="AA1585" s="34">
        <v>433.815</v>
      </c>
      <c r="AB1585" s="34">
        <v>424.01499999999999</v>
      </c>
      <c r="AD1585" s="34">
        <v>8.9380000000000006</v>
      </c>
    </row>
    <row r="1586" spans="1:30" s="34" customFormat="1" x14ac:dyDescent="0.2">
      <c r="A1586" s="34" t="s">
        <v>200</v>
      </c>
      <c r="C1586" s="36" t="s">
        <v>38</v>
      </c>
      <c r="D1586" s="37">
        <v>32245</v>
      </c>
      <c r="E1586" s="37"/>
      <c r="F1586" s="37"/>
      <c r="G1586" s="37"/>
      <c r="H1586" s="37"/>
      <c r="I1586" s="37"/>
      <c r="J1586" s="38" t="str">
        <f t="shared" si="118"/>
        <v>S</v>
      </c>
      <c r="K1586" s="38"/>
      <c r="L1586" s="38"/>
      <c r="M1586" s="38"/>
      <c r="N1586" s="38"/>
      <c r="O1586" s="38"/>
      <c r="P1586" s="38"/>
      <c r="Q1586" s="34">
        <v>34</v>
      </c>
      <c r="R1586" s="34">
        <v>1.9</v>
      </c>
      <c r="U1586" s="39">
        <f t="shared" si="119"/>
        <v>32.101304000000006</v>
      </c>
      <c r="V1586" s="34">
        <v>9.7840000000000007</v>
      </c>
      <c r="X1586" s="39"/>
      <c r="AA1586" s="34">
        <v>433.815</v>
      </c>
      <c r="AB1586" s="34">
        <v>424.03</v>
      </c>
      <c r="AD1586" s="34">
        <v>8.923</v>
      </c>
    </row>
    <row r="1587" spans="1:30" s="34" customFormat="1" x14ac:dyDescent="0.2">
      <c r="A1587" s="34" t="s">
        <v>200</v>
      </c>
      <c r="C1587" s="36" t="s">
        <v>38</v>
      </c>
      <c r="D1587" s="37">
        <v>32263</v>
      </c>
      <c r="E1587" s="37"/>
      <c r="F1587" s="37"/>
      <c r="G1587" s="37"/>
      <c r="H1587" s="37"/>
      <c r="I1587" s="37"/>
      <c r="J1587" s="38" t="str">
        <f t="shared" si="118"/>
        <v>S</v>
      </c>
      <c r="K1587" s="38"/>
      <c r="L1587" s="38"/>
      <c r="M1587" s="38"/>
      <c r="N1587" s="38"/>
      <c r="O1587" s="38"/>
      <c r="P1587" s="38"/>
      <c r="Q1587" s="34">
        <v>34</v>
      </c>
      <c r="R1587" s="34">
        <v>1.98</v>
      </c>
      <c r="U1587" s="39">
        <f t="shared" si="119"/>
        <v>32.022559999999999</v>
      </c>
      <c r="V1587" s="34">
        <v>9.76</v>
      </c>
      <c r="X1587" s="39"/>
      <c r="AA1587" s="34">
        <v>433.815</v>
      </c>
      <c r="AB1587" s="34">
        <v>424.05500000000001</v>
      </c>
      <c r="AD1587" s="34">
        <v>8.8989999999999991</v>
      </c>
    </row>
    <row r="1588" spans="1:30" s="34" customFormat="1" x14ac:dyDescent="0.2">
      <c r="A1588" s="34" t="s">
        <v>200</v>
      </c>
      <c r="C1588" s="36" t="s">
        <v>38</v>
      </c>
      <c r="D1588" s="37">
        <v>32297</v>
      </c>
      <c r="E1588" s="37"/>
      <c r="F1588" s="37"/>
      <c r="G1588" s="37"/>
      <c r="H1588" s="37"/>
      <c r="I1588" s="37"/>
      <c r="J1588" s="38" t="str">
        <f t="shared" si="118"/>
        <v>S</v>
      </c>
      <c r="K1588" s="38"/>
      <c r="L1588" s="38"/>
      <c r="M1588" s="38"/>
      <c r="N1588" s="38"/>
      <c r="O1588" s="38"/>
      <c r="P1588" s="38"/>
      <c r="Q1588" s="34">
        <v>34</v>
      </c>
      <c r="R1588" s="34">
        <v>2.17</v>
      </c>
      <c r="U1588" s="39">
        <f t="shared" si="119"/>
        <v>31.832262</v>
      </c>
      <c r="V1588" s="34">
        <v>9.702</v>
      </c>
      <c r="X1588" s="39"/>
      <c r="AA1588" s="34">
        <v>433.815</v>
      </c>
      <c r="AB1588" s="34">
        <v>424.113</v>
      </c>
      <c r="AD1588" s="34">
        <v>8.8409999999999993</v>
      </c>
    </row>
    <row r="1589" spans="1:30" s="34" customFormat="1" x14ac:dyDescent="0.2">
      <c r="A1589" s="34" t="s">
        <v>200</v>
      </c>
      <c r="C1589" s="36" t="s">
        <v>38</v>
      </c>
      <c r="D1589" s="37">
        <v>32313</v>
      </c>
      <c r="E1589" s="37"/>
      <c r="F1589" s="37"/>
      <c r="G1589" s="37"/>
      <c r="H1589" s="37"/>
      <c r="I1589" s="37"/>
      <c r="J1589" s="38" t="str">
        <f t="shared" si="118"/>
        <v>S</v>
      </c>
      <c r="K1589" s="38"/>
      <c r="L1589" s="38"/>
      <c r="M1589" s="38"/>
      <c r="N1589" s="38"/>
      <c r="O1589" s="38"/>
      <c r="P1589" s="38"/>
      <c r="Q1589" s="34">
        <v>34</v>
      </c>
      <c r="R1589" s="34">
        <v>1.84</v>
      </c>
      <c r="U1589" s="39">
        <f t="shared" si="119"/>
        <v>32.160361999999999</v>
      </c>
      <c r="V1589" s="34">
        <v>9.8019999999999996</v>
      </c>
      <c r="X1589" s="39"/>
      <c r="AA1589" s="34">
        <v>433.815</v>
      </c>
      <c r="AB1589" s="34">
        <v>424.012</v>
      </c>
      <c r="AD1589" s="34">
        <v>8.9410000000000007</v>
      </c>
    </row>
    <row r="1590" spans="1:30" s="34" customFormat="1" x14ac:dyDescent="0.2">
      <c r="A1590" s="34" t="s">
        <v>200</v>
      </c>
      <c r="C1590" s="36" t="s">
        <v>38</v>
      </c>
      <c r="D1590" s="37">
        <v>32320</v>
      </c>
      <c r="E1590" s="37"/>
      <c r="F1590" s="37"/>
      <c r="G1590" s="37"/>
      <c r="H1590" s="37"/>
      <c r="I1590" s="37"/>
      <c r="J1590" s="38" t="str">
        <f t="shared" si="118"/>
        <v>S</v>
      </c>
      <c r="K1590" s="38"/>
      <c r="L1590" s="38"/>
      <c r="M1590" s="38"/>
      <c r="N1590" s="38"/>
      <c r="O1590" s="38"/>
      <c r="P1590" s="38"/>
      <c r="Q1590" s="34">
        <v>0</v>
      </c>
      <c r="U1590" s="39">
        <f t="shared" si="119"/>
        <v>32.340817000000001</v>
      </c>
      <c r="V1590" s="34">
        <v>9.8569999999999993</v>
      </c>
      <c r="X1590" s="39"/>
      <c r="AA1590" s="34">
        <v>433.815</v>
      </c>
      <c r="AB1590" s="34">
        <v>423.95699999999999</v>
      </c>
      <c r="AD1590" s="34">
        <v>8.9960000000000004</v>
      </c>
    </row>
    <row r="1591" spans="1:30" s="34" customFormat="1" x14ac:dyDescent="0.2">
      <c r="A1591" s="34" t="s">
        <v>200</v>
      </c>
      <c r="C1591" s="36" t="s">
        <v>38</v>
      </c>
      <c r="D1591" s="37">
        <v>32321</v>
      </c>
      <c r="E1591" s="37"/>
      <c r="F1591" s="37"/>
      <c r="G1591" s="37"/>
      <c r="H1591" s="37"/>
      <c r="I1591" s="37"/>
      <c r="J1591" s="38" t="str">
        <f t="shared" si="118"/>
        <v>S</v>
      </c>
      <c r="K1591" s="38"/>
      <c r="L1591" s="38"/>
      <c r="M1591" s="38"/>
      <c r="N1591" s="38"/>
      <c r="O1591" s="38"/>
      <c r="P1591" s="38"/>
      <c r="Q1591" s="34">
        <v>34</v>
      </c>
      <c r="R1591" s="34">
        <v>1.86</v>
      </c>
      <c r="U1591" s="39">
        <f t="shared" si="119"/>
        <v>32.140675999999999</v>
      </c>
      <c r="V1591" s="34">
        <v>9.7959999999999994</v>
      </c>
      <c r="X1591" s="39"/>
      <c r="AA1591" s="34">
        <v>433.815</v>
      </c>
      <c r="AB1591" s="34">
        <v>424.01799999999997</v>
      </c>
      <c r="AD1591" s="34">
        <v>8.9350000000000005</v>
      </c>
    </row>
    <row r="1592" spans="1:30" s="34" customFormat="1" x14ac:dyDescent="0.2">
      <c r="A1592" s="34" t="s">
        <v>200</v>
      </c>
      <c r="C1592" s="36" t="s">
        <v>38</v>
      </c>
      <c r="D1592" s="37">
        <v>32351</v>
      </c>
      <c r="E1592" s="37"/>
      <c r="F1592" s="37"/>
      <c r="G1592" s="37"/>
      <c r="H1592" s="37"/>
      <c r="I1592" s="37"/>
      <c r="J1592" s="38" t="str">
        <f t="shared" si="118"/>
        <v>S</v>
      </c>
      <c r="K1592" s="38"/>
      <c r="L1592" s="38"/>
      <c r="M1592" s="38"/>
      <c r="N1592" s="38"/>
      <c r="O1592" s="38"/>
      <c r="P1592" s="38"/>
      <c r="Q1592" s="34">
        <v>34</v>
      </c>
      <c r="R1592" s="34">
        <v>1.71</v>
      </c>
      <c r="U1592" s="39">
        <f t="shared" si="119"/>
        <v>32.291602000000005</v>
      </c>
      <c r="V1592" s="34">
        <v>9.8420000000000005</v>
      </c>
      <c r="X1592" s="39"/>
      <c r="AA1592" s="34">
        <v>433.815</v>
      </c>
      <c r="AB1592" s="34">
        <v>423.97300000000001</v>
      </c>
      <c r="AD1592" s="34">
        <v>8.9809999999999999</v>
      </c>
    </row>
    <row r="1593" spans="1:30" s="34" customFormat="1" x14ac:dyDescent="0.2">
      <c r="A1593" s="34" t="s">
        <v>200</v>
      </c>
      <c r="C1593" s="36" t="s">
        <v>38</v>
      </c>
      <c r="D1593" s="37">
        <v>32410</v>
      </c>
      <c r="E1593" s="37"/>
      <c r="F1593" s="37"/>
      <c r="G1593" s="37"/>
      <c r="H1593" s="37"/>
      <c r="I1593" s="37"/>
      <c r="J1593" s="38" t="str">
        <f t="shared" si="118"/>
        <v>S</v>
      </c>
      <c r="K1593" s="38"/>
      <c r="L1593" s="38"/>
      <c r="M1593" s="38"/>
      <c r="N1593" s="38"/>
      <c r="O1593" s="38"/>
      <c r="P1593" s="38"/>
      <c r="Q1593" s="34">
        <v>0</v>
      </c>
      <c r="U1593" s="39">
        <f t="shared" si="119"/>
        <v>32.511429000000007</v>
      </c>
      <c r="V1593" s="34">
        <v>9.9090000000000007</v>
      </c>
      <c r="X1593" s="39"/>
      <c r="AA1593" s="34">
        <v>433.815</v>
      </c>
      <c r="AB1593" s="34">
        <v>423.90499999999997</v>
      </c>
      <c r="AD1593" s="34">
        <v>9.048</v>
      </c>
    </row>
    <row r="1594" spans="1:30" s="34" customFormat="1" x14ac:dyDescent="0.2">
      <c r="A1594" s="34" t="s">
        <v>200</v>
      </c>
      <c r="C1594" s="36" t="s">
        <v>38</v>
      </c>
      <c r="D1594" s="37">
        <v>32411</v>
      </c>
      <c r="E1594" s="37"/>
      <c r="F1594" s="37"/>
      <c r="G1594" s="37"/>
      <c r="H1594" s="37"/>
      <c r="I1594" s="37"/>
      <c r="J1594" s="38" t="str">
        <f t="shared" si="118"/>
        <v>S</v>
      </c>
      <c r="K1594" s="38"/>
      <c r="L1594" s="38"/>
      <c r="M1594" s="38"/>
      <c r="N1594" s="38"/>
      <c r="O1594" s="38"/>
      <c r="P1594" s="38"/>
      <c r="Q1594" s="34">
        <v>0</v>
      </c>
      <c r="U1594" s="39">
        <f t="shared" si="119"/>
        <v>32.550801</v>
      </c>
      <c r="V1594" s="34">
        <v>9.9209999999999994</v>
      </c>
      <c r="X1594" s="39"/>
      <c r="AA1594" s="34">
        <v>433.815</v>
      </c>
      <c r="AB1594" s="34">
        <v>423.89299999999997</v>
      </c>
      <c r="AD1594" s="34">
        <v>9.06</v>
      </c>
    </row>
    <row r="1595" spans="1:30" s="34" customFormat="1" x14ac:dyDescent="0.2">
      <c r="A1595" s="34" t="s">
        <v>200</v>
      </c>
      <c r="C1595" s="36" t="s">
        <v>38</v>
      </c>
      <c r="D1595" s="37">
        <v>32476</v>
      </c>
      <c r="E1595" s="37"/>
      <c r="F1595" s="37"/>
      <c r="G1595" s="37"/>
      <c r="H1595" s="37"/>
      <c r="I1595" s="37"/>
      <c r="J1595" s="38" t="str">
        <f t="shared" si="118"/>
        <v>S</v>
      </c>
      <c r="K1595" s="38"/>
      <c r="L1595" s="38"/>
      <c r="M1595" s="38"/>
      <c r="N1595" s="38"/>
      <c r="O1595" s="38"/>
      <c r="P1595" s="38"/>
      <c r="Q1595" s="34">
        <v>34</v>
      </c>
      <c r="R1595" s="34">
        <v>1.39</v>
      </c>
      <c r="U1595" s="39">
        <f t="shared" si="119"/>
        <v>32.613140000000001</v>
      </c>
      <c r="V1595" s="34">
        <v>9.94</v>
      </c>
      <c r="X1595" s="39"/>
      <c r="AA1595" s="34">
        <v>433.815</v>
      </c>
      <c r="AB1595" s="34">
        <v>423.875</v>
      </c>
      <c r="AD1595" s="34">
        <v>9.0790000000000006</v>
      </c>
    </row>
    <row r="1596" spans="1:30" s="34" customFormat="1" x14ac:dyDescent="0.2">
      <c r="A1596" s="34" t="s">
        <v>200</v>
      </c>
      <c r="C1596" s="36" t="s">
        <v>38</v>
      </c>
      <c r="D1596" s="37">
        <v>32605</v>
      </c>
      <c r="E1596" s="37"/>
      <c r="F1596" s="37"/>
      <c r="G1596" s="37"/>
      <c r="H1596" s="37"/>
      <c r="I1596" s="37"/>
      <c r="J1596" s="38" t="str">
        <f t="shared" si="118"/>
        <v>S</v>
      </c>
      <c r="K1596" s="38"/>
      <c r="L1596" s="38"/>
      <c r="M1596" s="38"/>
      <c r="N1596" s="38"/>
      <c r="O1596" s="38"/>
      <c r="P1596" s="38"/>
      <c r="Q1596" s="34">
        <v>0</v>
      </c>
      <c r="U1596" s="39">
        <f t="shared" si="119"/>
        <v>32.678760000000004</v>
      </c>
      <c r="V1596" s="34">
        <v>9.9600000000000009</v>
      </c>
      <c r="X1596" s="39"/>
      <c r="AA1596" s="34">
        <v>433.815</v>
      </c>
      <c r="AB1596" s="34">
        <v>423.85500000000002</v>
      </c>
      <c r="AD1596" s="34">
        <v>9.0990000000000002</v>
      </c>
    </row>
    <row r="1597" spans="1:30" s="34" customFormat="1" x14ac:dyDescent="0.2">
      <c r="A1597" s="34" t="s">
        <v>200</v>
      </c>
      <c r="C1597" s="36" t="s">
        <v>38</v>
      </c>
      <c r="D1597" s="37">
        <v>32613</v>
      </c>
      <c r="E1597" s="37"/>
      <c r="F1597" s="37"/>
      <c r="G1597" s="37"/>
      <c r="H1597" s="37"/>
      <c r="I1597" s="37"/>
      <c r="J1597" s="38" t="str">
        <f t="shared" si="118"/>
        <v>S</v>
      </c>
      <c r="K1597" s="38"/>
      <c r="L1597" s="38"/>
      <c r="M1597" s="38"/>
      <c r="N1597" s="38"/>
      <c r="O1597" s="38"/>
      <c r="P1597" s="38"/>
      <c r="Q1597" s="34">
        <v>0</v>
      </c>
      <c r="U1597" s="39">
        <f t="shared" si="119"/>
        <v>32.544239000000005</v>
      </c>
      <c r="V1597" s="34">
        <v>9.9190000000000005</v>
      </c>
      <c r="X1597" s="39"/>
      <c r="AA1597" s="34">
        <v>433.815</v>
      </c>
      <c r="AB1597" s="34">
        <v>423.89600000000002</v>
      </c>
      <c r="AD1597" s="34">
        <v>9.0579999999999998</v>
      </c>
    </row>
    <row r="1598" spans="1:30" s="34" customFormat="1" x14ac:dyDescent="0.2">
      <c r="A1598" s="34" t="s">
        <v>200</v>
      </c>
      <c r="C1598" s="36" t="s">
        <v>38</v>
      </c>
      <c r="D1598" s="37">
        <v>32641</v>
      </c>
      <c r="E1598" s="37"/>
      <c r="F1598" s="37"/>
      <c r="G1598" s="37"/>
      <c r="H1598" s="37"/>
      <c r="I1598" s="37"/>
      <c r="J1598" s="38" t="str">
        <f t="shared" si="118"/>
        <v>V</v>
      </c>
      <c r="K1598" s="38"/>
      <c r="L1598" s="38"/>
      <c r="M1598" s="38"/>
      <c r="N1598" s="38"/>
      <c r="O1598" s="38"/>
      <c r="P1598" s="38"/>
      <c r="U1598" s="39">
        <f t="shared" si="119"/>
        <v>32.117708999999998</v>
      </c>
      <c r="V1598" s="34">
        <v>9.7889999999999997</v>
      </c>
      <c r="X1598" s="39"/>
      <c r="AA1598" s="34">
        <v>433.815</v>
      </c>
      <c r="AB1598" s="34">
        <v>424.02600000000001</v>
      </c>
      <c r="AD1598" s="34">
        <v>8.9280000000000008</v>
      </c>
    </row>
    <row r="1599" spans="1:30" s="34" customFormat="1" x14ac:dyDescent="0.2">
      <c r="A1599" s="34" t="s">
        <v>200</v>
      </c>
      <c r="C1599" s="36" t="s">
        <v>38</v>
      </c>
      <c r="D1599" s="37">
        <v>32660</v>
      </c>
      <c r="E1599" s="37"/>
      <c r="F1599" s="37"/>
      <c r="G1599" s="37"/>
      <c r="H1599" s="37"/>
      <c r="I1599" s="37"/>
      <c r="J1599" s="38" t="str">
        <f t="shared" si="118"/>
        <v>V</v>
      </c>
      <c r="K1599" s="38"/>
      <c r="L1599" s="38"/>
      <c r="M1599" s="38"/>
      <c r="N1599" s="38"/>
      <c r="O1599" s="38"/>
      <c r="P1599" s="38"/>
      <c r="U1599" s="39">
        <f t="shared" si="119"/>
        <v>32.153800000000004</v>
      </c>
      <c r="V1599" s="34">
        <v>9.8000000000000007</v>
      </c>
      <c r="X1599" s="39"/>
      <c r="AA1599" s="34">
        <v>433.815</v>
      </c>
      <c r="AB1599" s="34">
        <v>424.01499999999999</v>
      </c>
      <c r="AD1599" s="34">
        <v>8.9390000000000001</v>
      </c>
    </row>
    <row r="1600" spans="1:30" s="34" customFormat="1" x14ac:dyDescent="0.2">
      <c r="A1600" s="34" t="s">
        <v>200</v>
      </c>
      <c r="C1600" s="36" t="s">
        <v>38</v>
      </c>
      <c r="D1600" s="37">
        <v>32743</v>
      </c>
      <c r="E1600" s="37"/>
      <c r="F1600" s="37"/>
      <c r="G1600" s="37"/>
      <c r="H1600" s="37"/>
      <c r="I1600" s="37"/>
      <c r="J1600" s="38" t="str">
        <f t="shared" si="118"/>
        <v>S</v>
      </c>
      <c r="K1600" s="38"/>
      <c r="L1600" s="38"/>
      <c r="M1600" s="38"/>
      <c r="N1600" s="38"/>
      <c r="O1600" s="38"/>
      <c r="P1600" s="38"/>
      <c r="Q1600" s="34">
        <v>33</v>
      </c>
      <c r="R1600" s="34">
        <v>0.56999999999999995</v>
      </c>
      <c r="U1600" s="39">
        <f t="shared" si="119"/>
        <v>32.432684999999999</v>
      </c>
      <c r="V1600" s="34">
        <v>9.8849999999999998</v>
      </c>
      <c r="X1600" s="39"/>
      <c r="AA1600" s="34">
        <v>433.815</v>
      </c>
      <c r="AB1600" s="34">
        <v>423.93</v>
      </c>
      <c r="AD1600" s="34">
        <v>9.0239999999999991</v>
      </c>
    </row>
    <row r="1601" spans="1:30" s="34" customFormat="1" x14ac:dyDescent="0.2">
      <c r="A1601" s="34" t="s">
        <v>200</v>
      </c>
      <c r="C1601" s="36" t="s">
        <v>38</v>
      </c>
      <c r="D1601" s="37">
        <v>32759</v>
      </c>
      <c r="E1601" s="37"/>
      <c r="F1601" s="37"/>
      <c r="G1601" s="37"/>
      <c r="H1601" s="37"/>
      <c r="I1601" s="37"/>
      <c r="J1601" s="38" t="str">
        <f t="shared" ref="J1601:J1664" si="120">IF(ISBLANK(Q1601),"V","S")</f>
        <v>S</v>
      </c>
      <c r="K1601" s="38"/>
      <c r="L1601" s="38"/>
      <c r="M1601" s="38"/>
      <c r="N1601" s="38"/>
      <c r="O1601" s="38"/>
      <c r="P1601" s="38"/>
      <c r="Q1601" s="34">
        <v>34</v>
      </c>
      <c r="R1601" s="34">
        <v>1.56</v>
      </c>
      <c r="U1601" s="39">
        <f t="shared" si="119"/>
        <v>32.442528000000003</v>
      </c>
      <c r="V1601" s="34">
        <v>9.8879999999999999</v>
      </c>
      <c r="X1601" s="39"/>
      <c r="AA1601" s="34">
        <v>433.815</v>
      </c>
      <c r="AB1601" s="34">
        <v>423.92700000000002</v>
      </c>
      <c r="AD1601" s="34">
        <v>9.0269999999999992</v>
      </c>
    </row>
    <row r="1602" spans="1:30" s="34" customFormat="1" x14ac:dyDescent="0.2">
      <c r="A1602" s="34" t="s">
        <v>200</v>
      </c>
      <c r="C1602" s="36" t="s">
        <v>38</v>
      </c>
      <c r="D1602" s="37">
        <v>32800</v>
      </c>
      <c r="E1602" s="37"/>
      <c r="F1602" s="37"/>
      <c r="G1602" s="37"/>
      <c r="H1602" s="37"/>
      <c r="I1602" s="37"/>
      <c r="J1602" s="38" t="str">
        <f t="shared" si="120"/>
        <v>V</v>
      </c>
      <c r="K1602" s="38"/>
      <c r="L1602" s="38"/>
      <c r="M1602" s="38"/>
      <c r="N1602" s="38"/>
      <c r="O1602" s="38"/>
      <c r="P1602" s="38"/>
      <c r="U1602" s="39">
        <f t="shared" si="119"/>
        <v>32.501586000000003</v>
      </c>
      <c r="V1602" s="34">
        <v>9.9060000000000006</v>
      </c>
      <c r="X1602" s="39"/>
      <c r="AA1602" s="34">
        <v>433.815</v>
      </c>
      <c r="AB1602" s="34">
        <v>423.90899999999999</v>
      </c>
      <c r="AD1602" s="34">
        <v>9.0449999999999999</v>
      </c>
    </row>
    <row r="1603" spans="1:30" s="34" customFormat="1" x14ac:dyDescent="0.2">
      <c r="A1603" s="34" t="s">
        <v>200</v>
      </c>
      <c r="C1603" s="36" t="s">
        <v>38</v>
      </c>
      <c r="D1603" s="37">
        <v>32808</v>
      </c>
      <c r="E1603" s="37"/>
      <c r="F1603" s="37"/>
      <c r="G1603" s="37"/>
      <c r="H1603" s="37"/>
      <c r="I1603" s="37"/>
      <c r="J1603" s="38" t="str">
        <f t="shared" si="120"/>
        <v>V</v>
      </c>
      <c r="K1603" s="38"/>
      <c r="L1603" s="38"/>
      <c r="M1603" s="38"/>
      <c r="N1603" s="38"/>
      <c r="O1603" s="38"/>
      <c r="P1603" s="38"/>
      <c r="U1603" s="39">
        <f t="shared" si="119"/>
        <v>32.481900000000003</v>
      </c>
      <c r="V1603" s="34">
        <v>9.9</v>
      </c>
      <c r="X1603" s="39"/>
      <c r="AA1603" s="34">
        <v>433.815</v>
      </c>
      <c r="AB1603" s="34">
        <v>423.91500000000002</v>
      </c>
      <c r="AD1603" s="34">
        <v>9.0389999999999997</v>
      </c>
    </row>
    <row r="1604" spans="1:30" s="34" customFormat="1" x14ac:dyDescent="0.2">
      <c r="A1604" s="34" t="s">
        <v>200</v>
      </c>
      <c r="C1604" s="36" t="s">
        <v>38</v>
      </c>
      <c r="D1604" s="37">
        <v>33257</v>
      </c>
      <c r="E1604" s="37"/>
      <c r="F1604" s="37"/>
      <c r="G1604" s="37"/>
      <c r="H1604" s="37"/>
      <c r="I1604" s="37"/>
      <c r="J1604" s="38" t="str">
        <f t="shared" si="120"/>
        <v>V</v>
      </c>
      <c r="K1604" s="38"/>
      <c r="L1604" s="38"/>
      <c r="M1604" s="38"/>
      <c r="N1604" s="38"/>
      <c r="O1604" s="38"/>
      <c r="P1604" s="38"/>
      <c r="U1604" s="39">
        <f t="shared" si="119"/>
        <v>33.177472000000002</v>
      </c>
      <c r="V1604" s="34">
        <v>10.112</v>
      </c>
      <c r="X1604" s="39"/>
      <c r="AA1604" s="34">
        <v>433.815</v>
      </c>
      <c r="AB1604" s="34">
        <v>423.70299999999997</v>
      </c>
      <c r="AD1604" s="34">
        <v>9.2509999999999994</v>
      </c>
    </row>
    <row r="1605" spans="1:30" s="34" customFormat="1" x14ac:dyDescent="0.2">
      <c r="A1605" s="34" t="s">
        <v>200</v>
      </c>
      <c r="C1605" s="36" t="s">
        <v>38</v>
      </c>
      <c r="D1605" s="37">
        <v>33312</v>
      </c>
      <c r="E1605" s="37"/>
      <c r="F1605" s="37"/>
      <c r="G1605" s="37"/>
      <c r="H1605" s="37"/>
      <c r="I1605" s="37"/>
      <c r="J1605" s="38" t="str">
        <f t="shared" si="120"/>
        <v>V</v>
      </c>
      <c r="K1605" s="38"/>
      <c r="L1605" s="38"/>
      <c r="M1605" s="38"/>
      <c r="N1605" s="38"/>
      <c r="O1605" s="38"/>
      <c r="P1605" s="38"/>
      <c r="U1605" s="39">
        <f t="shared" si="119"/>
        <v>33.321836000000005</v>
      </c>
      <c r="V1605" s="34">
        <v>10.156000000000001</v>
      </c>
      <c r="X1605" s="39"/>
      <c r="AA1605" s="34">
        <v>433.815</v>
      </c>
      <c r="AB1605" s="34">
        <v>423.65899999999999</v>
      </c>
      <c r="AD1605" s="34">
        <v>9.2949999999999999</v>
      </c>
    </row>
    <row r="1606" spans="1:30" s="34" customFormat="1" x14ac:dyDescent="0.2">
      <c r="A1606" s="34" t="s">
        <v>200</v>
      </c>
      <c r="C1606" s="36" t="s">
        <v>38</v>
      </c>
      <c r="D1606" s="37">
        <v>33679</v>
      </c>
      <c r="E1606" s="37"/>
      <c r="F1606" s="37"/>
      <c r="G1606" s="37"/>
      <c r="H1606" s="37"/>
      <c r="I1606" s="37"/>
      <c r="J1606" s="38" t="str">
        <f t="shared" si="120"/>
        <v>V</v>
      </c>
      <c r="K1606" s="38"/>
      <c r="L1606" s="38"/>
      <c r="M1606" s="38"/>
      <c r="N1606" s="38"/>
      <c r="O1606" s="38"/>
      <c r="P1606" s="38"/>
      <c r="U1606" s="39">
        <f t="shared" si="119"/>
        <v>33.062637000000002</v>
      </c>
      <c r="V1606" s="34">
        <v>10.077</v>
      </c>
      <c r="X1606" s="39"/>
      <c r="AA1606" s="34">
        <v>433.815</v>
      </c>
      <c r="AB1606" s="34">
        <v>423.74</v>
      </c>
      <c r="AD1606" s="34">
        <v>9.2200000000000006</v>
      </c>
    </row>
    <row r="1607" spans="1:30" s="34" customFormat="1" x14ac:dyDescent="0.2">
      <c r="A1607" s="34" t="s">
        <v>200</v>
      </c>
      <c r="C1607" s="36" t="s">
        <v>38</v>
      </c>
      <c r="D1607" s="37">
        <v>33686</v>
      </c>
      <c r="E1607" s="37"/>
      <c r="F1607" s="37"/>
      <c r="G1607" s="37"/>
      <c r="H1607" s="37"/>
      <c r="I1607" s="37"/>
      <c r="J1607" s="38" t="str">
        <f t="shared" si="120"/>
        <v>V</v>
      </c>
      <c r="K1607" s="38"/>
      <c r="L1607" s="38"/>
      <c r="M1607" s="38"/>
      <c r="N1607" s="38"/>
      <c r="O1607" s="38"/>
      <c r="P1607" s="38"/>
      <c r="U1607" s="39">
        <f t="shared" si="119"/>
        <v>32.980612000000001</v>
      </c>
      <c r="V1607" s="34">
        <v>10.052</v>
      </c>
      <c r="X1607" s="39"/>
      <c r="AA1607" s="34">
        <v>433.815</v>
      </c>
      <c r="AB1607" s="34">
        <v>423.76</v>
      </c>
      <c r="AD1607" s="34">
        <v>9.19</v>
      </c>
    </row>
    <row r="1608" spans="1:30" s="34" customFormat="1" x14ac:dyDescent="0.2">
      <c r="A1608" s="34" t="s">
        <v>200</v>
      </c>
      <c r="C1608" s="36" t="s">
        <v>38</v>
      </c>
      <c r="D1608" s="37">
        <v>33695</v>
      </c>
      <c r="E1608" s="37"/>
      <c r="F1608" s="37"/>
      <c r="G1608" s="37"/>
      <c r="H1608" s="37"/>
      <c r="I1608" s="37"/>
      <c r="J1608" s="38" t="str">
        <f t="shared" si="120"/>
        <v>V</v>
      </c>
      <c r="K1608" s="38"/>
      <c r="L1608" s="38"/>
      <c r="M1608" s="38"/>
      <c r="N1608" s="38"/>
      <c r="O1608" s="38"/>
      <c r="P1608" s="38"/>
      <c r="U1608" s="39">
        <f t="shared" si="119"/>
        <v>33.082323000000002</v>
      </c>
      <c r="V1608" s="34">
        <v>10.083</v>
      </c>
      <c r="X1608" s="39"/>
      <c r="AA1608" s="34">
        <v>433.815</v>
      </c>
      <c r="AB1608" s="34">
        <v>423.73</v>
      </c>
      <c r="AD1608" s="34">
        <v>9.2200000000000006</v>
      </c>
    </row>
    <row r="1609" spans="1:30" s="34" customFormat="1" x14ac:dyDescent="0.2">
      <c r="A1609" s="34" t="s">
        <v>200</v>
      </c>
      <c r="C1609" s="36" t="s">
        <v>38</v>
      </c>
      <c r="D1609" s="37">
        <v>33699</v>
      </c>
      <c r="E1609" s="37"/>
      <c r="F1609" s="37"/>
      <c r="G1609" s="37"/>
      <c r="H1609" s="37"/>
      <c r="I1609" s="37"/>
      <c r="J1609" s="38" t="str">
        <f t="shared" si="120"/>
        <v>V</v>
      </c>
      <c r="K1609" s="38"/>
      <c r="L1609" s="38"/>
      <c r="M1609" s="38"/>
      <c r="N1609" s="38"/>
      <c r="O1609" s="38"/>
      <c r="P1609" s="38"/>
      <c r="U1609" s="39">
        <f t="shared" si="119"/>
        <v>32.901868</v>
      </c>
      <c r="V1609" s="34">
        <v>10.028</v>
      </c>
      <c r="X1609" s="39"/>
      <c r="AA1609" s="34">
        <v>433.815</v>
      </c>
      <c r="AB1609" s="34">
        <v>423.79</v>
      </c>
      <c r="AD1609" s="34">
        <v>9.17</v>
      </c>
    </row>
    <row r="1610" spans="1:30" s="34" customFormat="1" x14ac:dyDescent="0.2">
      <c r="A1610" s="34" t="s">
        <v>200</v>
      </c>
      <c r="C1610" s="36" t="s">
        <v>38</v>
      </c>
      <c r="D1610" s="37">
        <v>33700</v>
      </c>
      <c r="E1610" s="37"/>
      <c r="F1610" s="37"/>
      <c r="G1610" s="37"/>
      <c r="H1610" s="37"/>
      <c r="I1610" s="37"/>
      <c r="J1610" s="38" t="str">
        <f t="shared" si="120"/>
        <v>V</v>
      </c>
      <c r="K1610" s="38"/>
      <c r="L1610" s="38"/>
      <c r="M1610" s="38"/>
      <c r="N1610" s="38"/>
      <c r="O1610" s="38"/>
      <c r="P1610" s="38"/>
      <c r="U1610" s="39">
        <f t="shared" si="119"/>
        <v>32.882182</v>
      </c>
      <c r="V1610" s="34">
        <v>10.022</v>
      </c>
      <c r="X1610" s="39"/>
      <c r="AA1610" s="34">
        <v>433.815</v>
      </c>
      <c r="AB1610" s="34">
        <v>423.79</v>
      </c>
      <c r="AD1610" s="34">
        <v>9.16</v>
      </c>
    </row>
    <row r="1611" spans="1:30" s="34" customFormat="1" x14ac:dyDescent="0.2">
      <c r="A1611" s="34" t="s">
        <v>200</v>
      </c>
      <c r="C1611" s="36" t="s">
        <v>38</v>
      </c>
      <c r="D1611" s="37">
        <v>33702</v>
      </c>
      <c r="E1611" s="37"/>
      <c r="F1611" s="37"/>
      <c r="G1611" s="37"/>
      <c r="H1611" s="37"/>
      <c r="I1611" s="37"/>
      <c r="J1611" s="38" t="str">
        <f t="shared" si="120"/>
        <v>V</v>
      </c>
      <c r="K1611" s="38"/>
      <c r="L1611" s="38"/>
      <c r="M1611" s="38"/>
      <c r="N1611" s="38"/>
      <c r="O1611" s="38"/>
      <c r="P1611" s="38"/>
      <c r="U1611" s="39">
        <f t="shared" si="119"/>
        <v>32.872339000000004</v>
      </c>
      <c r="V1611" s="34">
        <v>10.019</v>
      </c>
      <c r="X1611" s="39"/>
      <c r="AA1611" s="34">
        <v>433.815</v>
      </c>
      <c r="AB1611" s="34">
        <f t="shared" ref="AB1611:AB1630" si="121">AA1611-V1611</f>
        <v>423.79599999999999</v>
      </c>
      <c r="AD1611" s="34">
        <v>9.16</v>
      </c>
    </row>
    <row r="1612" spans="1:30" s="34" customFormat="1" x14ac:dyDescent="0.2">
      <c r="A1612" s="34" t="s">
        <v>200</v>
      </c>
      <c r="C1612" s="36" t="s">
        <v>38</v>
      </c>
      <c r="D1612" s="37">
        <v>33709</v>
      </c>
      <c r="E1612" s="37"/>
      <c r="F1612" s="37"/>
      <c r="G1612" s="37"/>
      <c r="H1612" s="37"/>
      <c r="I1612" s="37"/>
      <c r="J1612" s="38" t="str">
        <f t="shared" si="120"/>
        <v>V</v>
      </c>
      <c r="K1612" s="38"/>
      <c r="L1612" s="38"/>
      <c r="M1612" s="38"/>
      <c r="N1612" s="38"/>
      <c r="O1612" s="38"/>
      <c r="P1612" s="38"/>
      <c r="U1612" s="39">
        <f t="shared" si="119"/>
        <v>33.019984000000001</v>
      </c>
      <c r="V1612" s="34">
        <v>10.064</v>
      </c>
      <c r="X1612" s="39"/>
      <c r="AA1612" s="34">
        <v>433.815</v>
      </c>
      <c r="AB1612" s="34">
        <f t="shared" si="121"/>
        <v>423.75099999999998</v>
      </c>
      <c r="AD1612" s="34">
        <v>9.1999999999999993</v>
      </c>
    </row>
    <row r="1613" spans="1:30" s="34" customFormat="1" x14ac:dyDescent="0.2">
      <c r="A1613" s="34" t="s">
        <v>200</v>
      </c>
      <c r="C1613" s="36" t="s">
        <v>38</v>
      </c>
      <c r="D1613" s="37">
        <v>33771</v>
      </c>
      <c r="E1613" s="37"/>
      <c r="F1613" s="37"/>
      <c r="G1613" s="37"/>
      <c r="H1613" s="37"/>
      <c r="I1613" s="37"/>
      <c r="J1613" s="38" t="str">
        <f t="shared" si="120"/>
        <v>V</v>
      </c>
      <c r="K1613" s="38"/>
      <c r="L1613" s="38"/>
      <c r="M1613" s="38"/>
      <c r="N1613" s="38"/>
      <c r="O1613" s="38"/>
      <c r="P1613" s="38"/>
      <c r="U1613" s="39">
        <f t="shared" ref="U1613:U1677" si="122">V1613*3.281</f>
        <v>32.777190000000004</v>
      </c>
      <c r="V1613" s="34">
        <v>9.99</v>
      </c>
      <c r="X1613" s="39"/>
      <c r="AA1613" s="34">
        <v>433.815</v>
      </c>
      <c r="AB1613" s="34">
        <f t="shared" si="121"/>
        <v>423.82499999999999</v>
      </c>
      <c r="AD1613" s="34">
        <v>9.1300000000000008</v>
      </c>
    </row>
    <row r="1614" spans="1:30" s="34" customFormat="1" x14ac:dyDescent="0.2">
      <c r="A1614" s="34" t="s">
        <v>200</v>
      </c>
      <c r="C1614" s="36" t="s">
        <v>38</v>
      </c>
      <c r="D1614" s="37">
        <v>34010</v>
      </c>
      <c r="E1614" s="37"/>
      <c r="F1614" s="37"/>
      <c r="G1614" s="37"/>
      <c r="H1614" s="37"/>
      <c r="I1614" s="37"/>
      <c r="J1614" s="38" t="str">
        <f t="shared" si="120"/>
        <v>V</v>
      </c>
      <c r="K1614" s="38"/>
      <c r="L1614" s="38"/>
      <c r="M1614" s="38"/>
      <c r="N1614" s="38"/>
      <c r="O1614" s="38"/>
      <c r="P1614" s="38"/>
      <c r="U1614" s="39">
        <f t="shared" si="122"/>
        <v>32.659074000000004</v>
      </c>
      <c r="V1614" s="34">
        <v>9.9540000000000006</v>
      </c>
      <c r="X1614" s="39"/>
      <c r="AA1614" s="34">
        <v>433.815</v>
      </c>
      <c r="AB1614" s="34">
        <f t="shared" si="121"/>
        <v>423.86099999999999</v>
      </c>
      <c r="AD1614" s="34">
        <v>9.093</v>
      </c>
    </row>
    <row r="1615" spans="1:30" s="34" customFormat="1" x14ac:dyDescent="0.2">
      <c r="A1615" s="34" t="s">
        <v>200</v>
      </c>
      <c r="C1615" s="36" t="s">
        <v>38</v>
      </c>
      <c r="D1615" s="37">
        <v>34033</v>
      </c>
      <c r="E1615" s="37"/>
      <c r="F1615" s="37"/>
      <c r="G1615" s="37"/>
      <c r="H1615" s="37"/>
      <c r="I1615" s="37"/>
      <c r="J1615" s="38" t="str">
        <f t="shared" si="120"/>
        <v>V</v>
      </c>
      <c r="K1615" s="38"/>
      <c r="L1615" s="38"/>
      <c r="M1615" s="38"/>
      <c r="N1615" s="38"/>
      <c r="O1615" s="38"/>
      <c r="P1615" s="38"/>
      <c r="U1615" s="39">
        <f t="shared" si="122"/>
        <v>32.727975000000001</v>
      </c>
      <c r="V1615" s="34">
        <v>9.9749999999999996</v>
      </c>
      <c r="X1615" s="39"/>
      <c r="AA1615" s="34">
        <v>433.815</v>
      </c>
      <c r="AB1615" s="34">
        <f t="shared" si="121"/>
        <v>423.84</v>
      </c>
      <c r="AD1615" s="34">
        <v>9.1140000000000008</v>
      </c>
    </row>
    <row r="1616" spans="1:30" s="34" customFormat="1" x14ac:dyDescent="0.2">
      <c r="A1616" s="34" t="s">
        <v>200</v>
      </c>
      <c r="C1616" s="36" t="s">
        <v>38</v>
      </c>
      <c r="D1616" s="37">
        <v>34044</v>
      </c>
      <c r="E1616" s="37"/>
      <c r="F1616" s="37"/>
      <c r="G1616" s="37"/>
      <c r="H1616" s="37"/>
      <c r="I1616" s="37"/>
      <c r="J1616" s="38" t="str">
        <f t="shared" si="120"/>
        <v>V</v>
      </c>
      <c r="K1616" s="38"/>
      <c r="L1616" s="38"/>
      <c r="M1616" s="38"/>
      <c r="N1616" s="38"/>
      <c r="O1616" s="38"/>
      <c r="P1616" s="38"/>
      <c r="U1616" s="39">
        <f t="shared" si="122"/>
        <v>32.773909000000003</v>
      </c>
      <c r="V1616" s="34">
        <v>9.9890000000000008</v>
      </c>
      <c r="X1616" s="39"/>
      <c r="AA1616" s="34">
        <v>433.815</v>
      </c>
      <c r="AB1616" s="34">
        <f t="shared" si="121"/>
        <v>423.82600000000002</v>
      </c>
      <c r="AD1616" s="34">
        <v>9.1280000000000001</v>
      </c>
    </row>
    <row r="1617" spans="1:30" s="34" customFormat="1" x14ac:dyDescent="0.2">
      <c r="A1617" s="34" t="s">
        <v>200</v>
      </c>
      <c r="C1617" s="36" t="s">
        <v>38</v>
      </c>
      <c r="D1617" s="37">
        <v>34058</v>
      </c>
      <c r="E1617" s="37"/>
      <c r="F1617" s="37"/>
      <c r="G1617" s="37"/>
      <c r="H1617" s="37"/>
      <c r="I1617" s="37"/>
      <c r="J1617" s="38" t="str">
        <f t="shared" si="120"/>
        <v>V</v>
      </c>
      <c r="K1617" s="38"/>
      <c r="L1617" s="38"/>
      <c r="M1617" s="38"/>
      <c r="N1617" s="38"/>
      <c r="O1617" s="38"/>
      <c r="P1617" s="38"/>
      <c r="U1617" s="39">
        <f t="shared" si="122"/>
        <v>32.724694</v>
      </c>
      <c r="V1617" s="34">
        <v>9.9740000000000002</v>
      </c>
      <c r="X1617" s="39"/>
      <c r="AA1617" s="34">
        <v>433.815</v>
      </c>
      <c r="AB1617" s="34">
        <f t="shared" si="121"/>
        <v>423.84100000000001</v>
      </c>
      <c r="AD1617" s="34">
        <v>9.1129999999999995</v>
      </c>
    </row>
    <row r="1618" spans="1:30" s="34" customFormat="1" x14ac:dyDescent="0.2">
      <c r="A1618" s="34" t="s">
        <v>200</v>
      </c>
      <c r="C1618" s="36" t="s">
        <v>38</v>
      </c>
      <c r="D1618" s="37">
        <v>34065</v>
      </c>
      <c r="E1618" s="37"/>
      <c r="F1618" s="37"/>
      <c r="G1618" s="37"/>
      <c r="H1618" s="37"/>
      <c r="I1618" s="37"/>
      <c r="J1618" s="38" t="str">
        <f t="shared" si="120"/>
        <v>V</v>
      </c>
      <c r="K1618" s="38"/>
      <c r="L1618" s="38"/>
      <c r="M1618" s="38"/>
      <c r="N1618" s="38"/>
      <c r="O1618" s="38"/>
      <c r="P1618" s="38"/>
      <c r="U1618" s="39">
        <f t="shared" si="122"/>
        <v>32.038965000000005</v>
      </c>
      <c r="V1618" s="34">
        <v>9.7650000000000006</v>
      </c>
      <c r="X1618" s="39"/>
      <c r="AA1618" s="34">
        <v>433.815</v>
      </c>
      <c r="AB1618" s="34">
        <f t="shared" si="121"/>
        <v>424.05</v>
      </c>
      <c r="AD1618" s="34">
        <v>8.9039999999999999</v>
      </c>
    </row>
    <row r="1619" spans="1:30" s="34" customFormat="1" x14ac:dyDescent="0.2">
      <c r="A1619" s="34" t="s">
        <v>200</v>
      </c>
      <c r="C1619" s="36" t="s">
        <v>38</v>
      </c>
      <c r="D1619" s="37">
        <v>34075</v>
      </c>
      <c r="E1619" s="37"/>
      <c r="F1619" s="37"/>
      <c r="G1619" s="37"/>
      <c r="H1619" s="37"/>
      <c r="I1619" s="37"/>
      <c r="J1619" s="38" t="str">
        <f t="shared" si="120"/>
        <v>V</v>
      </c>
      <c r="K1619" s="38"/>
      <c r="L1619" s="38"/>
      <c r="M1619" s="38"/>
      <c r="N1619" s="38"/>
      <c r="O1619" s="38"/>
      <c r="P1619" s="38"/>
      <c r="U1619" s="39">
        <f t="shared" si="122"/>
        <v>32.593454000000001</v>
      </c>
      <c r="V1619" s="34">
        <v>9.9339999999999993</v>
      </c>
      <c r="X1619" s="39"/>
      <c r="AA1619" s="34">
        <v>433.815</v>
      </c>
      <c r="AB1619" s="34">
        <f t="shared" si="121"/>
        <v>423.88099999999997</v>
      </c>
      <c r="AD1619" s="34">
        <v>9.0730000000000004</v>
      </c>
    </row>
    <row r="1620" spans="1:30" s="34" customFormat="1" x14ac:dyDescent="0.2">
      <c r="A1620" s="34" t="s">
        <v>200</v>
      </c>
      <c r="C1620" s="36" t="s">
        <v>38</v>
      </c>
      <c r="D1620" s="37">
        <v>34086</v>
      </c>
      <c r="E1620" s="37"/>
      <c r="F1620" s="37"/>
      <c r="G1620" s="37"/>
      <c r="H1620" s="37"/>
      <c r="I1620" s="37"/>
      <c r="J1620" s="38" t="str">
        <f t="shared" si="120"/>
        <v>V</v>
      </c>
      <c r="K1620" s="38"/>
      <c r="L1620" s="38"/>
      <c r="M1620" s="38"/>
      <c r="N1620" s="38"/>
      <c r="O1620" s="38"/>
      <c r="P1620" s="38"/>
      <c r="U1620" s="39">
        <f t="shared" si="122"/>
        <v>32.491743</v>
      </c>
      <c r="V1620" s="34">
        <v>9.9030000000000005</v>
      </c>
      <c r="X1620" s="39"/>
      <c r="AA1620" s="34">
        <v>433.815</v>
      </c>
      <c r="AB1620" s="34">
        <f t="shared" si="121"/>
        <v>423.91199999999998</v>
      </c>
      <c r="AD1620" s="34">
        <v>9.0419999999999998</v>
      </c>
    </row>
    <row r="1621" spans="1:30" s="34" customFormat="1" x14ac:dyDescent="0.2">
      <c r="A1621" s="34" t="s">
        <v>200</v>
      </c>
      <c r="C1621" s="36" t="s">
        <v>38</v>
      </c>
      <c r="D1621" s="37">
        <v>34100</v>
      </c>
      <c r="E1621" s="37"/>
      <c r="F1621" s="37"/>
      <c r="G1621" s="37"/>
      <c r="H1621" s="37"/>
      <c r="I1621" s="37"/>
      <c r="J1621" s="38" t="str">
        <f t="shared" si="120"/>
        <v>V</v>
      </c>
      <c r="K1621" s="38"/>
      <c r="L1621" s="38"/>
      <c r="M1621" s="38"/>
      <c r="N1621" s="38"/>
      <c r="O1621" s="38"/>
      <c r="P1621" s="38"/>
      <c r="U1621" s="39">
        <f t="shared" si="122"/>
        <v>32.360503000000001</v>
      </c>
      <c r="V1621" s="34">
        <v>9.8629999999999995</v>
      </c>
      <c r="X1621" s="39"/>
      <c r="AA1621" s="34">
        <v>433.815</v>
      </c>
      <c r="AB1621" s="34">
        <f t="shared" si="121"/>
        <v>423.952</v>
      </c>
      <c r="AD1621" s="34">
        <v>9.0020000000000007</v>
      </c>
    </row>
    <row r="1622" spans="1:30" s="34" customFormat="1" x14ac:dyDescent="0.2">
      <c r="A1622" s="34" t="s">
        <v>200</v>
      </c>
      <c r="C1622" s="36" t="s">
        <v>38</v>
      </c>
      <c r="D1622" s="37">
        <v>34110</v>
      </c>
      <c r="E1622" s="37"/>
      <c r="F1622" s="37"/>
      <c r="G1622" s="37"/>
      <c r="H1622" s="37"/>
      <c r="I1622" s="37"/>
      <c r="J1622" s="38" t="str">
        <f t="shared" si="120"/>
        <v>V</v>
      </c>
      <c r="K1622" s="38"/>
      <c r="L1622" s="38"/>
      <c r="M1622" s="38"/>
      <c r="N1622" s="38"/>
      <c r="O1622" s="38"/>
      <c r="P1622" s="38"/>
      <c r="U1622" s="39">
        <f t="shared" si="122"/>
        <v>32.311288000000005</v>
      </c>
      <c r="V1622" s="34">
        <v>9.8480000000000008</v>
      </c>
      <c r="X1622" s="39"/>
      <c r="AA1622" s="34">
        <v>433.815</v>
      </c>
      <c r="AB1622" s="34">
        <f t="shared" si="121"/>
        <v>423.96699999999998</v>
      </c>
      <c r="AD1622" s="34">
        <v>8.9870000000000001</v>
      </c>
    </row>
    <row r="1623" spans="1:30" s="34" customFormat="1" x14ac:dyDescent="0.2">
      <c r="A1623" s="34" t="s">
        <v>200</v>
      </c>
      <c r="C1623" s="36" t="s">
        <v>38</v>
      </c>
      <c r="D1623" s="37">
        <v>34267</v>
      </c>
      <c r="E1623" s="37"/>
      <c r="F1623" s="37"/>
      <c r="G1623" s="37"/>
      <c r="H1623" s="37"/>
      <c r="I1623" s="37"/>
      <c r="J1623" s="38" t="str">
        <f t="shared" si="120"/>
        <v>V</v>
      </c>
      <c r="K1623" s="38"/>
      <c r="L1623" s="38"/>
      <c r="M1623" s="38"/>
      <c r="N1623" s="38"/>
      <c r="O1623" s="38"/>
      <c r="P1623" s="38"/>
      <c r="U1623" s="39">
        <f t="shared" si="122"/>
        <v>32.409718000000005</v>
      </c>
      <c r="V1623" s="34">
        <v>9.8780000000000001</v>
      </c>
      <c r="X1623" s="39"/>
      <c r="AA1623" s="34">
        <v>433.815</v>
      </c>
      <c r="AB1623" s="34">
        <f t="shared" si="121"/>
        <v>423.93700000000001</v>
      </c>
      <c r="AD1623" s="34">
        <v>9.0169999999999995</v>
      </c>
    </row>
    <row r="1624" spans="1:30" s="34" customFormat="1" x14ac:dyDescent="0.2">
      <c r="A1624" s="34" t="s">
        <v>200</v>
      </c>
      <c r="C1624" s="36" t="s">
        <v>38</v>
      </c>
      <c r="D1624" s="37">
        <v>34310</v>
      </c>
      <c r="E1624" s="37"/>
      <c r="F1624" s="37"/>
      <c r="G1624" s="37"/>
      <c r="H1624" s="37"/>
      <c r="I1624" s="37"/>
      <c r="J1624" s="38" t="str">
        <f t="shared" si="120"/>
        <v>V</v>
      </c>
      <c r="K1624" s="38"/>
      <c r="L1624" s="38"/>
      <c r="M1624" s="38"/>
      <c r="N1624" s="38"/>
      <c r="O1624" s="38"/>
      <c r="P1624" s="38"/>
      <c r="U1624" s="39">
        <f t="shared" si="122"/>
        <v>32.557363000000002</v>
      </c>
      <c r="V1624" s="34">
        <v>9.923</v>
      </c>
      <c r="X1624" s="39"/>
      <c r="AA1624" s="34">
        <v>433.815</v>
      </c>
      <c r="AB1624" s="34">
        <f t="shared" si="121"/>
        <v>423.892</v>
      </c>
      <c r="AD1624" s="34">
        <v>9.0619999999999994</v>
      </c>
    </row>
    <row r="1625" spans="1:30" s="34" customFormat="1" x14ac:dyDescent="0.2">
      <c r="A1625" s="34" t="s">
        <v>200</v>
      </c>
      <c r="C1625" s="36" t="s">
        <v>38</v>
      </c>
      <c r="D1625" s="37">
        <v>34341</v>
      </c>
      <c r="E1625" s="37"/>
      <c r="F1625" s="37"/>
      <c r="G1625" s="37"/>
      <c r="H1625" s="37"/>
      <c r="I1625" s="37"/>
      <c r="J1625" s="38" t="str">
        <f t="shared" si="120"/>
        <v>V</v>
      </c>
      <c r="K1625" s="38"/>
      <c r="L1625" s="38"/>
      <c r="M1625" s="38"/>
      <c r="N1625" s="38"/>
      <c r="O1625" s="38"/>
      <c r="P1625" s="38"/>
      <c r="U1625" s="39">
        <f t="shared" si="122"/>
        <v>32.672198000000002</v>
      </c>
      <c r="V1625" s="34">
        <v>9.9580000000000002</v>
      </c>
      <c r="X1625" s="39"/>
      <c r="AA1625" s="34">
        <v>433.815</v>
      </c>
      <c r="AB1625" s="34">
        <f t="shared" si="121"/>
        <v>423.85699999999997</v>
      </c>
      <c r="AD1625" s="34">
        <v>9.0969999999999995</v>
      </c>
    </row>
    <row r="1626" spans="1:30" s="34" customFormat="1" x14ac:dyDescent="0.2">
      <c r="A1626" s="34" t="s">
        <v>200</v>
      </c>
      <c r="C1626" s="36" t="s">
        <v>38</v>
      </c>
      <c r="D1626" s="37">
        <v>34438</v>
      </c>
      <c r="E1626" s="37"/>
      <c r="F1626" s="37"/>
      <c r="G1626" s="37"/>
      <c r="H1626" s="37"/>
      <c r="I1626" s="37"/>
      <c r="J1626" s="38" t="str">
        <f t="shared" si="120"/>
        <v>V</v>
      </c>
      <c r="K1626" s="38"/>
      <c r="L1626" s="38"/>
      <c r="M1626" s="38"/>
      <c r="N1626" s="38"/>
      <c r="O1626" s="38"/>
      <c r="P1626" s="38"/>
      <c r="U1626" s="39">
        <f t="shared" si="122"/>
        <v>31.878195999999999</v>
      </c>
      <c r="V1626" s="34">
        <v>9.7159999999999993</v>
      </c>
      <c r="X1626" s="39"/>
      <c r="AA1626" s="34">
        <v>433.815</v>
      </c>
      <c r="AB1626" s="34">
        <f t="shared" si="121"/>
        <v>424.09899999999999</v>
      </c>
      <c r="AD1626" s="34">
        <v>8.8550000000000004</v>
      </c>
    </row>
    <row r="1627" spans="1:30" s="34" customFormat="1" x14ac:dyDescent="0.2">
      <c r="A1627" s="34" t="s">
        <v>200</v>
      </c>
      <c r="C1627" s="36" t="s">
        <v>38</v>
      </c>
      <c r="D1627" s="37">
        <v>34488</v>
      </c>
      <c r="E1627" s="37"/>
      <c r="F1627" s="37"/>
      <c r="G1627" s="37"/>
      <c r="H1627" s="37"/>
      <c r="I1627" s="37"/>
      <c r="J1627" s="38" t="str">
        <f t="shared" si="120"/>
        <v>V</v>
      </c>
      <c r="K1627" s="38"/>
      <c r="L1627" s="38"/>
      <c r="M1627" s="38"/>
      <c r="N1627" s="38"/>
      <c r="O1627" s="38"/>
      <c r="P1627" s="38"/>
      <c r="U1627" s="39">
        <f t="shared" si="122"/>
        <v>32.508147999999998</v>
      </c>
      <c r="V1627" s="34">
        <v>9.9079999999999995</v>
      </c>
      <c r="X1627" s="39"/>
      <c r="AA1627" s="34">
        <v>433.815</v>
      </c>
      <c r="AB1627" s="34">
        <f t="shared" si="121"/>
        <v>423.90699999999998</v>
      </c>
      <c r="AD1627" s="34">
        <v>9.0470000000000006</v>
      </c>
    </row>
    <row r="1628" spans="1:30" s="34" customFormat="1" x14ac:dyDescent="0.2">
      <c r="A1628" s="34" t="s">
        <v>200</v>
      </c>
      <c r="C1628" s="36" t="s">
        <v>38</v>
      </c>
      <c r="D1628" s="37">
        <v>34522</v>
      </c>
      <c r="E1628" s="37"/>
      <c r="F1628" s="37"/>
      <c r="G1628" s="37"/>
      <c r="H1628" s="37"/>
      <c r="I1628" s="37"/>
      <c r="J1628" s="38" t="str">
        <f t="shared" si="120"/>
        <v>V</v>
      </c>
      <c r="K1628" s="38"/>
      <c r="L1628" s="38"/>
      <c r="M1628" s="38"/>
      <c r="N1628" s="38"/>
      <c r="O1628" s="38"/>
      <c r="P1628" s="38"/>
      <c r="U1628" s="39">
        <f t="shared" si="122"/>
        <v>32.429404000000005</v>
      </c>
      <c r="V1628" s="34">
        <v>9.8840000000000003</v>
      </c>
      <c r="X1628" s="39"/>
      <c r="AA1628" s="34">
        <v>433.815</v>
      </c>
      <c r="AB1628" s="34">
        <f t="shared" si="121"/>
        <v>423.93099999999998</v>
      </c>
      <c r="AD1628" s="34">
        <v>9.0229999999999997</v>
      </c>
    </row>
    <row r="1629" spans="1:30" s="34" customFormat="1" x14ac:dyDescent="0.2">
      <c r="A1629" s="34" t="s">
        <v>200</v>
      </c>
      <c r="C1629" s="36" t="s">
        <v>38</v>
      </c>
      <c r="D1629" s="37">
        <v>34561</v>
      </c>
      <c r="E1629" s="37"/>
      <c r="F1629" s="37"/>
      <c r="G1629" s="37"/>
      <c r="H1629" s="37"/>
      <c r="I1629" s="37"/>
      <c r="J1629" s="38" t="str">
        <f t="shared" si="120"/>
        <v>V</v>
      </c>
      <c r="K1629" s="38"/>
      <c r="L1629" s="38"/>
      <c r="M1629" s="38"/>
      <c r="N1629" s="38"/>
      <c r="O1629" s="38"/>
      <c r="P1629" s="38"/>
      <c r="U1629" s="39">
        <f t="shared" si="122"/>
        <v>32.232544000000004</v>
      </c>
      <c r="V1629" s="34">
        <v>9.8239999999999998</v>
      </c>
      <c r="X1629" s="39"/>
      <c r="AA1629" s="34">
        <v>433.815</v>
      </c>
      <c r="AB1629" s="34">
        <f t="shared" si="121"/>
        <v>423.99099999999999</v>
      </c>
      <c r="AD1629" s="34">
        <v>8.9629999999999992</v>
      </c>
    </row>
    <row r="1630" spans="1:30" s="34" customFormat="1" x14ac:dyDescent="0.2">
      <c r="A1630" s="34" t="s">
        <v>200</v>
      </c>
      <c r="C1630" s="36" t="s">
        <v>38</v>
      </c>
      <c r="D1630" s="37">
        <v>34589</v>
      </c>
      <c r="E1630" s="37"/>
      <c r="F1630" s="37"/>
      <c r="G1630" s="37"/>
      <c r="H1630" s="37"/>
      <c r="I1630" s="37"/>
      <c r="J1630" s="38" t="str">
        <f t="shared" si="120"/>
        <v>V</v>
      </c>
      <c r="K1630" s="38"/>
      <c r="L1630" s="38"/>
      <c r="M1630" s="38"/>
      <c r="N1630" s="38"/>
      <c r="O1630" s="38"/>
      <c r="P1630" s="38"/>
      <c r="U1630" s="39">
        <f t="shared" si="122"/>
        <v>32.298164</v>
      </c>
      <c r="V1630" s="34">
        <v>9.8439999999999994</v>
      </c>
      <c r="X1630" s="39"/>
      <c r="AA1630" s="34">
        <v>433.815</v>
      </c>
      <c r="AB1630" s="34">
        <f t="shared" si="121"/>
        <v>423.971</v>
      </c>
      <c r="AD1630" s="34">
        <v>8.9830000000000005</v>
      </c>
    </row>
    <row r="1631" spans="1:30" s="34" customFormat="1" x14ac:dyDescent="0.2">
      <c r="A1631" s="34" t="s">
        <v>200</v>
      </c>
      <c r="C1631" s="36" t="s">
        <v>38</v>
      </c>
      <c r="D1631" s="37">
        <v>34611</v>
      </c>
      <c r="E1631" s="37"/>
      <c r="F1631" s="37"/>
      <c r="G1631" s="37"/>
      <c r="H1631" s="37"/>
      <c r="I1631" s="37"/>
      <c r="J1631" s="38" t="str">
        <f t="shared" si="120"/>
        <v>V</v>
      </c>
      <c r="K1631" s="38"/>
      <c r="L1631" s="38"/>
      <c r="M1631" s="38"/>
      <c r="N1631" s="38"/>
      <c r="O1631" s="38"/>
      <c r="P1631" s="38"/>
      <c r="U1631" s="39">
        <f t="shared" si="122"/>
        <v>33.147942999999998</v>
      </c>
      <c r="V1631" s="34">
        <v>10.103</v>
      </c>
      <c r="X1631" s="39"/>
      <c r="AA1631" s="34">
        <v>433.815</v>
      </c>
      <c r="AB1631" s="34">
        <f>AA1631-V1631</f>
        <v>423.71199999999999</v>
      </c>
      <c r="AD1631" s="34">
        <v>9.2420000000000009</v>
      </c>
    </row>
    <row r="1632" spans="1:30" s="34" customFormat="1" x14ac:dyDescent="0.2">
      <c r="A1632" s="34" t="s">
        <v>200</v>
      </c>
      <c r="C1632" s="36"/>
      <c r="D1632" s="37"/>
      <c r="E1632" s="37"/>
      <c r="F1632" s="37"/>
      <c r="G1632" s="37"/>
      <c r="H1632" s="37"/>
      <c r="I1632" s="37"/>
      <c r="J1632" s="38"/>
      <c r="K1632" s="38"/>
      <c r="L1632" s="38"/>
      <c r="M1632" s="38"/>
      <c r="N1632" s="38"/>
      <c r="O1632" s="38"/>
      <c r="P1632" s="38"/>
      <c r="U1632" s="39"/>
      <c r="V1632" s="40"/>
      <c r="W1632" s="40"/>
      <c r="X1632" s="39"/>
      <c r="AD1632" s="40"/>
    </row>
    <row r="1633" spans="1:30" s="34" customFormat="1" x14ac:dyDescent="0.2">
      <c r="A1633" s="34" t="s">
        <v>200</v>
      </c>
      <c r="C1633" s="36" t="s">
        <v>39</v>
      </c>
      <c r="D1633" s="37">
        <v>30715</v>
      </c>
      <c r="E1633" s="37"/>
      <c r="F1633" s="37"/>
      <c r="G1633" s="37"/>
      <c r="H1633" s="37"/>
      <c r="I1633" s="37"/>
      <c r="J1633" s="38" t="str">
        <f t="shared" si="120"/>
        <v>S</v>
      </c>
      <c r="K1633" s="38"/>
      <c r="L1633" s="38"/>
      <c r="M1633" s="38"/>
      <c r="N1633" s="38"/>
      <c r="O1633" s="38"/>
      <c r="P1633" s="38"/>
      <c r="Q1633" s="34">
        <v>33</v>
      </c>
      <c r="R1633" s="34">
        <v>0.28999999999999998</v>
      </c>
      <c r="U1633" s="39">
        <f t="shared" si="122"/>
        <v>32.711570000000002</v>
      </c>
      <c r="V1633" s="34">
        <v>9.9700000000000006</v>
      </c>
      <c r="X1633" s="39"/>
      <c r="Z1633" s="34" t="s">
        <v>40</v>
      </c>
      <c r="AA1633" s="34">
        <v>433.74900000000002</v>
      </c>
      <c r="AB1633" s="34">
        <v>423.779</v>
      </c>
      <c r="AD1633" s="34">
        <v>9.2189999999999994</v>
      </c>
    </row>
    <row r="1634" spans="1:30" s="34" customFormat="1" x14ac:dyDescent="0.2">
      <c r="A1634" s="34" t="s">
        <v>200</v>
      </c>
      <c r="C1634" s="36" t="s">
        <v>39</v>
      </c>
      <c r="D1634" s="37">
        <v>30739</v>
      </c>
      <c r="E1634" s="37"/>
      <c r="F1634" s="37"/>
      <c r="G1634" s="37"/>
      <c r="H1634" s="37"/>
      <c r="I1634" s="37"/>
      <c r="J1634" s="38" t="str">
        <f t="shared" si="120"/>
        <v>S</v>
      </c>
      <c r="K1634" s="38"/>
      <c r="L1634" s="38"/>
      <c r="M1634" s="38"/>
      <c r="N1634" s="38"/>
      <c r="O1634" s="38"/>
      <c r="P1634" s="38"/>
      <c r="Q1634" s="34">
        <v>33</v>
      </c>
      <c r="R1634" s="34">
        <v>0.81</v>
      </c>
      <c r="U1634" s="39">
        <f t="shared" si="122"/>
        <v>32.193171999999997</v>
      </c>
      <c r="V1634" s="34">
        <v>9.8119999999999994</v>
      </c>
      <c r="X1634" s="39"/>
      <c r="AA1634" s="34">
        <v>433.74900000000002</v>
      </c>
      <c r="AB1634" s="34">
        <v>423.93700000000001</v>
      </c>
      <c r="AD1634" s="34">
        <v>9.0609999999999999</v>
      </c>
    </row>
    <row r="1635" spans="1:30" s="34" customFormat="1" x14ac:dyDescent="0.2">
      <c r="A1635" s="34" t="s">
        <v>200</v>
      </c>
      <c r="C1635" s="36" t="s">
        <v>39</v>
      </c>
      <c r="D1635" s="37">
        <v>30778</v>
      </c>
      <c r="E1635" s="37"/>
      <c r="F1635" s="37"/>
      <c r="G1635" s="37"/>
      <c r="H1635" s="37"/>
      <c r="I1635" s="37"/>
      <c r="J1635" s="38" t="str">
        <f t="shared" si="120"/>
        <v>S</v>
      </c>
      <c r="K1635" s="38"/>
      <c r="L1635" s="38"/>
      <c r="M1635" s="38"/>
      <c r="N1635" s="38"/>
      <c r="O1635" s="38"/>
      <c r="P1635" s="38"/>
      <c r="Q1635" s="34">
        <v>33</v>
      </c>
      <c r="R1635" s="34">
        <v>0.83</v>
      </c>
      <c r="U1635" s="39">
        <f t="shared" si="122"/>
        <v>32.173485999999997</v>
      </c>
      <c r="V1635" s="34">
        <v>9.8059999999999992</v>
      </c>
      <c r="X1635" s="39"/>
      <c r="AA1635" s="34">
        <v>433.74900000000002</v>
      </c>
      <c r="AB1635" s="34">
        <v>423.94299999999998</v>
      </c>
      <c r="AD1635" s="34">
        <v>9.0549999999999997</v>
      </c>
    </row>
    <row r="1636" spans="1:30" s="34" customFormat="1" x14ac:dyDescent="0.2">
      <c r="A1636" s="34" t="s">
        <v>200</v>
      </c>
      <c r="C1636" s="36" t="s">
        <v>39</v>
      </c>
      <c r="D1636" s="37">
        <v>30785</v>
      </c>
      <c r="E1636" s="37"/>
      <c r="F1636" s="37"/>
      <c r="G1636" s="37"/>
      <c r="H1636" s="37"/>
      <c r="I1636" s="37"/>
      <c r="J1636" s="38" t="str">
        <f t="shared" si="120"/>
        <v>S</v>
      </c>
      <c r="K1636" s="38"/>
      <c r="L1636" s="38"/>
      <c r="M1636" s="38"/>
      <c r="N1636" s="38"/>
      <c r="O1636" s="38"/>
      <c r="P1636" s="38"/>
      <c r="Q1636" s="34">
        <v>33</v>
      </c>
      <c r="R1636" s="34">
        <v>0.87</v>
      </c>
      <c r="U1636" s="39">
        <f t="shared" si="122"/>
        <v>32.130832999999996</v>
      </c>
      <c r="V1636" s="34">
        <v>9.7929999999999993</v>
      </c>
      <c r="X1636" s="39"/>
      <c r="AA1636" s="34">
        <v>433.74900000000002</v>
      </c>
      <c r="AB1636" s="34">
        <v>423.95499999999998</v>
      </c>
      <c r="AD1636" s="34">
        <v>9.0419999999999998</v>
      </c>
    </row>
    <row r="1637" spans="1:30" s="34" customFormat="1" x14ac:dyDescent="0.2">
      <c r="A1637" s="34" t="s">
        <v>200</v>
      </c>
      <c r="C1637" s="36" t="s">
        <v>39</v>
      </c>
      <c r="D1637" s="37">
        <v>30799</v>
      </c>
      <c r="E1637" s="37"/>
      <c r="F1637" s="37"/>
      <c r="G1637" s="37"/>
      <c r="H1637" s="37"/>
      <c r="I1637" s="37"/>
      <c r="J1637" s="38" t="str">
        <f t="shared" si="120"/>
        <v>S</v>
      </c>
      <c r="K1637" s="38"/>
      <c r="L1637" s="38"/>
      <c r="M1637" s="38"/>
      <c r="N1637" s="38"/>
      <c r="O1637" s="38"/>
      <c r="P1637" s="38"/>
      <c r="Q1637" s="34">
        <v>33</v>
      </c>
      <c r="R1637" s="34">
        <v>0.92</v>
      </c>
      <c r="U1637" s="39">
        <f t="shared" si="122"/>
        <v>32.081618000000006</v>
      </c>
      <c r="V1637" s="34">
        <v>9.7780000000000005</v>
      </c>
      <c r="X1637" s="39"/>
      <c r="AA1637" s="34">
        <v>433.74900000000002</v>
      </c>
      <c r="AB1637" s="34">
        <v>423.971</v>
      </c>
      <c r="AD1637" s="34">
        <v>9.0269999999999992</v>
      </c>
    </row>
    <row r="1638" spans="1:30" s="34" customFormat="1" x14ac:dyDescent="0.2">
      <c r="A1638" s="34" t="s">
        <v>200</v>
      </c>
      <c r="C1638" s="36" t="s">
        <v>39</v>
      </c>
      <c r="D1638" s="37">
        <v>30806</v>
      </c>
      <c r="E1638" s="37"/>
      <c r="F1638" s="37"/>
      <c r="G1638" s="37"/>
      <c r="H1638" s="37"/>
      <c r="I1638" s="37"/>
      <c r="J1638" s="38" t="str">
        <f t="shared" si="120"/>
        <v>S</v>
      </c>
      <c r="K1638" s="38"/>
      <c r="L1638" s="38"/>
      <c r="M1638" s="38"/>
      <c r="N1638" s="38"/>
      <c r="O1638" s="38"/>
      <c r="P1638" s="38"/>
      <c r="Q1638" s="34">
        <v>33</v>
      </c>
      <c r="R1638" s="34">
        <v>1.1200000000000001</v>
      </c>
      <c r="U1638" s="39">
        <f t="shared" si="122"/>
        <v>31.881477000000004</v>
      </c>
      <c r="V1638" s="34">
        <v>9.7170000000000005</v>
      </c>
      <c r="X1638" s="39"/>
      <c r="AA1638" s="34">
        <v>433.74900000000002</v>
      </c>
      <c r="AB1638" s="34">
        <v>424.03199999999998</v>
      </c>
      <c r="AD1638" s="34">
        <v>8.9659999999999993</v>
      </c>
    </row>
    <row r="1639" spans="1:30" s="34" customFormat="1" x14ac:dyDescent="0.2">
      <c r="A1639" s="34" t="s">
        <v>200</v>
      </c>
      <c r="C1639" s="36" t="s">
        <v>39</v>
      </c>
      <c r="D1639" s="37">
        <v>30830</v>
      </c>
      <c r="E1639" s="37"/>
      <c r="F1639" s="37"/>
      <c r="G1639" s="37"/>
      <c r="H1639" s="37"/>
      <c r="I1639" s="37"/>
      <c r="J1639" s="38" t="str">
        <f t="shared" si="120"/>
        <v>S</v>
      </c>
      <c r="K1639" s="38"/>
      <c r="L1639" s="38"/>
      <c r="M1639" s="38"/>
      <c r="N1639" s="38"/>
      <c r="O1639" s="38"/>
      <c r="P1639" s="38"/>
      <c r="Q1639" s="34">
        <v>33</v>
      </c>
      <c r="R1639" s="34">
        <v>1.1399999999999999</v>
      </c>
      <c r="U1639" s="39">
        <f t="shared" si="122"/>
        <v>31.861791000000004</v>
      </c>
      <c r="V1639" s="34">
        <v>9.7110000000000003</v>
      </c>
      <c r="X1639" s="39"/>
      <c r="AA1639" s="34">
        <v>433.74900000000002</v>
      </c>
      <c r="AB1639" s="34">
        <v>424.03800000000001</v>
      </c>
      <c r="AD1639" s="34">
        <v>8.9600000000000009</v>
      </c>
    </row>
    <row r="1640" spans="1:30" s="34" customFormat="1" x14ac:dyDescent="0.2">
      <c r="A1640" s="34" t="s">
        <v>200</v>
      </c>
      <c r="C1640" s="36" t="s">
        <v>39</v>
      </c>
      <c r="D1640" s="37">
        <v>30839</v>
      </c>
      <c r="E1640" s="37"/>
      <c r="F1640" s="37"/>
      <c r="G1640" s="37"/>
      <c r="H1640" s="37"/>
      <c r="I1640" s="37"/>
      <c r="J1640" s="38" t="str">
        <f t="shared" si="120"/>
        <v>S</v>
      </c>
      <c r="K1640" s="38"/>
      <c r="L1640" s="38"/>
      <c r="M1640" s="38"/>
      <c r="N1640" s="38"/>
      <c r="O1640" s="38"/>
      <c r="P1640" s="38"/>
      <c r="Q1640" s="34">
        <v>33</v>
      </c>
      <c r="R1640" s="34">
        <v>1.2</v>
      </c>
      <c r="U1640" s="39">
        <f t="shared" si="122"/>
        <v>31.802733</v>
      </c>
      <c r="V1640" s="34">
        <v>9.6929999999999996</v>
      </c>
      <c r="X1640" s="39"/>
      <c r="AA1640" s="34">
        <v>433.74900000000002</v>
      </c>
      <c r="AB1640" s="34">
        <v>424.05599999999998</v>
      </c>
      <c r="AD1640" s="34">
        <v>8.9420000000000002</v>
      </c>
    </row>
    <row r="1641" spans="1:30" s="34" customFormat="1" x14ac:dyDescent="0.2">
      <c r="A1641" s="34" t="s">
        <v>200</v>
      </c>
      <c r="C1641" s="36" t="s">
        <v>39</v>
      </c>
      <c r="D1641" s="37">
        <v>30848</v>
      </c>
      <c r="E1641" s="37"/>
      <c r="F1641" s="37"/>
      <c r="G1641" s="37"/>
      <c r="H1641" s="37"/>
      <c r="I1641" s="37"/>
      <c r="J1641" s="38" t="str">
        <f t="shared" si="120"/>
        <v>S</v>
      </c>
      <c r="K1641" s="38"/>
      <c r="L1641" s="38"/>
      <c r="M1641" s="38"/>
      <c r="N1641" s="38"/>
      <c r="O1641" s="38"/>
      <c r="P1641" s="38"/>
      <c r="Q1641" s="34">
        <v>33</v>
      </c>
      <c r="R1641" s="34">
        <v>1.45</v>
      </c>
      <c r="U1641" s="39">
        <f t="shared" si="122"/>
        <v>31.553377000000005</v>
      </c>
      <c r="V1641" s="34">
        <v>9.6170000000000009</v>
      </c>
      <c r="X1641" s="39"/>
      <c r="AA1641" s="34">
        <v>433.74900000000002</v>
      </c>
      <c r="AB1641" s="34">
        <v>424.13200000000001</v>
      </c>
      <c r="AD1641" s="34">
        <v>8.8659999999999997</v>
      </c>
    </row>
    <row r="1642" spans="1:30" s="34" customFormat="1" x14ac:dyDescent="0.2">
      <c r="A1642" s="34" t="s">
        <v>200</v>
      </c>
      <c r="C1642" s="36" t="s">
        <v>39</v>
      </c>
      <c r="D1642" s="37">
        <v>30854</v>
      </c>
      <c r="E1642" s="37"/>
      <c r="F1642" s="37"/>
      <c r="G1642" s="37"/>
      <c r="H1642" s="37"/>
      <c r="I1642" s="37"/>
      <c r="J1642" s="38" t="str">
        <f t="shared" si="120"/>
        <v>S</v>
      </c>
      <c r="K1642" s="38"/>
      <c r="L1642" s="38"/>
      <c r="M1642" s="38"/>
      <c r="N1642" s="38"/>
      <c r="O1642" s="38"/>
      <c r="P1642" s="38"/>
      <c r="Q1642" s="34">
        <v>33</v>
      </c>
      <c r="R1642" s="34">
        <v>1.72</v>
      </c>
      <c r="U1642" s="39">
        <f t="shared" si="122"/>
        <v>31.281054000000005</v>
      </c>
      <c r="V1642" s="34">
        <v>9.5340000000000007</v>
      </c>
      <c r="X1642" s="39"/>
      <c r="AA1642" s="34">
        <v>433.74900000000002</v>
      </c>
      <c r="AB1642" s="34">
        <v>424.21499999999997</v>
      </c>
      <c r="AD1642" s="34">
        <v>8.7829999999999995</v>
      </c>
    </row>
    <row r="1643" spans="1:30" s="34" customFormat="1" x14ac:dyDescent="0.2">
      <c r="A1643" s="34" t="s">
        <v>200</v>
      </c>
      <c r="C1643" s="36" t="s">
        <v>39</v>
      </c>
      <c r="D1643" s="37">
        <v>30861</v>
      </c>
      <c r="E1643" s="37"/>
      <c r="F1643" s="37"/>
      <c r="G1643" s="37"/>
      <c r="H1643" s="37"/>
      <c r="I1643" s="37"/>
      <c r="J1643" s="38" t="str">
        <f t="shared" si="120"/>
        <v>S</v>
      </c>
      <c r="K1643" s="38"/>
      <c r="L1643" s="38"/>
      <c r="M1643" s="38"/>
      <c r="N1643" s="38"/>
      <c r="O1643" s="38"/>
      <c r="P1643" s="38"/>
      <c r="Q1643" s="34">
        <v>33</v>
      </c>
      <c r="R1643" s="34">
        <v>1.77</v>
      </c>
      <c r="U1643" s="39">
        <f t="shared" si="122"/>
        <v>31.231839000000001</v>
      </c>
      <c r="V1643" s="34">
        <v>9.5190000000000001</v>
      </c>
      <c r="X1643" s="39"/>
      <c r="AA1643" s="34">
        <v>433.74900000000002</v>
      </c>
      <c r="AB1643" s="34">
        <v>424.23</v>
      </c>
      <c r="AD1643" s="34">
        <v>8.7680000000000007</v>
      </c>
    </row>
    <row r="1644" spans="1:30" s="34" customFormat="1" x14ac:dyDescent="0.2">
      <c r="A1644" s="34" t="s">
        <v>200</v>
      </c>
      <c r="C1644" s="36" t="s">
        <v>39</v>
      </c>
      <c r="D1644" s="37">
        <v>30869</v>
      </c>
      <c r="E1644" s="37"/>
      <c r="F1644" s="37"/>
      <c r="G1644" s="37"/>
      <c r="H1644" s="37"/>
      <c r="I1644" s="37"/>
      <c r="J1644" s="38" t="str">
        <f t="shared" si="120"/>
        <v>S</v>
      </c>
      <c r="K1644" s="38"/>
      <c r="L1644" s="38"/>
      <c r="M1644" s="38"/>
      <c r="N1644" s="38"/>
      <c r="O1644" s="38"/>
      <c r="P1644" s="38"/>
      <c r="Q1644" s="34">
        <v>32</v>
      </c>
      <c r="R1644" s="34">
        <v>0.75</v>
      </c>
      <c r="U1644" s="39">
        <f t="shared" si="122"/>
        <v>31.251525000000001</v>
      </c>
      <c r="V1644" s="34">
        <v>9.5250000000000004</v>
      </c>
      <c r="X1644" s="39"/>
      <c r="AA1644" s="34">
        <v>433.74900000000002</v>
      </c>
      <c r="AB1644" s="34">
        <v>424.22399999999999</v>
      </c>
      <c r="AD1644" s="34">
        <v>8.7739999999999991</v>
      </c>
    </row>
    <row r="1645" spans="1:30" s="34" customFormat="1" x14ac:dyDescent="0.2">
      <c r="A1645" s="34" t="s">
        <v>200</v>
      </c>
      <c r="C1645" s="36" t="s">
        <v>39</v>
      </c>
      <c r="D1645" s="37">
        <v>30881</v>
      </c>
      <c r="E1645" s="37"/>
      <c r="F1645" s="37"/>
      <c r="G1645" s="37"/>
      <c r="H1645" s="37"/>
      <c r="I1645" s="37"/>
      <c r="J1645" s="38" t="str">
        <f t="shared" si="120"/>
        <v>S</v>
      </c>
      <c r="K1645" s="38"/>
      <c r="L1645" s="38"/>
      <c r="M1645" s="38"/>
      <c r="N1645" s="38"/>
      <c r="O1645" s="38"/>
      <c r="P1645" s="38"/>
      <c r="Q1645" s="34">
        <v>32</v>
      </c>
      <c r="R1645" s="34">
        <v>0.65</v>
      </c>
      <c r="U1645" s="39">
        <f t="shared" si="122"/>
        <v>31.353235999999999</v>
      </c>
      <c r="V1645" s="34">
        <v>9.5559999999999992</v>
      </c>
      <c r="X1645" s="39"/>
      <c r="AA1645" s="34">
        <v>433.74900000000002</v>
      </c>
      <c r="AB1645" s="34">
        <v>424.19299999999998</v>
      </c>
      <c r="AD1645" s="34">
        <v>8.8049999999999997</v>
      </c>
    </row>
    <row r="1646" spans="1:30" s="34" customFormat="1" x14ac:dyDescent="0.2">
      <c r="A1646" s="34" t="s">
        <v>200</v>
      </c>
      <c r="C1646" s="36" t="s">
        <v>39</v>
      </c>
      <c r="D1646" s="37">
        <v>30888</v>
      </c>
      <c r="E1646" s="37"/>
      <c r="F1646" s="37"/>
      <c r="G1646" s="37"/>
      <c r="H1646" s="37"/>
      <c r="I1646" s="37"/>
      <c r="J1646" s="38" t="str">
        <f t="shared" si="120"/>
        <v>S</v>
      </c>
      <c r="K1646" s="38"/>
      <c r="L1646" s="38"/>
      <c r="M1646" s="38"/>
      <c r="N1646" s="38"/>
      <c r="O1646" s="38"/>
      <c r="P1646" s="38"/>
      <c r="Q1646" s="34">
        <v>32</v>
      </c>
      <c r="R1646" s="34">
        <v>0.55000000000000004</v>
      </c>
      <c r="U1646" s="39">
        <f t="shared" si="122"/>
        <v>31.451666000000003</v>
      </c>
      <c r="V1646" s="34">
        <v>9.5860000000000003</v>
      </c>
      <c r="X1646" s="39"/>
      <c r="AA1646" s="34">
        <v>433.74900000000002</v>
      </c>
      <c r="AB1646" s="34">
        <v>424.16300000000001</v>
      </c>
      <c r="AD1646" s="34">
        <v>8.8350000000000009</v>
      </c>
    </row>
    <row r="1647" spans="1:30" s="34" customFormat="1" x14ac:dyDescent="0.2">
      <c r="A1647" s="34" t="s">
        <v>200</v>
      </c>
      <c r="C1647" s="36" t="s">
        <v>39</v>
      </c>
      <c r="D1647" s="37">
        <v>30897</v>
      </c>
      <c r="E1647" s="37"/>
      <c r="F1647" s="37"/>
      <c r="G1647" s="37"/>
      <c r="H1647" s="37"/>
      <c r="I1647" s="37"/>
      <c r="J1647" s="38" t="str">
        <f t="shared" si="120"/>
        <v>S</v>
      </c>
      <c r="K1647" s="38"/>
      <c r="L1647" s="38"/>
      <c r="M1647" s="38"/>
      <c r="N1647" s="38"/>
      <c r="O1647" s="38"/>
      <c r="P1647" s="38"/>
      <c r="Q1647" s="34">
        <v>32</v>
      </c>
      <c r="R1647" s="34">
        <v>0.47</v>
      </c>
      <c r="U1647" s="39">
        <f t="shared" si="122"/>
        <v>31.53041</v>
      </c>
      <c r="V1647" s="34">
        <v>9.61</v>
      </c>
      <c r="X1647" s="39"/>
      <c r="AA1647" s="34">
        <v>433.74900000000002</v>
      </c>
      <c r="AB1647" s="34">
        <v>424.13799999999998</v>
      </c>
      <c r="AD1647" s="34">
        <v>8.859</v>
      </c>
    </row>
    <row r="1648" spans="1:30" s="34" customFormat="1" x14ac:dyDescent="0.2">
      <c r="A1648" s="34" t="s">
        <v>200</v>
      </c>
      <c r="C1648" s="36" t="s">
        <v>39</v>
      </c>
      <c r="D1648" s="37">
        <v>30904</v>
      </c>
      <c r="E1648" s="37"/>
      <c r="F1648" s="37"/>
      <c r="G1648" s="37"/>
      <c r="H1648" s="37"/>
      <c r="I1648" s="37"/>
      <c r="J1648" s="38" t="str">
        <f t="shared" si="120"/>
        <v>S</v>
      </c>
      <c r="K1648" s="38"/>
      <c r="L1648" s="38"/>
      <c r="M1648" s="38"/>
      <c r="N1648" s="38"/>
      <c r="O1648" s="38"/>
      <c r="P1648" s="38"/>
      <c r="Q1648" s="34">
        <v>33</v>
      </c>
      <c r="R1648" s="34">
        <v>1.45</v>
      </c>
      <c r="U1648" s="39">
        <f t="shared" si="122"/>
        <v>31.553377000000005</v>
      </c>
      <c r="V1648" s="34">
        <v>9.6170000000000009</v>
      </c>
      <c r="X1648" s="39"/>
      <c r="AA1648" s="34">
        <v>433.74900000000002</v>
      </c>
      <c r="AB1648" s="34">
        <v>424.13200000000001</v>
      </c>
      <c r="AD1648" s="34">
        <v>8.8659999999999997</v>
      </c>
    </row>
    <row r="1649" spans="1:30" s="34" customFormat="1" x14ac:dyDescent="0.2">
      <c r="A1649" s="34" t="s">
        <v>200</v>
      </c>
      <c r="C1649" s="36" t="s">
        <v>39</v>
      </c>
      <c r="D1649" s="37">
        <v>30911</v>
      </c>
      <c r="E1649" s="37"/>
      <c r="F1649" s="37"/>
      <c r="G1649" s="37"/>
      <c r="H1649" s="37"/>
      <c r="I1649" s="37"/>
      <c r="J1649" s="38" t="str">
        <f t="shared" si="120"/>
        <v>S</v>
      </c>
      <c r="K1649" s="38"/>
      <c r="L1649" s="38"/>
      <c r="M1649" s="38"/>
      <c r="N1649" s="38"/>
      <c r="O1649" s="38"/>
      <c r="P1649" s="38"/>
      <c r="Q1649" s="34">
        <v>33</v>
      </c>
      <c r="R1649" s="34">
        <v>1.37</v>
      </c>
      <c r="U1649" s="39">
        <f t="shared" si="122"/>
        <v>31.632121000000001</v>
      </c>
      <c r="V1649" s="34">
        <v>9.641</v>
      </c>
      <c r="X1649" s="39"/>
      <c r="AA1649" s="34">
        <v>433.74900000000002</v>
      </c>
      <c r="AB1649" s="34">
        <v>424.108</v>
      </c>
      <c r="AD1649" s="34">
        <v>8.89</v>
      </c>
    </row>
    <row r="1650" spans="1:30" s="34" customFormat="1" x14ac:dyDescent="0.2">
      <c r="A1650" s="34" t="s">
        <v>200</v>
      </c>
      <c r="C1650" s="36" t="s">
        <v>39</v>
      </c>
      <c r="D1650" s="37">
        <v>30917</v>
      </c>
      <c r="E1650" s="37"/>
      <c r="F1650" s="37"/>
      <c r="G1650" s="37"/>
      <c r="H1650" s="37"/>
      <c r="I1650" s="37"/>
      <c r="J1650" s="38" t="str">
        <f t="shared" si="120"/>
        <v>S</v>
      </c>
      <c r="K1650" s="38"/>
      <c r="L1650" s="38"/>
      <c r="M1650" s="38"/>
      <c r="N1650" s="38"/>
      <c r="O1650" s="38"/>
      <c r="P1650" s="38"/>
      <c r="Q1650" s="34">
        <v>33</v>
      </c>
      <c r="R1650" s="34">
        <v>1.37</v>
      </c>
      <c r="U1650" s="39">
        <f t="shared" si="122"/>
        <v>31.632121000000001</v>
      </c>
      <c r="V1650" s="34">
        <v>9.641</v>
      </c>
      <c r="X1650" s="39"/>
      <c r="AA1650" s="34">
        <v>433.74900000000002</v>
      </c>
      <c r="AB1650" s="34">
        <v>424.108</v>
      </c>
      <c r="AD1650" s="34">
        <v>8.89</v>
      </c>
    </row>
    <row r="1651" spans="1:30" s="34" customFormat="1" x14ac:dyDescent="0.2">
      <c r="A1651" s="34" t="s">
        <v>200</v>
      </c>
      <c r="C1651" s="36" t="s">
        <v>39</v>
      </c>
      <c r="D1651" s="37">
        <v>30925</v>
      </c>
      <c r="E1651" s="37"/>
      <c r="F1651" s="37"/>
      <c r="G1651" s="37"/>
      <c r="H1651" s="37"/>
      <c r="I1651" s="37"/>
      <c r="J1651" s="38" t="str">
        <f t="shared" si="120"/>
        <v>S</v>
      </c>
      <c r="K1651" s="38"/>
      <c r="L1651" s="38"/>
      <c r="M1651" s="38"/>
      <c r="N1651" s="38"/>
      <c r="O1651" s="38"/>
      <c r="P1651" s="38"/>
      <c r="Q1651" s="34">
        <v>34</v>
      </c>
      <c r="R1651" s="34">
        <v>2.2599999999999998</v>
      </c>
      <c r="U1651" s="39">
        <f t="shared" si="122"/>
        <v>31.740393999999998</v>
      </c>
      <c r="V1651" s="34">
        <v>9.6739999999999995</v>
      </c>
      <c r="X1651" s="39"/>
      <c r="AA1651" s="34">
        <v>433.74900000000002</v>
      </c>
      <c r="AB1651" s="34">
        <v>424.07400000000001</v>
      </c>
      <c r="AD1651" s="34">
        <v>8.923</v>
      </c>
    </row>
    <row r="1652" spans="1:30" s="34" customFormat="1" x14ac:dyDescent="0.2">
      <c r="A1652" s="34" t="s">
        <v>200</v>
      </c>
      <c r="C1652" s="36" t="s">
        <v>39</v>
      </c>
      <c r="D1652" s="37">
        <v>30934</v>
      </c>
      <c r="E1652" s="37"/>
      <c r="F1652" s="37"/>
      <c r="G1652" s="37"/>
      <c r="H1652" s="37"/>
      <c r="I1652" s="37"/>
      <c r="J1652" s="38" t="str">
        <f t="shared" si="120"/>
        <v>S</v>
      </c>
      <c r="K1652" s="38"/>
      <c r="L1652" s="38"/>
      <c r="M1652" s="38"/>
      <c r="N1652" s="38"/>
      <c r="O1652" s="38"/>
      <c r="P1652" s="38"/>
      <c r="Q1652" s="34">
        <v>33</v>
      </c>
      <c r="R1652" s="34">
        <v>1.2</v>
      </c>
      <c r="U1652" s="39">
        <f t="shared" si="122"/>
        <v>31.802733</v>
      </c>
      <c r="V1652" s="34">
        <v>9.6929999999999996</v>
      </c>
      <c r="X1652" s="39"/>
      <c r="AA1652" s="34">
        <v>433.74900000000002</v>
      </c>
      <c r="AB1652" s="34">
        <v>424.05599999999998</v>
      </c>
      <c r="AD1652" s="34">
        <v>8.9420000000000002</v>
      </c>
    </row>
    <row r="1653" spans="1:30" s="34" customFormat="1" x14ac:dyDescent="0.2">
      <c r="A1653" s="34" t="s">
        <v>200</v>
      </c>
      <c r="C1653" s="36" t="s">
        <v>39</v>
      </c>
      <c r="D1653" s="37">
        <v>30945</v>
      </c>
      <c r="E1653" s="37"/>
      <c r="F1653" s="37"/>
      <c r="G1653" s="37"/>
      <c r="H1653" s="37"/>
      <c r="I1653" s="37"/>
      <c r="J1653" s="38" t="str">
        <f t="shared" si="120"/>
        <v>S</v>
      </c>
      <c r="K1653" s="38"/>
      <c r="L1653" s="38"/>
      <c r="M1653" s="38"/>
      <c r="N1653" s="38"/>
      <c r="O1653" s="38"/>
      <c r="P1653" s="38"/>
      <c r="Q1653" s="34">
        <v>33</v>
      </c>
      <c r="R1653" s="34">
        <v>1.03</v>
      </c>
      <c r="U1653" s="39">
        <f t="shared" si="122"/>
        <v>31.973344999999998</v>
      </c>
      <c r="V1653" s="34">
        <v>9.7449999999999992</v>
      </c>
      <c r="X1653" s="39"/>
      <c r="AA1653" s="34">
        <v>433.74900000000002</v>
      </c>
      <c r="AB1653" s="34">
        <v>424.00400000000002</v>
      </c>
      <c r="AD1653" s="34">
        <v>8.9939999999999998</v>
      </c>
    </row>
    <row r="1654" spans="1:30" s="34" customFormat="1" x14ac:dyDescent="0.2">
      <c r="A1654" s="34" t="s">
        <v>200</v>
      </c>
      <c r="C1654" s="36" t="s">
        <v>39</v>
      </c>
      <c r="D1654" s="37">
        <v>30979</v>
      </c>
      <c r="E1654" s="37"/>
      <c r="F1654" s="37"/>
      <c r="G1654" s="37"/>
      <c r="H1654" s="37"/>
      <c r="I1654" s="37"/>
      <c r="J1654" s="38" t="str">
        <f t="shared" si="120"/>
        <v>S</v>
      </c>
      <c r="K1654" s="38"/>
      <c r="L1654" s="38"/>
      <c r="M1654" s="38"/>
      <c r="N1654" s="38"/>
      <c r="O1654" s="38"/>
      <c r="P1654" s="38"/>
      <c r="Q1654" s="34">
        <v>33</v>
      </c>
      <c r="R1654" s="34">
        <v>1.26</v>
      </c>
      <c r="U1654" s="39">
        <f t="shared" si="122"/>
        <v>31.740393999999998</v>
      </c>
      <c r="V1654" s="34">
        <v>9.6739999999999995</v>
      </c>
      <c r="X1654" s="39"/>
      <c r="AA1654" s="34">
        <v>433.74900000000002</v>
      </c>
      <c r="AB1654" s="34">
        <v>424.07400000000001</v>
      </c>
      <c r="AD1654" s="34">
        <v>8.923</v>
      </c>
    </row>
    <row r="1655" spans="1:30" s="34" customFormat="1" x14ac:dyDescent="0.2">
      <c r="A1655" s="34" t="s">
        <v>200</v>
      </c>
      <c r="C1655" s="36" t="s">
        <v>39</v>
      </c>
      <c r="D1655" s="37">
        <v>30986</v>
      </c>
      <c r="E1655" s="37"/>
      <c r="F1655" s="37"/>
      <c r="G1655" s="37"/>
      <c r="H1655" s="37"/>
      <c r="I1655" s="37"/>
      <c r="J1655" s="38" t="str">
        <f t="shared" si="120"/>
        <v>S</v>
      </c>
      <c r="K1655" s="38"/>
      <c r="L1655" s="38"/>
      <c r="M1655" s="38"/>
      <c r="N1655" s="38"/>
      <c r="O1655" s="38"/>
      <c r="P1655" s="38"/>
      <c r="Q1655" s="34">
        <v>33</v>
      </c>
      <c r="R1655" s="34">
        <v>1.38</v>
      </c>
      <c r="U1655" s="39">
        <f t="shared" si="122"/>
        <v>31.622278000000001</v>
      </c>
      <c r="V1655" s="34">
        <v>9.6379999999999999</v>
      </c>
      <c r="X1655" s="39"/>
      <c r="AA1655" s="34">
        <v>433.74900000000002</v>
      </c>
      <c r="AB1655" s="34">
        <v>424.11099999999999</v>
      </c>
      <c r="AD1655" s="34">
        <v>8.8870000000000005</v>
      </c>
    </row>
    <row r="1656" spans="1:30" s="34" customFormat="1" x14ac:dyDescent="0.2">
      <c r="A1656" s="34" t="s">
        <v>200</v>
      </c>
      <c r="C1656" s="36" t="s">
        <v>39</v>
      </c>
      <c r="D1656" s="37">
        <v>30993</v>
      </c>
      <c r="E1656" s="37"/>
      <c r="F1656" s="37"/>
      <c r="G1656" s="37"/>
      <c r="H1656" s="37"/>
      <c r="I1656" s="37"/>
      <c r="J1656" s="38" t="str">
        <f t="shared" si="120"/>
        <v>S</v>
      </c>
      <c r="K1656" s="38"/>
      <c r="L1656" s="38"/>
      <c r="M1656" s="38"/>
      <c r="N1656" s="38"/>
      <c r="O1656" s="38"/>
      <c r="P1656" s="38"/>
      <c r="Q1656" s="34">
        <v>33</v>
      </c>
      <c r="R1656" s="34">
        <v>1.45</v>
      </c>
      <c r="U1656" s="39">
        <f t="shared" si="122"/>
        <v>31.553377000000005</v>
      </c>
      <c r="V1656" s="34">
        <v>9.6170000000000009</v>
      </c>
      <c r="X1656" s="39"/>
      <c r="AA1656" s="34">
        <v>433.74900000000002</v>
      </c>
      <c r="AB1656" s="34">
        <v>424.13200000000001</v>
      </c>
      <c r="AD1656" s="34">
        <v>8.8659999999999997</v>
      </c>
    </row>
    <row r="1657" spans="1:30" s="34" customFormat="1" x14ac:dyDescent="0.2">
      <c r="A1657" s="34" t="s">
        <v>200</v>
      </c>
      <c r="C1657" s="36" t="s">
        <v>39</v>
      </c>
      <c r="D1657" s="37">
        <v>31002</v>
      </c>
      <c r="E1657" s="37"/>
      <c r="F1657" s="37"/>
      <c r="G1657" s="37"/>
      <c r="H1657" s="37"/>
      <c r="I1657" s="37"/>
      <c r="J1657" s="38" t="str">
        <f t="shared" si="120"/>
        <v>S</v>
      </c>
      <c r="K1657" s="38"/>
      <c r="L1657" s="38"/>
      <c r="M1657" s="38"/>
      <c r="N1657" s="38"/>
      <c r="O1657" s="38"/>
      <c r="P1657" s="38"/>
      <c r="Q1657" s="34">
        <v>33</v>
      </c>
      <c r="R1657" s="34">
        <v>1.48</v>
      </c>
      <c r="U1657" s="39">
        <f t="shared" si="122"/>
        <v>31.520567</v>
      </c>
      <c r="V1657" s="34">
        <v>9.6069999999999993</v>
      </c>
      <c r="X1657" s="39"/>
      <c r="AA1657" s="34">
        <v>433.74900000000002</v>
      </c>
      <c r="AB1657" s="34">
        <v>424.14100000000002</v>
      </c>
      <c r="AD1657" s="34">
        <v>8.8559999999999999</v>
      </c>
    </row>
    <row r="1658" spans="1:30" s="34" customFormat="1" x14ac:dyDescent="0.2">
      <c r="A1658" s="34" t="s">
        <v>200</v>
      </c>
      <c r="C1658" s="36" t="s">
        <v>39</v>
      </c>
      <c r="D1658" s="37">
        <v>31007</v>
      </c>
      <c r="E1658" s="37"/>
      <c r="F1658" s="37"/>
      <c r="G1658" s="37"/>
      <c r="H1658" s="37"/>
      <c r="I1658" s="37"/>
      <c r="J1658" s="38" t="str">
        <f t="shared" si="120"/>
        <v>S</v>
      </c>
      <c r="K1658" s="38"/>
      <c r="L1658" s="38"/>
      <c r="M1658" s="38"/>
      <c r="N1658" s="38"/>
      <c r="O1658" s="38"/>
      <c r="P1658" s="38"/>
      <c r="Q1658" s="34">
        <v>33</v>
      </c>
      <c r="R1658" s="34">
        <v>1.36</v>
      </c>
      <c r="U1658" s="39">
        <f t="shared" si="122"/>
        <v>31.641964000000002</v>
      </c>
      <c r="V1658" s="34">
        <v>9.6440000000000001</v>
      </c>
      <c r="X1658" s="39"/>
      <c r="AA1658" s="34">
        <v>433.74900000000002</v>
      </c>
      <c r="AB1658" s="34">
        <v>424.10500000000002</v>
      </c>
      <c r="AD1658" s="34">
        <v>8.8930000000000007</v>
      </c>
    </row>
    <row r="1659" spans="1:30" s="34" customFormat="1" x14ac:dyDescent="0.2">
      <c r="A1659" s="34" t="s">
        <v>200</v>
      </c>
      <c r="C1659" s="36" t="s">
        <v>39</v>
      </c>
      <c r="D1659" s="37">
        <v>31016</v>
      </c>
      <c r="E1659" s="37"/>
      <c r="F1659" s="37"/>
      <c r="G1659" s="37"/>
      <c r="H1659" s="37"/>
      <c r="I1659" s="37"/>
      <c r="J1659" s="38" t="str">
        <f t="shared" si="120"/>
        <v>S</v>
      </c>
      <c r="K1659" s="38"/>
      <c r="L1659" s="38"/>
      <c r="M1659" s="38"/>
      <c r="N1659" s="38"/>
      <c r="O1659" s="38"/>
      <c r="P1659" s="38"/>
      <c r="Q1659" s="34">
        <v>33</v>
      </c>
      <c r="R1659" s="34">
        <v>1.34</v>
      </c>
      <c r="U1659" s="39">
        <f t="shared" si="122"/>
        <v>31.661650000000002</v>
      </c>
      <c r="V1659" s="34">
        <v>9.65</v>
      </c>
      <c r="X1659" s="39"/>
      <c r="AA1659" s="34">
        <v>433.74900000000002</v>
      </c>
      <c r="AB1659" s="34">
        <v>424.09899999999999</v>
      </c>
      <c r="AD1659" s="34">
        <v>8.8989999999999991</v>
      </c>
    </row>
    <row r="1660" spans="1:30" s="34" customFormat="1" x14ac:dyDescent="0.2">
      <c r="A1660" s="34" t="s">
        <v>200</v>
      </c>
      <c r="C1660" s="36" t="s">
        <v>39</v>
      </c>
      <c r="D1660" s="37">
        <v>31021</v>
      </c>
      <c r="E1660" s="37"/>
      <c r="F1660" s="37"/>
      <c r="G1660" s="37"/>
      <c r="H1660" s="37"/>
      <c r="I1660" s="37"/>
      <c r="J1660" s="38" t="str">
        <f t="shared" si="120"/>
        <v>S</v>
      </c>
      <c r="K1660" s="38"/>
      <c r="L1660" s="38"/>
      <c r="M1660" s="38"/>
      <c r="N1660" s="38"/>
      <c r="O1660" s="38"/>
      <c r="P1660" s="38"/>
      <c r="Q1660" s="34">
        <v>33</v>
      </c>
      <c r="R1660" s="34">
        <v>1.28</v>
      </c>
      <c r="U1660" s="39">
        <f t="shared" si="122"/>
        <v>31.720707999999998</v>
      </c>
      <c r="V1660" s="34">
        <v>9.6679999999999993</v>
      </c>
      <c r="X1660" s="39"/>
      <c r="AA1660" s="34">
        <v>433.74900000000002</v>
      </c>
      <c r="AB1660" s="34">
        <v>424.08</v>
      </c>
      <c r="AD1660" s="34">
        <v>8.9169999999999998</v>
      </c>
    </row>
    <row r="1661" spans="1:30" s="34" customFormat="1" x14ac:dyDescent="0.2">
      <c r="A1661" s="34" t="s">
        <v>200</v>
      </c>
      <c r="C1661" s="36" t="s">
        <v>39</v>
      </c>
      <c r="D1661" s="37">
        <v>31029</v>
      </c>
      <c r="E1661" s="37"/>
      <c r="F1661" s="37"/>
      <c r="G1661" s="37"/>
      <c r="H1661" s="37"/>
      <c r="I1661" s="37"/>
      <c r="J1661" s="38" t="str">
        <f t="shared" si="120"/>
        <v>S</v>
      </c>
      <c r="K1661" s="38"/>
      <c r="L1661" s="38"/>
      <c r="M1661" s="38"/>
      <c r="N1661" s="38"/>
      <c r="O1661" s="38"/>
      <c r="P1661" s="38"/>
      <c r="Q1661" s="34">
        <v>33</v>
      </c>
      <c r="R1661" s="34">
        <v>1.23</v>
      </c>
      <c r="U1661" s="39">
        <f t="shared" si="122"/>
        <v>31.773204</v>
      </c>
      <c r="V1661" s="34">
        <v>9.6839999999999993</v>
      </c>
      <c r="X1661" s="39"/>
      <c r="AA1661" s="34">
        <v>433.74900000000002</v>
      </c>
      <c r="AB1661" s="34">
        <v>424.065</v>
      </c>
      <c r="AD1661" s="34">
        <v>8.9329999999999998</v>
      </c>
    </row>
    <row r="1662" spans="1:30" s="34" customFormat="1" x14ac:dyDescent="0.2">
      <c r="A1662" s="34" t="s">
        <v>200</v>
      </c>
      <c r="C1662" s="36" t="s">
        <v>39</v>
      </c>
      <c r="D1662" s="37">
        <v>31039</v>
      </c>
      <c r="E1662" s="37"/>
      <c r="F1662" s="37"/>
      <c r="G1662" s="37"/>
      <c r="H1662" s="37"/>
      <c r="I1662" s="37"/>
      <c r="J1662" s="38" t="str">
        <f t="shared" si="120"/>
        <v>S</v>
      </c>
      <c r="K1662" s="38"/>
      <c r="L1662" s="38"/>
      <c r="M1662" s="38"/>
      <c r="N1662" s="38"/>
      <c r="O1662" s="38"/>
      <c r="P1662" s="38"/>
      <c r="Q1662" s="34">
        <v>33</v>
      </c>
      <c r="R1662" s="34">
        <v>1.17</v>
      </c>
      <c r="U1662" s="39">
        <f t="shared" si="122"/>
        <v>31.832262</v>
      </c>
      <c r="V1662" s="34">
        <v>9.702</v>
      </c>
      <c r="X1662" s="39"/>
      <c r="AA1662" s="34">
        <v>433.74900000000002</v>
      </c>
      <c r="AB1662" s="34">
        <v>424.04700000000003</v>
      </c>
      <c r="AD1662" s="34">
        <v>8.9510000000000005</v>
      </c>
    </row>
    <row r="1663" spans="1:30" s="34" customFormat="1" x14ac:dyDescent="0.2">
      <c r="A1663" s="34" t="s">
        <v>200</v>
      </c>
      <c r="C1663" s="36" t="s">
        <v>39</v>
      </c>
      <c r="D1663" s="37">
        <v>31046</v>
      </c>
      <c r="E1663" s="37"/>
      <c r="F1663" s="37"/>
      <c r="G1663" s="37"/>
      <c r="H1663" s="37"/>
      <c r="I1663" s="37"/>
      <c r="J1663" s="38" t="str">
        <f t="shared" si="120"/>
        <v>S</v>
      </c>
      <c r="K1663" s="38"/>
      <c r="L1663" s="38"/>
      <c r="M1663" s="38"/>
      <c r="N1663" s="38"/>
      <c r="O1663" s="38"/>
      <c r="P1663" s="38"/>
      <c r="Q1663" s="34">
        <v>33</v>
      </c>
      <c r="R1663" s="34">
        <v>1.1200000000000001</v>
      </c>
      <c r="U1663" s="39">
        <f t="shared" si="122"/>
        <v>31.881477000000004</v>
      </c>
      <c r="V1663" s="34">
        <v>9.7170000000000005</v>
      </c>
      <c r="X1663" s="39"/>
      <c r="AA1663" s="34">
        <v>433.74900000000002</v>
      </c>
      <c r="AB1663" s="34">
        <v>424.03199999999998</v>
      </c>
      <c r="AD1663" s="34">
        <v>8.9659999999999993</v>
      </c>
    </row>
    <row r="1664" spans="1:30" s="34" customFormat="1" x14ac:dyDescent="0.2">
      <c r="A1664" s="34" t="s">
        <v>200</v>
      </c>
      <c r="C1664" s="36" t="s">
        <v>39</v>
      </c>
      <c r="D1664" s="37">
        <v>31053</v>
      </c>
      <c r="E1664" s="37"/>
      <c r="F1664" s="37"/>
      <c r="G1664" s="37"/>
      <c r="H1664" s="37"/>
      <c r="I1664" s="37"/>
      <c r="J1664" s="38" t="str">
        <f t="shared" si="120"/>
        <v>S</v>
      </c>
      <c r="K1664" s="38"/>
      <c r="L1664" s="38"/>
      <c r="M1664" s="38"/>
      <c r="N1664" s="38"/>
      <c r="O1664" s="38"/>
      <c r="P1664" s="38"/>
      <c r="Q1664" s="34">
        <v>33</v>
      </c>
      <c r="R1664" s="34">
        <v>1.08</v>
      </c>
      <c r="U1664" s="39">
        <f t="shared" si="122"/>
        <v>31.920849</v>
      </c>
      <c r="V1664" s="34">
        <v>9.7289999999999992</v>
      </c>
      <c r="X1664" s="39"/>
      <c r="AA1664" s="34">
        <v>433.74900000000002</v>
      </c>
      <c r="AB1664" s="34">
        <v>424.01900000000001</v>
      </c>
      <c r="AD1664" s="34">
        <v>8.9779999999999998</v>
      </c>
    </row>
    <row r="1665" spans="1:30" s="34" customFormat="1" x14ac:dyDescent="0.2">
      <c r="A1665" s="34" t="s">
        <v>200</v>
      </c>
      <c r="C1665" s="36" t="s">
        <v>39</v>
      </c>
      <c r="D1665" s="37">
        <v>31060</v>
      </c>
      <c r="E1665" s="37"/>
      <c r="F1665" s="37"/>
      <c r="G1665" s="37"/>
      <c r="H1665" s="37"/>
      <c r="I1665" s="37"/>
      <c r="J1665" s="38" t="str">
        <f t="shared" ref="J1665:J1728" si="123">IF(ISBLANK(Q1665),"V","S")</f>
        <v>S</v>
      </c>
      <c r="K1665" s="38"/>
      <c r="L1665" s="38"/>
      <c r="M1665" s="38"/>
      <c r="N1665" s="38"/>
      <c r="O1665" s="38"/>
      <c r="P1665" s="38"/>
      <c r="Q1665" s="34">
        <v>33</v>
      </c>
      <c r="R1665" s="34">
        <v>1.05</v>
      </c>
      <c r="U1665" s="39">
        <f t="shared" si="122"/>
        <v>31.950378000000001</v>
      </c>
      <c r="V1665" s="34">
        <v>9.7379999999999995</v>
      </c>
      <c r="X1665" s="39"/>
      <c r="AA1665" s="34">
        <v>433.74900000000002</v>
      </c>
      <c r="AB1665" s="34">
        <v>424.01</v>
      </c>
      <c r="AD1665" s="34">
        <v>8.9870000000000001</v>
      </c>
    </row>
    <row r="1666" spans="1:30" s="34" customFormat="1" x14ac:dyDescent="0.2">
      <c r="A1666" s="34" t="s">
        <v>200</v>
      </c>
      <c r="C1666" s="36" t="s">
        <v>39</v>
      </c>
      <c r="D1666" s="37">
        <v>31076</v>
      </c>
      <c r="E1666" s="37"/>
      <c r="F1666" s="37"/>
      <c r="G1666" s="37"/>
      <c r="H1666" s="37"/>
      <c r="I1666" s="37"/>
      <c r="J1666" s="38" t="str">
        <f t="shared" si="123"/>
        <v>S</v>
      </c>
      <c r="K1666" s="38"/>
      <c r="L1666" s="38"/>
      <c r="M1666" s="38"/>
      <c r="N1666" s="38"/>
      <c r="O1666" s="38"/>
      <c r="P1666" s="38"/>
      <c r="Q1666" s="34">
        <v>33</v>
      </c>
      <c r="R1666" s="34">
        <v>0.94</v>
      </c>
      <c r="U1666" s="39">
        <f t="shared" si="122"/>
        <v>32.061931999999999</v>
      </c>
      <c r="V1666" s="34">
        <v>9.7720000000000002</v>
      </c>
      <c r="X1666" s="39"/>
      <c r="AA1666" s="34">
        <v>433.74900000000002</v>
      </c>
      <c r="AB1666" s="34">
        <v>423.97699999999998</v>
      </c>
      <c r="AD1666" s="34">
        <v>9.0210000000000008</v>
      </c>
    </row>
    <row r="1667" spans="1:30" s="34" customFormat="1" x14ac:dyDescent="0.2">
      <c r="A1667" s="34" t="s">
        <v>200</v>
      </c>
      <c r="C1667" s="36" t="s">
        <v>39</v>
      </c>
      <c r="D1667" s="37">
        <v>31081</v>
      </c>
      <c r="E1667" s="37"/>
      <c r="F1667" s="37"/>
      <c r="G1667" s="37"/>
      <c r="H1667" s="37"/>
      <c r="I1667" s="37"/>
      <c r="J1667" s="38" t="str">
        <f t="shared" si="123"/>
        <v>S</v>
      </c>
      <c r="K1667" s="38"/>
      <c r="L1667" s="38"/>
      <c r="M1667" s="38"/>
      <c r="N1667" s="38"/>
      <c r="O1667" s="38"/>
      <c r="P1667" s="38"/>
      <c r="Q1667" s="34">
        <v>33</v>
      </c>
      <c r="R1667" s="34">
        <v>0.9</v>
      </c>
      <c r="U1667" s="39">
        <f t="shared" si="122"/>
        <v>32.101304000000006</v>
      </c>
      <c r="V1667" s="34">
        <v>9.7840000000000007</v>
      </c>
      <c r="X1667" s="39"/>
      <c r="AA1667" s="34">
        <v>433.74900000000002</v>
      </c>
      <c r="AB1667" s="34">
        <v>423.96499999999997</v>
      </c>
      <c r="AD1667" s="34">
        <v>9.0329999999999995</v>
      </c>
    </row>
    <row r="1668" spans="1:30" s="34" customFormat="1" x14ac:dyDescent="0.2">
      <c r="A1668" s="34" t="s">
        <v>200</v>
      </c>
      <c r="C1668" s="36" t="s">
        <v>39</v>
      </c>
      <c r="D1668" s="37">
        <v>31088</v>
      </c>
      <c r="E1668" s="37"/>
      <c r="F1668" s="37"/>
      <c r="G1668" s="37"/>
      <c r="H1668" s="37"/>
      <c r="I1668" s="37"/>
      <c r="J1668" s="38" t="str">
        <f t="shared" si="123"/>
        <v>S</v>
      </c>
      <c r="K1668" s="38"/>
      <c r="L1668" s="38"/>
      <c r="M1668" s="38"/>
      <c r="N1668" s="38"/>
      <c r="O1668" s="38"/>
      <c r="P1668" s="38"/>
      <c r="Q1668" s="34">
        <v>33</v>
      </c>
      <c r="R1668" s="34">
        <v>0.89</v>
      </c>
      <c r="U1668" s="39">
        <f t="shared" si="122"/>
        <v>32.111147000000003</v>
      </c>
      <c r="V1668" s="34">
        <v>9.7870000000000008</v>
      </c>
      <c r="X1668" s="39"/>
      <c r="AA1668" s="34">
        <v>433.74900000000002</v>
      </c>
      <c r="AB1668" s="34">
        <v>423.96199999999999</v>
      </c>
      <c r="AD1668" s="34">
        <v>9.0359999999999996</v>
      </c>
    </row>
    <row r="1669" spans="1:30" s="34" customFormat="1" x14ac:dyDescent="0.2">
      <c r="A1669" s="34" t="s">
        <v>200</v>
      </c>
      <c r="C1669" s="36" t="s">
        <v>39</v>
      </c>
      <c r="D1669" s="37">
        <v>31095</v>
      </c>
      <c r="E1669" s="37"/>
      <c r="F1669" s="37"/>
      <c r="G1669" s="37"/>
      <c r="H1669" s="37"/>
      <c r="I1669" s="37"/>
      <c r="J1669" s="38" t="str">
        <f t="shared" si="123"/>
        <v>S</v>
      </c>
      <c r="K1669" s="38"/>
      <c r="L1669" s="38"/>
      <c r="M1669" s="38"/>
      <c r="N1669" s="38"/>
      <c r="O1669" s="38"/>
      <c r="P1669" s="38"/>
      <c r="Q1669" s="34">
        <v>33</v>
      </c>
      <c r="R1669" s="34">
        <v>0.84</v>
      </c>
      <c r="U1669" s="39">
        <f t="shared" si="122"/>
        <v>32.160361999999999</v>
      </c>
      <c r="V1669" s="34">
        <v>9.8019999999999996</v>
      </c>
      <c r="X1669" s="39"/>
      <c r="AA1669" s="34">
        <v>433.74900000000002</v>
      </c>
      <c r="AB1669" s="34">
        <v>423.94600000000003</v>
      </c>
      <c r="AD1669" s="34">
        <v>9.0510000000000002</v>
      </c>
    </row>
    <row r="1670" spans="1:30" s="34" customFormat="1" x14ac:dyDescent="0.2">
      <c r="A1670" s="34" t="s">
        <v>200</v>
      </c>
      <c r="C1670" s="36" t="s">
        <v>39</v>
      </c>
      <c r="D1670" s="37">
        <v>31102</v>
      </c>
      <c r="E1670" s="37"/>
      <c r="F1670" s="37"/>
      <c r="G1670" s="37"/>
      <c r="H1670" s="37"/>
      <c r="I1670" s="37"/>
      <c r="J1670" s="38" t="str">
        <f t="shared" si="123"/>
        <v>S</v>
      </c>
      <c r="K1670" s="38"/>
      <c r="L1670" s="38"/>
      <c r="M1670" s="38"/>
      <c r="N1670" s="38"/>
      <c r="O1670" s="38"/>
      <c r="P1670" s="38"/>
      <c r="Q1670" s="34">
        <v>33</v>
      </c>
      <c r="R1670" s="34">
        <v>0.81</v>
      </c>
      <c r="U1670" s="39">
        <f t="shared" si="122"/>
        <v>32.193171999999997</v>
      </c>
      <c r="V1670" s="34">
        <v>9.8119999999999994</v>
      </c>
      <c r="X1670" s="39"/>
      <c r="AA1670" s="34">
        <v>433.74900000000002</v>
      </c>
      <c r="AB1670" s="34">
        <v>423.93700000000001</v>
      </c>
      <c r="AD1670" s="34">
        <v>9.0609999999999999</v>
      </c>
    </row>
    <row r="1671" spans="1:30" s="34" customFormat="1" x14ac:dyDescent="0.2">
      <c r="A1671" s="34" t="s">
        <v>200</v>
      </c>
      <c r="C1671" s="36" t="s">
        <v>39</v>
      </c>
      <c r="D1671" s="37">
        <v>31109</v>
      </c>
      <c r="E1671" s="37"/>
      <c r="F1671" s="37"/>
      <c r="G1671" s="37"/>
      <c r="H1671" s="37"/>
      <c r="I1671" s="37"/>
      <c r="J1671" s="38" t="str">
        <f t="shared" si="123"/>
        <v>S</v>
      </c>
      <c r="K1671" s="38"/>
      <c r="L1671" s="38"/>
      <c r="M1671" s="38"/>
      <c r="N1671" s="38"/>
      <c r="O1671" s="38"/>
      <c r="P1671" s="38"/>
      <c r="Q1671" s="34">
        <v>33</v>
      </c>
      <c r="R1671" s="34">
        <v>0.78</v>
      </c>
      <c r="U1671" s="39">
        <f t="shared" si="122"/>
        <v>32.222701000000001</v>
      </c>
      <c r="V1671" s="34">
        <v>9.8209999999999997</v>
      </c>
      <c r="X1671" s="39"/>
      <c r="AA1671" s="34">
        <v>433.74900000000002</v>
      </c>
      <c r="AB1671" s="34">
        <v>423.928</v>
      </c>
      <c r="AD1671" s="34">
        <v>9.07</v>
      </c>
    </row>
    <row r="1672" spans="1:30" s="34" customFormat="1" x14ac:dyDescent="0.2">
      <c r="A1672" s="34" t="s">
        <v>200</v>
      </c>
      <c r="C1672" s="36" t="s">
        <v>39</v>
      </c>
      <c r="D1672" s="37">
        <v>31116</v>
      </c>
      <c r="E1672" s="37"/>
      <c r="F1672" s="37"/>
      <c r="G1672" s="37"/>
      <c r="H1672" s="37"/>
      <c r="I1672" s="37"/>
      <c r="J1672" s="38" t="str">
        <f t="shared" si="123"/>
        <v>S</v>
      </c>
      <c r="K1672" s="38"/>
      <c r="L1672" s="38"/>
      <c r="M1672" s="38"/>
      <c r="N1672" s="38"/>
      <c r="O1672" s="38"/>
      <c r="P1672" s="38"/>
      <c r="Q1672" s="34">
        <v>33</v>
      </c>
      <c r="R1672" s="34">
        <v>0.75</v>
      </c>
      <c r="U1672" s="39">
        <f t="shared" si="122"/>
        <v>32.252230000000004</v>
      </c>
      <c r="V1672" s="34">
        <v>9.83</v>
      </c>
      <c r="X1672" s="39"/>
      <c r="AA1672" s="34">
        <v>433.74900000000002</v>
      </c>
      <c r="AB1672" s="34">
        <v>423.91899999999998</v>
      </c>
      <c r="AD1672" s="34">
        <v>9.0790000000000006</v>
      </c>
    </row>
    <row r="1673" spans="1:30" s="34" customFormat="1" x14ac:dyDescent="0.2">
      <c r="A1673" s="34" t="s">
        <v>200</v>
      </c>
      <c r="C1673" s="36" t="s">
        <v>39</v>
      </c>
      <c r="D1673" s="37">
        <v>31123</v>
      </c>
      <c r="E1673" s="37"/>
      <c r="F1673" s="37"/>
      <c r="G1673" s="37"/>
      <c r="H1673" s="37"/>
      <c r="I1673" s="37"/>
      <c r="J1673" s="38" t="str">
        <f t="shared" si="123"/>
        <v>S</v>
      </c>
      <c r="K1673" s="38"/>
      <c r="L1673" s="38"/>
      <c r="M1673" s="38"/>
      <c r="N1673" s="38"/>
      <c r="O1673" s="38"/>
      <c r="P1673" s="38"/>
      <c r="Q1673" s="34">
        <v>33</v>
      </c>
      <c r="R1673" s="34">
        <v>0.7</v>
      </c>
      <c r="U1673" s="39">
        <f t="shared" si="122"/>
        <v>32.301445000000001</v>
      </c>
      <c r="V1673" s="34">
        <v>9.8450000000000006</v>
      </c>
      <c r="X1673" s="39"/>
      <c r="AA1673" s="34">
        <v>433.74900000000002</v>
      </c>
      <c r="AB1673" s="34">
        <v>423.904</v>
      </c>
      <c r="AD1673" s="34">
        <v>9.0939999999999994</v>
      </c>
    </row>
    <row r="1674" spans="1:30" s="34" customFormat="1" x14ac:dyDescent="0.2">
      <c r="A1674" s="34" t="s">
        <v>200</v>
      </c>
      <c r="C1674" s="36" t="s">
        <v>39</v>
      </c>
      <c r="D1674" s="37">
        <v>31130</v>
      </c>
      <c r="E1674" s="37"/>
      <c r="F1674" s="37"/>
      <c r="G1674" s="37"/>
      <c r="H1674" s="37"/>
      <c r="I1674" s="37"/>
      <c r="J1674" s="38" t="str">
        <f t="shared" si="123"/>
        <v>S</v>
      </c>
      <c r="K1674" s="38"/>
      <c r="L1674" s="38"/>
      <c r="M1674" s="38"/>
      <c r="N1674" s="38"/>
      <c r="O1674" s="38"/>
      <c r="P1674" s="38"/>
      <c r="Q1674" s="34">
        <v>33</v>
      </c>
      <c r="R1674" s="34">
        <v>0.84</v>
      </c>
      <c r="U1674" s="39">
        <f t="shared" si="122"/>
        <v>32.160361999999999</v>
      </c>
      <c r="V1674" s="34">
        <v>9.8019999999999996</v>
      </c>
      <c r="X1674" s="39"/>
      <c r="AA1674" s="34">
        <v>433.74900000000002</v>
      </c>
      <c r="AB1674" s="34">
        <v>423.94600000000003</v>
      </c>
      <c r="AD1674" s="34">
        <v>9.0510000000000002</v>
      </c>
    </row>
    <row r="1675" spans="1:30" s="34" customFormat="1" x14ac:dyDescent="0.2">
      <c r="A1675" s="34" t="s">
        <v>200</v>
      </c>
      <c r="C1675" s="36" t="s">
        <v>39</v>
      </c>
      <c r="D1675" s="37">
        <v>31137</v>
      </c>
      <c r="E1675" s="37"/>
      <c r="F1675" s="37"/>
      <c r="G1675" s="37"/>
      <c r="H1675" s="37"/>
      <c r="I1675" s="37"/>
      <c r="J1675" s="38" t="str">
        <f t="shared" si="123"/>
        <v>S</v>
      </c>
      <c r="K1675" s="38"/>
      <c r="L1675" s="38"/>
      <c r="M1675" s="38"/>
      <c r="N1675" s="38"/>
      <c r="O1675" s="38"/>
      <c r="P1675" s="38"/>
      <c r="Q1675" s="34">
        <v>33</v>
      </c>
      <c r="R1675" s="34">
        <v>0.85</v>
      </c>
      <c r="U1675" s="39">
        <f t="shared" si="122"/>
        <v>32.150519000000003</v>
      </c>
      <c r="V1675" s="34">
        <v>9.7989999999999995</v>
      </c>
      <c r="X1675" s="39"/>
      <c r="AA1675" s="34">
        <v>433.74900000000002</v>
      </c>
      <c r="AB1675" s="34">
        <v>423.94900000000001</v>
      </c>
      <c r="AD1675" s="34">
        <v>9.048</v>
      </c>
    </row>
    <row r="1676" spans="1:30" s="34" customFormat="1" x14ac:dyDescent="0.2">
      <c r="A1676" s="34" t="s">
        <v>200</v>
      </c>
      <c r="C1676" s="36" t="s">
        <v>39</v>
      </c>
      <c r="D1676" s="37">
        <v>31144</v>
      </c>
      <c r="E1676" s="37"/>
      <c r="F1676" s="37"/>
      <c r="G1676" s="37"/>
      <c r="H1676" s="37"/>
      <c r="I1676" s="37"/>
      <c r="J1676" s="38" t="str">
        <f t="shared" si="123"/>
        <v>S</v>
      </c>
      <c r="K1676" s="38"/>
      <c r="L1676" s="38"/>
      <c r="M1676" s="38"/>
      <c r="N1676" s="38"/>
      <c r="O1676" s="38"/>
      <c r="P1676" s="38"/>
      <c r="Q1676" s="34">
        <v>33</v>
      </c>
      <c r="R1676" s="34">
        <v>0.88</v>
      </c>
      <c r="U1676" s="39">
        <f t="shared" si="122"/>
        <v>32.120989999999999</v>
      </c>
      <c r="V1676" s="34">
        <v>9.7899999999999991</v>
      </c>
      <c r="X1676" s="39"/>
      <c r="AA1676" s="34">
        <v>433.74900000000002</v>
      </c>
      <c r="AB1676" s="34">
        <v>423.95800000000003</v>
      </c>
      <c r="AD1676" s="34">
        <v>9.0389999999999997</v>
      </c>
    </row>
    <row r="1677" spans="1:30" s="34" customFormat="1" x14ac:dyDescent="0.2">
      <c r="A1677" s="34" t="s">
        <v>200</v>
      </c>
      <c r="C1677" s="36" t="s">
        <v>39</v>
      </c>
      <c r="D1677" s="37">
        <v>31151</v>
      </c>
      <c r="E1677" s="37"/>
      <c r="F1677" s="37"/>
      <c r="G1677" s="37"/>
      <c r="H1677" s="37"/>
      <c r="I1677" s="37"/>
      <c r="J1677" s="38" t="str">
        <f t="shared" si="123"/>
        <v>S</v>
      </c>
      <c r="K1677" s="38"/>
      <c r="L1677" s="38"/>
      <c r="M1677" s="38"/>
      <c r="N1677" s="38"/>
      <c r="O1677" s="38"/>
      <c r="P1677" s="38"/>
      <c r="Q1677" s="34">
        <v>33</v>
      </c>
      <c r="R1677" s="34">
        <v>0.89</v>
      </c>
      <c r="U1677" s="39">
        <f t="shared" si="122"/>
        <v>32.111147000000003</v>
      </c>
      <c r="V1677" s="34">
        <v>9.7870000000000008</v>
      </c>
      <c r="X1677" s="39"/>
      <c r="AA1677" s="34">
        <v>433.74900000000002</v>
      </c>
      <c r="AB1677" s="34">
        <v>423.96199999999999</v>
      </c>
      <c r="AD1677" s="34">
        <v>9.0359999999999996</v>
      </c>
    </row>
    <row r="1678" spans="1:30" s="34" customFormat="1" x14ac:dyDescent="0.2">
      <c r="A1678" s="34" t="s">
        <v>200</v>
      </c>
      <c r="C1678" s="36" t="s">
        <v>39</v>
      </c>
      <c r="D1678" s="37">
        <v>31158</v>
      </c>
      <c r="E1678" s="37"/>
      <c r="F1678" s="37"/>
      <c r="G1678" s="37"/>
      <c r="H1678" s="37"/>
      <c r="I1678" s="37"/>
      <c r="J1678" s="38" t="str">
        <f t="shared" si="123"/>
        <v>S</v>
      </c>
      <c r="K1678" s="38"/>
      <c r="L1678" s="38"/>
      <c r="M1678" s="38"/>
      <c r="N1678" s="38"/>
      <c r="O1678" s="38"/>
      <c r="P1678" s="38"/>
      <c r="Q1678" s="34">
        <v>33</v>
      </c>
      <c r="R1678" s="34">
        <v>0.9</v>
      </c>
      <c r="U1678" s="39">
        <f t="shared" ref="U1678:U1741" si="124">V1678*3.281</f>
        <v>32.101304000000006</v>
      </c>
      <c r="V1678" s="34">
        <v>9.7840000000000007</v>
      </c>
      <c r="X1678" s="39"/>
      <c r="AA1678" s="34">
        <v>433.74900000000002</v>
      </c>
      <c r="AB1678" s="34">
        <v>423.96499999999997</v>
      </c>
      <c r="AD1678" s="34">
        <v>9.0329999999999995</v>
      </c>
    </row>
    <row r="1679" spans="1:30" s="34" customFormat="1" x14ac:dyDescent="0.2">
      <c r="A1679" s="34" t="s">
        <v>200</v>
      </c>
      <c r="C1679" s="36" t="s">
        <v>39</v>
      </c>
      <c r="D1679" s="37">
        <v>31165</v>
      </c>
      <c r="E1679" s="37"/>
      <c r="F1679" s="37"/>
      <c r="G1679" s="37"/>
      <c r="H1679" s="37"/>
      <c r="I1679" s="37"/>
      <c r="J1679" s="38" t="str">
        <f t="shared" si="123"/>
        <v>S</v>
      </c>
      <c r="K1679" s="38"/>
      <c r="L1679" s="38"/>
      <c r="M1679" s="38"/>
      <c r="N1679" s="38"/>
      <c r="O1679" s="38"/>
      <c r="P1679" s="38"/>
      <c r="Q1679" s="34">
        <v>33</v>
      </c>
      <c r="R1679" s="34">
        <v>1.1000000000000001</v>
      </c>
      <c r="U1679" s="39">
        <f t="shared" si="124"/>
        <v>31.901163000000004</v>
      </c>
      <c r="V1679" s="34">
        <v>9.7230000000000008</v>
      </c>
      <c r="X1679" s="39"/>
      <c r="AA1679" s="34">
        <v>433.74900000000002</v>
      </c>
      <c r="AB1679" s="34">
        <v>424.02600000000001</v>
      </c>
      <c r="AD1679" s="34">
        <v>8.9719999999999995</v>
      </c>
    </row>
    <row r="1680" spans="1:30" s="34" customFormat="1" x14ac:dyDescent="0.2">
      <c r="A1680" s="34" t="s">
        <v>200</v>
      </c>
      <c r="C1680" s="36" t="s">
        <v>39</v>
      </c>
      <c r="D1680" s="37">
        <v>31172</v>
      </c>
      <c r="E1680" s="37"/>
      <c r="F1680" s="37"/>
      <c r="G1680" s="37"/>
      <c r="H1680" s="37"/>
      <c r="I1680" s="37"/>
      <c r="J1680" s="38" t="str">
        <f t="shared" si="123"/>
        <v>S</v>
      </c>
      <c r="K1680" s="38"/>
      <c r="L1680" s="38"/>
      <c r="M1680" s="38"/>
      <c r="N1680" s="38"/>
      <c r="O1680" s="38"/>
      <c r="P1680" s="38"/>
      <c r="Q1680" s="34">
        <v>33</v>
      </c>
      <c r="R1680" s="34">
        <v>1.21</v>
      </c>
      <c r="U1680" s="39">
        <f t="shared" si="124"/>
        <v>31.79289</v>
      </c>
      <c r="V1680" s="34">
        <v>9.69</v>
      </c>
      <c r="X1680" s="39"/>
      <c r="AA1680" s="34">
        <v>433.74900000000002</v>
      </c>
      <c r="AB1680" s="34">
        <v>424.05900000000003</v>
      </c>
      <c r="AD1680" s="34">
        <v>8.9390000000000001</v>
      </c>
    </row>
    <row r="1681" spans="1:30" s="34" customFormat="1" x14ac:dyDescent="0.2">
      <c r="A1681" s="34" t="s">
        <v>200</v>
      </c>
      <c r="C1681" s="36" t="s">
        <v>39</v>
      </c>
      <c r="D1681" s="37">
        <v>31179</v>
      </c>
      <c r="E1681" s="37"/>
      <c r="F1681" s="37"/>
      <c r="G1681" s="37"/>
      <c r="H1681" s="37"/>
      <c r="I1681" s="37"/>
      <c r="J1681" s="38" t="str">
        <f t="shared" si="123"/>
        <v>S</v>
      </c>
      <c r="K1681" s="38"/>
      <c r="L1681" s="38"/>
      <c r="M1681" s="38"/>
      <c r="N1681" s="38"/>
      <c r="O1681" s="38"/>
      <c r="P1681" s="38"/>
      <c r="Q1681" s="34">
        <v>33</v>
      </c>
      <c r="R1681" s="34">
        <v>1.7</v>
      </c>
      <c r="U1681" s="39">
        <f t="shared" si="124"/>
        <v>31.300739999999998</v>
      </c>
      <c r="V1681" s="34">
        <v>9.5399999999999991</v>
      </c>
      <c r="X1681" s="39"/>
      <c r="AA1681" s="34">
        <v>433.74900000000002</v>
      </c>
      <c r="AB1681" s="34">
        <v>424.20800000000003</v>
      </c>
      <c r="AD1681" s="34">
        <v>8.7889999999999997</v>
      </c>
    </row>
    <row r="1682" spans="1:30" s="34" customFormat="1" x14ac:dyDescent="0.2">
      <c r="A1682" s="34" t="s">
        <v>200</v>
      </c>
      <c r="C1682" s="36" t="s">
        <v>39</v>
      </c>
      <c r="D1682" s="37">
        <v>31186</v>
      </c>
      <c r="E1682" s="37"/>
      <c r="F1682" s="37"/>
      <c r="G1682" s="37"/>
      <c r="H1682" s="37"/>
      <c r="I1682" s="37"/>
      <c r="J1682" s="38" t="str">
        <f t="shared" si="123"/>
        <v>S</v>
      </c>
      <c r="K1682" s="38"/>
      <c r="L1682" s="38"/>
      <c r="M1682" s="38"/>
      <c r="N1682" s="38"/>
      <c r="O1682" s="38"/>
      <c r="P1682" s="38"/>
      <c r="Q1682" s="34">
        <v>33</v>
      </c>
      <c r="R1682" s="34">
        <v>1.81</v>
      </c>
      <c r="U1682" s="39">
        <f t="shared" si="124"/>
        <v>31.192467000000001</v>
      </c>
      <c r="V1682" s="34">
        <v>9.5069999999999997</v>
      </c>
      <c r="X1682" s="39"/>
      <c r="AA1682" s="34">
        <v>433.74900000000002</v>
      </c>
      <c r="AB1682" s="34">
        <v>424.24200000000002</v>
      </c>
      <c r="AD1682" s="34">
        <v>8.7560000000000002</v>
      </c>
    </row>
    <row r="1683" spans="1:30" s="34" customFormat="1" x14ac:dyDescent="0.2">
      <c r="A1683" s="34" t="s">
        <v>200</v>
      </c>
      <c r="C1683" s="36" t="s">
        <v>39</v>
      </c>
      <c r="D1683" s="37">
        <v>31193</v>
      </c>
      <c r="E1683" s="37"/>
      <c r="F1683" s="37"/>
      <c r="G1683" s="37"/>
      <c r="H1683" s="37"/>
      <c r="I1683" s="37"/>
      <c r="J1683" s="38" t="str">
        <f t="shared" si="123"/>
        <v>S</v>
      </c>
      <c r="K1683" s="38"/>
      <c r="L1683" s="38"/>
      <c r="M1683" s="38"/>
      <c r="N1683" s="38"/>
      <c r="O1683" s="38"/>
      <c r="P1683" s="38"/>
      <c r="Q1683" s="34">
        <v>33</v>
      </c>
      <c r="R1683" s="34">
        <v>1.85</v>
      </c>
      <c r="U1683" s="39">
        <f t="shared" si="124"/>
        <v>31.153095</v>
      </c>
      <c r="V1683" s="34">
        <v>9.4949999999999992</v>
      </c>
      <c r="X1683" s="39"/>
      <c r="AA1683" s="34">
        <v>433.74900000000002</v>
      </c>
      <c r="AB1683" s="34">
        <v>424.25400000000002</v>
      </c>
      <c r="AD1683" s="34">
        <v>8.7439999999999998</v>
      </c>
    </row>
    <row r="1684" spans="1:30" s="34" customFormat="1" x14ac:dyDescent="0.2">
      <c r="A1684" s="34" t="s">
        <v>200</v>
      </c>
      <c r="C1684" s="36" t="s">
        <v>39</v>
      </c>
      <c r="D1684" s="37">
        <v>31200</v>
      </c>
      <c r="E1684" s="37"/>
      <c r="F1684" s="37"/>
      <c r="G1684" s="37"/>
      <c r="H1684" s="37"/>
      <c r="I1684" s="37"/>
      <c r="J1684" s="38" t="str">
        <f t="shared" si="123"/>
        <v>S</v>
      </c>
      <c r="K1684" s="38"/>
      <c r="L1684" s="38"/>
      <c r="M1684" s="38"/>
      <c r="N1684" s="38"/>
      <c r="O1684" s="38"/>
      <c r="P1684" s="38"/>
      <c r="Q1684" s="34">
        <v>33</v>
      </c>
      <c r="R1684" s="34">
        <v>1.88</v>
      </c>
      <c r="U1684" s="39">
        <f t="shared" si="124"/>
        <v>31.120284999999999</v>
      </c>
      <c r="V1684" s="34">
        <v>9.4849999999999994</v>
      </c>
      <c r="X1684" s="39"/>
      <c r="AA1684" s="34">
        <v>433.74900000000002</v>
      </c>
      <c r="AB1684" s="34">
        <v>424.26299999999998</v>
      </c>
      <c r="AD1684" s="34">
        <v>8.734</v>
      </c>
    </row>
    <row r="1685" spans="1:30" s="34" customFormat="1" x14ac:dyDescent="0.2">
      <c r="A1685" s="34" t="s">
        <v>200</v>
      </c>
      <c r="C1685" s="36" t="s">
        <v>39</v>
      </c>
      <c r="D1685" s="37">
        <v>31207</v>
      </c>
      <c r="E1685" s="37"/>
      <c r="F1685" s="37"/>
      <c r="G1685" s="37"/>
      <c r="H1685" s="37"/>
      <c r="I1685" s="37"/>
      <c r="J1685" s="38" t="str">
        <f t="shared" si="123"/>
        <v>S</v>
      </c>
      <c r="K1685" s="38"/>
      <c r="L1685" s="38"/>
      <c r="M1685" s="38"/>
      <c r="N1685" s="38"/>
      <c r="O1685" s="38"/>
      <c r="P1685" s="38"/>
      <c r="Q1685" s="34">
        <v>33</v>
      </c>
      <c r="R1685" s="34">
        <v>1.89</v>
      </c>
      <c r="U1685" s="39">
        <f t="shared" si="124"/>
        <v>31.110441999999999</v>
      </c>
      <c r="V1685" s="34">
        <v>9.4819999999999993</v>
      </c>
      <c r="X1685" s="39"/>
      <c r="AA1685" s="34">
        <v>433.74900000000002</v>
      </c>
      <c r="AB1685" s="34">
        <v>424.26600000000002</v>
      </c>
      <c r="AD1685" s="34">
        <v>8.7309999999999999</v>
      </c>
    </row>
    <row r="1686" spans="1:30" s="34" customFormat="1" x14ac:dyDescent="0.2">
      <c r="A1686" s="34" t="s">
        <v>200</v>
      </c>
      <c r="C1686" s="36" t="s">
        <v>39</v>
      </c>
      <c r="D1686" s="37">
        <v>31214</v>
      </c>
      <c r="E1686" s="37"/>
      <c r="F1686" s="37"/>
      <c r="G1686" s="37"/>
      <c r="H1686" s="37"/>
      <c r="I1686" s="37"/>
      <c r="J1686" s="38" t="str">
        <f t="shared" si="123"/>
        <v>S</v>
      </c>
      <c r="K1686" s="38"/>
      <c r="L1686" s="38"/>
      <c r="M1686" s="38"/>
      <c r="N1686" s="38"/>
      <c r="O1686" s="38"/>
      <c r="P1686" s="38"/>
      <c r="Q1686" s="34">
        <v>33</v>
      </c>
      <c r="R1686" s="34">
        <v>1.9</v>
      </c>
      <c r="U1686" s="39">
        <f t="shared" si="124"/>
        <v>31.100598999999999</v>
      </c>
      <c r="V1686" s="34">
        <v>9.4789999999999992</v>
      </c>
      <c r="X1686" s="39"/>
      <c r="AA1686" s="34">
        <v>433.74900000000002</v>
      </c>
      <c r="AB1686" s="34">
        <v>424.26900000000001</v>
      </c>
      <c r="AD1686" s="34">
        <v>8.7279999999999998</v>
      </c>
    </row>
    <row r="1687" spans="1:30" s="34" customFormat="1" x14ac:dyDescent="0.2">
      <c r="A1687" s="34" t="s">
        <v>200</v>
      </c>
      <c r="C1687" s="36" t="s">
        <v>39</v>
      </c>
      <c r="D1687" s="37">
        <v>31228</v>
      </c>
      <c r="E1687" s="37"/>
      <c r="F1687" s="37"/>
      <c r="G1687" s="37"/>
      <c r="H1687" s="37"/>
      <c r="I1687" s="37"/>
      <c r="J1687" s="38" t="str">
        <f t="shared" si="123"/>
        <v>S</v>
      </c>
      <c r="K1687" s="38"/>
      <c r="L1687" s="38"/>
      <c r="M1687" s="38"/>
      <c r="N1687" s="38"/>
      <c r="O1687" s="38"/>
      <c r="P1687" s="38"/>
      <c r="Q1687" s="34">
        <v>33</v>
      </c>
      <c r="R1687" s="34">
        <v>1.92</v>
      </c>
      <c r="U1687" s="39">
        <f t="shared" si="124"/>
        <v>31.080913000000002</v>
      </c>
      <c r="V1687" s="34">
        <v>9.4730000000000008</v>
      </c>
      <c r="X1687" s="39"/>
      <c r="AA1687" s="34">
        <v>433.74900000000002</v>
      </c>
      <c r="AB1687" s="34">
        <v>424.27499999999998</v>
      </c>
      <c r="AD1687" s="34">
        <v>8.7219999999999995</v>
      </c>
    </row>
    <row r="1688" spans="1:30" s="34" customFormat="1" x14ac:dyDescent="0.2">
      <c r="A1688" s="34" t="s">
        <v>200</v>
      </c>
      <c r="C1688" s="36" t="s">
        <v>39</v>
      </c>
      <c r="D1688" s="37">
        <v>31235</v>
      </c>
      <c r="E1688" s="37"/>
      <c r="F1688" s="37"/>
      <c r="G1688" s="37"/>
      <c r="H1688" s="37"/>
      <c r="I1688" s="37"/>
      <c r="J1688" s="38" t="str">
        <f t="shared" si="123"/>
        <v>S</v>
      </c>
      <c r="K1688" s="38"/>
      <c r="L1688" s="38"/>
      <c r="M1688" s="38"/>
      <c r="N1688" s="38"/>
      <c r="O1688" s="38"/>
      <c r="P1688" s="38"/>
      <c r="Q1688" s="34">
        <v>33</v>
      </c>
      <c r="R1688" s="34">
        <v>1.91</v>
      </c>
      <c r="U1688" s="39">
        <f t="shared" si="124"/>
        <v>31.090756000000003</v>
      </c>
      <c r="V1688" s="34">
        <v>9.4760000000000009</v>
      </c>
      <c r="X1688" s="39"/>
      <c r="AA1688" s="34">
        <v>433.74900000000002</v>
      </c>
      <c r="AB1688" s="34">
        <v>424.27199999999999</v>
      </c>
      <c r="AD1688" s="34">
        <v>8.7249999999999996</v>
      </c>
    </row>
    <row r="1689" spans="1:30" s="34" customFormat="1" x14ac:dyDescent="0.2">
      <c r="A1689" s="34" t="s">
        <v>200</v>
      </c>
      <c r="C1689" s="36" t="s">
        <v>39</v>
      </c>
      <c r="D1689" s="37">
        <v>31242</v>
      </c>
      <c r="E1689" s="37"/>
      <c r="F1689" s="37"/>
      <c r="G1689" s="37"/>
      <c r="H1689" s="37"/>
      <c r="I1689" s="37"/>
      <c r="J1689" s="38" t="str">
        <f t="shared" si="123"/>
        <v>S</v>
      </c>
      <c r="K1689" s="38"/>
      <c r="L1689" s="38"/>
      <c r="M1689" s="38"/>
      <c r="N1689" s="38"/>
      <c r="O1689" s="38"/>
      <c r="P1689" s="38"/>
      <c r="Q1689" s="34">
        <v>33</v>
      </c>
      <c r="R1689" s="34">
        <v>1.91</v>
      </c>
      <c r="U1689" s="39">
        <f t="shared" si="124"/>
        <v>31.090756000000003</v>
      </c>
      <c r="V1689" s="34">
        <v>9.4760000000000009</v>
      </c>
      <c r="X1689" s="39"/>
      <c r="AA1689" s="34">
        <v>433.74900000000002</v>
      </c>
      <c r="AB1689" s="34">
        <v>424.27199999999999</v>
      </c>
      <c r="AD1689" s="34">
        <v>8.7249999999999996</v>
      </c>
    </row>
    <row r="1690" spans="1:30" s="34" customFormat="1" x14ac:dyDescent="0.2">
      <c r="A1690" s="34" t="s">
        <v>200</v>
      </c>
      <c r="C1690" s="36" t="s">
        <v>39</v>
      </c>
      <c r="D1690" s="37">
        <v>31249</v>
      </c>
      <c r="E1690" s="37"/>
      <c r="F1690" s="37"/>
      <c r="G1690" s="37"/>
      <c r="H1690" s="37"/>
      <c r="I1690" s="37"/>
      <c r="J1690" s="38" t="str">
        <f t="shared" si="123"/>
        <v>S</v>
      </c>
      <c r="K1690" s="38"/>
      <c r="L1690" s="38"/>
      <c r="M1690" s="38"/>
      <c r="N1690" s="38"/>
      <c r="O1690" s="38"/>
      <c r="P1690" s="38"/>
      <c r="Q1690" s="34">
        <v>33</v>
      </c>
      <c r="R1690" s="34">
        <v>1.92</v>
      </c>
      <c r="U1690" s="39">
        <f t="shared" si="124"/>
        <v>31.080913000000002</v>
      </c>
      <c r="V1690" s="34">
        <v>9.4730000000000008</v>
      </c>
      <c r="X1690" s="39"/>
      <c r="AA1690" s="34">
        <v>433.74900000000002</v>
      </c>
      <c r="AB1690" s="34">
        <v>424.27499999999998</v>
      </c>
      <c r="AD1690" s="34">
        <v>8.7219999999999995</v>
      </c>
    </row>
    <row r="1691" spans="1:30" s="34" customFormat="1" x14ac:dyDescent="0.2">
      <c r="A1691" s="34" t="s">
        <v>200</v>
      </c>
      <c r="C1691" s="36" t="s">
        <v>39</v>
      </c>
      <c r="D1691" s="37">
        <v>31256</v>
      </c>
      <c r="E1691" s="37"/>
      <c r="F1691" s="37"/>
      <c r="G1691" s="37"/>
      <c r="H1691" s="37"/>
      <c r="I1691" s="37"/>
      <c r="J1691" s="38" t="str">
        <f t="shared" si="123"/>
        <v>S</v>
      </c>
      <c r="K1691" s="38"/>
      <c r="L1691" s="38"/>
      <c r="M1691" s="38"/>
      <c r="N1691" s="38"/>
      <c r="O1691" s="38"/>
      <c r="P1691" s="38"/>
      <c r="Q1691" s="34">
        <v>33</v>
      </c>
      <c r="R1691" s="34">
        <v>1.92</v>
      </c>
      <c r="U1691" s="39">
        <f t="shared" si="124"/>
        <v>31.080913000000002</v>
      </c>
      <c r="V1691" s="34">
        <v>9.4730000000000008</v>
      </c>
      <c r="X1691" s="39"/>
      <c r="AA1691" s="34">
        <v>433.74900000000002</v>
      </c>
      <c r="AB1691" s="34">
        <v>424.27499999999998</v>
      </c>
      <c r="AD1691" s="34">
        <v>8.7219999999999995</v>
      </c>
    </row>
    <row r="1692" spans="1:30" s="34" customFormat="1" x14ac:dyDescent="0.2">
      <c r="A1692" s="34" t="s">
        <v>200</v>
      </c>
      <c r="C1692" s="36" t="s">
        <v>39</v>
      </c>
      <c r="D1692" s="37">
        <v>31263</v>
      </c>
      <c r="E1692" s="37"/>
      <c r="F1692" s="37"/>
      <c r="G1692" s="37"/>
      <c r="H1692" s="37"/>
      <c r="I1692" s="37"/>
      <c r="J1692" s="38" t="str">
        <f t="shared" si="123"/>
        <v>S</v>
      </c>
      <c r="K1692" s="38"/>
      <c r="L1692" s="38"/>
      <c r="M1692" s="38"/>
      <c r="N1692" s="38"/>
      <c r="O1692" s="38"/>
      <c r="P1692" s="38"/>
      <c r="Q1692" s="34">
        <v>33</v>
      </c>
      <c r="R1692" s="34">
        <v>1.91</v>
      </c>
      <c r="U1692" s="39">
        <f t="shared" si="124"/>
        <v>31.090756000000003</v>
      </c>
      <c r="V1692" s="34">
        <v>9.4760000000000009</v>
      </c>
      <c r="X1692" s="39"/>
      <c r="AA1692" s="34">
        <v>433.74900000000002</v>
      </c>
      <c r="AB1692" s="34">
        <v>424.27199999999999</v>
      </c>
      <c r="AD1692" s="34">
        <v>8.7249999999999996</v>
      </c>
    </row>
    <row r="1693" spans="1:30" s="34" customFormat="1" x14ac:dyDescent="0.2">
      <c r="A1693" s="34" t="s">
        <v>200</v>
      </c>
      <c r="C1693" s="36" t="s">
        <v>39</v>
      </c>
      <c r="D1693" s="37">
        <v>31270</v>
      </c>
      <c r="E1693" s="37"/>
      <c r="F1693" s="37"/>
      <c r="G1693" s="37"/>
      <c r="H1693" s="37"/>
      <c r="I1693" s="37"/>
      <c r="J1693" s="38" t="str">
        <f t="shared" si="123"/>
        <v>S</v>
      </c>
      <c r="K1693" s="38"/>
      <c r="L1693" s="38"/>
      <c r="M1693" s="38"/>
      <c r="N1693" s="38"/>
      <c r="O1693" s="38"/>
      <c r="P1693" s="38"/>
      <c r="Q1693" s="34">
        <v>33</v>
      </c>
      <c r="R1693" s="34">
        <v>1.89</v>
      </c>
      <c r="U1693" s="39">
        <f t="shared" si="124"/>
        <v>31.110441999999999</v>
      </c>
      <c r="V1693" s="34">
        <v>9.4819999999999993</v>
      </c>
      <c r="X1693" s="39"/>
      <c r="AA1693" s="34">
        <v>433.74900000000002</v>
      </c>
      <c r="AB1693" s="34">
        <v>424.26600000000002</v>
      </c>
      <c r="AD1693" s="34">
        <v>8.7309999999999999</v>
      </c>
    </row>
    <row r="1694" spans="1:30" s="34" customFormat="1" x14ac:dyDescent="0.2">
      <c r="A1694" s="34" t="s">
        <v>200</v>
      </c>
      <c r="C1694" s="36" t="s">
        <v>39</v>
      </c>
      <c r="D1694" s="37">
        <v>31272</v>
      </c>
      <c r="E1694" s="37"/>
      <c r="F1694" s="37"/>
      <c r="G1694" s="37"/>
      <c r="H1694" s="37"/>
      <c r="I1694" s="37"/>
      <c r="J1694" s="38" t="str">
        <f t="shared" si="123"/>
        <v>S</v>
      </c>
      <c r="K1694" s="38"/>
      <c r="L1694" s="38"/>
      <c r="M1694" s="38"/>
      <c r="N1694" s="38"/>
      <c r="O1694" s="38"/>
      <c r="P1694" s="38"/>
      <c r="Q1694" s="34">
        <v>33</v>
      </c>
      <c r="R1694" s="34">
        <v>1.8</v>
      </c>
      <c r="U1694" s="39">
        <f t="shared" si="124"/>
        <v>31.202310000000001</v>
      </c>
      <c r="V1694" s="34">
        <v>9.51</v>
      </c>
      <c r="X1694" s="39"/>
      <c r="AA1694" s="34">
        <v>433.74900000000002</v>
      </c>
      <c r="AB1694" s="34">
        <v>424.23899999999998</v>
      </c>
      <c r="AD1694" s="34">
        <v>8.7590000000000003</v>
      </c>
    </row>
    <row r="1695" spans="1:30" s="34" customFormat="1" x14ac:dyDescent="0.2">
      <c r="A1695" s="34" t="s">
        <v>200</v>
      </c>
      <c r="C1695" s="36" t="s">
        <v>39</v>
      </c>
      <c r="D1695" s="37">
        <v>31277</v>
      </c>
      <c r="E1695" s="37"/>
      <c r="F1695" s="37"/>
      <c r="G1695" s="37"/>
      <c r="H1695" s="37"/>
      <c r="I1695" s="37"/>
      <c r="J1695" s="38" t="str">
        <f t="shared" si="123"/>
        <v>S</v>
      </c>
      <c r="K1695" s="38"/>
      <c r="L1695" s="38"/>
      <c r="M1695" s="38"/>
      <c r="N1695" s="38"/>
      <c r="O1695" s="38"/>
      <c r="P1695" s="38"/>
      <c r="Q1695" s="34">
        <v>33</v>
      </c>
      <c r="R1695" s="34">
        <v>1.88</v>
      </c>
      <c r="U1695" s="39">
        <f t="shared" si="124"/>
        <v>31.120284999999999</v>
      </c>
      <c r="V1695" s="34">
        <v>9.4849999999999994</v>
      </c>
      <c r="X1695" s="39"/>
      <c r="AA1695" s="34">
        <v>433.74900000000002</v>
      </c>
      <c r="AB1695" s="34">
        <v>424.26299999999998</v>
      </c>
      <c r="AD1695" s="34">
        <v>8.734</v>
      </c>
    </row>
    <row r="1696" spans="1:30" s="34" customFormat="1" x14ac:dyDescent="0.2">
      <c r="A1696" s="34" t="s">
        <v>200</v>
      </c>
      <c r="C1696" s="36" t="s">
        <v>39</v>
      </c>
      <c r="D1696" s="37">
        <v>31284</v>
      </c>
      <c r="E1696" s="37"/>
      <c r="F1696" s="37"/>
      <c r="G1696" s="37"/>
      <c r="H1696" s="37"/>
      <c r="I1696" s="37"/>
      <c r="J1696" s="38" t="str">
        <f t="shared" si="123"/>
        <v>S</v>
      </c>
      <c r="K1696" s="38"/>
      <c r="L1696" s="38"/>
      <c r="M1696" s="38"/>
      <c r="N1696" s="38"/>
      <c r="O1696" s="38"/>
      <c r="P1696" s="38"/>
      <c r="Q1696" s="34">
        <v>33</v>
      </c>
      <c r="R1696" s="34">
        <v>1.83</v>
      </c>
      <c r="U1696" s="39">
        <f t="shared" si="124"/>
        <v>31.172781000000001</v>
      </c>
      <c r="V1696" s="34">
        <v>9.5009999999999994</v>
      </c>
      <c r="X1696" s="39"/>
      <c r="AA1696" s="34">
        <v>433.74900000000002</v>
      </c>
      <c r="AB1696" s="34">
        <v>424.24799999999999</v>
      </c>
      <c r="AD1696" s="34">
        <v>8.75</v>
      </c>
    </row>
    <row r="1697" spans="1:30" s="34" customFormat="1" x14ac:dyDescent="0.2">
      <c r="A1697" s="34" t="s">
        <v>200</v>
      </c>
      <c r="C1697" s="36" t="s">
        <v>39</v>
      </c>
      <c r="D1697" s="37">
        <v>31291</v>
      </c>
      <c r="E1697" s="37"/>
      <c r="F1697" s="37"/>
      <c r="G1697" s="37"/>
      <c r="H1697" s="37"/>
      <c r="I1697" s="37"/>
      <c r="J1697" s="38" t="str">
        <f t="shared" si="123"/>
        <v>S</v>
      </c>
      <c r="K1697" s="38"/>
      <c r="L1697" s="38"/>
      <c r="M1697" s="38"/>
      <c r="N1697" s="38"/>
      <c r="O1697" s="38"/>
      <c r="P1697" s="38"/>
      <c r="Q1697" s="34">
        <v>33</v>
      </c>
      <c r="R1697" s="34">
        <v>1.81</v>
      </c>
      <c r="U1697" s="39">
        <f t="shared" si="124"/>
        <v>31.192467000000001</v>
      </c>
      <c r="V1697" s="34">
        <v>9.5069999999999997</v>
      </c>
      <c r="X1697" s="39"/>
      <c r="AA1697" s="34">
        <v>433.74900000000002</v>
      </c>
      <c r="AB1697" s="34">
        <v>424.24200000000002</v>
      </c>
      <c r="AD1697" s="34">
        <v>8.7560000000000002</v>
      </c>
    </row>
    <row r="1698" spans="1:30" s="34" customFormat="1" x14ac:dyDescent="0.2">
      <c r="A1698" s="34" t="s">
        <v>200</v>
      </c>
      <c r="C1698" s="36" t="s">
        <v>39</v>
      </c>
      <c r="D1698" s="37">
        <v>31298</v>
      </c>
      <c r="E1698" s="37"/>
      <c r="F1698" s="37"/>
      <c r="G1698" s="37"/>
      <c r="H1698" s="37"/>
      <c r="I1698" s="37"/>
      <c r="J1698" s="38" t="str">
        <f t="shared" si="123"/>
        <v>S</v>
      </c>
      <c r="K1698" s="38"/>
      <c r="L1698" s="38"/>
      <c r="M1698" s="38"/>
      <c r="N1698" s="38"/>
      <c r="O1698" s="38"/>
      <c r="P1698" s="38"/>
      <c r="Q1698" s="34">
        <v>33</v>
      </c>
      <c r="R1698" s="34">
        <v>1.77</v>
      </c>
      <c r="U1698" s="39">
        <f t="shared" si="124"/>
        <v>31.231839000000001</v>
      </c>
      <c r="V1698" s="34">
        <v>9.5190000000000001</v>
      </c>
      <c r="X1698" s="39"/>
      <c r="AA1698" s="34">
        <v>433.74900000000002</v>
      </c>
      <c r="AB1698" s="34">
        <v>424.23</v>
      </c>
      <c r="AD1698" s="34">
        <v>8.7680000000000007</v>
      </c>
    </row>
    <row r="1699" spans="1:30" s="34" customFormat="1" x14ac:dyDescent="0.2">
      <c r="A1699" s="34" t="s">
        <v>200</v>
      </c>
      <c r="C1699" s="36" t="s">
        <v>39</v>
      </c>
      <c r="D1699" s="37">
        <v>31305</v>
      </c>
      <c r="E1699" s="37"/>
      <c r="F1699" s="37"/>
      <c r="G1699" s="37"/>
      <c r="H1699" s="37"/>
      <c r="I1699" s="37"/>
      <c r="J1699" s="38" t="str">
        <f t="shared" si="123"/>
        <v>S</v>
      </c>
      <c r="K1699" s="38"/>
      <c r="L1699" s="38"/>
      <c r="M1699" s="38"/>
      <c r="N1699" s="38"/>
      <c r="O1699" s="38"/>
      <c r="P1699" s="38"/>
      <c r="Q1699" s="34">
        <v>33</v>
      </c>
      <c r="R1699" s="34">
        <v>1.79</v>
      </c>
      <c r="U1699" s="39">
        <f t="shared" si="124"/>
        <v>31.212153000000001</v>
      </c>
      <c r="V1699" s="34">
        <v>9.5129999999999999</v>
      </c>
      <c r="X1699" s="39"/>
      <c r="AA1699" s="34">
        <v>433.74900000000002</v>
      </c>
      <c r="AB1699" s="34">
        <v>424.23599999999999</v>
      </c>
      <c r="AD1699" s="34">
        <v>8.7620000000000005</v>
      </c>
    </row>
    <row r="1700" spans="1:30" s="34" customFormat="1" x14ac:dyDescent="0.2">
      <c r="A1700" s="34" t="s">
        <v>200</v>
      </c>
      <c r="C1700" s="36" t="s">
        <v>39</v>
      </c>
      <c r="D1700" s="37">
        <v>31312</v>
      </c>
      <c r="E1700" s="37"/>
      <c r="F1700" s="37"/>
      <c r="G1700" s="37"/>
      <c r="H1700" s="37"/>
      <c r="I1700" s="37"/>
      <c r="J1700" s="38" t="str">
        <f t="shared" si="123"/>
        <v>S</v>
      </c>
      <c r="K1700" s="38"/>
      <c r="L1700" s="38"/>
      <c r="M1700" s="38"/>
      <c r="N1700" s="38"/>
      <c r="O1700" s="38"/>
      <c r="P1700" s="38"/>
      <c r="Q1700" s="34">
        <v>33</v>
      </c>
      <c r="R1700" s="34">
        <v>1.76</v>
      </c>
      <c r="U1700" s="39">
        <f t="shared" si="124"/>
        <v>31.241682000000001</v>
      </c>
      <c r="V1700" s="34">
        <v>9.5220000000000002</v>
      </c>
      <c r="X1700" s="39"/>
      <c r="AA1700" s="34">
        <v>433.74900000000002</v>
      </c>
      <c r="AB1700" s="34">
        <v>424.22699999999998</v>
      </c>
      <c r="AD1700" s="34">
        <v>8.7710000000000008</v>
      </c>
    </row>
    <row r="1701" spans="1:30" s="34" customFormat="1" x14ac:dyDescent="0.2">
      <c r="A1701" s="34" t="s">
        <v>200</v>
      </c>
      <c r="C1701" s="36" t="s">
        <v>39</v>
      </c>
      <c r="D1701" s="37">
        <v>31319</v>
      </c>
      <c r="E1701" s="37"/>
      <c r="F1701" s="37"/>
      <c r="G1701" s="37"/>
      <c r="H1701" s="37"/>
      <c r="I1701" s="37"/>
      <c r="J1701" s="38" t="str">
        <f t="shared" si="123"/>
        <v>S</v>
      </c>
      <c r="K1701" s="38"/>
      <c r="L1701" s="38"/>
      <c r="M1701" s="38"/>
      <c r="N1701" s="38"/>
      <c r="O1701" s="38"/>
      <c r="P1701" s="38"/>
      <c r="Q1701" s="34">
        <v>33</v>
      </c>
      <c r="R1701" s="34">
        <v>1.75</v>
      </c>
      <c r="U1701" s="39">
        <f t="shared" si="124"/>
        <v>31.251525000000001</v>
      </c>
      <c r="V1701" s="34">
        <v>9.5250000000000004</v>
      </c>
      <c r="X1701" s="39"/>
      <c r="AA1701" s="34">
        <v>433.74900000000002</v>
      </c>
      <c r="AB1701" s="34">
        <v>424.22399999999999</v>
      </c>
      <c r="AD1701" s="34">
        <v>8.7739999999999991</v>
      </c>
    </row>
    <row r="1702" spans="1:30" s="34" customFormat="1" x14ac:dyDescent="0.2">
      <c r="A1702" s="34" t="s">
        <v>200</v>
      </c>
      <c r="C1702" s="36" t="s">
        <v>39</v>
      </c>
      <c r="D1702" s="37">
        <v>31326</v>
      </c>
      <c r="E1702" s="37"/>
      <c r="F1702" s="37"/>
      <c r="G1702" s="37"/>
      <c r="H1702" s="37"/>
      <c r="I1702" s="37"/>
      <c r="J1702" s="38" t="str">
        <f t="shared" si="123"/>
        <v>S</v>
      </c>
      <c r="K1702" s="38"/>
      <c r="L1702" s="38"/>
      <c r="M1702" s="38"/>
      <c r="N1702" s="38"/>
      <c r="O1702" s="38"/>
      <c r="P1702" s="38"/>
      <c r="Q1702" s="34">
        <v>33</v>
      </c>
      <c r="R1702" s="34">
        <v>1.73</v>
      </c>
      <c r="U1702" s="39">
        <f t="shared" si="124"/>
        <v>31.271211000000005</v>
      </c>
      <c r="V1702" s="34">
        <v>9.5310000000000006</v>
      </c>
      <c r="X1702" s="39"/>
      <c r="AA1702" s="34">
        <v>433.74900000000002</v>
      </c>
      <c r="AB1702" s="34">
        <v>424.21800000000002</v>
      </c>
      <c r="AD1702" s="34">
        <v>8.7799999999999994</v>
      </c>
    </row>
    <row r="1703" spans="1:30" s="34" customFormat="1" x14ac:dyDescent="0.2">
      <c r="A1703" s="34" t="s">
        <v>200</v>
      </c>
      <c r="C1703" s="36" t="s">
        <v>39</v>
      </c>
      <c r="D1703" s="37">
        <v>31333</v>
      </c>
      <c r="E1703" s="37"/>
      <c r="F1703" s="37"/>
      <c r="G1703" s="37"/>
      <c r="H1703" s="37"/>
      <c r="I1703" s="37"/>
      <c r="J1703" s="38" t="str">
        <f t="shared" si="123"/>
        <v>S</v>
      </c>
      <c r="K1703" s="38"/>
      <c r="L1703" s="38"/>
      <c r="M1703" s="38"/>
      <c r="N1703" s="38"/>
      <c r="O1703" s="38"/>
      <c r="P1703" s="38"/>
      <c r="Q1703" s="34">
        <v>33</v>
      </c>
      <c r="R1703" s="34">
        <v>1.7</v>
      </c>
      <c r="U1703" s="39">
        <f t="shared" si="124"/>
        <v>31.300739999999998</v>
      </c>
      <c r="V1703" s="34">
        <v>9.5399999999999991</v>
      </c>
      <c r="X1703" s="39"/>
      <c r="AA1703" s="34">
        <v>433.74900000000002</v>
      </c>
      <c r="AB1703" s="34">
        <v>424.20800000000003</v>
      </c>
      <c r="AD1703" s="34">
        <v>8.7889999999999997</v>
      </c>
    </row>
    <row r="1704" spans="1:30" s="34" customFormat="1" x14ac:dyDescent="0.2">
      <c r="A1704" s="34" t="s">
        <v>200</v>
      </c>
      <c r="C1704" s="36" t="s">
        <v>39</v>
      </c>
      <c r="D1704" s="37">
        <v>31340</v>
      </c>
      <c r="E1704" s="37"/>
      <c r="F1704" s="37"/>
      <c r="G1704" s="37"/>
      <c r="H1704" s="37"/>
      <c r="I1704" s="37"/>
      <c r="J1704" s="38" t="str">
        <f t="shared" si="123"/>
        <v>S</v>
      </c>
      <c r="K1704" s="38"/>
      <c r="L1704" s="38"/>
      <c r="M1704" s="38"/>
      <c r="N1704" s="38"/>
      <c r="O1704" s="38"/>
      <c r="P1704" s="38"/>
      <c r="Q1704" s="34">
        <v>33</v>
      </c>
      <c r="R1704" s="34">
        <v>1.67</v>
      </c>
      <c r="U1704" s="39">
        <f t="shared" si="124"/>
        <v>31.333550000000002</v>
      </c>
      <c r="V1704" s="34">
        <v>9.5500000000000007</v>
      </c>
      <c r="X1704" s="39"/>
      <c r="AA1704" s="34">
        <v>433.74900000000002</v>
      </c>
      <c r="AB1704" s="34">
        <v>424.19900000000001</v>
      </c>
      <c r="AD1704" s="34">
        <v>8.7989999999999995</v>
      </c>
    </row>
    <row r="1705" spans="1:30" s="34" customFormat="1" x14ac:dyDescent="0.2">
      <c r="A1705" s="34" t="s">
        <v>200</v>
      </c>
      <c r="C1705" s="36" t="s">
        <v>39</v>
      </c>
      <c r="D1705" s="37">
        <v>31347</v>
      </c>
      <c r="E1705" s="37"/>
      <c r="F1705" s="37"/>
      <c r="G1705" s="37"/>
      <c r="H1705" s="37"/>
      <c r="I1705" s="37"/>
      <c r="J1705" s="38" t="str">
        <f t="shared" si="123"/>
        <v>S</v>
      </c>
      <c r="K1705" s="38"/>
      <c r="L1705" s="38"/>
      <c r="M1705" s="38"/>
      <c r="N1705" s="38"/>
      <c r="O1705" s="38"/>
      <c r="P1705" s="38"/>
      <c r="Q1705" s="34">
        <v>33</v>
      </c>
      <c r="R1705" s="34">
        <v>1.62</v>
      </c>
      <c r="U1705" s="39">
        <f t="shared" si="124"/>
        <v>31.382764999999999</v>
      </c>
      <c r="V1705" s="34">
        <v>9.5649999999999995</v>
      </c>
      <c r="X1705" s="39"/>
      <c r="AA1705" s="34">
        <v>433.74900000000002</v>
      </c>
      <c r="AB1705" s="34">
        <v>424.18400000000003</v>
      </c>
      <c r="AD1705" s="34">
        <v>8.8140000000000001</v>
      </c>
    </row>
    <row r="1706" spans="1:30" s="34" customFormat="1" x14ac:dyDescent="0.2">
      <c r="A1706" s="34" t="s">
        <v>200</v>
      </c>
      <c r="C1706" s="36" t="s">
        <v>39</v>
      </c>
      <c r="D1706" s="37">
        <v>31431</v>
      </c>
      <c r="E1706" s="37"/>
      <c r="F1706" s="37"/>
      <c r="G1706" s="37"/>
      <c r="H1706" s="37"/>
      <c r="I1706" s="37"/>
      <c r="J1706" s="38" t="str">
        <f t="shared" si="123"/>
        <v>S</v>
      </c>
      <c r="K1706" s="38"/>
      <c r="L1706" s="38"/>
      <c r="M1706" s="38"/>
      <c r="N1706" s="38"/>
      <c r="O1706" s="38"/>
      <c r="P1706" s="38"/>
      <c r="Q1706" s="34">
        <v>32</v>
      </c>
      <c r="R1706" s="34">
        <v>0.26</v>
      </c>
      <c r="U1706" s="39">
        <f t="shared" si="124"/>
        <v>31.740393999999998</v>
      </c>
      <c r="V1706" s="34">
        <v>9.6739999999999995</v>
      </c>
      <c r="X1706" s="39"/>
      <c r="AA1706" s="34">
        <v>433.74900000000002</v>
      </c>
      <c r="AB1706" s="34">
        <v>424.07400000000001</v>
      </c>
      <c r="AD1706" s="34">
        <v>8.923</v>
      </c>
    </row>
    <row r="1707" spans="1:30" s="34" customFormat="1" x14ac:dyDescent="0.2">
      <c r="A1707" s="34" t="s">
        <v>200</v>
      </c>
      <c r="C1707" s="36" t="s">
        <v>39</v>
      </c>
      <c r="D1707" s="37">
        <v>31437</v>
      </c>
      <c r="E1707" s="37"/>
      <c r="F1707" s="37"/>
      <c r="G1707" s="37"/>
      <c r="H1707" s="37"/>
      <c r="I1707" s="37"/>
      <c r="J1707" s="38" t="str">
        <f t="shared" si="123"/>
        <v>S</v>
      </c>
      <c r="K1707" s="38"/>
      <c r="L1707" s="38"/>
      <c r="M1707" s="38"/>
      <c r="N1707" s="38"/>
      <c r="O1707" s="38"/>
      <c r="P1707" s="38"/>
      <c r="Q1707" s="34">
        <v>33</v>
      </c>
      <c r="R1707" s="34">
        <v>1.29</v>
      </c>
      <c r="U1707" s="39">
        <f t="shared" si="124"/>
        <v>31.710864999999998</v>
      </c>
      <c r="V1707" s="34">
        <v>9.6649999999999991</v>
      </c>
      <c r="X1707" s="39"/>
      <c r="AA1707" s="34">
        <v>433.74900000000002</v>
      </c>
      <c r="AB1707" s="34">
        <v>424.08300000000003</v>
      </c>
      <c r="AD1707" s="34">
        <v>8.9139999999999997</v>
      </c>
    </row>
    <row r="1708" spans="1:30" s="34" customFormat="1" x14ac:dyDescent="0.2">
      <c r="A1708" s="34" t="s">
        <v>200</v>
      </c>
      <c r="C1708" s="36" t="s">
        <v>39</v>
      </c>
      <c r="D1708" s="37">
        <v>31445</v>
      </c>
      <c r="E1708" s="37"/>
      <c r="F1708" s="37"/>
      <c r="G1708" s="37"/>
      <c r="H1708" s="37"/>
      <c r="I1708" s="37"/>
      <c r="J1708" s="38" t="str">
        <f t="shared" si="123"/>
        <v>S</v>
      </c>
      <c r="K1708" s="38"/>
      <c r="L1708" s="38"/>
      <c r="M1708" s="38"/>
      <c r="N1708" s="38"/>
      <c r="O1708" s="38"/>
      <c r="P1708" s="38"/>
      <c r="Q1708" s="34">
        <v>33</v>
      </c>
      <c r="R1708" s="34">
        <v>1.26</v>
      </c>
      <c r="U1708" s="39">
        <f t="shared" si="124"/>
        <v>31.740393999999998</v>
      </c>
      <c r="V1708" s="34">
        <v>9.6739999999999995</v>
      </c>
      <c r="X1708" s="39"/>
      <c r="AA1708" s="34">
        <v>433.74900000000002</v>
      </c>
      <c r="AB1708" s="34">
        <v>424.07400000000001</v>
      </c>
      <c r="AD1708" s="34">
        <v>8.923</v>
      </c>
    </row>
    <row r="1709" spans="1:30" s="34" customFormat="1" x14ac:dyDescent="0.2">
      <c r="A1709" s="34" t="s">
        <v>200</v>
      </c>
      <c r="C1709" s="36" t="s">
        <v>39</v>
      </c>
      <c r="D1709" s="37">
        <v>31451</v>
      </c>
      <c r="E1709" s="37"/>
      <c r="F1709" s="37"/>
      <c r="G1709" s="37"/>
      <c r="H1709" s="37"/>
      <c r="I1709" s="37"/>
      <c r="J1709" s="38" t="str">
        <f t="shared" si="123"/>
        <v>S</v>
      </c>
      <c r="K1709" s="38"/>
      <c r="L1709" s="38"/>
      <c r="M1709" s="38"/>
      <c r="N1709" s="38"/>
      <c r="O1709" s="38"/>
      <c r="P1709" s="38"/>
      <c r="Q1709" s="34">
        <v>33</v>
      </c>
      <c r="R1709" s="34">
        <v>1.24</v>
      </c>
      <c r="U1709" s="39">
        <f t="shared" si="124"/>
        <v>31.763361</v>
      </c>
      <c r="V1709" s="34">
        <v>9.6809999999999992</v>
      </c>
      <c r="X1709" s="39"/>
      <c r="AA1709" s="34">
        <v>433.74900000000002</v>
      </c>
      <c r="AB1709" s="34">
        <v>424.06799999999998</v>
      </c>
      <c r="AD1709" s="34">
        <v>8.93</v>
      </c>
    </row>
    <row r="1710" spans="1:30" s="34" customFormat="1" x14ac:dyDescent="0.2">
      <c r="A1710" s="34" t="s">
        <v>200</v>
      </c>
      <c r="C1710" s="36" t="s">
        <v>39</v>
      </c>
      <c r="D1710" s="37">
        <v>31458</v>
      </c>
      <c r="E1710" s="37"/>
      <c r="F1710" s="37"/>
      <c r="G1710" s="37"/>
      <c r="H1710" s="37"/>
      <c r="I1710" s="37"/>
      <c r="J1710" s="38" t="str">
        <f t="shared" si="123"/>
        <v>S</v>
      </c>
      <c r="K1710" s="38"/>
      <c r="L1710" s="38"/>
      <c r="M1710" s="38"/>
      <c r="N1710" s="38"/>
      <c r="O1710" s="38"/>
      <c r="P1710" s="38"/>
      <c r="Q1710" s="34">
        <v>33</v>
      </c>
      <c r="R1710" s="34">
        <v>1.2</v>
      </c>
      <c r="U1710" s="39">
        <f t="shared" si="124"/>
        <v>31.802733</v>
      </c>
      <c r="V1710" s="34">
        <v>9.6929999999999996</v>
      </c>
      <c r="X1710" s="39"/>
      <c r="AA1710" s="34">
        <v>433.74900000000002</v>
      </c>
      <c r="AB1710" s="34">
        <v>424.05599999999998</v>
      </c>
      <c r="AD1710" s="34">
        <v>8.9420000000000002</v>
      </c>
    </row>
    <row r="1711" spans="1:30" s="34" customFormat="1" x14ac:dyDescent="0.2">
      <c r="A1711" s="34" t="s">
        <v>200</v>
      </c>
      <c r="C1711" s="36" t="s">
        <v>39</v>
      </c>
      <c r="D1711" s="37">
        <v>31465</v>
      </c>
      <c r="E1711" s="37"/>
      <c r="F1711" s="37"/>
      <c r="G1711" s="37"/>
      <c r="H1711" s="37"/>
      <c r="I1711" s="37"/>
      <c r="J1711" s="38" t="str">
        <f t="shared" si="123"/>
        <v>S</v>
      </c>
      <c r="K1711" s="38"/>
      <c r="L1711" s="38"/>
      <c r="M1711" s="38"/>
      <c r="N1711" s="38"/>
      <c r="O1711" s="38"/>
      <c r="P1711" s="38"/>
      <c r="Q1711" s="34">
        <v>33</v>
      </c>
      <c r="R1711" s="34">
        <v>1.18</v>
      </c>
      <c r="U1711" s="39">
        <f t="shared" si="124"/>
        <v>31.822419</v>
      </c>
      <c r="V1711" s="34">
        <v>9.6989999999999998</v>
      </c>
      <c r="X1711" s="39"/>
      <c r="AA1711" s="34">
        <v>433.74900000000002</v>
      </c>
      <c r="AB1711" s="34">
        <v>424.05</v>
      </c>
      <c r="AD1711" s="34">
        <v>8.9480000000000004</v>
      </c>
    </row>
    <row r="1712" spans="1:30" s="34" customFormat="1" x14ac:dyDescent="0.2">
      <c r="A1712" s="34" t="s">
        <v>200</v>
      </c>
      <c r="C1712" s="36" t="s">
        <v>39</v>
      </c>
      <c r="D1712" s="37">
        <v>31473</v>
      </c>
      <c r="E1712" s="37"/>
      <c r="F1712" s="37"/>
      <c r="G1712" s="37"/>
      <c r="H1712" s="37"/>
      <c r="I1712" s="37"/>
      <c r="J1712" s="38" t="str">
        <f t="shared" si="123"/>
        <v>S</v>
      </c>
      <c r="K1712" s="38"/>
      <c r="L1712" s="38"/>
      <c r="M1712" s="38"/>
      <c r="N1712" s="38"/>
      <c r="O1712" s="38"/>
      <c r="P1712" s="38"/>
      <c r="Q1712" s="34">
        <v>33</v>
      </c>
      <c r="R1712" s="34">
        <v>1.1499999999999999</v>
      </c>
      <c r="U1712" s="39">
        <f t="shared" si="124"/>
        <v>31.851948000000004</v>
      </c>
      <c r="V1712" s="34">
        <v>9.7080000000000002</v>
      </c>
      <c r="X1712" s="39"/>
      <c r="AA1712" s="34">
        <v>433.74900000000002</v>
      </c>
      <c r="AB1712" s="34">
        <v>424.041</v>
      </c>
      <c r="AD1712" s="34">
        <v>8.9570000000000007</v>
      </c>
    </row>
    <row r="1713" spans="1:30" s="34" customFormat="1" x14ac:dyDescent="0.2">
      <c r="A1713" s="34" t="s">
        <v>200</v>
      </c>
      <c r="C1713" s="36" t="s">
        <v>39</v>
      </c>
      <c r="D1713" s="37">
        <v>31473</v>
      </c>
      <c r="E1713" s="37"/>
      <c r="F1713" s="37"/>
      <c r="G1713" s="37"/>
      <c r="H1713" s="37"/>
      <c r="I1713" s="37"/>
      <c r="J1713" s="38" t="str">
        <f t="shared" si="123"/>
        <v>S</v>
      </c>
      <c r="K1713" s="38"/>
      <c r="L1713" s="38"/>
      <c r="M1713" s="38"/>
      <c r="N1713" s="38"/>
      <c r="O1713" s="38"/>
      <c r="P1713" s="38"/>
      <c r="Q1713" s="34">
        <v>33</v>
      </c>
      <c r="R1713" s="34">
        <v>1.07</v>
      </c>
      <c r="U1713" s="39">
        <f t="shared" si="124"/>
        <v>31.930692000000001</v>
      </c>
      <c r="V1713" s="34">
        <v>9.7319999999999993</v>
      </c>
      <c r="X1713" s="39"/>
      <c r="AA1713" s="34">
        <v>433.74900000000002</v>
      </c>
      <c r="AB1713" s="34">
        <v>424.01600000000002</v>
      </c>
      <c r="AD1713" s="34">
        <v>8.9809999999999999</v>
      </c>
    </row>
    <row r="1714" spans="1:30" s="34" customFormat="1" x14ac:dyDescent="0.2">
      <c r="A1714" s="34" t="s">
        <v>200</v>
      </c>
      <c r="C1714" s="36" t="s">
        <v>39</v>
      </c>
      <c r="D1714" s="37">
        <v>31480</v>
      </c>
      <c r="E1714" s="37"/>
      <c r="F1714" s="37"/>
      <c r="G1714" s="37"/>
      <c r="H1714" s="37"/>
      <c r="I1714" s="37"/>
      <c r="J1714" s="38" t="str">
        <f t="shared" si="123"/>
        <v>S</v>
      </c>
      <c r="K1714" s="38"/>
      <c r="L1714" s="38"/>
      <c r="M1714" s="38"/>
      <c r="N1714" s="38"/>
      <c r="O1714" s="38"/>
      <c r="P1714" s="38"/>
      <c r="Q1714" s="34">
        <v>33</v>
      </c>
      <c r="R1714" s="34">
        <v>1.1299999999999999</v>
      </c>
      <c r="U1714" s="39">
        <f t="shared" si="124"/>
        <v>31.871634000000004</v>
      </c>
      <c r="V1714" s="34">
        <v>9.7140000000000004</v>
      </c>
      <c r="X1714" s="39"/>
      <c r="AA1714" s="34">
        <v>433.74900000000002</v>
      </c>
      <c r="AB1714" s="34">
        <v>424.03500000000003</v>
      </c>
      <c r="AD1714" s="34">
        <v>8.9629999999999992</v>
      </c>
    </row>
    <row r="1715" spans="1:30" s="34" customFormat="1" x14ac:dyDescent="0.2">
      <c r="A1715" s="34" t="s">
        <v>200</v>
      </c>
      <c r="C1715" s="36" t="s">
        <v>39</v>
      </c>
      <c r="D1715" s="37">
        <v>31487</v>
      </c>
      <c r="E1715" s="37"/>
      <c r="F1715" s="37"/>
      <c r="G1715" s="37"/>
      <c r="H1715" s="37"/>
      <c r="I1715" s="37"/>
      <c r="J1715" s="38" t="str">
        <f t="shared" si="123"/>
        <v>S</v>
      </c>
      <c r="K1715" s="38"/>
      <c r="L1715" s="38"/>
      <c r="M1715" s="38"/>
      <c r="N1715" s="38"/>
      <c r="O1715" s="38"/>
      <c r="P1715" s="38"/>
      <c r="Q1715" s="34">
        <v>33</v>
      </c>
      <c r="R1715" s="34">
        <v>1.0900000000000001</v>
      </c>
      <c r="U1715" s="39">
        <f t="shared" si="124"/>
        <v>31.911006000000004</v>
      </c>
      <c r="V1715" s="34">
        <v>9.7260000000000009</v>
      </c>
      <c r="X1715" s="39"/>
      <c r="AA1715" s="34">
        <v>433.74900000000002</v>
      </c>
      <c r="AB1715" s="34">
        <v>424.02199999999999</v>
      </c>
      <c r="AD1715" s="34">
        <v>8.9749999999999996</v>
      </c>
    </row>
    <row r="1716" spans="1:30" s="34" customFormat="1" x14ac:dyDescent="0.2">
      <c r="A1716" s="34" t="s">
        <v>200</v>
      </c>
      <c r="C1716" s="36" t="s">
        <v>39</v>
      </c>
      <c r="D1716" s="37">
        <v>31500</v>
      </c>
      <c r="E1716" s="37"/>
      <c r="F1716" s="37"/>
      <c r="G1716" s="37"/>
      <c r="H1716" s="37"/>
      <c r="I1716" s="37"/>
      <c r="J1716" s="38" t="str">
        <f t="shared" si="123"/>
        <v>S</v>
      </c>
      <c r="K1716" s="38"/>
      <c r="L1716" s="38"/>
      <c r="M1716" s="38"/>
      <c r="N1716" s="38"/>
      <c r="O1716" s="38"/>
      <c r="P1716" s="38"/>
      <c r="Q1716" s="34">
        <v>33</v>
      </c>
      <c r="R1716" s="34">
        <v>1.23</v>
      </c>
      <c r="U1716" s="39">
        <f t="shared" si="124"/>
        <v>31.773204</v>
      </c>
      <c r="V1716" s="34">
        <v>9.6839999999999993</v>
      </c>
      <c r="X1716" s="39"/>
      <c r="AA1716" s="34">
        <v>433.74900000000002</v>
      </c>
      <c r="AB1716" s="34">
        <v>424.065</v>
      </c>
      <c r="AD1716" s="34">
        <v>8.9329999999999998</v>
      </c>
    </row>
    <row r="1717" spans="1:30" s="34" customFormat="1" x14ac:dyDescent="0.2">
      <c r="A1717" s="34" t="s">
        <v>200</v>
      </c>
      <c r="C1717" s="36" t="s">
        <v>39</v>
      </c>
      <c r="D1717" s="37">
        <v>31507</v>
      </c>
      <c r="E1717" s="37"/>
      <c r="F1717" s="37"/>
      <c r="G1717" s="37"/>
      <c r="H1717" s="37"/>
      <c r="I1717" s="37"/>
      <c r="J1717" s="38" t="str">
        <f t="shared" si="123"/>
        <v>S</v>
      </c>
      <c r="K1717" s="38"/>
      <c r="L1717" s="38"/>
      <c r="M1717" s="38"/>
      <c r="N1717" s="38"/>
      <c r="O1717" s="38"/>
      <c r="P1717" s="38"/>
      <c r="Q1717" s="34">
        <v>33</v>
      </c>
      <c r="R1717" s="34">
        <v>1.26</v>
      </c>
      <c r="U1717" s="39">
        <f t="shared" si="124"/>
        <v>31.740393999999998</v>
      </c>
      <c r="V1717" s="34">
        <v>9.6739999999999995</v>
      </c>
      <c r="X1717" s="39"/>
      <c r="AA1717" s="34">
        <v>433.74900000000002</v>
      </c>
      <c r="AB1717" s="34">
        <v>424.07400000000001</v>
      </c>
      <c r="AD1717" s="34">
        <v>8.923</v>
      </c>
    </row>
    <row r="1718" spans="1:30" s="34" customFormat="1" x14ac:dyDescent="0.2">
      <c r="A1718" s="34" t="s">
        <v>200</v>
      </c>
      <c r="C1718" s="36" t="s">
        <v>39</v>
      </c>
      <c r="D1718" s="37">
        <v>31515</v>
      </c>
      <c r="E1718" s="37"/>
      <c r="F1718" s="37"/>
      <c r="G1718" s="37"/>
      <c r="H1718" s="37"/>
      <c r="I1718" s="37"/>
      <c r="J1718" s="38" t="str">
        <f t="shared" si="123"/>
        <v>S</v>
      </c>
      <c r="K1718" s="38"/>
      <c r="L1718" s="38"/>
      <c r="M1718" s="38"/>
      <c r="N1718" s="38"/>
      <c r="O1718" s="38"/>
      <c r="P1718" s="38"/>
      <c r="Q1718" s="34">
        <v>33</v>
      </c>
      <c r="R1718" s="34">
        <v>1.35</v>
      </c>
      <c r="U1718" s="39">
        <f t="shared" si="124"/>
        <v>31.651807000000002</v>
      </c>
      <c r="V1718" s="34">
        <v>9.6470000000000002</v>
      </c>
      <c r="X1718" s="39"/>
      <c r="AA1718" s="34">
        <v>433.74900000000002</v>
      </c>
      <c r="AB1718" s="34">
        <v>424.10199999999998</v>
      </c>
      <c r="AD1718" s="34">
        <v>8.8960000000000008</v>
      </c>
    </row>
    <row r="1719" spans="1:30" s="34" customFormat="1" x14ac:dyDescent="0.2">
      <c r="A1719" s="34" t="s">
        <v>200</v>
      </c>
      <c r="C1719" s="36" t="s">
        <v>39</v>
      </c>
      <c r="D1719" s="37">
        <v>31522</v>
      </c>
      <c r="E1719" s="37"/>
      <c r="F1719" s="37"/>
      <c r="G1719" s="37"/>
      <c r="H1719" s="37"/>
      <c r="I1719" s="37"/>
      <c r="J1719" s="38" t="str">
        <f t="shared" si="123"/>
        <v>S</v>
      </c>
      <c r="K1719" s="38"/>
      <c r="L1719" s="38"/>
      <c r="M1719" s="38"/>
      <c r="N1719" s="38"/>
      <c r="O1719" s="38"/>
      <c r="P1719" s="38"/>
      <c r="Q1719" s="34">
        <v>33</v>
      </c>
      <c r="R1719" s="34">
        <v>1.42</v>
      </c>
      <c r="U1719" s="39">
        <f t="shared" si="124"/>
        <v>31.582906000000001</v>
      </c>
      <c r="V1719" s="34">
        <v>9.6259999999999994</v>
      </c>
      <c r="X1719" s="39"/>
      <c r="AA1719" s="34">
        <v>433.74900000000002</v>
      </c>
      <c r="AB1719" s="34">
        <v>424.12299999999999</v>
      </c>
      <c r="AD1719" s="34">
        <v>8.875</v>
      </c>
    </row>
    <row r="1720" spans="1:30" s="34" customFormat="1" x14ac:dyDescent="0.2">
      <c r="A1720" s="34" t="s">
        <v>200</v>
      </c>
      <c r="C1720" s="36" t="s">
        <v>39</v>
      </c>
      <c r="D1720" s="37">
        <v>31529</v>
      </c>
      <c r="E1720" s="37"/>
      <c r="F1720" s="37"/>
      <c r="G1720" s="37"/>
      <c r="H1720" s="37"/>
      <c r="I1720" s="37"/>
      <c r="J1720" s="38" t="str">
        <f t="shared" si="123"/>
        <v>S</v>
      </c>
      <c r="K1720" s="38"/>
      <c r="L1720" s="38"/>
      <c r="M1720" s="38"/>
      <c r="N1720" s="38"/>
      <c r="O1720" s="38"/>
      <c r="P1720" s="38"/>
      <c r="Q1720" s="34">
        <v>33</v>
      </c>
      <c r="R1720" s="34">
        <v>1.48</v>
      </c>
      <c r="U1720" s="39">
        <f t="shared" si="124"/>
        <v>31.520567</v>
      </c>
      <c r="V1720" s="34">
        <v>9.6069999999999993</v>
      </c>
      <c r="X1720" s="39"/>
      <c r="AA1720" s="34">
        <v>433.74900000000002</v>
      </c>
      <c r="AB1720" s="34">
        <v>424.14100000000002</v>
      </c>
      <c r="AD1720" s="34">
        <v>8.8559999999999999</v>
      </c>
    </row>
    <row r="1721" spans="1:30" s="34" customFormat="1" x14ac:dyDescent="0.2">
      <c r="A1721" s="34" t="s">
        <v>200</v>
      </c>
      <c r="C1721" s="36" t="s">
        <v>39</v>
      </c>
      <c r="D1721" s="37">
        <v>31537</v>
      </c>
      <c r="E1721" s="37"/>
      <c r="F1721" s="37"/>
      <c r="G1721" s="37"/>
      <c r="H1721" s="37"/>
      <c r="I1721" s="37"/>
      <c r="J1721" s="38" t="str">
        <f t="shared" si="123"/>
        <v>S</v>
      </c>
      <c r="K1721" s="38"/>
      <c r="L1721" s="38"/>
      <c r="M1721" s="38"/>
      <c r="N1721" s="38"/>
      <c r="O1721" s="38"/>
      <c r="P1721" s="38"/>
      <c r="Q1721" s="34">
        <v>33</v>
      </c>
      <c r="R1721" s="34">
        <v>1.6</v>
      </c>
      <c r="U1721" s="39">
        <f t="shared" si="124"/>
        <v>31.402450999999999</v>
      </c>
      <c r="V1721" s="34">
        <v>9.5709999999999997</v>
      </c>
      <c r="X1721" s="39"/>
      <c r="AA1721" s="34">
        <v>433.74900000000002</v>
      </c>
      <c r="AB1721" s="34">
        <v>424.178</v>
      </c>
      <c r="AD1721" s="34">
        <v>8.82</v>
      </c>
    </row>
    <row r="1722" spans="1:30" s="34" customFormat="1" x14ac:dyDescent="0.2">
      <c r="A1722" s="34" t="s">
        <v>200</v>
      </c>
      <c r="C1722" s="36" t="s">
        <v>39</v>
      </c>
      <c r="D1722" s="37">
        <v>31543</v>
      </c>
      <c r="E1722" s="37"/>
      <c r="F1722" s="37"/>
      <c r="G1722" s="37"/>
      <c r="H1722" s="37"/>
      <c r="I1722" s="37"/>
      <c r="J1722" s="38" t="str">
        <f t="shared" si="123"/>
        <v>S</v>
      </c>
      <c r="K1722" s="38"/>
      <c r="L1722" s="38"/>
      <c r="M1722" s="38"/>
      <c r="N1722" s="38"/>
      <c r="O1722" s="38"/>
      <c r="P1722" s="38"/>
      <c r="Q1722" s="34">
        <v>33</v>
      </c>
      <c r="R1722" s="34">
        <v>1.67</v>
      </c>
      <c r="U1722" s="39">
        <f t="shared" si="124"/>
        <v>31.333550000000002</v>
      </c>
      <c r="V1722" s="34">
        <v>9.5500000000000007</v>
      </c>
      <c r="X1722" s="39"/>
      <c r="AA1722" s="34">
        <v>433.74900000000002</v>
      </c>
      <c r="AB1722" s="34">
        <v>424.19900000000001</v>
      </c>
      <c r="AD1722" s="34">
        <v>8.7989999999999995</v>
      </c>
    </row>
    <row r="1723" spans="1:30" s="34" customFormat="1" x14ac:dyDescent="0.2">
      <c r="A1723" s="34" t="s">
        <v>200</v>
      </c>
      <c r="C1723" s="36" t="s">
        <v>39</v>
      </c>
      <c r="D1723" s="37">
        <v>31551</v>
      </c>
      <c r="E1723" s="37"/>
      <c r="F1723" s="37"/>
      <c r="G1723" s="37"/>
      <c r="H1723" s="37"/>
      <c r="I1723" s="37"/>
      <c r="J1723" s="38" t="str">
        <f t="shared" si="123"/>
        <v>S</v>
      </c>
      <c r="K1723" s="38"/>
      <c r="L1723" s="38"/>
      <c r="M1723" s="38"/>
      <c r="N1723" s="38"/>
      <c r="O1723" s="38"/>
      <c r="P1723" s="38"/>
      <c r="Q1723" s="34">
        <v>33</v>
      </c>
      <c r="R1723" s="34">
        <v>1.76</v>
      </c>
      <c r="U1723" s="39">
        <f t="shared" si="124"/>
        <v>31.241682000000001</v>
      </c>
      <c r="V1723" s="34">
        <v>9.5220000000000002</v>
      </c>
      <c r="X1723" s="39"/>
      <c r="AA1723" s="34">
        <v>433.74900000000002</v>
      </c>
      <c r="AB1723" s="34">
        <v>424.22699999999998</v>
      </c>
      <c r="AD1723" s="34">
        <v>8.7710000000000008</v>
      </c>
    </row>
    <row r="1724" spans="1:30" s="34" customFormat="1" x14ac:dyDescent="0.2">
      <c r="A1724" s="34" t="s">
        <v>200</v>
      </c>
      <c r="C1724" s="36" t="s">
        <v>39</v>
      </c>
      <c r="D1724" s="37">
        <v>31578</v>
      </c>
      <c r="E1724" s="37"/>
      <c r="F1724" s="37"/>
      <c r="G1724" s="37"/>
      <c r="H1724" s="37"/>
      <c r="I1724" s="37"/>
      <c r="J1724" s="38" t="str">
        <f t="shared" si="123"/>
        <v>S</v>
      </c>
      <c r="K1724" s="38"/>
      <c r="L1724" s="38"/>
      <c r="M1724" s="38"/>
      <c r="N1724" s="38"/>
      <c r="O1724" s="38"/>
      <c r="P1724" s="38"/>
      <c r="Q1724" s="34">
        <v>33</v>
      </c>
      <c r="R1724" s="34">
        <v>1.68</v>
      </c>
      <c r="U1724" s="39">
        <f t="shared" si="124"/>
        <v>31.320425999999998</v>
      </c>
      <c r="V1724" s="34">
        <v>9.5459999999999994</v>
      </c>
      <c r="X1724" s="39"/>
      <c r="AA1724" s="34">
        <v>433.74900000000002</v>
      </c>
      <c r="AB1724" s="34">
        <v>424.202</v>
      </c>
      <c r="AD1724" s="34">
        <v>8.7949999999999999</v>
      </c>
    </row>
    <row r="1725" spans="1:30" s="34" customFormat="1" x14ac:dyDescent="0.2">
      <c r="A1725" s="34" t="s">
        <v>200</v>
      </c>
      <c r="C1725" s="36" t="s">
        <v>39</v>
      </c>
      <c r="D1725" s="37">
        <v>31592</v>
      </c>
      <c r="E1725" s="37"/>
      <c r="F1725" s="37"/>
      <c r="G1725" s="37"/>
      <c r="H1725" s="37"/>
      <c r="I1725" s="37"/>
      <c r="J1725" s="38" t="str">
        <f t="shared" si="123"/>
        <v>S</v>
      </c>
      <c r="K1725" s="38"/>
      <c r="L1725" s="38"/>
      <c r="M1725" s="38"/>
      <c r="N1725" s="38"/>
      <c r="O1725" s="38"/>
      <c r="P1725" s="38"/>
      <c r="Q1725" s="34">
        <v>33</v>
      </c>
      <c r="R1725" s="34">
        <v>1.69</v>
      </c>
      <c r="U1725" s="39">
        <f t="shared" si="124"/>
        <v>31.310582999999998</v>
      </c>
      <c r="V1725" s="34">
        <v>9.5429999999999993</v>
      </c>
      <c r="X1725" s="39"/>
      <c r="AA1725" s="34">
        <v>433.74900000000002</v>
      </c>
      <c r="AB1725" s="34">
        <v>424.20499999999998</v>
      </c>
      <c r="AD1725" s="34">
        <v>8.7919999999999998</v>
      </c>
    </row>
    <row r="1726" spans="1:30" s="34" customFormat="1" x14ac:dyDescent="0.2">
      <c r="A1726" s="34" t="s">
        <v>200</v>
      </c>
      <c r="C1726" s="36" t="s">
        <v>39</v>
      </c>
      <c r="D1726" s="37">
        <v>31602</v>
      </c>
      <c r="E1726" s="37"/>
      <c r="F1726" s="37"/>
      <c r="G1726" s="37"/>
      <c r="H1726" s="37"/>
      <c r="I1726" s="37"/>
      <c r="J1726" s="38" t="str">
        <f t="shared" si="123"/>
        <v>S</v>
      </c>
      <c r="K1726" s="38"/>
      <c r="L1726" s="38"/>
      <c r="M1726" s="38"/>
      <c r="N1726" s="38"/>
      <c r="O1726" s="38"/>
      <c r="P1726" s="38"/>
      <c r="Q1726" s="34">
        <v>33</v>
      </c>
      <c r="R1726" s="34">
        <v>1.57</v>
      </c>
      <c r="U1726" s="39">
        <f t="shared" si="124"/>
        <v>31.431980000000003</v>
      </c>
      <c r="V1726" s="34">
        <v>9.58</v>
      </c>
      <c r="X1726" s="39"/>
      <c r="AA1726" s="34">
        <v>433.74900000000002</v>
      </c>
      <c r="AB1726" s="34">
        <v>424.16899999999998</v>
      </c>
      <c r="AD1726" s="34">
        <v>8.8290000000000006</v>
      </c>
    </row>
    <row r="1727" spans="1:30" s="34" customFormat="1" x14ac:dyDescent="0.2">
      <c r="A1727" s="34" t="s">
        <v>200</v>
      </c>
      <c r="C1727" s="36" t="s">
        <v>39</v>
      </c>
      <c r="D1727" s="37">
        <v>31606</v>
      </c>
      <c r="E1727" s="37"/>
      <c r="F1727" s="37"/>
      <c r="G1727" s="37"/>
      <c r="H1727" s="37"/>
      <c r="I1727" s="37"/>
      <c r="J1727" s="38" t="str">
        <f t="shared" si="123"/>
        <v>S</v>
      </c>
      <c r="K1727" s="38"/>
      <c r="L1727" s="38"/>
      <c r="M1727" s="38"/>
      <c r="N1727" s="38"/>
      <c r="O1727" s="38"/>
      <c r="P1727" s="38"/>
      <c r="Q1727" s="34">
        <v>33</v>
      </c>
      <c r="R1727" s="34">
        <v>1.57</v>
      </c>
      <c r="U1727" s="39">
        <f t="shared" si="124"/>
        <v>31.431980000000003</v>
      </c>
      <c r="V1727" s="34">
        <v>9.58</v>
      </c>
      <c r="X1727" s="39"/>
      <c r="AA1727" s="34">
        <v>433.74900000000002</v>
      </c>
      <c r="AB1727" s="34">
        <v>424.16899999999998</v>
      </c>
      <c r="AD1727" s="34">
        <v>8.8290000000000006</v>
      </c>
    </row>
    <row r="1728" spans="1:30" s="34" customFormat="1" x14ac:dyDescent="0.2">
      <c r="A1728" s="34" t="s">
        <v>200</v>
      </c>
      <c r="C1728" s="36" t="s">
        <v>39</v>
      </c>
      <c r="D1728" s="37">
        <v>31614</v>
      </c>
      <c r="E1728" s="37"/>
      <c r="F1728" s="37"/>
      <c r="G1728" s="37"/>
      <c r="H1728" s="37"/>
      <c r="I1728" s="37"/>
      <c r="J1728" s="38" t="str">
        <f t="shared" si="123"/>
        <v>S</v>
      </c>
      <c r="K1728" s="38"/>
      <c r="L1728" s="38"/>
      <c r="M1728" s="38"/>
      <c r="N1728" s="38"/>
      <c r="O1728" s="38"/>
      <c r="P1728" s="38"/>
      <c r="Q1728" s="34">
        <v>33</v>
      </c>
      <c r="R1728" s="34">
        <v>1.54</v>
      </c>
      <c r="U1728" s="39">
        <f t="shared" si="124"/>
        <v>31.461509000000003</v>
      </c>
      <c r="V1728" s="34">
        <v>9.5890000000000004</v>
      </c>
      <c r="X1728" s="39"/>
      <c r="AA1728" s="34">
        <v>433.74900000000002</v>
      </c>
      <c r="AB1728" s="34">
        <v>424.16</v>
      </c>
      <c r="AD1728" s="34">
        <v>8.8379999999999992</v>
      </c>
    </row>
    <row r="1729" spans="1:30" s="34" customFormat="1" x14ac:dyDescent="0.2">
      <c r="A1729" s="34" t="s">
        <v>200</v>
      </c>
      <c r="C1729" s="36" t="s">
        <v>39</v>
      </c>
      <c r="D1729" s="37">
        <v>31719</v>
      </c>
      <c r="E1729" s="37"/>
      <c r="F1729" s="37"/>
      <c r="G1729" s="37"/>
      <c r="H1729" s="37"/>
      <c r="I1729" s="37"/>
      <c r="J1729" s="38" t="str">
        <f t="shared" ref="J1729:J1792" si="125">IF(ISBLANK(Q1729),"V","S")</f>
        <v>S</v>
      </c>
      <c r="K1729" s="38"/>
      <c r="L1729" s="38"/>
      <c r="M1729" s="38"/>
      <c r="N1729" s="38"/>
      <c r="O1729" s="38"/>
      <c r="P1729" s="38"/>
      <c r="Q1729" s="34">
        <v>33</v>
      </c>
      <c r="R1729" s="34">
        <v>1.02</v>
      </c>
      <c r="U1729" s="39">
        <f t="shared" si="124"/>
        <v>31.983187999999998</v>
      </c>
      <c r="V1729" s="34">
        <v>9.7479999999999993</v>
      </c>
      <c r="X1729" s="39"/>
      <c r="AA1729" s="34">
        <v>433.74900000000002</v>
      </c>
      <c r="AB1729" s="34">
        <v>424.00099999999998</v>
      </c>
      <c r="AD1729" s="34">
        <v>8.9969999999999999</v>
      </c>
    </row>
    <row r="1730" spans="1:30" s="34" customFormat="1" x14ac:dyDescent="0.2">
      <c r="A1730" s="34" t="s">
        <v>200</v>
      </c>
      <c r="C1730" s="36" t="s">
        <v>39</v>
      </c>
      <c r="D1730" s="37">
        <v>31760</v>
      </c>
      <c r="E1730" s="37"/>
      <c r="F1730" s="37"/>
      <c r="G1730" s="37"/>
      <c r="H1730" s="37"/>
      <c r="I1730" s="37"/>
      <c r="J1730" s="38" t="str">
        <f t="shared" si="125"/>
        <v>S</v>
      </c>
      <c r="K1730" s="38"/>
      <c r="L1730" s="38"/>
      <c r="M1730" s="38"/>
      <c r="N1730" s="38"/>
      <c r="O1730" s="38"/>
      <c r="P1730" s="38"/>
      <c r="Q1730" s="34">
        <v>33</v>
      </c>
      <c r="R1730" s="34">
        <v>1.01</v>
      </c>
      <c r="U1730" s="39">
        <f t="shared" si="124"/>
        <v>31.993030999999998</v>
      </c>
      <c r="V1730" s="34">
        <v>9.7509999999999994</v>
      </c>
      <c r="X1730" s="39"/>
      <c r="AA1730" s="34">
        <v>433.74900000000002</v>
      </c>
      <c r="AB1730" s="34">
        <v>423.99799999999999</v>
      </c>
      <c r="AD1730" s="34">
        <v>9</v>
      </c>
    </row>
    <row r="1731" spans="1:30" s="34" customFormat="1" x14ac:dyDescent="0.2">
      <c r="A1731" s="34" t="s">
        <v>200</v>
      </c>
      <c r="C1731" s="36" t="s">
        <v>39</v>
      </c>
      <c r="D1731" s="37">
        <v>31774</v>
      </c>
      <c r="E1731" s="37"/>
      <c r="F1731" s="37"/>
      <c r="G1731" s="37"/>
      <c r="H1731" s="37"/>
      <c r="I1731" s="37"/>
      <c r="J1731" s="38" t="str">
        <f t="shared" si="125"/>
        <v>S</v>
      </c>
      <c r="K1731" s="38"/>
      <c r="L1731" s="38"/>
      <c r="M1731" s="38"/>
      <c r="N1731" s="38"/>
      <c r="O1731" s="38"/>
      <c r="P1731" s="38"/>
      <c r="Q1731" s="34">
        <v>33</v>
      </c>
      <c r="R1731" s="34">
        <v>1.02</v>
      </c>
      <c r="U1731" s="39">
        <f t="shared" si="124"/>
        <v>31.983187999999998</v>
      </c>
      <c r="V1731" s="34">
        <v>9.7479999999999993</v>
      </c>
      <c r="X1731" s="39"/>
      <c r="AA1731" s="34">
        <v>433.74900000000002</v>
      </c>
      <c r="AB1731" s="34">
        <v>424.00099999999998</v>
      </c>
      <c r="AD1731" s="34">
        <v>8.9969999999999999</v>
      </c>
    </row>
    <row r="1732" spans="1:30" s="34" customFormat="1" x14ac:dyDescent="0.2">
      <c r="A1732" s="34" t="s">
        <v>200</v>
      </c>
      <c r="C1732" s="36" t="s">
        <v>39</v>
      </c>
      <c r="D1732" s="37">
        <v>31780</v>
      </c>
      <c r="E1732" s="37"/>
      <c r="F1732" s="37"/>
      <c r="G1732" s="37"/>
      <c r="H1732" s="37"/>
      <c r="I1732" s="37"/>
      <c r="J1732" s="38" t="str">
        <f t="shared" si="125"/>
        <v>S</v>
      </c>
      <c r="K1732" s="38"/>
      <c r="L1732" s="38"/>
      <c r="M1732" s="38"/>
      <c r="N1732" s="38"/>
      <c r="O1732" s="38"/>
      <c r="P1732" s="38"/>
      <c r="Q1732" s="34">
        <v>33</v>
      </c>
      <c r="R1732" s="34">
        <v>1</v>
      </c>
      <c r="U1732" s="39">
        <f t="shared" si="124"/>
        <v>32.002873999999998</v>
      </c>
      <c r="V1732" s="34">
        <v>9.7539999999999996</v>
      </c>
      <c r="X1732" s="39"/>
      <c r="AA1732" s="34">
        <v>433.74900000000002</v>
      </c>
      <c r="AB1732" s="34">
        <v>423.995</v>
      </c>
      <c r="AD1732" s="34">
        <v>9.0030000000000001</v>
      </c>
    </row>
    <row r="1733" spans="1:30" s="34" customFormat="1" x14ac:dyDescent="0.2">
      <c r="A1733" s="34" t="s">
        <v>200</v>
      </c>
      <c r="C1733" s="36" t="s">
        <v>39</v>
      </c>
      <c r="D1733" s="37">
        <v>31788</v>
      </c>
      <c r="E1733" s="37"/>
      <c r="F1733" s="37"/>
      <c r="G1733" s="37"/>
      <c r="H1733" s="37"/>
      <c r="I1733" s="37"/>
      <c r="J1733" s="38" t="str">
        <f t="shared" si="125"/>
        <v>S</v>
      </c>
      <c r="K1733" s="38"/>
      <c r="L1733" s="38"/>
      <c r="M1733" s="38"/>
      <c r="N1733" s="38"/>
      <c r="O1733" s="38"/>
      <c r="P1733" s="38"/>
      <c r="Q1733" s="34">
        <v>33</v>
      </c>
      <c r="R1733" s="34">
        <v>0.95</v>
      </c>
      <c r="U1733" s="39">
        <f t="shared" si="124"/>
        <v>32.052089000000002</v>
      </c>
      <c r="V1733" s="34">
        <v>9.7690000000000001</v>
      </c>
      <c r="X1733" s="39"/>
      <c r="AA1733" s="34">
        <v>433.74900000000002</v>
      </c>
      <c r="AB1733" s="34">
        <v>423.98</v>
      </c>
      <c r="AD1733" s="34">
        <v>9.0180000000000007</v>
      </c>
    </row>
    <row r="1734" spans="1:30" s="34" customFormat="1" x14ac:dyDescent="0.2">
      <c r="A1734" s="34" t="s">
        <v>200</v>
      </c>
      <c r="C1734" s="36" t="s">
        <v>39</v>
      </c>
      <c r="D1734" s="37">
        <v>31903</v>
      </c>
      <c r="E1734" s="37"/>
      <c r="F1734" s="37"/>
      <c r="G1734" s="37"/>
      <c r="H1734" s="37"/>
      <c r="I1734" s="37"/>
      <c r="J1734" s="38" t="str">
        <f t="shared" si="125"/>
        <v>S</v>
      </c>
      <c r="K1734" s="38"/>
      <c r="L1734" s="38"/>
      <c r="M1734" s="38"/>
      <c r="N1734" s="38"/>
      <c r="O1734" s="38"/>
      <c r="P1734" s="38"/>
      <c r="Q1734" s="34">
        <v>33</v>
      </c>
      <c r="R1734" s="34">
        <v>0.85</v>
      </c>
      <c r="U1734" s="39">
        <f t="shared" si="124"/>
        <v>32.150519000000003</v>
      </c>
      <c r="V1734" s="34">
        <v>9.7989999999999995</v>
      </c>
      <c r="X1734" s="39"/>
      <c r="AA1734" s="34">
        <v>433.74900000000002</v>
      </c>
      <c r="AB1734" s="34">
        <v>423.94900000000001</v>
      </c>
      <c r="AD1734" s="34">
        <v>9.048</v>
      </c>
    </row>
    <row r="1735" spans="1:30" s="34" customFormat="1" x14ac:dyDescent="0.2">
      <c r="A1735" s="34" t="s">
        <v>200</v>
      </c>
      <c r="C1735" s="36" t="s">
        <v>39</v>
      </c>
      <c r="D1735" s="37">
        <v>31986</v>
      </c>
      <c r="E1735" s="37"/>
      <c r="F1735" s="37"/>
      <c r="G1735" s="37"/>
      <c r="H1735" s="37"/>
      <c r="I1735" s="37"/>
      <c r="J1735" s="38" t="str">
        <f t="shared" si="125"/>
        <v>S</v>
      </c>
      <c r="K1735" s="38"/>
      <c r="L1735" s="38"/>
      <c r="M1735" s="38"/>
      <c r="N1735" s="38"/>
      <c r="O1735" s="38"/>
      <c r="P1735" s="38"/>
      <c r="Q1735" s="34">
        <v>33</v>
      </c>
      <c r="R1735" s="34">
        <v>1.48</v>
      </c>
      <c r="U1735" s="39">
        <f t="shared" si="124"/>
        <v>31.520567</v>
      </c>
      <c r="V1735" s="34">
        <v>9.6069999999999993</v>
      </c>
      <c r="X1735" s="39"/>
      <c r="AA1735" s="34">
        <v>433.74900000000002</v>
      </c>
      <c r="AB1735" s="34">
        <v>424.14100000000002</v>
      </c>
      <c r="AD1735" s="34">
        <v>8.8559999999999999</v>
      </c>
    </row>
    <row r="1736" spans="1:30" s="34" customFormat="1" x14ac:dyDescent="0.2">
      <c r="A1736" s="34" t="s">
        <v>200</v>
      </c>
      <c r="C1736" s="36" t="s">
        <v>39</v>
      </c>
      <c r="D1736" s="37">
        <v>31999</v>
      </c>
      <c r="E1736" s="37"/>
      <c r="F1736" s="37"/>
      <c r="G1736" s="37"/>
      <c r="H1736" s="37"/>
      <c r="I1736" s="37"/>
      <c r="J1736" s="38" t="str">
        <f t="shared" si="125"/>
        <v>S</v>
      </c>
      <c r="K1736" s="38"/>
      <c r="L1736" s="38"/>
      <c r="M1736" s="38"/>
      <c r="N1736" s="38"/>
      <c r="O1736" s="38"/>
      <c r="P1736" s="38"/>
      <c r="Q1736" s="34">
        <v>33</v>
      </c>
      <c r="R1736" s="34">
        <v>1.52</v>
      </c>
      <c r="U1736" s="39">
        <f t="shared" si="124"/>
        <v>31.481195000000003</v>
      </c>
      <c r="V1736" s="34">
        <v>9.5950000000000006</v>
      </c>
      <c r="X1736" s="39"/>
      <c r="AA1736" s="34">
        <v>433.74900000000002</v>
      </c>
      <c r="AB1736" s="34">
        <v>424.154</v>
      </c>
      <c r="AD1736" s="34">
        <v>8.8439999999999994</v>
      </c>
    </row>
    <row r="1737" spans="1:30" s="34" customFormat="1" x14ac:dyDescent="0.2">
      <c r="A1737" s="34" t="s">
        <v>200</v>
      </c>
      <c r="C1737" s="36" t="s">
        <v>39</v>
      </c>
      <c r="D1737" s="37">
        <v>32047</v>
      </c>
      <c r="E1737" s="37"/>
      <c r="F1737" s="37"/>
      <c r="G1737" s="37"/>
      <c r="H1737" s="37"/>
      <c r="I1737" s="37"/>
      <c r="J1737" s="38" t="str">
        <f t="shared" si="125"/>
        <v>S</v>
      </c>
      <c r="K1737" s="38"/>
      <c r="L1737" s="38"/>
      <c r="M1737" s="38"/>
      <c r="N1737" s="38"/>
      <c r="O1737" s="38"/>
      <c r="P1737" s="38"/>
      <c r="Q1737" s="34">
        <v>33</v>
      </c>
      <c r="R1737" s="34">
        <v>1.5</v>
      </c>
      <c r="U1737" s="39">
        <f t="shared" si="124"/>
        <v>31.500881000000003</v>
      </c>
      <c r="V1737" s="34">
        <v>9.6010000000000009</v>
      </c>
      <c r="X1737" s="39"/>
      <c r="AA1737" s="34">
        <v>433.74900000000002</v>
      </c>
      <c r="AB1737" s="34">
        <v>424.14699999999999</v>
      </c>
      <c r="AD1737" s="34">
        <v>8.85</v>
      </c>
    </row>
    <row r="1738" spans="1:30" s="34" customFormat="1" x14ac:dyDescent="0.2">
      <c r="A1738" s="34" t="s">
        <v>200</v>
      </c>
      <c r="C1738" s="36" t="s">
        <v>39</v>
      </c>
      <c r="D1738" s="37">
        <v>32200</v>
      </c>
      <c r="E1738" s="37"/>
      <c r="F1738" s="37"/>
      <c r="G1738" s="37"/>
      <c r="H1738" s="37"/>
      <c r="I1738" s="37"/>
      <c r="J1738" s="38" t="str">
        <f t="shared" si="125"/>
        <v>S</v>
      </c>
      <c r="K1738" s="38"/>
      <c r="L1738" s="38"/>
      <c r="M1738" s="38"/>
      <c r="N1738" s="38"/>
      <c r="O1738" s="38"/>
      <c r="P1738" s="38"/>
      <c r="Q1738" s="34">
        <v>33</v>
      </c>
      <c r="R1738" s="34">
        <v>0.98</v>
      </c>
      <c r="U1738" s="39">
        <f t="shared" si="124"/>
        <v>32.022559999999999</v>
      </c>
      <c r="V1738" s="34">
        <v>9.76</v>
      </c>
      <c r="X1738" s="39"/>
      <c r="AA1738" s="34">
        <v>433.74900000000002</v>
      </c>
      <c r="AB1738" s="34">
        <v>423.98899999999998</v>
      </c>
      <c r="AD1738" s="34">
        <v>9.0090000000000003</v>
      </c>
    </row>
    <row r="1739" spans="1:30" s="34" customFormat="1" x14ac:dyDescent="0.2">
      <c r="A1739" s="34" t="s">
        <v>200</v>
      </c>
      <c r="C1739" s="36" t="s">
        <v>39</v>
      </c>
      <c r="D1739" s="37">
        <v>32201</v>
      </c>
      <c r="E1739" s="37"/>
      <c r="F1739" s="37"/>
      <c r="G1739" s="37"/>
      <c r="H1739" s="37"/>
      <c r="I1739" s="37"/>
      <c r="J1739" s="38" t="str">
        <f t="shared" si="125"/>
        <v>S</v>
      </c>
      <c r="K1739" s="38"/>
      <c r="L1739" s="38"/>
      <c r="M1739" s="38"/>
      <c r="N1739" s="38"/>
      <c r="O1739" s="38"/>
      <c r="P1739" s="38"/>
      <c r="Q1739" s="34">
        <v>33</v>
      </c>
      <c r="R1739" s="34">
        <v>0.98</v>
      </c>
      <c r="U1739" s="39">
        <f t="shared" si="124"/>
        <v>32.022559999999999</v>
      </c>
      <c r="V1739" s="34">
        <v>9.76</v>
      </c>
      <c r="X1739" s="39"/>
      <c r="AA1739" s="34">
        <v>433.74900000000002</v>
      </c>
      <c r="AB1739" s="34">
        <v>423.98899999999998</v>
      </c>
      <c r="AD1739" s="34">
        <v>9.0090000000000003</v>
      </c>
    </row>
    <row r="1740" spans="1:30" s="34" customFormat="1" x14ac:dyDescent="0.2">
      <c r="A1740" s="34" t="s">
        <v>200</v>
      </c>
      <c r="C1740" s="36" t="s">
        <v>39</v>
      </c>
      <c r="D1740" s="37">
        <v>32231</v>
      </c>
      <c r="E1740" s="37"/>
      <c r="F1740" s="37"/>
      <c r="G1740" s="37"/>
      <c r="H1740" s="37"/>
      <c r="I1740" s="37"/>
      <c r="J1740" s="38" t="str">
        <f t="shared" si="125"/>
        <v>S</v>
      </c>
      <c r="K1740" s="38"/>
      <c r="L1740" s="38"/>
      <c r="M1740" s="38"/>
      <c r="N1740" s="38"/>
      <c r="O1740" s="38"/>
      <c r="P1740" s="38"/>
      <c r="Q1740" s="34">
        <v>33</v>
      </c>
      <c r="R1740" s="34">
        <v>0.98</v>
      </c>
      <c r="U1740" s="39">
        <f t="shared" si="124"/>
        <v>32.022559999999999</v>
      </c>
      <c r="V1740" s="34">
        <v>9.76</v>
      </c>
      <c r="X1740" s="39"/>
      <c r="AA1740" s="34">
        <v>433.74900000000002</v>
      </c>
      <c r="AB1740" s="34">
        <v>423.98899999999998</v>
      </c>
      <c r="AD1740" s="34">
        <v>9.0090000000000003</v>
      </c>
    </row>
    <row r="1741" spans="1:30" s="34" customFormat="1" x14ac:dyDescent="0.2">
      <c r="A1741" s="34" t="s">
        <v>200</v>
      </c>
      <c r="C1741" s="36" t="s">
        <v>39</v>
      </c>
      <c r="D1741" s="37">
        <v>32235</v>
      </c>
      <c r="E1741" s="37"/>
      <c r="F1741" s="37"/>
      <c r="G1741" s="37"/>
      <c r="H1741" s="37"/>
      <c r="I1741" s="37"/>
      <c r="J1741" s="38" t="str">
        <f t="shared" si="125"/>
        <v>S</v>
      </c>
      <c r="K1741" s="38"/>
      <c r="L1741" s="38"/>
      <c r="M1741" s="38"/>
      <c r="N1741" s="38"/>
      <c r="O1741" s="38"/>
      <c r="P1741" s="38"/>
      <c r="Q1741" s="34">
        <v>33</v>
      </c>
      <c r="R1741" s="34">
        <v>1.02</v>
      </c>
      <c r="U1741" s="39">
        <f t="shared" si="124"/>
        <v>31.983187999999998</v>
      </c>
      <c r="V1741" s="34">
        <v>9.7479999999999993</v>
      </c>
      <c r="X1741" s="39"/>
      <c r="AA1741" s="34">
        <v>433.74900000000002</v>
      </c>
      <c r="AB1741" s="34">
        <v>424.00099999999998</v>
      </c>
      <c r="AD1741" s="34">
        <v>8.9969999999999999</v>
      </c>
    </row>
    <row r="1742" spans="1:30" s="34" customFormat="1" x14ac:dyDescent="0.2">
      <c r="A1742" s="34" t="s">
        <v>200</v>
      </c>
      <c r="C1742" s="36" t="s">
        <v>39</v>
      </c>
      <c r="D1742" s="37">
        <v>32238</v>
      </c>
      <c r="E1742" s="37"/>
      <c r="F1742" s="37"/>
      <c r="G1742" s="37"/>
      <c r="H1742" s="37"/>
      <c r="I1742" s="37"/>
      <c r="J1742" s="38" t="str">
        <f t="shared" si="125"/>
        <v>S</v>
      </c>
      <c r="K1742" s="38"/>
      <c r="L1742" s="38"/>
      <c r="M1742" s="38"/>
      <c r="N1742" s="38"/>
      <c r="O1742" s="38"/>
      <c r="P1742" s="38"/>
      <c r="Q1742" s="34">
        <v>33</v>
      </c>
      <c r="R1742" s="34">
        <v>1.08</v>
      </c>
      <c r="U1742" s="39">
        <f t="shared" ref="U1742:U1806" si="126">V1742*3.281</f>
        <v>31.920849</v>
      </c>
      <c r="V1742" s="34">
        <v>9.7289999999999992</v>
      </c>
      <c r="X1742" s="39"/>
      <c r="AA1742" s="34">
        <v>433.74900000000002</v>
      </c>
      <c r="AB1742" s="34">
        <v>424.01900000000001</v>
      </c>
      <c r="AD1742" s="34">
        <v>8.9779999999999998</v>
      </c>
    </row>
    <row r="1743" spans="1:30" s="34" customFormat="1" x14ac:dyDescent="0.2">
      <c r="A1743" s="34" t="s">
        <v>200</v>
      </c>
      <c r="C1743" s="36" t="s">
        <v>39</v>
      </c>
      <c r="D1743" s="37">
        <v>32242</v>
      </c>
      <c r="E1743" s="37"/>
      <c r="F1743" s="37"/>
      <c r="G1743" s="37"/>
      <c r="H1743" s="37"/>
      <c r="I1743" s="37"/>
      <c r="J1743" s="38" t="str">
        <f t="shared" si="125"/>
        <v>S</v>
      </c>
      <c r="K1743" s="38"/>
      <c r="L1743" s="38"/>
      <c r="M1743" s="38"/>
      <c r="N1743" s="38"/>
      <c r="O1743" s="38"/>
      <c r="P1743" s="38"/>
      <c r="Q1743" s="34">
        <v>33</v>
      </c>
      <c r="R1743" s="34">
        <v>1.1100000000000001</v>
      </c>
      <c r="U1743" s="39">
        <f t="shared" si="126"/>
        <v>31.891320000000004</v>
      </c>
      <c r="V1743" s="34">
        <v>9.7200000000000006</v>
      </c>
      <c r="X1743" s="39"/>
      <c r="AA1743" s="34">
        <v>433.74900000000002</v>
      </c>
      <c r="AB1743" s="34">
        <v>424.029</v>
      </c>
      <c r="AD1743" s="34">
        <v>8.9689999999999994</v>
      </c>
    </row>
    <row r="1744" spans="1:30" s="34" customFormat="1" x14ac:dyDescent="0.2">
      <c r="A1744" s="34" t="s">
        <v>200</v>
      </c>
      <c r="C1744" s="36" t="s">
        <v>39</v>
      </c>
      <c r="D1744" s="37">
        <v>32245</v>
      </c>
      <c r="E1744" s="37"/>
      <c r="F1744" s="37"/>
      <c r="G1744" s="37"/>
      <c r="H1744" s="37"/>
      <c r="I1744" s="37"/>
      <c r="J1744" s="38" t="str">
        <f t="shared" si="125"/>
        <v>S</v>
      </c>
      <c r="K1744" s="38"/>
      <c r="L1744" s="38"/>
      <c r="M1744" s="38"/>
      <c r="N1744" s="38"/>
      <c r="O1744" s="38"/>
      <c r="P1744" s="38"/>
      <c r="Q1744" s="34">
        <v>33</v>
      </c>
      <c r="R1744" s="34">
        <v>1.1399999999999999</v>
      </c>
      <c r="U1744" s="39">
        <f t="shared" si="126"/>
        <v>31.861791000000004</v>
      </c>
      <c r="V1744" s="34">
        <v>9.7110000000000003</v>
      </c>
      <c r="X1744" s="39"/>
      <c r="AA1744" s="34">
        <v>433.74900000000002</v>
      </c>
      <c r="AB1744" s="34">
        <v>424.03800000000001</v>
      </c>
      <c r="AD1744" s="34">
        <v>8.9600000000000009</v>
      </c>
    </row>
    <row r="1745" spans="1:30" s="34" customFormat="1" x14ac:dyDescent="0.2">
      <c r="A1745" s="34" t="s">
        <v>200</v>
      </c>
      <c r="C1745" s="36" t="s">
        <v>39</v>
      </c>
      <c r="D1745" s="37">
        <v>32263</v>
      </c>
      <c r="E1745" s="37"/>
      <c r="F1745" s="37"/>
      <c r="G1745" s="37"/>
      <c r="H1745" s="37"/>
      <c r="I1745" s="37"/>
      <c r="J1745" s="38" t="str">
        <f t="shared" si="125"/>
        <v>S</v>
      </c>
      <c r="K1745" s="38"/>
      <c r="L1745" s="38"/>
      <c r="M1745" s="38"/>
      <c r="N1745" s="38"/>
      <c r="O1745" s="38"/>
      <c r="P1745" s="38"/>
      <c r="Q1745" s="34">
        <v>33</v>
      </c>
      <c r="R1745" s="34">
        <v>1.26</v>
      </c>
      <c r="U1745" s="39">
        <f t="shared" si="126"/>
        <v>31.740393999999998</v>
      </c>
      <c r="V1745" s="34">
        <v>9.6739999999999995</v>
      </c>
      <c r="X1745" s="39"/>
      <c r="AA1745" s="34">
        <v>433.74900000000002</v>
      </c>
      <c r="AB1745" s="34">
        <v>424.07400000000001</v>
      </c>
      <c r="AD1745" s="34">
        <v>8.923</v>
      </c>
    </row>
    <row r="1746" spans="1:30" s="34" customFormat="1" x14ac:dyDescent="0.2">
      <c r="A1746" s="34" t="s">
        <v>200</v>
      </c>
      <c r="C1746" s="36" t="s">
        <v>39</v>
      </c>
      <c r="D1746" s="37">
        <v>32297</v>
      </c>
      <c r="E1746" s="37"/>
      <c r="F1746" s="37"/>
      <c r="G1746" s="37"/>
      <c r="H1746" s="37"/>
      <c r="I1746" s="37"/>
      <c r="J1746" s="38" t="str">
        <f t="shared" si="125"/>
        <v>S</v>
      </c>
      <c r="K1746" s="38"/>
      <c r="L1746" s="38"/>
      <c r="M1746" s="38"/>
      <c r="N1746" s="38"/>
      <c r="O1746" s="38"/>
      <c r="P1746" s="38"/>
      <c r="Q1746" s="34">
        <v>33</v>
      </c>
      <c r="R1746" s="34">
        <v>1.1599999999999999</v>
      </c>
      <c r="U1746" s="39">
        <f t="shared" si="126"/>
        <v>31.842105</v>
      </c>
      <c r="V1746" s="34">
        <v>9.7050000000000001</v>
      </c>
      <c r="X1746" s="39"/>
      <c r="AA1746" s="34">
        <v>433.74900000000002</v>
      </c>
      <c r="AB1746" s="34">
        <v>424.04399999999998</v>
      </c>
      <c r="AD1746" s="34">
        <v>8.9540000000000006</v>
      </c>
    </row>
    <row r="1747" spans="1:30" s="34" customFormat="1" x14ac:dyDescent="0.2">
      <c r="A1747" s="34" t="s">
        <v>200</v>
      </c>
      <c r="C1747" s="36" t="s">
        <v>39</v>
      </c>
      <c r="D1747" s="37">
        <v>32313</v>
      </c>
      <c r="E1747" s="37"/>
      <c r="F1747" s="37"/>
      <c r="G1747" s="37"/>
      <c r="H1747" s="37"/>
      <c r="I1747" s="37"/>
      <c r="J1747" s="38" t="str">
        <f t="shared" si="125"/>
        <v>S</v>
      </c>
      <c r="K1747" s="38"/>
      <c r="L1747" s="38"/>
      <c r="M1747" s="38"/>
      <c r="N1747" s="38"/>
      <c r="O1747" s="38"/>
      <c r="P1747" s="38"/>
      <c r="Q1747" s="34">
        <v>33</v>
      </c>
      <c r="R1747" s="34">
        <v>1.1200000000000001</v>
      </c>
      <c r="U1747" s="39">
        <f t="shared" si="126"/>
        <v>31.881477000000004</v>
      </c>
      <c r="V1747" s="34">
        <v>9.7170000000000005</v>
      </c>
      <c r="X1747" s="39"/>
      <c r="AA1747" s="34">
        <v>433.74900000000002</v>
      </c>
      <c r="AB1747" s="34">
        <v>424.03199999999998</v>
      </c>
      <c r="AD1747" s="34">
        <v>8.9659999999999993</v>
      </c>
    </row>
    <row r="1748" spans="1:30" s="34" customFormat="1" x14ac:dyDescent="0.2">
      <c r="A1748" s="34" t="s">
        <v>200</v>
      </c>
      <c r="C1748" s="36" t="s">
        <v>39</v>
      </c>
      <c r="D1748" s="37">
        <v>32381</v>
      </c>
      <c r="E1748" s="37"/>
      <c r="F1748" s="37"/>
      <c r="G1748" s="37"/>
      <c r="H1748" s="37"/>
      <c r="I1748" s="37"/>
      <c r="J1748" s="38" t="str">
        <f t="shared" si="125"/>
        <v>S</v>
      </c>
      <c r="K1748" s="38"/>
      <c r="L1748" s="38"/>
      <c r="M1748" s="38"/>
      <c r="N1748" s="38"/>
      <c r="O1748" s="38"/>
      <c r="P1748" s="38"/>
      <c r="Q1748" s="34">
        <v>33</v>
      </c>
      <c r="R1748" s="34">
        <v>0.93</v>
      </c>
      <c r="U1748" s="39">
        <f t="shared" si="126"/>
        <v>32.071775000000002</v>
      </c>
      <c r="V1748" s="34">
        <v>9.7750000000000004</v>
      </c>
      <c r="X1748" s="39"/>
      <c r="AA1748" s="34">
        <v>433.74900000000002</v>
      </c>
      <c r="AB1748" s="34">
        <v>423.97399999999999</v>
      </c>
      <c r="AD1748" s="34">
        <v>9.0239999999999991</v>
      </c>
    </row>
    <row r="1749" spans="1:30" s="34" customFormat="1" x14ac:dyDescent="0.2">
      <c r="A1749" s="34" t="s">
        <v>200</v>
      </c>
      <c r="C1749" s="36" t="s">
        <v>39</v>
      </c>
      <c r="D1749" s="37">
        <v>32410</v>
      </c>
      <c r="E1749" s="37"/>
      <c r="F1749" s="37"/>
      <c r="G1749" s="37"/>
      <c r="H1749" s="37"/>
      <c r="I1749" s="37"/>
      <c r="J1749" s="38" t="str">
        <f t="shared" si="125"/>
        <v>S</v>
      </c>
      <c r="K1749" s="38"/>
      <c r="L1749" s="38"/>
      <c r="M1749" s="38"/>
      <c r="N1749" s="38"/>
      <c r="O1749" s="38"/>
      <c r="P1749" s="38"/>
      <c r="Q1749" s="34">
        <v>33</v>
      </c>
      <c r="R1749" s="34">
        <v>0.76</v>
      </c>
      <c r="U1749" s="39">
        <f t="shared" si="126"/>
        <v>32.242387000000001</v>
      </c>
      <c r="V1749" s="34">
        <v>9.827</v>
      </c>
      <c r="X1749" s="39"/>
      <c r="AA1749" s="34">
        <v>433.74900000000002</v>
      </c>
      <c r="AB1749" s="34">
        <v>423.92200000000003</v>
      </c>
      <c r="AD1749" s="34">
        <v>9.0760000000000005</v>
      </c>
    </row>
    <row r="1750" spans="1:30" s="34" customFormat="1" x14ac:dyDescent="0.2">
      <c r="A1750" s="34" t="s">
        <v>200</v>
      </c>
      <c r="C1750" s="36" t="s">
        <v>39</v>
      </c>
      <c r="D1750" s="37">
        <v>32411</v>
      </c>
      <c r="E1750" s="37"/>
      <c r="F1750" s="37"/>
      <c r="G1750" s="37"/>
      <c r="H1750" s="37"/>
      <c r="I1750" s="37"/>
      <c r="J1750" s="38" t="str">
        <f t="shared" si="125"/>
        <v>S</v>
      </c>
      <c r="K1750" s="38"/>
      <c r="L1750" s="38"/>
      <c r="M1750" s="38"/>
      <c r="N1750" s="38"/>
      <c r="O1750" s="38"/>
      <c r="P1750" s="38"/>
      <c r="Q1750" s="34">
        <v>33</v>
      </c>
      <c r="R1750" s="34">
        <v>0.73</v>
      </c>
      <c r="U1750" s="39">
        <f t="shared" si="126"/>
        <v>32.271916000000004</v>
      </c>
      <c r="V1750" s="34">
        <v>9.8360000000000003</v>
      </c>
      <c r="X1750" s="39"/>
      <c r="AA1750" s="34">
        <v>433.74900000000002</v>
      </c>
      <c r="AB1750" s="34">
        <v>423.91300000000001</v>
      </c>
      <c r="AD1750" s="34">
        <f t="shared" ref="AD1750:AD1768" si="127">432.998-AB1750</f>
        <v>9.0849999999999795</v>
      </c>
    </row>
    <row r="1751" spans="1:30" s="34" customFormat="1" x14ac:dyDescent="0.2">
      <c r="A1751" s="34" t="s">
        <v>200</v>
      </c>
      <c r="C1751" s="36" t="s">
        <v>39</v>
      </c>
      <c r="D1751" s="37">
        <v>32605</v>
      </c>
      <c r="E1751" s="37"/>
      <c r="F1751" s="37"/>
      <c r="G1751" s="37"/>
      <c r="H1751" s="37"/>
      <c r="I1751" s="37"/>
      <c r="J1751" s="38" t="s">
        <v>207</v>
      </c>
      <c r="K1751" s="38"/>
      <c r="L1751" s="38"/>
      <c r="M1751" s="38"/>
      <c r="N1751" s="38"/>
      <c r="O1751" s="38"/>
      <c r="P1751" s="38"/>
      <c r="Q1751" s="34">
        <v>0</v>
      </c>
      <c r="U1751" s="39">
        <f t="shared" si="126"/>
        <v>32.409718000000005</v>
      </c>
      <c r="V1751" s="34">
        <v>9.8780000000000001</v>
      </c>
      <c r="X1751" s="39"/>
      <c r="AA1751" s="34">
        <v>433.74900000000002</v>
      </c>
      <c r="AB1751" s="34">
        <f t="shared" ref="AB1751:AB1768" si="128">AA1751-V1751</f>
        <v>423.87100000000004</v>
      </c>
      <c r="AD1751" s="34">
        <f t="shared" si="127"/>
        <v>9.1269999999999527</v>
      </c>
    </row>
    <row r="1752" spans="1:30" s="34" customFormat="1" x14ac:dyDescent="0.2">
      <c r="A1752" s="34" t="s">
        <v>200</v>
      </c>
      <c r="C1752" s="36" t="s">
        <v>39</v>
      </c>
      <c r="D1752" s="37">
        <v>32613</v>
      </c>
      <c r="E1752" s="37"/>
      <c r="F1752" s="37"/>
      <c r="G1752" s="37"/>
      <c r="H1752" s="37"/>
      <c r="I1752" s="37"/>
      <c r="J1752" s="38" t="s">
        <v>207</v>
      </c>
      <c r="K1752" s="38"/>
      <c r="L1752" s="38"/>
      <c r="M1752" s="38"/>
      <c r="N1752" s="38"/>
      <c r="O1752" s="38"/>
      <c r="P1752" s="38"/>
      <c r="Q1752" s="34">
        <v>0</v>
      </c>
      <c r="U1752" s="39">
        <f t="shared" si="126"/>
        <v>32.285040000000002</v>
      </c>
      <c r="V1752" s="34">
        <v>9.84</v>
      </c>
      <c r="X1752" s="39"/>
      <c r="AA1752" s="34">
        <v>433.74900000000002</v>
      </c>
      <c r="AB1752" s="34">
        <f t="shared" si="128"/>
        <v>423.90900000000005</v>
      </c>
      <c r="AD1752" s="34">
        <f t="shared" si="127"/>
        <v>9.0889999999999418</v>
      </c>
    </row>
    <row r="1753" spans="1:30" s="34" customFormat="1" x14ac:dyDescent="0.2">
      <c r="A1753" s="34" t="s">
        <v>200</v>
      </c>
      <c r="C1753" s="36" t="s">
        <v>39</v>
      </c>
      <c r="D1753" s="37">
        <v>32641</v>
      </c>
      <c r="E1753" s="37"/>
      <c r="F1753" s="37"/>
      <c r="G1753" s="37"/>
      <c r="H1753" s="37"/>
      <c r="I1753" s="37"/>
      <c r="J1753" s="38" t="str">
        <f t="shared" si="125"/>
        <v>V</v>
      </c>
      <c r="K1753" s="38"/>
      <c r="L1753" s="38"/>
      <c r="M1753" s="38"/>
      <c r="N1753" s="38"/>
      <c r="O1753" s="38"/>
      <c r="P1753" s="38"/>
      <c r="U1753" s="39">
        <f t="shared" si="126"/>
        <v>31.878195999999999</v>
      </c>
      <c r="V1753" s="34">
        <v>9.7159999999999993</v>
      </c>
      <c r="X1753" s="39"/>
      <c r="AA1753" s="34">
        <v>433.74900000000002</v>
      </c>
      <c r="AB1753" s="34">
        <f t="shared" si="128"/>
        <v>424.03300000000002</v>
      </c>
      <c r="AD1753" s="34">
        <f t="shared" si="127"/>
        <v>8.964999999999975</v>
      </c>
    </row>
    <row r="1754" spans="1:30" s="34" customFormat="1" x14ac:dyDescent="0.2">
      <c r="A1754" s="34" t="s">
        <v>200</v>
      </c>
      <c r="C1754" s="36" t="s">
        <v>39</v>
      </c>
      <c r="D1754" s="37">
        <v>32660</v>
      </c>
      <c r="E1754" s="37"/>
      <c r="F1754" s="37"/>
      <c r="G1754" s="37"/>
      <c r="H1754" s="37"/>
      <c r="I1754" s="37"/>
      <c r="J1754" s="38" t="str">
        <f t="shared" si="125"/>
        <v>V</v>
      </c>
      <c r="K1754" s="38"/>
      <c r="L1754" s="38"/>
      <c r="M1754" s="38"/>
      <c r="N1754" s="38"/>
      <c r="O1754" s="38"/>
      <c r="P1754" s="38"/>
      <c r="U1754" s="39">
        <f t="shared" si="126"/>
        <v>31.881477000000004</v>
      </c>
      <c r="V1754" s="34">
        <v>9.7170000000000005</v>
      </c>
      <c r="X1754" s="39"/>
      <c r="AA1754" s="34">
        <v>433.74900000000002</v>
      </c>
      <c r="AB1754" s="34">
        <f t="shared" si="128"/>
        <v>424.03200000000004</v>
      </c>
      <c r="AD1754" s="34">
        <f t="shared" si="127"/>
        <v>8.9659999999999513</v>
      </c>
    </row>
    <row r="1755" spans="1:30" s="34" customFormat="1" x14ac:dyDescent="0.2">
      <c r="A1755" s="34" t="s">
        <v>200</v>
      </c>
      <c r="C1755" s="36" t="s">
        <v>39</v>
      </c>
      <c r="D1755" s="37">
        <v>32723</v>
      </c>
      <c r="E1755" s="37"/>
      <c r="F1755" s="37"/>
      <c r="G1755" s="37"/>
      <c r="H1755" s="37"/>
      <c r="I1755" s="37"/>
      <c r="J1755" s="38" t="str">
        <f t="shared" si="125"/>
        <v>V</v>
      </c>
      <c r="K1755" s="38"/>
      <c r="L1755" s="38"/>
      <c r="M1755" s="38"/>
      <c r="N1755" s="38"/>
      <c r="O1755" s="38"/>
      <c r="P1755" s="38"/>
      <c r="U1755" s="39">
        <f t="shared" si="126"/>
        <v>32.022559999999999</v>
      </c>
      <c r="V1755" s="34">
        <v>9.76</v>
      </c>
      <c r="X1755" s="39"/>
      <c r="AA1755" s="34">
        <v>433.74900000000002</v>
      </c>
      <c r="AB1755" s="34">
        <f t="shared" si="128"/>
        <v>423.98900000000003</v>
      </c>
      <c r="AD1755" s="34">
        <f t="shared" si="127"/>
        <v>9.0089999999999577</v>
      </c>
    </row>
    <row r="1756" spans="1:30" s="34" customFormat="1" x14ac:dyDescent="0.2">
      <c r="A1756" s="34" t="s">
        <v>200</v>
      </c>
      <c r="C1756" s="36" t="s">
        <v>39</v>
      </c>
      <c r="D1756" s="37">
        <v>32743</v>
      </c>
      <c r="E1756" s="37"/>
      <c r="F1756" s="37"/>
      <c r="G1756" s="37"/>
      <c r="H1756" s="37"/>
      <c r="I1756" s="37"/>
      <c r="J1756" s="38" t="str">
        <f t="shared" si="125"/>
        <v>S</v>
      </c>
      <c r="K1756" s="38"/>
      <c r="L1756" s="38"/>
      <c r="M1756" s="38"/>
      <c r="N1756" s="38"/>
      <c r="O1756" s="38"/>
      <c r="P1756" s="38"/>
      <c r="Q1756" s="34">
        <v>33</v>
      </c>
      <c r="R1756" s="34">
        <v>0.81</v>
      </c>
      <c r="U1756" s="39">
        <f t="shared" si="126"/>
        <v>32.193171999999997</v>
      </c>
      <c r="V1756" s="34">
        <v>9.8119999999999994</v>
      </c>
      <c r="X1756" s="39"/>
      <c r="AA1756" s="34">
        <v>433.74900000000002</v>
      </c>
      <c r="AB1756" s="34">
        <f t="shared" si="128"/>
        <v>423.93700000000001</v>
      </c>
      <c r="AD1756" s="34">
        <f t="shared" si="127"/>
        <v>9.0609999999999786</v>
      </c>
    </row>
    <row r="1757" spans="1:30" s="34" customFormat="1" x14ac:dyDescent="0.2">
      <c r="A1757" s="34" t="s">
        <v>200</v>
      </c>
      <c r="C1757" s="36" t="s">
        <v>39</v>
      </c>
      <c r="D1757" s="37">
        <v>32759</v>
      </c>
      <c r="E1757" s="37"/>
      <c r="F1757" s="37"/>
      <c r="G1757" s="37"/>
      <c r="H1757" s="37"/>
      <c r="I1757" s="37"/>
      <c r="J1757" s="38" t="str">
        <f t="shared" si="125"/>
        <v>S</v>
      </c>
      <c r="K1757" s="38"/>
      <c r="L1757" s="38"/>
      <c r="M1757" s="38"/>
      <c r="N1757" s="38"/>
      <c r="O1757" s="38"/>
      <c r="P1757" s="38"/>
      <c r="Q1757" s="34">
        <v>33</v>
      </c>
      <c r="R1757" s="34">
        <v>0.81</v>
      </c>
      <c r="U1757" s="39">
        <f t="shared" si="126"/>
        <v>32.193171999999997</v>
      </c>
      <c r="V1757" s="34">
        <v>9.8119999999999994</v>
      </c>
      <c r="X1757" s="39"/>
      <c r="AA1757" s="34">
        <v>433.74900000000002</v>
      </c>
      <c r="AB1757" s="34">
        <f t="shared" si="128"/>
        <v>423.93700000000001</v>
      </c>
      <c r="AD1757" s="34">
        <f t="shared" si="127"/>
        <v>9.0609999999999786</v>
      </c>
    </row>
    <row r="1758" spans="1:30" s="34" customFormat="1" x14ac:dyDescent="0.2">
      <c r="A1758" s="34" t="s">
        <v>200</v>
      </c>
      <c r="C1758" s="36" t="s">
        <v>39</v>
      </c>
      <c r="D1758" s="37">
        <v>32800</v>
      </c>
      <c r="E1758" s="37"/>
      <c r="F1758" s="37"/>
      <c r="G1758" s="37"/>
      <c r="H1758" s="37"/>
      <c r="I1758" s="37"/>
      <c r="J1758" s="38" t="str">
        <f t="shared" si="125"/>
        <v>V</v>
      </c>
      <c r="K1758" s="38"/>
      <c r="L1758" s="38"/>
      <c r="M1758" s="38"/>
      <c r="N1758" s="38"/>
      <c r="O1758" s="38"/>
      <c r="P1758" s="38"/>
      <c r="U1758" s="39">
        <f t="shared" si="126"/>
        <v>32.235824999999998</v>
      </c>
      <c r="V1758" s="34">
        <v>9.8249999999999993</v>
      </c>
      <c r="X1758" s="39"/>
      <c r="AA1758" s="34">
        <v>433.74900000000002</v>
      </c>
      <c r="AB1758" s="34">
        <f t="shared" si="128"/>
        <v>423.92400000000004</v>
      </c>
      <c r="AD1758" s="34">
        <f t="shared" si="127"/>
        <v>9.0739999999999554</v>
      </c>
    </row>
    <row r="1759" spans="1:30" s="34" customFormat="1" x14ac:dyDescent="0.2">
      <c r="A1759" s="34" t="s">
        <v>200</v>
      </c>
      <c r="C1759" s="36" t="s">
        <v>39</v>
      </c>
      <c r="D1759" s="37">
        <v>32808</v>
      </c>
      <c r="E1759" s="37"/>
      <c r="F1759" s="37"/>
      <c r="G1759" s="37"/>
      <c r="H1759" s="37"/>
      <c r="I1759" s="37"/>
      <c r="J1759" s="38" t="str">
        <f t="shared" si="125"/>
        <v>V</v>
      </c>
      <c r="K1759" s="38"/>
      <c r="L1759" s="38"/>
      <c r="M1759" s="38"/>
      <c r="N1759" s="38"/>
      <c r="O1759" s="38"/>
      <c r="P1759" s="38"/>
      <c r="U1759" s="39">
        <f t="shared" si="126"/>
        <v>32.245668000000002</v>
      </c>
      <c r="V1759" s="34">
        <v>9.8279999999999994</v>
      </c>
      <c r="X1759" s="39"/>
      <c r="AA1759" s="34">
        <v>433.74900000000002</v>
      </c>
      <c r="AB1759" s="34">
        <f t="shared" si="128"/>
        <v>423.92100000000005</v>
      </c>
      <c r="AD1759" s="34">
        <f t="shared" si="127"/>
        <v>9.0769999999999413</v>
      </c>
    </row>
    <row r="1760" spans="1:30" s="34" customFormat="1" x14ac:dyDescent="0.2">
      <c r="A1760" s="34" t="s">
        <v>200</v>
      </c>
      <c r="C1760" s="36" t="s">
        <v>39</v>
      </c>
      <c r="D1760" s="37">
        <v>33257</v>
      </c>
      <c r="E1760" s="37"/>
      <c r="F1760" s="37"/>
      <c r="G1760" s="37"/>
      <c r="H1760" s="37"/>
      <c r="I1760" s="37"/>
      <c r="J1760" s="38" t="str">
        <f t="shared" si="125"/>
        <v>V</v>
      </c>
      <c r="K1760" s="38"/>
      <c r="L1760" s="38"/>
      <c r="M1760" s="38"/>
      <c r="N1760" s="38"/>
      <c r="O1760" s="38"/>
      <c r="P1760" s="38"/>
      <c r="U1760" s="39">
        <f t="shared" si="126"/>
        <v>32.924835000000002</v>
      </c>
      <c r="V1760" s="34">
        <v>10.035</v>
      </c>
      <c r="X1760" s="39"/>
      <c r="AA1760" s="34">
        <v>433.74900000000002</v>
      </c>
      <c r="AB1760" s="34">
        <f t="shared" si="128"/>
        <v>423.714</v>
      </c>
      <c r="AD1760" s="34">
        <f t="shared" si="127"/>
        <v>9.2839999999999918</v>
      </c>
    </row>
    <row r="1761" spans="1:30" s="34" customFormat="1" x14ac:dyDescent="0.2">
      <c r="A1761" s="34" t="s">
        <v>200</v>
      </c>
      <c r="C1761" s="36" t="s">
        <v>39</v>
      </c>
      <c r="D1761" s="37">
        <v>33312</v>
      </c>
      <c r="E1761" s="37"/>
      <c r="F1761" s="37"/>
      <c r="G1761" s="37"/>
      <c r="H1761" s="37"/>
      <c r="I1761" s="37"/>
      <c r="J1761" s="38" t="str">
        <f t="shared" si="125"/>
        <v>V</v>
      </c>
      <c r="K1761" s="38"/>
      <c r="L1761" s="38"/>
      <c r="M1761" s="38"/>
      <c r="N1761" s="38"/>
      <c r="O1761" s="38"/>
      <c r="P1761" s="38"/>
      <c r="U1761" s="39">
        <f t="shared" si="126"/>
        <v>33.118414000000001</v>
      </c>
      <c r="V1761" s="34">
        <v>10.093999999999999</v>
      </c>
      <c r="X1761" s="39"/>
      <c r="AA1761" s="34">
        <v>433.74900000000002</v>
      </c>
      <c r="AB1761" s="34">
        <f t="shared" si="128"/>
        <v>423.65500000000003</v>
      </c>
      <c r="AD1761" s="34">
        <f t="shared" si="127"/>
        <v>9.3429999999999609</v>
      </c>
    </row>
    <row r="1762" spans="1:30" s="34" customFormat="1" x14ac:dyDescent="0.2">
      <c r="A1762" s="34" t="s">
        <v>200</v>
      </c>
      <c r="C1762" s="36" t="s">
        <v>39</v>
      </c>
      <c r="D1762" s="37">
        <v>33679</v>
      </c>
      <c r="E1762" s="37"/>
      <c r="F1762" s="37"/>
      <c r="G1762" s="37"/>
      <c r="H1762" s="37"/>
      <c r="I1762" s="37"/>
      <c r="J1762" s="38" t="str">
        <f t="shared" si="125"/>
        <v>V</v>
      </c>
      <c r="K1762" s="38"/>
      <c r="L1762" s="38"/>
      <c r="M1762" s="38"/>
      <c r="N1762" s="38"/>
      <c r="O1762" s="38"/>
      <c r="P1762" s="38"/>
      <c r="U1762" s="39">
        <f t="shared" si="126"/>
        <v>32.829686000000002</v>
      </c>
      <c r="V1762" s="34">
        <v>10.006</v>
      </c>
      <c r="X1762" s="39"/>
      <c r="AA1762" s="34">
        <v>433.74900000000002</v>
      </c>
      <c r="AB1762" s="34">
        <f t="shared" si="128"/>
        <v>423.74300000000005</v>
      </c>
      <c r="AD1762" s="34">
        <f t="shared" si="127"/>
        <v>9.2549999999999386</v>
      </c>
    </row>
    <row r="1763" spans="1:30" s="34" customFormat="1" x14ac:dyDescent="0.2">
      <c r="A1763" s="34" t="s">
        <v>200</v>
      </c>
      <c r="C1763" s="36" t="s">
        <v>39</v>
      </c>
      <c r="D1763" s="37">
        <v>33686</v>
      </c>
      <c r="E1763" s="37"/>
      <c r="F1763" s="37"/>
      <c r="G1763" s="37"/>
      <c r="H1763" s="37"/>
      <c r="I1763" s="37"/>
      <c r="J1763" s="38" t="str">
        <f t="shared" si="125"/>
        <v>V</v>
      </c>
      <c r="K1763" s="38"/>
      <c r="L1763" s="38"/>
      <c r="M1763" s="38"/>
      <c r="N1763" s="38"/>
      <c r="O1763" s="38"/>
      <c r="P1763" s="38"/>
      <c r="U1763" s="39">
        <f t="shared" si="126"/>
        <v>32.829686000000002</v>
      </c>
      <c r="V1763" s="34">
        <v>10.006</v>
      </c>
      <c r="X1763" s="39"/>
      <c r="AA1763" s="34">
        <v>433.74900000000002</v>
      </c>
      <c r="AB1763" s="34">
        <f t="shared" si="128"/>
        <v>423.74300000000005</v>
      </c>
      <c r="AD1763" s="34">
        <f t="shared" si="127"/>
        <v>9.2549999999999386</v>
      </c>
    </row>
    <row r="1764" spans="1:30" s="34" customFormat="1" x14ac:dyDescent="0.2">
      <c r="A1764" s="34" t="s">
        <v>200</v>
      </c>
      <c r="C1764" s="36" t="s">
        <v>39</v>
      </c>
      <c r="D1764" s="37">
        <v>33688</v>
      </c>
      <c r="E1764" s="37"/>
      <c r="F1764" s="37"/>
      <c r="G1764" s="37"/>
      <c r="H1764" s="37"/>
      <c r="I1764" s="37"/>
      <c r="J1764" s="38" t="str">
        <f t="shared" si="125"/>
        <v>V</v>
      </c>
      <c r="K1764" s="38"/>
      <c r="L1764" s="38"/>
      <c r="M1764" s="38"/>
      <c r="N1764" s="38"/>
      <c r="O1764" s="38"/>
      <c r="P1764" s="38"/>
      <c r="U1764" s="39">
        <f t="shared" si="126"/>
        <v>32.813280999999996</v>
      </c>
      <c r="V1764" s="34">
        <v>10.000999999999999</v>
      </c>
      <c r="X1764" s="39"/>
      <c r="AA1764" s="34">
        <v>433.74900000000002</v>
      </c>
      <c r="AB1764" s="34">
        <f t="shared" si="128"/>
        <v>423.74800000000005</v>
      </c>
      <c r="AD1764" s="34">
        <f t="shared" si="127"/>
        <v>9.2499999999999432</v>
      </c>
    </row>
    <row r="1765" spans="1:30" s="34" customFormat="1" x14ac:dyDescent="0.2">
      <c r="A1765" s="34" t="s">
        <v>200</v>
      </c>
      <c r="C1765" s="36" t="s">
        <v>39</v>
      </c>
      <c r="D1765" s="37">
        <v>33695</v>
      </c>
      <c r="E1765" s="37"/>
      <c r="F1765" s="37"/>
      <c r="G1765" s="37"/>
      <c r="H1765" s="37"/>
      <c r="I1765" s="37"/>
      <c r="J1765" s="38" t="str">
        <f t="shared" si="125"/>
        <v>V</v>
      </c>
      <c r="K1765" s="38"/>
      <c r="L1765" s="38"/>
      <c r="M1765" s="38"/>
      <c r="N1765" s="38"/>
      <c r="O1765" s="38"/>
      <c r="P1765" s="38"/>
      <c r="U1765" s="39">
        <f t="shared" si="126"/>
        <v>32.832967000000004</v>
      </c>
      <c r="V1765" s="34">
        <v>10.007</v>
      </c>
      <c r="X1765" s="39"/>
      <c r="AA1765" s="34">
        <v>433.74900000000002</v>
      </c>
      <c r="AB1765" s="34">
        <f t="shared" si="128"/>
        <v>423.74200000000002</v>
      </c>
      <c r="AD1765" s="34">
        <f t="shared" si="127"/>
        <v>9.2559999999999718</v>
      </c>
    </row>
    <row r="1766" spans="1:30" s="34" customFormat="1" x14ac:dyDescent="0.2">
      <c r="A1766" s="34" t="s">
        <v>200</v>
      </c>
      <c r="C1766" s="36" t="s">
        <v>39</v>
      </c>
      <c r="D1766" s="37">
        <v>33699</v>
      </c>
      <c r="E1766" s="37"/>
      <c r="F1766" s="37"/>
      <c r="G1766" s="37"/>
      <c r="H1766" s="37"/>
      <c r="I1766" s="37"/>
      <c r="J1766" s="38" t="str">
        <f t="shared" si="125"/>
        <v>V</v>
      </c>
      <c r="K1766" s="38"/>
      <c r="L1766" s="38"/>
      <c r="M1766" s="38"/>
      <c r="N1766" s="38"/>
      <c r="O1766" s="38"/>
      <c r="P1766" s="38"/>
      <c r="U1766" s="39">
        <f t="shared" si="126"/>
        <v>32.823124</v>
      </c>
      <c r="V1766" s="34">
        <v>10.004</v>
      </c>
      <c r="X1766" s="39"/>
      <c r="AA1766" s="34">
        <v>433.74900000000002</v>
      </c>
      <c r="AB1766" s="34">
        <f t="shared" si="128"/>
        <v>423.745</v>
      </c>
      <c r="AD1766" s="34">
        <f t="shared" si="127"/>
        <v>9.2529999999999859</v>
      </c>
    </row>
    <row r="1767" spans="1:30" s="34" customFormat="1" x14ac:dyDescent="0.2">
      <c r="A1767" s="34" t="s">
        <v>200</v>
      </c>
      <c r="C1767" s="36" t="s">
        <v>39</v>
      </c>
      <c r="D1767" s="37">
        <v>33700</v>
      </c>
      <c r="E1767" s="37"/>
      <c r="F1767" s="37"/>
      <c r="G1767" s="37"/>
      <c r="H1767" s="37"/>
      <c r="I1767" s="37"/>
      <c r="J1767" s="38" t="str">
        <f t="shared" si="125"/>
        <v>V</v>
      </c>
      <c r="K1767" s="38"/>
      <c r="L1767" s="38"/>
      <c r="M1767" s="38"/>
      <c r="N1767" s="38"/>
      <c r="O1767" s="38"/>
      <c r="P1767" s="38"/>
      <c r="U1767" s="39">
        <f t="shared" si="126"/>
        <v>32.823124</v>
      </c>
      <c r="V1767" s="34">
        <v>10.004</v>
      </c>
      <c r="X1767" s="39"/>
      <c r="AA1767" s="34">
        <v>433.74900000000002</v>
      </c>
      <c r="AB1767" s="34">
        <f t="shared" si="128"/>
        <v>423.745</v>
      </c>
      <c r="AD1767" s="34">
        <f t="shared" si="127"/>
        <v>9.2529999999999859</v>
      </c>
    </row>
    <row r="1768" spans="1:30" s="34" customFormat="1" x14ac:dyDescent="0.2">
      <c r="A1768" s="34" t="s">
        <v>200</v>
      </c>
      <c r="C1768" s="36" t="s">
        <v>39</v>
      </c>
      <c r="D1768" s="37">
        <v>33702</v>
      </c>
      <c r="E1768" s="37"/>
      <c r="F1768" s="37"/>
      <c r="G1768" s="37"/>
      <c r="H1768" s="37"/>
      <c r="I1768" s="37"/>
      <c r="J1768" s="38" t="str">
        <f t="shared" si="125"/>
        <v>V</v>
      </c>
      <c r="K1768" s="38"/>
      <c r="L1768" s="38"/>
      <c r="M1768" s="38"/>
      <c r="N1768" s="38"/>
      <c r="O1768" s="38"/>
      <c r="P1768" s="38"/>
      <c r="U1768" s="39">
        <f t="shared" si="126"/>
        <v>32.803438</v>
      </c>
      <c r="V1768" s="34">
        <v>9.9979999999999993</v>
      </c>
      <c r="X1768" s="39"/>
      <c r="AA1768" s="34">
        <v>433.74900000000002</v>
      </c>
      <c r="AB1768" s="34">
        <f t="shared" si="128"/>
        <v>423.75100000000003</v>
      </c>
      <c r="AD1768" s="34">
        <f t="shared" si="127"/>
        <v>9.2469999999999573</v>
      </c>
    </row>
    <row r="1769" spans="1:30" s="34" customFormat="1" x14ac:dyDescent="0.2">
      <c r="A1769" s="34" t="s">
        <v>200</v>
      </c>
      <c r="C1769" s="36" t="s">
        <v>39</v>
      </c>
      <c r="D1769" s="37">
        <v>33771</v>
      </c>
      <c r="E1769" s="37"/>
      <c r="F1769" s="37"/>
      <c r="G1769" s="37"/>
      <c r="H1769" s="37"/>
      <c r="I1769" s="37"/>
      <c r="J1769" s="38" t="str">
        <f t="shared" si="125"/>
        <v>V</v>
      </c>
      <c r="K1769" s="38"/>
      <c r="L1769" s="38"/>
      <c r="M1769" s="38"/>
      <c r="N1769" s="38"/>
      <c r="O1769" s="38"/>
      <c r="P1769" s="38"/>
      <c r="U1769" s="39">
        <f t="shared" si="126"/>
        <v>32.508147999999998</v>
      </c>
      <c r="V1769" s="34">
        <v>9.9079999999999995</v>
      </c>
      <c r="X1769" s="39"/>
      <c r="AA1769" s="34">
        <v>433.74900000000002</v>
      </c>
      <c r="AB1769" s="34">
        <f>AA1769-V1769</f>
        <v>423.84100000000001</v>
      </c>
      <c r="AD1769" s="34">
        <f>432.998-AB1769</f>
        <v>9.1569999999999823</v>
      </c>
    </row>
    <row r="1770" spans="1:30" s="34" customFormat="1" x14ac:dyDescent="0.2">
      <c r="A1770" s="34" t="s">
        <v>200</v>
      </c>
      <c r="C1770" s="36"/>
      <c r="D1770" s="37"/>
      <c r="E1770" s="37"/>
      <c r="F1770" s="37"/>
      <c r="G1770" s="37"/>
      <c r="H1770" s="37"/>
      <c r="I1770" s="37"/>
      <c r="J1770" s="38"/>
      <c r="K1770" s="38"/>
      <c r="L1770" s="38"/>
      <c r="M1770" s="38"/>
      <c r="N1770" s="38"/>
      <c r="O1770" s="38"/>
      <c r="P1770" s="38"/>
      <c r="U1770" s="39"/>
      <c r="X1770" s="39"/>
    </row>
    <row r="1771" spans="1:30" s="34" customFormat="1" x14ac:dyDescent="0.2">
      <c r="A1771" s="34" t="s">
        <v>200</v>
      </c>
      <c r="C1771" s="36" t="s">
        <v>41</v>
      </c>
      <c r="D1771" s="37">
        <v>30715</v>
      </c>
      <c r="E1771" s="37"/>
      <c r="F1771" s="37"/>
      <c r="G1771" s="37"/>
      <c r="H1771" s="37"/>
      <c r="I1771" s="37"/>
      <c r="J1771" s="38" t="str">
        <f t="shared" si="125"/>
        <v>S</v>
      </c>
      <c r="K1771" s="38"/>
      <c r="L1771" s="38"/>
      <c r="M1771" s="38"/>
      <c r="N1771" s="38"/>
      <c r="O1771" s="38"/>
      <c r="P1771" s="38"/>
      <c r="Q1771" s="34">
        <v>33</v>
      </c>
      <c r="R1771" s="34">
        <v>0.65</v>
      </c>
      <c r="U1771" s="39">
        <f t="shared" si="126"/>
        <v>32.350659999999998</v>
      </c>
      <c r="V1771" s="34">
        <v>9.86</v>
      </c>
      <c r="X1771" s="39"/>
      <c r="AA1771" s="34">
        <v>433.91800000000001</v>
      </c>
      <c r="AB1771" s="34">
        <v>424.05700000000002</v>
      </c>
      <c r="AD1771" s="34">
        <v>8.8249999999999993</v>
      </c>
    </row>
    <row r="1772" spans="1:30" s="34" customFormat="1" x14ac:dyDescent="0.2">
      <c r="A1772" s="34" t="s">
        <v>200</v>
      </c>
      <c r="C1772" s="36" t="s">
        <v>41</v>
      </c>
      <c r="D1772" s="37">
        <v>30739</v>
      </c>
      <c r="E1772" s="37"/>
      <c r="F1772" s="37"/>
      <c r="G1772" s="37"/>
      <c r="H1772" s="37"/>
      <c r="I1772" s="37"/>
      <c r="J1772" s="38" t="str">
        <f t="shared" si="125"/>
        <v>S</v>
      </c>
      <c r="K1772" s="38"/>
      <c r="L1772" s="38"/>
      <c r="M1772" s="38"/>
      <c r="N1772" s="38"/>
      <c r="O1772" s="38"/>
      <c r="P1772" s="38"/>
      <c r="Q1772" s="34">
        <v>33</v>
      </c>
      <c r="R1772" s="34">
        <v>0.23</v>
      </c>
      <c r="U1772" s="39">
        <f t="shared" si="126"/>
        <v>32.770628000000002</v>
      </c>
      <c r="V1772" s="34">
        <v>9.9879999999999995</v>
      </c>
      <c r="X1772" s="39"/>
      <c r="Z1772" s="34" t="s">
        <v>42</v>
      </c>
      <c r="AA1772" s="34">
        <v>433.91800000000001</v>
      </c>
      <c r="AB1772" s="34">
        <v>423.92899999999997</v>
      </c>
      <c r="AD1772" s="34">
        <v>8.9529999999999994</v>
      </c>
    </row>
    <row r="1773" spans="1:30" s="34" customFormat="1" x14ac:dyDescent="0.2">
      <c r="A1773" s="34" t="s">
        <v>200</v>
      </c>
      <c r="C1773" s="36" t="s">
        <v>41</v>
      </c>
      <c r="D1773" s="37">
        <v>30778</v>
      </c>
      <c r="E1773" s="37"/>
      <c r="F1773" s="37"/>
      <c r="G1773" s="37"/>
      <c r="H1773" s="37"/>
      <c r="I1773" s="37"/>
      <c r="J1773" s="38" t="str">
        <f t="shared" si="125"/>
        <v>S</v>
      </c>
      <c r="K1773" s="38"/>
      <c r="L1773" s="38"/>
      <c r="M1773" s="38"/>
      <c r="N1773" s="38"/>
      <c r="O1773" s="38"/>
      <c r="P1773" s="38"/>
      <c r="Q1773" s="34">
        <v>33</v>
      </c>
      <c r="R1773" s="34">
        <v>0.21</v>
      </c>
      <c r="U1773" s="39">
        <f t="shared" si="126"/>
        <v>32.793594999999996</v>
      </c>
      <c r="V1773" s="34">
        <v>9.9949999999999992</v>
      </c>
      <c r="X1773" s="39"/>
      <c r="AA1773" s="34">
        <v>433.91800000000001</v>
      </c>
      <c r="AB1773" s="34">
        <v>423.923</v>
      </c>
      <c r="AD1773" s="34">
        <v>8.9600000000000009</v>
      </c>
    </row>
    <row r="1774" spans="1:30" s="34" customFormat="1" x14ac:dyDescent="0.2">
      <c r="A1774" s="34" t="s">
        <v>200</v>
      </c>
      <c r="C1774" s="36" t="s">
        <v>41</v>
      </c>
      <c r="D1774" s="37">
        <v>30785</v>
      </c>
      <c r="E1774" s="37"/>
      <c r="F1774" s="37"/>
      <c r="G1774" s="37"/>
      <c r="H1774" s="37"/>
      <c r="I1774" s="37"/>
      <c r="J1774" s="38" t="str">
        <f t="shared" si="125"/>
        <v>S</v>
      </c>
      <c r="K1774" s="38"/>
      <c r="L1774" s="38"/>
      <c r="M1774" s="38"/>
      <c r="N1774" s="38"/>
      <c r="O1774" s="38"/>
      <c r="P1774" s="38"/>
      <c r="Q1774" s="34">
        <v>33</v>
      </c>
      <c r="R1774" s="34">
        <v>0.3</v>
      </c>
      <c r="U1774" s="39">
        <f t="shared" si="126"/>
        <v>32.701727000000005</v>
      </c>
      <c r="V1774" s="34">
        <v>9.9670000000000005</v>
      </c>
      <c r="X1774" s="39"/>
      <c r="AA1774" s="34">
        <v>433.91800000000001</v>
      </c>
      <c r="AB1774" s="34">
        <v>423.95100000000002</v>
      </c>
      <c r="AD1774" s="34">
        <v>8.9320000000000004</v>
      </c>
    </row>
    <row r="1775" spans="1:30" s="34" customFormat="1" x14ac:dyDescent="0.2">
      <c r="A1775" s="34" t="s">
        <v>200</v>
      </c>
      <c r="C1775" s="36" t="s">
        <v>41</v>
      </c>
      <c r="D1775" s="37">
        <v>30799</v>
      </c>
      <c r="E1775" s="37"/>
      <c r="F1775" s="37"/>
      <c r="G1775" s="37"/>
      <c r="H1775" s="37"/>
      <c r="I1775" s="37"/>
      <c r="J1775" s="38" t="str">
        <f t="shared" si="125"/>
        <v>S</v>
      </c>
      <c r="K1775" s="38"/>
      <c r="L1775" s="38"/>
      <c r="M1775" s="38"/>
      <c r="N1775" s="38"/>
      <c r="O1775" s="38"/>
      <c r="P1775" s="38"/>
      <c r="Q1775" s="34">
        <v>33</v>
      </c>
      <c r="R1775" s="34">
        <v>0.38</v>
      </c>
      <c r="U1775" s="39">
        <f t="shared" si="126"/>
        <v>32.622982999999998</v>
      </c>
      <c r="V1775" s="34">
        <v>9.9429999999999996</v>
      </c>
      <c r="X1775" s="39"/>
      <c r="AA1775" s="34">
        <v>433.91800000000001</v>
      </c>
      <c r="AB1775" s="34">
        <v>423.97500000000002</v>
      </c>
      <c r="AD1775" s="34">
        <v>8.9079999999999995</v>
      </c>
    </row>
    <row r="1776" spans="1:30" s="34" customFormat="1" x14ac:dyDescent="0.2">
      <c r="A1776" s="34" t="s">
        <v>200</v>
      </c>
      <c r="C1776" s="36" t="s">
        <v>41</v>
      </c>
      <c r="D1776" s="37">
        <v>30806</v>
      </c>
      <c r="E1776" s="37"/>
      <c r="F1776" s="37"/>
      <c r="G1776" s="37"/>
      <c r="H1776" s="37"/>
      <c r="I1776" s="37"/>
      <c r="J1776" s="38" t="str">
        <f t="shared" si="125"/>
        <v>S</v>
      </c>
      <c r="K1776" s="38"/>
      <c r="L1776" s="38"/>
      <c r="M1776" s="38"/>
      <c r="N1776" s="38"/>
      <c r="O1776" s="38"/>
      <c r="P1776" s="38"/>
      <c r="Q1776" s="34">
        <v>33</v>
      </c>
      <c r="R1776" s="34">
        <v>0.56999999999999995</v>
      </c>
      <c r="U1776" s="39">
        <f t="shared" si="126"/>
        <v>32.432684999999999</v>
      </c>
      <c r="V1776" s="34">
        <v>9.8849999999999998</v>
      </c>
      <c r="X1776" s="39"/>
      <c r="AA1776" s="34">
        <v>433.91800000000001</v>
      </c>
      <c r="AB1776" s="34">
        <v>424.03300000000002</v>
      </c>
      <c r="AD1776" s="34">
        <v>8.85</v>
      </c>
    </row>
    <row r="1777" spans="1:30" s="34" customFormat="1" x14ac:dyDescent="0.2">
      <c r="A1777" s="34" t="s">
        <v>200</v>
      </c>
      <c r="C1777" s="36" t="s">
        <v>41</v>
      </c>
      <c r="D1777" s="37">
        <v>30830</v>
      </c>
      <c r="E1777" s="37"/>
      <c r="F1777" s="37"/>
      <c r="G1777" s="37"/>
      <c r="H1777" s="37"/>
      <c r="I1777" s="37"/>
      <c r="J1777" s="38" t="str">
        <f t="shared" si="125"/>
        <v>S</v>
      </c>
      <c r="K1777" s="38"/>
      <c r="L1777" s="38"/>
      <c r="M1777" s="38"/>
      <c r="N1777" s="38"/>
      <c r="O1777" s="38"/>
      <c r="P1777" s="38"/>
      <c r="Q1777" s="34">
        <v>33</v>
      </c>
      <c r="R1777" s="34">
        <v>0.6</v>
      </c>
      <c r="U1777" s="39">
        <f t="shared" si="126"/>
        <v>32.403156000000003</v>
      </c>
      <c r="V1777" s="34">
        <v>9.8759999999999994</v>
      </c>
      <c r="X1777" s="39"/>
      <c r="AA1777" s="34">
        <v>433.91800000000001</v>
      </c>
      <c r="AB1777" s="34">
        <v>424.04199999999997</v>
      </c>
      <c r="AD1777" s="34">
        <v>8.8409999999999993</v>
      </c>
    </row>
    <row r="1778" spans="1:30" s="34" customFormat="1" x14ac:dyDescent="0.2">
      <c r="A1778" s="34" t="s">
        <v>200</v>
      </c>
      <c r="C1778" s="36" t="s">
        <v>41</v>
      </c>
      <c r="D1778" s="37">
        <v>30839</v>
      </c>
      <c r="E1778" s="37"/>
      <c r="F1778" s="37"/>
      <c r="G1778" s="37"/>
      <c r="H1778" s="37"/>
      <c r="I1778" s="37"/>
      <c r="J1778" s="38" t="str">
        <f t="shared" si="125"/>
        <v>S</v>
      </c>
      <c r="K1778" s="38"/>
      <c r="L1778" s="38"/>
      <c r="M1778" s="38"/>
      <c r="N1778" s="38"/>
      <c r="O1778" s="38"/>
      <c r="P1778" s="38"/>
      <c r="Q1778" s="34">
        <v>33</v>
      </c>
      <c r="R1778" s="34">
        <v>0.64</v>
      </c>
      <c r="U1778" s="39">
        <f t="shared" si="126"/>
        <v>32.360503000000001</v>
      </c>
      <c r="V1778" s="34">
        <v>9.8629999999999995</v>
      </c>
      <c r="X1778" s="39"/>
      <c r="AA1778" s="34">
        <v>433.91800000000001</v>
      </c>
      <c r="AB1778" s="34">
        <v>424.05399999999997</v>
      </c>
      <c r="AD1778" s="34">
        <v>8.8279999999999994</v>
      </c>
    </row>
    <row r="1779" spans="1:30" s="34" customFormat="1" x14ac:dyDescent="0.2">
      <c r="A1779" s="34" t="s">
        <v>200</v>
      </c>
      <c r="C1779" s="36" t="s">
        <v>41</v>
      </c>
      <c r="D1779" s="37">
        <v>30848</v>
      </c>
      <c r="E1779" s="37"/>
      <c r="F1779" s="37"/>
      <c r="G1779" s="37"/>
      <c r="H1779" s="37"/>
      <c r="I1779" s="37"/>
      <c r="J1779" s="38" t="str">
        <f t="shared" si="125"/>
        <v>S</v>
      </c>
      <c r="K1779" s="38"/>
      <c r="L1779" s="38"/>
      <c r="M1779" s="38"/>
      <c r="N1779" s="38"/>
      <c r="O1779" s="38"/>
      <c r="P1779" s="38"/>
      <c r="Q1779" s="34">
        <v>33</v>
      </c>
      <c r="R1779" s="34">
        <v>0.85</v>
      </c>
      <c r="U1779" s="39">
        <f t="shared" si="126"/>
        <v>32.150519000000003</v>
      </c>
      <c r="V1779" s="34">
        <v>9.7989999999999995</v>
      </c>
      <c r="X1779" s="39"/>
      <c r="AA1779" s="34">
        <v>433.91800000000001</v>
      </c>
      <c r="AB1779" s="34">
        <v>424.11799999999999</v>
      </c>
      <c r="AD1779" s="34">
        <v>8.7639999999999993</v>
      </c>
    </row>
    <row r="1780" spans="1:30" s="34" customFormat="1" x14ac:dyDescent="0.2">
      <c r="A1780" s="34" t="s">
        <v>200</v>
      </c>
      <c r="C1780" s="36" t="s">
        <v>41</v>
      </c>
      <c r="D1780" s="37">
        <v>30854</v>
      </c>
      <c r="E1780" s="37"/>
      <c r="F1780" s="37"/>
      <c r="G1780" s="37"/>
      <c r="H1780" s="37"/>
      <c r="I1780" s="37"/>
      <c r="J1780" s="38" t="str">
        <f t="shared" si="125"/>
        <v>S</v>
      </c>
      <c r="K1780" s="38"/>
      <c r="L1780" s="38"/>
      <c r="M1780" s="38"/>
      <c r="N1780" s="38"/>
      <c r="O1780" s="38"/>
      <c r="P1780" s="38"/>
      <c r="Q1780" s="34">
        <v>33</v>
      </c>
      <c r="R1780" s="34">
        <v>1.1499999999999999</v>
      </c>
      <c r="U1780" s="39">
        <f t="shared" si="126"/>
        <v>31.851948000000004</v>
      </c>
      <c r="V1780" s="34">
        <v>9.7080000000000002</v>
      </c>
      <c r="X1780" s="39"/>
      <c r="AA1780" s="34">
        <v>433.91800000000001</v>
      </c>
      <c r="AB1780" s="34">
        <v>424.21</v>
      </c>
      <c r="AD1780" s="34">
        <v>8.673</v>
      </c>
    </row>
    <row r="1781" spans="1:30" s="34" customFormat="1" x14ac:dyDescent="0.2">
      <c r="A1781" s="34" t="s">
        <v>200</v>
      </c>
      <c r="C1781" s="36" t="s">
        <v>41</v>
      </c>
      <c r="D1781" s="37">
        <v>30861</v>
      </c>
      <c r="E1781" s="37"/>
      <c r="F1781" s="37"/>
      <c r="G1781" s="37"/>
      <c r="H1781" s="37"/>
      <c r="I1781" s="37"/>
      <c r="J1781" s="38" t="str">
        <f t="shared" si="125"/>
        <v>S</v>
      </c>
      <c r="K1781" s="38"/>
      <c r="L1781" s="38"/>
      <c r="M1781" s="38"/>
      <c r="N1781" s="38"/>
      <c r="O1781" s="38"/>
      <c r="P1781" s="38"/>
      <c r="Q1781" s="34">
        <v>33</v>
      </c>
      <c r="R1781" s="34">
        <v>1.17</v>
      </c>
      <c r="U1781" s="39">
        <f t="shared" si="126"/>
        <v>31.832262</v>
      </c>
      <c r="V1781" s="34">
        <v>9.702</v>
      </c>
      <c r="X1781" s="39"/>
      <c r="AA1781" s="34">
        <v>433.91800000000001</v>
      </c>
      <c r="AB1781" s="34">
        <v>424.21600000000001</v>
      </c>
      <c r="AD1781" s="34">
        <v>8.6669999999999998</v>
      </c>
    </row>
    <row r="1782" spans="1:30" s="34" customFormat="1" x14ac:dyDescent="0.2">
      <c r="A1782" s="34" t="s">
        <v>200</v>
      </c>
      <c r="C1782" s="36" t="s">
        <v>41</v>
      </c>
      <c r="D1782" s="37">
        <v>30869</v>
      </c>
      <c r="E1782" s="37"/>
      <c r="F1782" s="37"/>
      <c r="G1782" s="37"/>
      <c r="H1782" s="37"/>
      <c r="I1782" s="37"/>
      <c r="J1782" s="38" t="str">
        <f t="shared" si="125"/>
        <v>S</v>
      </c>
      <c r="K1782" s="38"/>
      <c r="L1782" s="38"/>
      <c r="M1782" s="38"/>
      <c r="N1782" s="38"/>
      <c r="O1782" s="38"/>
      <c r="P1782" s="38"/>
      <c r="Q1782" s="34">
        <v>33</v>
      </c>
      <c r="R1782" s="34">
        <v>1.1599999999999999</v>
      </c>
      <c r="U1782" s="39">
        <f t="shared" si="126"/>
        <v>31.842105</v>
      </c>
      <c r="V1782" s="34">
        <v>9.7050000000000001</v>
      </c>
      <c r="X1782" s="39"/>
      <c r="AA1782" s="34">
        <v>433.91800000000001</v>
      </c>
      <c r="AB1782" s="34">
        <v>424.21300000000002</v>
      </c>
      <c r="AD1782" s="34">
        <v>8.67</v>
      </c>
    </row>
    <row r="1783" spans="1:30" s="34" customFormat="1" x14ac:dyDescent="0.2">
      <c r="A1783" s="34" t="s">
        <v>200</v>
      </c>
      <c r="C1783" s="36" t="s">
        <v>41</v>
      </c>
      <c r="D1783" s="37">
        <v>30881</v>
      </c>
      <c r="E1783" s="37"/>
      <c r="F1783" s="37"/>
      <c r="G1783" s="37"/>
      <c r="H1783" s="37"/>
      <c r="I1783" s="37"/>
      <c r="J1783" s="38" t="str">
        <f t="shared" si="125"/>
        <v>S</v>
      </c>
      <c r="K1783" s="38"/>
      <c r="L1783" s="38"/>
      <c r="M1783" s="38"/>
      <c r="N1783" s="38"/>
      <c r="O1783" s="38"/>
      <c r="P1783" s="38"/>
      <c r="Q1783" s="34">
        <v>34</v>
      </c>
      <c r="R1783" s="34">
        <v>2.0699999999999998</v>
      </c>
      <c r="U1783" s="39">
        <f t="shared" si="126"/>
        <v>31.930692000000001</v>
      </c>
      <c r="V1783" s="34">
        <v>9.7319999999999993</v>
      </c>
      <c r="X1783" s="39"/>
      <c r="AA1783" s="34">
        <v>433.91800000000001</v>
      </c>
      <c r="AB1783" s="34">
        <v>424.185</v>
      </c>
      <c r="AD1783" s="34">
        <v>8.6969999999999992</v>
      </c>
    </row>
    <row r="1784" spans="1:30" s="34" customFormat="1" x14ac:dyDescent="0.2">
      <c r="A1784" s="34" t="s">
        <v>200</v>
      </c>
      <c r="C1784" s="36" t="s">
        <v>41</v>
      </c>
      <c r="D1784" s="37">
        <v>30888</v>
      </c>
      <c r="E1784" s="37"/>
      <c r="F1784" s="37"/>
      <c r="G1784" s="37"/>
      <c r="H1784" s="37"/>
      <c r="I1784" s="37"/>
      <c r="J1784" s="38" t="str">
        <f t="shared" si="125"/>
        <v>S</v>
      </c>
      <c r="K1784" s="38"/>
      <c r="L1784" s="38"/>
      <c r="M1784" s="38"/>
      <c r="N1784" s="38"/>
      <c r="O1784" s="38"/>
      <c r="P1784" s="38"/>
      <c r="Q1784" s="34">
        <v>33</v>
      </c>
      <c r="R1784" s="34">
        <v>1</v>
      </c>
      <c r="U1784" s="39">
        <f t="shared" si="126"/>
        <v>32.002873999999998</v>
      </c>
      <c r="V1784" s="34">
        <v>9.7539999999999996</v>
      </c>
      <c r="X1784" s="39"/>
      <c r="AA1784" s="34">
        <v>433.91800000000001</v>
      </c>
      <c r="AB1784" s="34">
        <v>424.16399999999999</v>
      </c>
      <c r="AD1784" s="34">
        <v>8.7189999999999994</v>
      </c>
    </row>
    <row r="1785" spans="1:30" s="34" customFormat="1" x14ac:dyDescent="0.2">
      <c r="A1785" s="34" t="s">
        <v>200</v>
      </c>
      <c r="C1785" s="36" t="s">
        <v>41</v>
      </c>
      <c r="D1785" s="37">
        <v>30897</v>
      </c>
      <c r="E1785" s="37"/>
      <c r="F1785" s="37"/>
      <c r="G1785" s="37"/>
      <c r="H1785" s="37"/>
      <c r="I1785" s="37"/>
      <c r="J1785" s="38" t="str">
        <f t="shared" si="125"/>
        <v>S</v>
      </c>
      <c r="K1785" s="38"/>
      <c r="L1785" s="38"/>
      <c r="M1785" s="38"/>
      <c r="N1785" s="38"/>
      <c r="O1785" s="38"/>
      <c r="P1785" s="38"/>
      <c r="Q1785" s="34">
        <v>33</v>
      </c>
      <c r="R1785" s="34">
        <v>0.9</v>
      </c>
      <c r="U1785" s="39">
        <f t="shared" si="126"/>
        <v>32.101304000000006</v>
      </c>
      <c r="V1785" s="34">
        <v>9.7840000000000007</v>
      </c>
      <c r="X1785" s="39"/>
      <c r="AA1785" s="34">
        <v>433.91800000000001</v>
      </c>
      <c r="AB1785" s="34">
        <v>424.13299999999998</v>
      </c>
      <c r="AD1785" s="34">
        <v>8.7490000000000006</v>
      </c>
    </row>
    <row r="1786" spans="1:30" s="34" customFormat="1" x14ac:dyDescent="0.2">
      <c r="A1786" s="34" t="s">
        <v>200</v>
      </c>
      <c r="C1786" s="36" t="s">
        <v>41</v>
      </c>
      <c r="D1786" s="37">
        <v>30904</v>
      </c>
      <c r="E1786" s="37"/>
      <c r="F1786" s="37"/>
      <c r="G1786" s="37"/>
      <c r="H1786" s="37"/>
      <c r="I1786" s="37"/>
      <c r="J1786" s="38" t="str">
        <f t="shared" si="125"/>
        <v>S</v>
      </c>
      <c r="K1786" s="38"/>
      <c r="L1786" s="38"/>
      <c r="M1786" s="38"/>
      <c r="N1786" s="38"/>
      <c r="O1786" s="38"/>
      <c r="P1786" s="38"/>
      <c r="Q1786" s="34">
        <v>33</v>
      </c>
      <c r="R1786" s="34">
        <v>0.82</v>
      </c>
      <c r="U1786" s="39">
        <f t="shared" si="126"/>
        <v>32.183329000000001</v>
      </c>
      <c r="V1786" s="34">
        <v>9.8089999999999993</v>
      </c>
      <c r="X1786" s="39"/>
      <c r="AA1786" s="34">
        <v>433.91800000000001</v>
      </c>
      <c r="AB1786" s="34">
        <v>424.10899999999998</v>
      </c>
      <c r="AD1786" s="34">
        <v>8.7739999999999991</v>
      </c>
    </row>
    <row r="1787" spans="1:30" s="34" customFormat="1" x14ac:dyDescent="0.2">
      <c r="A1787" s="34" t="s">
        <v>200</v>
      </c>
      <c r="C1787" s="36" t="s">
        <v>41</v>
      </c>
      <c r="D1787" s="37">
        <v>30911</v>
      </c>
      <c r="E1787" s="37"/>
      <c r="F1787" s="37"/>
      <c r="G1787" s="37"/>
      <c r="H1787" s="37"/>
      <c r="I1787" s="37"/>
      <c r="J1787" s="38" t="str">
        <f t="shared" si="125"/>
        <v>S</v>
      </c>
      <c r="K1787" s="38"/>
      <c r="L1787" s="38"/>
      <c r="M1787" s="38"/>
      <c r="N1787" s="38"/>
      <c r="O1787" s="38"/>
      <c r="P1787" s="38"/>
      <c r="Q1787" s="34">
        <v>33</v>
      </c>
      <c r="R1787" s="34">
        <v>0.73</v>
      </c>
      <c r="U1787" s="39">
        <f t="shared" si="126"/>
        <v>32.271916000000004</v>
      </c>
      <c r="V1787" s="34">
        <v>9.8360000000000003</v>
      </c>
      <c r="X1787" s="39"/>
      <c r="AA1787" s="34">
        <v>433.91800000000001</v>
      </c>
      <c r="AB1787" s="34">
        <v>424.08199999999999</v>
      </c>
      <c r="AD1787" s="34">
        <v>8.8010000000000002</v>
      </c>
    </row>
    <row r="1788" spans="1:30" s="34" customFormat="1" x14ac:dyDescent="0.2">
      <c r="A1788" s="34" t="s">
        <v>200</v>
      </c>
      <c r="C1788" s="36" t="s">
        <v>41</v>
      </c>
      <c r="D1788" s="37">
        <v>30917</v>
      </c>
      <c r="E1788" s="37"/>
      <c r="F1788" s="37"/>
      <c r="G1788" s="37"/>
      <c r="H1788" s="37"/>
      <c r="I1788" s="37"/>
      <c r="J1788" s="38" t="str">
        <f t="shared" si="125"/>
        <v>S</v>
      </c>
      <c r="K1788" s="38"/>
      <c r="L1788" s="38"/>
      <c r="M1788" s="38"/>
      <c r="N1788" s="38"/>
      <c r="O1788" s="38"/>
      <c r="P1788" s="38"/>
      <c r="Q1788" s="34">
        <v>34</v>
      </c>
      <c r="R1788" s="34">
        <v>1.74</v>
      </c>
      <c r="U1788" s="39">
        <f t="shared" si="126"/>
        <v>32.262073000000001</v>
      </c>
      <c r="V1788" s="34">
        <v>9.8330000000000002</v>
      </c>
      <c r="X1788" s="39"/>
      <c r="AA1788" s="34">
        <v>433.91800000000001</v>
      </c>
      <c r="AB1788" s="34">
        <v>424.08499999999998</v>
      </c>
      <c r="AD1788" s="34">
        <v>8.798</v>
      </c>
    </row>
    <row r="1789" spans="1:30" s="34" customFormat="1" x14ac:dyDescent="0.2">
      <c r="A1789" s="34" t="s">
        <v>200</v>
      </c>
      <c r="C1789" s="36" t="s">
        <v>41</v>
      </c>
      <c r="D1789" s="37">
        <v>30925</v>
      </c>
      <c r="E1789" s="37"/>
      <c r="F1789" s="37"/>
      <c r="G1789" s="37"/>
      <c r="H1789" s="37"/>
      <c r="I1789" s="37"/>
      <c r="J1789" s="38" t="str">
        <f t="shared" si="125"/>
        <v>S</v>
      </c>
      <c r="K1789" s="38"/>
      <c r="L1789" s="38"/>
      <c r="M1789" s="38"/>
      <c r="N1789" s="38"/>
      <c r="O1789" s="38"/>
      <c r="P1789" s="38"/>
      <c r="Q1789" s="34">
        <v>33</v>
      </c>
      <c r="R1789" s="34">
        <v>0.74</v>
      </c>
      <c r="U1789" s="39">
        <f t="shared" si="126"/>
        <v>32.262073000000001</v>
      </c>
      <c r="V1789" s="34">
        <v>9.8330000000000002</v>
      </c>
      <c r="X1789" s="39"/>
      <c r="AA1789" s="34">
        <v>433.91800000000001</v>
      </c>
      <c r="AB1789" s="34">
        <v>424.08499999999998</v>
      </c>
      <c r="AD1789" s="34">
        <v>8.798</v>
      </c>
    </row>
    <row r="1790" spans="1:30" s="34" customFormat="1" x14ac:dyDescent="0.2">
      <c r="A1790" s="34" t="s">
        <v>200</v>
      </c>
      <c r="C1790" s="36" t="s">
        <v>41</v>
      </c>
      <c r="D1790" s="37">
        <v>30934</v>
      </c>
      <c r="E1790" s="37"/>
      <c r="F1790" s="37"/>
      <c r="G1790" s="37"/>
      <c r="H1790" s="37"/>
      <c r="I1790" s="37"/>
      <c r="J1790" s="38" t="str">
        <f t="shared" si="125"/>
        <v>S</v>
      </c>
      <c r="K1790" s="38"/>
      <c r="L1790" s="38"/>
      <c r="M1790" s="38"/>
      <c r="N1790" s="38"/>
      <c r="O1790" s="38"/>
      <c r="P1790" s="38"/>
      <c r="Q1790" s="34">
        <v>34</v>
      </c>
      <c r="R1790" s="34">
        <v>1.64</v>
      </c>
      <c r="U1790" s="39">
        <f t="shared" si="126"/>
        <v>32.360503000000001</v>
      </c>
      <c r="V1790" s="34">
        <v>9.8629999999999995</v>
      </c>
      <c r="X1790" s="39"/>
      <c r="AA1790" s="34">
        <v>433.91800000000001</v>
      </c>
      <c r="AB1790" s="34">
        <v>424.05399999999997</v>
      </c>
      <c r="AD1790" s="34">
        <v>8.8279999999999994</v>
      </c>
    </row>
    <row r="1791" spans="1:30" s="34" customFormat="1" x14ac:dyDescent="0.2">
      <c r="A1791" s="34" t="s">
        <v>200</v>
      </c>
      <c r="C1791" s="36" t="s">
        <v>41</v>
      </c>
      <c r="D1791" s="37">
        <v>30945</v>
      </c>
      <c r="E1791" s="37"/>
      <c r="F1791" s="37"/>
      <c r="G1791" s="37"/>
      <c r="H1791" s="37"/>
      <c r="I1791" s="37"/>
      <c r="J1791" s="38" t="str">
        <f t="shared" si="125"/>
        <v>S</v>
      </c>
      <c r="K1791" s="38"/>
      <c r="L1791" s="38"/>
      <c r="M1791" s="38"/>
      <c r="N1791" s="38"/>
      <c r="O1791" s="38"/>
      <c r="P1791" s="38"/>
      <c r="Q1791" s="34">
        <v>33</v>
      </c>
      <c r="R1791" s="34">
        <v>0.55000000000000004</v>
      </c>
      <c r="U1791" s="39">
        <f t="shared" si="126"/>
        <v>32.452370999999999</v>
      </c>
      <c r="V1791" s="34">
        <v>9.891</v>
      </c>
      <c r="X1791" s="39"/>
      <c r="AA1791" s="34">
        <v>433.91800000000001</v>
      </c>
      <c r="AB1791" s="34">
        <v>424.02699999999999</v>
      </c>
      <c r="AD1791" s="34">
        <v>8.8559999999999999</v>
      </c>
    </row>
    <row r="1792" spans="1:30" s="34" customFormat="1" x14ac:dyDescent="0.2">
      <c r="A1792" s="34" t="s">
        <v>200</v>
      </c>
      <c r="C1792" s="36" t="s">
        <v>41</v>
      </c>
      <c r="D1792" s="37">
        <v>30979</v>
      </c>
      <c r="E1792" s="37"/>
      <c r="F1792" s="37"/>
      <c r="G1792" s="37"/>
      <c r="H1792" s="37"/>
      <c r="I1792" s="37"/>
      <c r="J1792" s="38" t="str">
        <f t="shared" si="125"/>
        <v>V</v>
      </c>
      <c r="K1792" s="38"/>
      <c r="L1792" s="38"/>
      <c r="M1792" s="38"/>
      <c r="N1792" s="38"/>
      <c r="O1792" s="38"/>
      <c r="P1792" s="38"/>
      <c r="U1792" s="39">
        <f t="shared" si="126"/>
        <v>32.291602000000005</v>
      </c>
      <c r="V1792" s="34">
        <v>9.8420000000000005</v>
      </c>
      <c r="X1792" s="39"/>
      <c r="AA1792" s="34">
        <v>433.91800000000001</v>
      </c>
      <c r="AB1792" s="34">
        <v>424.07600000000002</v>
      </c>
      <c r="AD1792" s="34">
        <v>8.8070000000000004</v>
      </c>
    </row>
    <row r="1793" spans="1:30" s="34" customFormat="1" x14ac:dyDescent="0.2">
      <c r="A1793" s="34" t="s">
        <v>200</v>
      </c>
      <c r="C1793" s="36" t="s">
        <v>41</v>
      </c>
      <c r="D1793" s="37">
        <v>30986</v>
      </c>
      <c r="E1793" s="37"/>
      <c r="F1793" s="37"/>
      <c r="G1793" s="37"/>
      <c r="H1793" s="37"/>
      <c r="I1793" s="37"/>
      <c r="J1793" s="38" t="str">
        <f t="shared" ref="J1793:J1856" si="129">IF(ISBLANK(Q1793),"V","S")</f>
        <v>V</v>
      </c>
      <c r="K1793" s="38"/>
      <c r="L1793" s="38"/>
      <c r="M1793" s="38"/>
      <c r="N1793" s="38"/>
      <c r="O1793" s="38"/>
      <c r="P1793" s="38"/>
      <c r="U1793" s="39">
        <f t="shared" si="126"/>
        <v>32.222701000000001</v>
      </c>
      <c r="V1793" s="34">
        <v>9.8209999999999997</v>
      </c>
      <c r="X1793" s="39"/>
      <c r="AA1793" s="34">
        <v>433.91800000000001</v>
      </c>
      <c r="AB1793" s="34">
        <v>424.09699999999998</v>
      </c>
      <c r="AD1793" s="34">
        <v>8.7859999999999996</v>
      </c>
    </row>
    <row r="1794" spans="1:30" s="34" customFormat="1" x14ac:dyDescent="0.2">
      <c r="A1794" s="34" t="s">
        <v>200</v>
      </c>
      <c r="C1794" s="36" t="s">
        <v>41</v>
      </c>
      <c r="D1794" s="37">
        <v>30993</v>
      </c>
      <c r="E1794" s="37"/>
      <c r="F1794" s="37"/>
      <c r="G1794" s="37"/>
      <c r="H1794" s="37"/>
      <c r="I1794" s="37"/>
      <c r="J1794" s="38" t="str">
        <f t="shared" si="129"/>
        <v>V</v>
      </c>
      <c r="K1794" s="38"/>
      <c r="L1794" s="38"/>
      <c r="M1794" s="38"/>
      <c r="N1794" s="38"/>
      <c r="O1794" s="38"/>
      <c r="P1794" s="38"/>
      <c r="U1794" s="39">
        <f t="shared" si="126"/>
        <v>32.173485999999997</v>
      </c>
      <c r="V1794" s="34">
        <v>9.8059999999999992</v>
      </c>
      <c r="X1794" s="39"/>
      <c r="AA1794" s="34">
        <v>433.91800000000001</v>
      </c>
      <c r="AB1794" s="34">
        <v>424.11200000000002</v>
      </c>
      <c r="AD1794" s="34">
        <v>8.7710000000000008</v>
      </c>
    </row>
    <row r="1795" spans="1:30" s="34" customFormat="1" x14ac:dyDescent="0.2">
      <c r="A1795" s="34" t="s">
        <v>200</v>
      </c>
      <c r="C1795" s="36" t="s">
        <v>41</v>
      </c>
      <c r="D1795" s="37">
        <v>31002</v>
      </c>
      <c r="E1795" s="37"/>
      <c r="F1795" s="37"/>
      <c r="G1795" s="37"/>
      <c r="H1795" s="37"/>
      <c r="I1795" s="37"/>
      <c r="J1795" s="38" t="str">
        <f t="shared" si="129"/>
        <v>V</v>
      </c>
      <c r="K1795" s="38"/>
      <c r="L1795" s="38"/>
      <c r="M1795" s="38"/>
      <c r="N1795" s="38"/>
      <c r="O1795" s="38"/>
      <c r="P1795" s="38"/>
      <c r="U1795" s="39">
        <f t="shared" si="126"/>
        <v>32.183329000000001</v>
      </c>
      <c r="V1795" s="34">
        <v>9.8089999999999993</v>
      </c>
      <c r="X1795" s="39"/>
      <c r="AA1795" s="34">
        <v>433.91800000000001</v>
      </c>
      <c r="AB1795" s="34">
        <v>424.10899999999998</v>
      </c>
      <c r="AD1795" s="34">
        <v>8.7739999999999991</v>
      </c>
    </row>
    <row r="1796" spans="1:30" s="34" customFormat="1" x14ac:dyDescent="0.2">
      <c r="A1796" s="34" t="s">
        <v>200</v>
      </c>
      <c r="C1796" s="36" t="s">
        <v>41</v>
      </c>
      <c r="D1796" s="37">
        <v>31007</v>
      </c>
      <c r="E1796" s="37"/>
      <c r="F1796" s="37"/>
      <c r="G1796" s="37"/>
      <c r="H1796" s="37"/>
      <c r="I1796" s="37"/>
      <c r="J1796" s="38" t="str">
        <f t="shared" si="129"/>
        <v>V</v>
      </c>
      <c r="K1796" s="38"/>
      <c r="L1796" s="38"/>
      <c r="M1796" s="38"/>
      <c r="N1796" s="38"/>
      <c r="O1796" s="38"/>
      <c r="P1796" s="38"/>
      <c r="U1796" s="39">
        <f t="shared" si="126"/>
        <v>32.203015000000001</v>
      </c>
      <c r="V1796" s="34">
        <v>9.8149999999999995</v>
      </c>
      <c r="X1796" s="39"/>
      <c r="AA1796" s="34">
        <v>433.91800000000001</v>
      </c>
      <c r="AB1796" s="34">
        <v>424.10300000000001</v>
      </c>
      <c r="AD1796" s="34">
        <v>8.7799999999999994</v>
      </c>
    </row>
    <row r="1797" spans="1:30" s="34" customFormat="1" x14ac:dyDescent="0.2">
      <c r="A1797" s="34" t="s">
        <v>200</v>
      </c>
      <c r="C1797" s="36" t="s">
        <v>41</v>
      </c>
      <c r="D1797" s="37">
        <v>31016</v>
      </c>
      <c r="E1797" s="37"/>
      <c r="F1797" s="37"/>
      <c r="G1797" s="37"/>
      <c r="H1797" s="37"/>
      <c r="I1797" s="37"/>
      <c r="J1797" s="38" t="str">
        <f t="shared" si="129"/>
        <v>S</v>
      </c>
      <c r="K1797" s="38"/>
      <c r="L1797" s="38"/>
      <c r="M1797" s="38"/>
      <c r="N1797" s="38"/>
      <c r="O1797" s="38"/>
      <c r="P1797" s="38"/>
      <c r="Q1797" s="34">
        <v>33</v>
      </c>
      <c r="R1797" s="34">
        <v>0.76</v>
      </c>
      <c r="U1797" s="39">
        <f t="shared" si="126"/>
        <v>32.242387000000001</v>
      </c>
      <c r="V1797" s="34">
        <v>9.827</v>
      </c>
      <c r="X1797" s="39"/>
      <c r="AA1797" s="34">
        <v>433.91800000000001</v>
      </c>
      <c r="AB1797" s="34">
        <v>424.09100000000001</v>
      </c>
      <c r="AD1797" s="34">
        <v>8.7919999999999998</v>
      </c>
    </row>
    <row r="1798" spans="1:30" s="34" customFormat="1" x14ac:dyDescent="0.2">
      <c r="A1798" s="34" t="s">
        <v>200</v>
      </c>
      <c r="C1798" s="36" t="s">
        <v>41</v>
      </c>
      <c r="D1798" s="37">
        <v>31021</v>
      </c>
      <c r="E1798" s="37"/>
      <c r="F1798" s="37"/>
      <c r="G1798" s="37"/>
      <c r="H1798" s="37"/>
      <c r="I1798" s="37"/>
      <c r="J1798" s="38" t="str">
        <f t="shared" si="129"/>
        <v>S</v>
      </c>
      <c r="K1798" s="38"/>
      <c r="L1798" s="38"/>
      <c r="M1798" s="38"/>
      <c r="N1798" s="38"/>
      <c r="O1798" s="38"/>
      <c r="P1798" s="38"/>
      <c r="Q1798" s="34">
        <v>33</v>
      </c>
      <c r="R1798" s="34">
        <v>0.72</v>
      </c>
      <c r="U1798" s="39">
        <f t="shared" si="126"/>
        <v>32.281759000000001</v>
      </c>
      <c r="V1798" s="34">
        <v>9.8390000000000004</v>
      </c>
      <c r="X1798" s="39"/>
      <c r="AA1798" s="34">
        <v>433.91800000000001</v>
      </c>
      <c r="AB1798" s="34">
        <v>424.07900000000001</v>
      </c>
      <c r="AD1798" s="34">
        <v>8.8040000000000003</v>
      </c>
    </row>
    <row r="1799" spans="1:30" s="34" customFormat="1" x14ac:dyDescent="0.2">
      <c r="A1799" s="34" t="s">
        <v>200</v>
      </c>
      <c r="C1799" s="36" t="s">
        <v>41</v>
      </c>
      <c r="D1799" s="37">
        <v>31029</v>
      </c>
      <c r="E1799" s="37"/>
      <c r="F1799" s="37"/>
      <c r="G1799" s="37"/>
      <c r="H1799" s="37"/>
      <c r="I1799" s="37"/>
      <c r="J1799" s="38" t="str">
        <f t="shared" si="129"/>
        <v>S</v>
      </c>
      <c r="K1799" s="38"/>
      <c r="L1799" s="38"/>
      <c r="M1799" s="38"/>
      <c r="N1799" s="38"/>
      <c r="O1799" s="38"/>
      <c r="P1799" s="38"/>
      <c r="Q1799" s="34">
        <v>33</v>
      </c>
      <c r="R1799" s="34">
        <v>0.65</v>
      </c>
      <c r="U1799" s="39">
        <f t="shared" si="126"/>
        <v>32.350659999999998</v>
      </c>
      <c r="V1799" s="34">
        <v>9.86</v>
      </c>
      <c r="X1799" s="39"/>
      <c r="AA1799" s="34">
        <v>433.91800000000001</v>
      </c>
      <c r="AB1799" s="34">
        <v>424.05700000000002</v>
      </c>
      <c r="AD1799" s="34">
        <v>8.8249999999999993</v>
      </c>
    </row>
    <row r="1800" spans="1:30" s="34" customFormat="1" x14ac:dyDescent="0.2">
      <c r="A1800" s="34" t="s">
        <v>200</v>
      </c>
      <c r="C1800" s="36" t="s">
        <v>41</v>
      </c>
      <c r="D1800" s="37">
        <v>31039</v>
      </c>
      <c r="E1800" s="37"/>
      <c r="F1800" s="37"/>
      <c r="G1800" s="37"/>
      <c r="H1800" s="37"/>
      <c r="I1800" s="37"/>
      <c r="J1800" s="38" t="str">
        <f t="shared" si="129"/>
        <v>S</v>
      </c>
      <c r="K1800" s="38"/>
      <c r="L1800" s="38"/>
      <c r="M1800" s="38"/>
      <c r="N1800" s="38"/>
      <c r="O1800" s="38"/>
      <c r="P1800" s="38"/>
      <c r="Q1800" s="34">
        <v>33</v>
      </c>
      <c r="R1800" s="34">
        <v>0.59</v>
      </c>
      <c r="U1800" s="39">
        <f t="shared" si="126"/>
        <v>32.412998999999999</v>
      </c>
      <c r="V1800" s="34">
        <v>9.8789999999999996</v>
      </c>
      <c r="X1800" s="39"/>
      <c r="AA1800" s="34">
        <v>433.91800000000001</v>
      </c>
      <c r="AB1800" s="34">
        <v>424.03899999999999</v>
      </c>
      <c r="AD1800" s="34">
        <v>8.8439999999999994</v>
      </c>
    </row>
    <row r="1801" spans="1:30" s="34" customFormat="1" x14ac:dyDescent="0.2">
      <c r="A1801" s="34" t="s">
        <v>200</v>
      </c>
      <c r="C1801" s="36" t="s">
        <v>41</v>
      </c>
      <c r="D1801" s="37">
        <v>31046</v>
      </c>
      <c r="E1801" s="37"/>
      <c r="F1801" s="37"/>
      <c r="G1801" s="37"/>
      <c r="H1801" s="37"/>
      <c r="I1801" s="37"/>
      <c r="J1801" s="38" t="str">
        <f t="shared" si="129"/>
        <v>S</v>
      </c>
      <c r="K1801" s="38"/>
      <c r="L1801" s="38"/>
      <c r="M1801" s="38"/>
      <c r="N1801" s="38"/>
      <c r="O1801" s="38"/>
      <c r="P1801" s="38"/>
      <c r="Q1801" s="34">
        <v>33</v>
      </c>
      <c r="R1801" s="34">
        <v>0.54</v>
      </c>
      <c r="U1801" s="39">
        <f t="shared" si="126"/>
        <v>32.462214000000003</v>
      </c>
      <c r="V1801" s="34">
        <v>9.8940000000000001</v>
      </c>
      <c r="X1801" s="39"/>
      <c r="AA1801" s="34">
        <v>433.91800000000001</v>
      </c>
      <c r="AB1801" s="34">
        <v>424.024</v>
      </c>
      <c r="AD1801" s="34">
        <v>8.859</v>
      </c>
    </row>
    <row r="1802" spans="1:30" s="34" customFormat="1" x14ac:dyDescent="0.2">
      <c r="A1802" s="34" t="s">
        <v>200</v>
      </c>
      <c r="C1802" s="36" t="s">
        <v>41</v>
      </c>
      <c r="D1802" s="37">
        <v>31053</v>
      </c>
      <c r="E1802" s="37"/>
      <c r="F1802" s="37"/>
      <c r="G1802" s="37"/>
      <c r="H1802" s="37"/>
      <c r="I1802" s="37"/>
      <c r="J1802" s="38" t="str">
        <f t="shared" si="129"/>
        <v>S</v>
      </c>
      <c r="K1802" s="38"/>
      <c r="L1802" s="38"/>
      <c r="M1802" s="38"/>
      <c r="N1802" s="38"/>
      <c r="O1802" s="38"/>
      <c r="P1802" s="38"/>
      <c r="Q1802" s="34">
        <v>33</v>
      </c>
      <c r="R1802" s="34">
        <v>0.57999999999999996</v>
      </c>
      <c r="U1802" s="39">
        <f t="shared" si="126"/>
        <v>32.422842000000003</v>
      </c>
      <c r="V1802" s="34">
        <v>9.8819999999999997</v>
      </c>
      <c r="X1802" s="39"/>
      <c r="AA1802" s="34">
        <v>433.91800000000001</v>
      </c>
      <c r="AB1802" s="34">
        <v>424.036</v>
      </c>
      <c r="AD1802" s="34">
        <v>8.8469999999999995</v>
      </c>
    </row>
    <row r="1803" spans="1:30" s="34" customFormat="1" x14ac:dyDescent="0.2">
      <c r="A1803" s="34" t="s">
        <v>200</v>
      </c>
      <c r="C1803" s="36" t="s">
        <v>41</v>
      </c>
      <c r="D1803" s="37">
        <v>31060</v>
      </c>
      <c r="E1803" s="37"/>
      <c r="F1803" s="37"/>
      <c r="G1803" s="37"/>
      <c r="H1803" s="37"/>
      <c r="I1803" s="37"/>
      <c r="J1803" s="38" t="str">
        <f t="shared" si="129"/>
        <v>S</v>
      </c>
      <c r="K1803" s="38"/>
      <c r="L1803" s="38"/>
      <c r="M1803" s="38"/>
      <c r="N1803" s="38"/>
      <c r="O1803" s="38"/>
      <c r="P1803" s="38"/>
      <c r="Q1803" s="34">
        <v>33</v>
      </c>
      <c r="R1803" s="34">
        <v>0.48</v>
      </c>
      <c r="U1803" s="39">
        <f t="shared" si="126"/>
        <v>32.521272000000003</v>
      </c>
      <c r="V1803" s="34">
        <v>9.9120000000000008</v>
      </c>
      <c r="X1803" s="39"/>
      <c r="AA1803" s="34">
        <v>433.91800000000001</v>
      </c>
      <c r="AB1803" s="34">
        <v>424.005</v>
      </c>
      <c r="AD1803" s="34">
        <v>8.8770000000000007</v>
      </c>
    </row>
    <row r="1804" spans="1:30" s="34" customFormat="1" x14ac:dyDescent="0.2">
      <c r="A1804" s="34" t="s">
        <v>200</v>
      </c>
      <c r="C1804" s="36" t="s">
        <v>41</v>
      </c>
      <c r="D1804" s="37">
        <v>31076</v>
      </c>
      <c r="E1804" s="37"/>
      <c r="F1804" s="37"/>
      <c r="G1804" s="37"/>
      <c r="H1804" s="37"/>
      <c r="I1804" s="37"/>
      <c r="J1804" s="38" t="str">
        <f t="shared" si="129"/>
        <v>S</v>
      </c>
      <c r="K1804" s="38"/>
      <c r="L1804" s="38"/>
      <c r="M1804" s="38"/>
      <c r="N1804" s="38"/>
      <c r="O1804" s="38"/>
      <c r="P1804" s="38"/>
      <c r="Q1804" s="34">
        <v>33</v>
      </c>
      <c r="R1804" s="34">
        <v>0.38</v>
      </c>
      <c r="U1804" s="39">
        <f t="shared" si="126"/>
        <v>32.622982999999998</v>
      </c>
      <c r="V1804" s="34">
        <v>9.9429999999999996</v>
      </c>
      <c r="X1804" s="39"/>
      <c r="AA1804" s="34">
        <v>433.91800000000001</v>
      </c>
      <c r="AB1804" s="34">
        <v>423.97500000000002</v>
      </c>
      <c r="AD1804" s="34">
        <v>8.9079999999999995</v>
      </c>
    </row>
    <row r="1805" spans="1:30" s="34" customFormat="1" x14ac:dyDescent="0.2">
      <c r="A1805" s="34" t="s">
        <v>200</v>
      </c>
      <c r="C1805" s="36" t="s">
        <v>41</v>
      </c>
      <c r="D1805" s="37">
        <v>31081</v>
      </c>
      <c r="E1805" s="37"/>
      <c r="F1805" s="37"/>
      <c r="G1805" s="37"/>
      <c r="H1805" s="37"/>
      <c r="I1805" s="37"/>
      <c r="J1805" s="38" t="str">
        <f t="shared" si="129"/>
        <v>S</v>
      </c>
      <c r="K1805" s="38"/>
      <c r="L1805" s="38"/>
      <c r="M1805" s="38"/>
      <c r="N1805" s="38"/>
      <c r="O1805" s="38"/>
      <c r="P1805" s="38"/>
      <c r="Q1805" s="34">
        <v>33</v>
      </c>
      <c r="R1805" s="34">
        <v>0.4</v>
      </c>
      <c r="U1805" s="39">
        <f t="shared" si="126"/>
        <v>32.603296999999998</v>
      </c>
      <c r="V1805" s="34">
        <v>9.9369999999999994</v>
      </c>
      <c r="X1805" s="39"/>
      <c r="AA1805" s="34">
        <v>433.91800000000001</v>
      </c>
      <c r="AB1805" s="34">
        <v>423.98099999999999</v>
      </c>
      <c r="AD1805" s="34">
        <v>8.9019999999999992</v>
      </c>
    </row>
    <row r="1806" spans="1:30" s="34" customFormat="1" x14ac:dyDescent="0.2">
      <c r="A1806" s="34" t="s">
        <v>200</v>
      </c>
      <c r="C1806" s="36" t="s">
        <v>41</v>
      </c>
      <c r="D1806" s="37">
        <v>31088</v>
      </c>
      <c r="E1806" s="37"/>
      <c r="F1806" s="37"/>
      <c r="G1806" s="37"/>
      <c r="H1806" s="37"/>
      <c r="I1806" s="37"/>
      <c r="J1806" s="38" t="str">
        <f t="shared" si="129"/>
        <v>S</v>
      </c>
      <c r="K1806" s="38"/>
      <c r="L1806" s="38"/>
      <c r="M1806" s="38"/>
      <c r="N1806" s="38"/>
      <c r="O1806" s="38"/>
      <c r="P1806" s="38"/>
      <c r="Q1806" s="34">
        <v>33</v>
      </c>
      <c r="R1806" s="34">
        <v>0.43</v>
      </c>
      <c r="U1806" s="39">
        <f t="shared" si="126"/>
        <v>32.570487</v>
      </c>
      <c r="V1806" s="34">
        <v>9.9269999999999996</v>
      </c>
      <c r="X1806" s="39"/>
      <c r="AA1806" s="34">
        <v>433.91800000000001</v>
      </c>
      <c r="AB1806" s="34">
        <v>423.99</v>
      </c>
      <c r="AD1806" s="34">
        <v>8.8919999999999995</v>
      </c>
    </row>
    <row r="1807" spans="1:30" s="34" customFormat="1" x14ac:dyDescent="0.2">
      <c r="A1807" s="34" t="s">
        <v>200</v>
      </c>
      <c r="C1807" s="36" t="s">
        <v>41</v>
      </c>
      <c r="D1807" s="37">
        <v>31095</v>
      </c>
      <c r="E1807" s="37"/>
      <c r="F1807" s="37"/>
      <c r="G1807" s="37"/>
      <c r="H1807" s="37"/>
      <c r="I1807" s="37"/>
      <c r="J1807" s="38" t="str">
        <f t="shared" si="129"/>
        <v>S</v>
      </c>
      <c r="K1807" s="38"/>
      <c r="L1807" s="38"/>
      <c r="M1807" s="38"/>
      <c r="N1807" s="38"/>
      <c r="O1807" s="38"/>
      <c r="P1807" s="38"/>
      <c r="Q1807" s="34">
        <v>33</v>
      </c>
      <c r="R1807" s="34">
        <v>0.3</v>
      </c>
      <c r="U1807" s="39">
        <f t="shared" ref="U1807:U1870" si="130">V1807*3.281</f>
        <v>32.701727000000005</v>
      </c>
      <c r="V1807" s="34">
        <v>9.9670000000000005</v>
      </c>
      <c r="X1807" s="39"/>
      <c r="AA1807" s="34">
        <v>433.91800000000001</v>
      </c>
      <c r="AB1807" s="34">
        <v>423.95100000000002</v>
      </c>
      <c r="AD1807" s="34">
        <v>8.9320000000000004</v>
      </c>
    </row>
    <row r="1808" spans="1:30" s="34" customFormat="1" x14ac:dyDescent="0.2">
      <c r="A1808" s="34" t="s">
        <v>200</v>
      </c>
      <c r="C1808" s="36" t="s">
        <v>41</v>
      </c>
      <c r="D1808" s="37">
        <v>31102</v>
      </c>
      <c r="E1808" s="37"/>
      <c r="F1808" s="37"/>
      <c r="G1808" s="37"/>
      <c r="H1808" s="37"/>
      <c r="I1808" s="37"/>
      <c r="J1808" s="38" t="str">
        <f t="shared" si="129"/>
        <v>S</v>
      </c>
      <c r="K1808" s="38"/>
      <c r="L1808" s="38"/>
      <c r="M1808" s="38"/>
      <c r="N1808" s="38"/>
      <c r="O1808" s="38"/>
      <c r="P1808" s="38"/>
      <c r="Q1808" s="34">
        <v>33</v>
      </c>
      <c r="R1808" s="34">
        <v>0.25</v>
      </c>
      <c r="U1808" s="39">
        <f t="shared" si="130"/>
        <v>32.750942000000002</v>
      </c>
      <c r="V1808" s="34">
        <v>9.9819999999999993</v>
      </c>
      <c r="X1808" s="39"/>
      <c r="AA1808" s="34">
        <v>433.91800000000001</v>
      </c>
      <c r="AB1808" s="34">
        <v>423.935</v>
      </c>
      <c r="AD1808" s="34">
        <v>8.9469999999999992</v>
      </c>
    </row>
    <row r="1809" spans="1:30" s="34" customFormat="1" x14ac:dyDescent="0.2">
      <c r="A1809" s="34" t="s">
        <v>200</v>
      </c>
      <c r="C1809" s="36" t="s">
        <v>41</v>
      </c>
      <c r="D1809" s="37">
        <v>31109</v>
      </c>
      <c r="E1809" s="37"/>
      <c r="F1809" s="37"/>
      <c r="G1809" s="37"/>
      <c r="H1809" s="37"/>
      <c r="I1809" s="37"/>
      <c r="J1809" s="38" t="str">
        <f t="shared" si="129"/>
        <v>S</v>
      </c>
      <c r="K1809" s="38"/>
      <c r="L1809" s="38"/>
      <c r="M1809" s="38"/>
      <c r="N1809" s="38"/>
      <c r="O1809" s="38"/>
      <c r="P1809" s="38"/>
      <c r="Q1809" s="34">
        <v>33</v>
      </c>
      <c r="R1809" s="34">
        <v>0.21</v>
      </c>
      <c r="U1809" s="39">
        <f t="shared" si="130"/>
        <v>32.793594999999996</v>
      </c>
      <c r="V1809" s="34">
        <v>9.9949999999999992</v>
      </c>
      <c r="X1809" s="39"/>
      <c r="AA1809" s="34">
        <v>433.91800000000001</v>
      </c>
      <c r="AB1809" s="34">
        <v>423.923</v>
      </c>
      <c r="AD1809" s="34">
        <v>8.9600000000000009</v>
      </c>
    </row>
    <row r="1810" spans="1:30" s="34" customFormat="1" x14ac:dyDescent="0.2">
      <c r="A1810" s="34" t="s">
        <v>200</v>
      </c>
      <c r="C1810" s="36" t="s">
        <v>41</v>
      </c>
      <c r="D1810" s="37">
        <v>31116</v>
      </c>
      <c r="E1810" s="37"/>
      <c r="F1810" s="37"/>
      <c r="G1810" s="37"/>
      <c r="H1810" s="37"/>
      <c r="I1810" s="37"/>
      <c r="J1810" s="38" t="str">
        <f t="shared" si="129"/>
        <v>S</v>
      </c>
      <c r="K1810" s="38"/>
      <c r="L1810" s="38"/>
      <c r="M1810" s="38"/>
      <c r="N1810" s="38"/>
      <c r="O1810" s="38"/>
      <c r="P1810" s="38"/>
      <c r="Q1810" s="34">
        <v>33</v>
      </c>
      <c r="R1810" s="34">
        <v>0.17</v>
      </c>
      <c r="U1810" s="39">
        <f t="shared" si="130"/>
        <v>32.832967000000004</v>
      </c>
      <c r="V1810" s="34">
        <v>10.007</v>
      </c>
      <c r="X1810" s="39"/>
      <c r="AA1810" s="34">
        <v>433.91800000000001</v>
      </c>
      <c r="AB1810" s="34">
        <v>423.911</v>
      </c>
      <c r="AD1810" s="34">
        <v>8.9719999999999995</v>
      </c>
    </row>
    <row r="1811" spans="1:30" s="34" customFormat="1" x14ac:dyDescent="0.2">
      <c r="A1811" s="34" t="s">
        <v>200</v>
      </c>
      <c r="C1811" s="36" t="s">
        <v>41</v>
      </c>
      <c r="D1811" s="37">
        <v>31123</v>
      </c>
      <c r="E1811" s="37"/>
      <c r="F1811" s="37"/>
      <c r="G1811" s="37"/>
      <c r="H1811" s="37"/>
      <c r="I1811" s="37"/>
      <c r="J1811" s="38" t="str">
        <f t="shared" si="129"/>
        <v>S</v>
      </c>
      <c r="K1811" s="38"/>
      <c r="L1811" s="38"/>
      <c r="M1811" s="38"/>
      <c r="N1811" s="38"/>
      <c r="O1811" s="38"/>
      <c r="P1811" s="38"/>
      <c r="Q1811" s="34">
        <v>33</v>
      </c>
      <c r="R1811" s="34">
        <v>0.14000000000000001</v>
      </c>
      <c r="U1811" s="39">
        <f t="shared" si="130"/>
        <v>32.862496</v>
      </c>
      <c r="V1811" s="34">
        <v>10.016</v>
      </c>
      <c r="X1811" s="39"/>
      <c r="AA1811" s="34">
        <v>433.91800000000001</v>
      </c>
      <c r="AB1811" s="34">
        <v>423.90199999999999</v>
      </c>
      <c r="AD1811" s="34">
        <v>8.9809999999999999</v>
      </c>
    </row>
    <row r="1812" spans="1:30" s="34" customFormat="1" x14ac:dyDescent="0.2">
      <c r="A1812" s="34" t="s">
        <v>200</v>
      </c>
      <c r="C1812" s="36" t="s">
        <v>41</v>
      </c>
      <c r="D1812" s="37">
        <v>31130</v>
      </c>
      <c r="E1812" s="37"/>
      <c r="F1812" s="37"/>
      <c r="G1812" s="37"/>
      <c r="H1812" s="37"/>
      <c r="I1812" s="37"/>
      <c r="J1812" s="38" t="str">
        <f t="shared" si="129"/>
        <v>S</v>
      </c>
      <c r="K1812" s="38"/>
      <c r="L1812" s="38"/>
      <c r="M1812" s="38"/>
      <c r="N1812" s="38"/>
      <c r="O1812" s="38"/>
      <c r="P1812" s="38"/>
      <c r="Q1812" s="34">
        <v>33</v>
      </c>
      <c r="R1812" s="34">
        <v>0.28999999999999998</v>
      </c>
      <c r="U1812" s="39">
        <f t="shared" si="130"/>
        <v>32.711570000000002</v>
      </c>
      <c r="V1812" s="34">
        <v>9.9700000000000006</v>
      </c>
      <c r="X1812" s="39"/>
      <c r="AA1812" s="34">
        <v>433.91800000000001</v>
      </c>
      <c r="AB1812" s="34">
        <v>423.94799999999998</v>
      </c>
      <c r="AD1812" s="34">
        <v>8.9350000000000005</v>
      </c>
    </row>
    <row r="1813" spans="1:30" s="34" customFormat="1" x14ac:dyDescent="0.2">
      <c r="A1813" s="34" t="s">
        <v>200</v>
      </c>
      <c r="C1813" s="36" t="s">
        <v>41</v>
      </c>
      <c r="D1813" s="37">
        <v>31137</v>
      </c>
      <c r="E1813" s="37"/>
      <c r="F1813" s="37"/>
      <c r="G1813" s="37"/>
      <c r="H1813" s="37"/>
      <c r="I1813" s="37"/>
      <c r="J1813" s="38" t="str">
        <f t="shared" si="129"/>
        <v>S</v>
      </c>
      <c r="K1813" s="38"/>
      <c r="L1813" s="38"/>
      <c r="M1813" s="38"/>
      <c r="N1813" s="38"/>
      <c r="O1813" s="38"/>
      <c r="P1813" s="38"/>
      <c r="Q1813" s="34">
        <v>33</v>
      </c>
      <c r="R1813" s="34">
        <v>0.28999999999999998</v>
      </c>
      <c r="U1813" s="39">
        <f t="shared" si="130"/>
        <v>32.711570000000002</v>
      </c>
      <c r="V1813" s="34">
        <v>9.9700000000000006</v>
      </c>
      <c r="X1813" s="39"/>
      <c r="AA1813" s="34">
        <v>433.91800000000001</v>
      </c>
      <c r="AB1813" s="34">
        <v>423.94799999999998</v>
      </c>
      <c r="AD1813" s="34">
        <v>8.9350000000000005</v>
      </c>
    </row>
    <row r="1814" spans="1:30" s="34" customFormat="1" x14ac:dyDescent="0.2">
      <c r="A1814" s="34" t="s">
        <v>200</v>
      </c>
      <c r="C1814" s="36" t="s">
        <v>41</v>
      </c>
      <c r="D1814" s="37">
        <v>31144</v>
      </c>
      <c r="E1814" s="37"/>
      <c r="F1814" s="37"/>
      <c r="G1814" s="37"/>
      <c r="H1814" s="37"/>
      <c r="I1814" s="37"/>
      <c r="J1814" s="38" t="str">
        <f t="shared" si="129"/>
        <v>S</v>
      </c>
      <c r="K1814" s="38"/>
      <c r="L1814" s="38"/>
      <c r="M1814" s="38"/>
      <c r="N1814" s="38"/>
      <c r="O1814" s="38"/>
      <c r="P1814" s="38"/>
      <c r="Q1814" s="34">
        <v>33</v>
      </c>
      <c r="R1814" s="34">
        <v>0.3</v>
      </c>
      <c r="U1814" s="39">
        <f t="shared" si="130"/>
        <v>32.701727000000005</v>
      </c>
      <c r="V1814" s="34">
        <v>9.9670000000000005</v>
      </c>
      <c r="X1814" s="39"/>
      <c r="AA1814" s="34">
        <v>433.91800000000001</v>
      </c>
      <c r="AB1814" s="34">
        <v>423.95100000000002</v>
      </c>
      <c r="AD1814" s="34">
        <v>8.9320000000000004</v>
      </c>
    </row>
    <row r="1815" spans="1:30" s="34" customFormat="1" x14ac:dyDescent="0.2">
      <c r="A1815" s="34" t="s">
        <v>200</v>
      </c>
      <c r="C1815" s="36" t="s">
        <v>41</v>
      </c>
      <c r="D1815" s="37">
        <v>31151</v>
      </c>
      <c r="E1815" s="37"/>
      <c r="F1815" s="37"/>
      <c r="G1815" s="37"/>
      <c r="H1815" s="37"/>
      <c r="I1815" s="37"/>
      <c r="J1815" s="38" t="str">
        <f t="shared" si="129"/>
        <v>S</v>
      </c>
      <c r="K1815" s="38"/>
      <c r="L1815" s="38"/>
      <c r="M1815" s="38"/>
      <c r="N1815" s="38"/>
      <c r="O1815" s="38"/>
      <c r="P1815" s="38"/>
      <c r="Q1815" s="34">
        <v>33</v>
      </c>
      <c r="R1815" s="34">
        <v>0.3</v>
      </c>
      <c r="U1815" s="39">
        <f t="shared" si="130"/>
        <v>32.701727000000005</v>
      </c>
      <c r="V1815" s="34">
        <v>9.9670000000000005</v>
      </c>
      <c r="X1815" s="39"/>
      <c r="AA1815" s="34">
        <v>433.91800000000001</v>
      </c>
      <c r="AB1815" s="34">
        <v>423.95100000000002</v>
      </c>
      <c r="AD1815" s="34">
        <v>8.9320000000000004</v>
      </c>
    </row>
    <row r="1816" spans="1:30" s="34" customFormat="1" x14ac:dyDescent="0.2">
      <c r="A1816" s="34" t="s">
        <v>200</v>
      </c>
      <c r="C1816" s="36" t="s">
        <v>41</v>
      </c>
      <c r="D1816" s="37">
        <v>31158</v>
      </c>
      <c r="E1816" s="37"/>
      <c r="F1816" s="37"/>
      <c r="G1816" s="37"/>
      <c r="H1816" s="37"/>
      <c r="I1816" s="37"/>
      <c r="J1816" s="38" t="str">
        <f t="shared" si="129"/>
        <v>S</v>
      </c>
      <c r="K1816" s="38"/>
      <c r="L1816" s="38"/>
      <c r="M1816" s="38"/>
      <c r="N1816" s="38"/>
      <c r="O1816" s="38"/>
      <c r="P1816" s="38"/>
      <c r="Q1816" s="34">
        <v>33</v>
      </c>
      <c r="R1816" s="34">
        <v>0.32</v>
      </c>
      <c r="U1816" s="39">
        <f t="shared" si="130"/>
        <v>32.682041000000005</v>
      </c>
      <c r="V1816" s="34">
        <v>9.9610000000000003</v>
      </c>
      <c r="X1816" s="39"/>
      <c r="AA1816" s="34">
        <v>433.91800000000001</v>
      </c>
      <c r="AB1816" s="34">
        <v>423.95699999999999</v>
      </c>
      <c r="AD1816" s="34">
        <v>8.9260000000000002</v>
      </c>
    </row>
    <row r="1817" spans="1:30" s="34" customFormat="1" x14ac:dyDescent="0.2">
      <c r="A1817" s="34" t="s">
        <v>200</v>
      </c>
      <c r="C1817" s="36" t="s">
        <v>41</v>
      </c>
      <c r="D1817" s="37">
        <v>31165</v>
      </c>
      <c r="E1817" s="37"/>
      <c r="F1817" s="37"/>
      <c r="G1817" s="37"/>
      <c r="H1817" s="37"/>
      <c r="I1817" s="37"/>
      <c r="J1817" s="38" t="str">
        <f t="shared" si="129"/>
        <v>S</v>
      </c>
      <c r="K1817" s="38"/>
      <c r="L1817" s="38"/>
      <c r="M1817" s="38"/>
      <c r="N1817" s="38"/>
      <c r="O1817" s="38"/>
      <c r="P1817" s="38"/>
      <c r="Q1817" s="34">
        <v>33</v>
      </c>
      <c r="R1817" s="34">
        <v>0.41</v>
      </c>
      <c r="U1817" s="39">
        <f t="shared" si="130"/>
        <v>32.593454000000001</v>
      </c>
      <c r="V1817" s="34">
        <v>9.9339999999999993</v>
      </c>
      <c r="X1817" s="39"/>
      <c r="AA1817" s="34">
        <v>433.91800000000001</v>
      </c>
      <c r="AB1817" s="34">
        <v>423.98399999999998</v>
      </c>
      <c r="AD1817" s="34">
        <v>8.8989999999999991</v>
      </c>
    </row>
    <row r="1818" spans="1:30" s="34" customFormat="1" x14ac:dyDescent="0.2">
      <c r="A1818" s="34" t="s">
        <v>200</v>
      </c>
      <c r="C1818" s="36" t="s">
        <v>41</v>
      </c>
      <c r="D1818" s="37">
        <v>31172</v>
      </c>
      <c r="E1818" s="37"/>
      <c r="F1818" s="37"/>
      <c r="G1818" s="37"/>
      <c r="H1818" s="37"/>
      <c r="I1818" s="37"/>
      <c r="J1818" s="38" t="str">
        <f t="shared" si="129"/>
        <v>S</v>
      </c>
      <c r="K1818" s="38"/>
      <c r="L1818" s="38"/>
      <c r="M1818" s="38"/>
      <c r="N1818" s="38"/>
      <c r="O1818" s="38"/>
      <c r="P1818" s="38"/>
      <c r="Q1818" s="34">
        <v>33</v>
      </c>
      <c r="R1818" s="34">
        <v>0.61</v>
      </c>
      <c r="U1818" s="39">
        <f t="shared" si="130"/>
        <v>32.393312999999999</v>
      </c>
      <c r="V1818" s="34">
        <v>9.8729999999999993</v>
      </c>
      <c r="X1818" s="39"/>
      <c r="AA1818" s="34">
        <v>433.91800000000001</v>
      </c>
      <c r="AB1818" s="34">
        <v>424.04500000000002</v>
      </c>
      <c r="AD1818" s="34">
        <v>8.8379999999999992</v>
      </c>
    </row>
    <row r="1819" spans="1:30" s="34" customFormat="1" x14ac:dyDescent="0.2">
      <c r="A1819" s="34" t="s">
        <v>200</v>
      </c>
      <c r="C1819" s="36" t="s">
        <v>41</v>
      </c>
      <c r="D1819" s="37">
        <v>31179</v>
      </c>
      <c r="E1819" s="37"/>
      <c r="F1819" s="37"/>
      <c r="G1819" s="37"/>
      <c r="H1819" s="37"/>
      <c r="I1819" s="37"/>
      <c r="J1819" s="38" t="str">
        <f t="shared" si="129"/>
        <v>S</v>
      </c>
      <c r="K1819" s="38"/>
      <c r="L1819" s="38"/>
      <c r="M1819" s="38"/>
      <c r="N1819" s="38"/>
      <c r="O1819" s="38"/>
      <c r="P1819" s="38"/>
      <c r="Q1819" s="34">
        <v>33</v>
      </c>
      <c r="R1819" s="34">
        <v>0.92</v>
      </c>
      <c r="U1819" s="39">
        <f t="shared" si="130"/>
        <v>32.081618000000006</v>
      </c>
      <c r="V1819" s="34">
        <v>9.7780000000000005</v>
      </c>
      <c r="X1819" s="39"/>
      <c r="AA1819" s="34">
        <v>433.91800000000001</v>
      </c>
      <c r="AB1819" s="34">
        <v>424.14</v>
      </c>
      <c r="AD1819" s="34">
        <v>8.7430000000000003</v>
      </c>
    </row>
    <row r="1820" spans="1:30" s="34" customFormat="1" x14ac:dyDescent="0.2">
      <c r="A1820" s="34" t="s">
        <v>200</v>
      </c>
      <c r="C1820" s="36" t="s">
        <v>41</v>
      </c>
      <c r="D1820" s="37">
        <v>31186</v>
      </c>
      <c r="E1820" s="37"/>
      <c r="F1820" s="37"/>
      <c r="G1820" s="37"/>
      <c r="H1820" s="37"/>
      <c r="I1820" s="37"/>
      <c r="J1820" s="38" t="str">
        <f t="shared" si="129"/>
        <v>S</v>
      </c>
      <c r="K1820" s="38"/>
      <c r="L1820" s="38"/>
      <c r="M1820" s="38"/>
      <c r="N1820" s="38"/>
      <c r="O1820" s="38"/>
      <c r="P1820" s="38"/>
      <c r="Q1820" s="34">
        <v>33</v>
      </c>
      <c r="R1820" s="34">
        <v>0.99</v>
      </c>
      <c r="U1820" s="39">
        <f t="shared" si="130"/>
        <v>32.012717000000002</v>
      </c>
      <c r="V1820" s="34">
        <v>9.7569999999999997</v>
      </c>
      <c r="X1820" s="39"/>
      <c r="AA1820" s="34">
        <v>433.91800000000001</v>
      </c>
      <c r="AB1820" s="34">
        <v>424.161</v>
      </c>
      <c r="AD1820" s="34">
        <v>8.7219999999999995</v>
      </c>
    </row>
    <row r="1821" spans="1:30" s="34" customFormat="1" x14ac:dyDescent="0.2">
      <c r="A1821" s="34" t="s">
        <v>200</v>
      </c>
      <c r="C1821" s="36" t="s">
        <v>41</v>
      </c>
      <c r="D1821" s="37">
        <v>31193</v>
      </c>
      <c r="E1821" s="37"/>
      <c r="F1821" s="37"/>
      <c r="G1821" s="37"/>
      <c r="H1821" s="37"/>
      <c r="I1821" s="37"/>
      <c r="J1821" s="38" t="str">
        <f t="shared" si="129"/>
        <v>S</v>
      </c>
      <c r="K1821" s="38"/>
      <c r="L1821" s="38"/>
      <c r="M1821" s="38"/>
      <c r="N1821" s="38"/>
      <c r="O1821" s="38"/>
      <c r="P1821" s="38"/>
      <c r="Q1821" s="34">
        <v>33</v>
      </c>
      <c r="R1821" s="34">
        <v>1.0900000000000001</v>
      </c>
      <c r="U1821" s="39">
        <f t="shared" si="130"/>
        <v>31.911006000000004</v>
      </c>
      <c r="V1821" s="34">
        <v>9.7260000000000009</v>
      </c>
      <c r="X1821" s="39"/>
      <c r="AA1821" s="34">
        <v>433.91800000000001</v>
      </c>
      <c r="AB1821" s="34">
        <v>424.19099999999997</v>
      </c>
      <c r="AD1821" s="34">
        <v>8.6910000000000007</v>
      </c>
    </row>
    <row r="1822" spans="1:30" s="34" customFormat="1" x14ac:dyDescent="0.2">
      <c r="A1822" s="34" t="s">
        <v>200</v>
      </c>
      <c r="C1822" s="36" t="s">
        <v>41</v>
      </c>
      <c r="D1822" s="37">
        <v>31200</v>
      </c>
      <c r="E1822" s="37"/>
      <c r="F1822" s="37"/>
      <c r="G1822" s="37"/>
      <c r="H1822" s="37"/>
      <c r="I1822" s="37"/>
      <c r="J1822" s="38" t="str">
        <f t="shared" si="129"/>
        <v>S</v>
      </c>
      <c r="K1822" s="38"/>
      <c r="L1822" s="38"/>
      <c r="M1822" s="38"/>
      <c r="N1822" s="38"/>
      <c r="O1822" s="38"/>
      <c r="P1822" s="38"/>
      <c r="Q1822" s="34">
        <v>33</v>
      </c>
      <c r="R1822" s="34">
        <v>1.1599999999999999</v>
      </c>
      <c r="U1822" s="39">
        <f t="shared" si="130"/>
        <v>31.842105</v>
      </c>
      <c r="V1822" s="34">
        <v>9.7050000000000001</v>
      </c>
      <c r="X1822" s="39"/>
      <c r="AA1822" s="34">
        <v>433.91800000000001</v>
      </c>
      <c r="AB1822" s="34">
        <v>424.21300000000002</v>
      </c>
      <c r="AD1822" s="34">
        <v>8.67</v>
      </c>
    </row>
    <row r="1823" spans="1:30" s="34" customFormat="1" x14ac:dyDescent="0.2">
      <c r="A1823" s="34" t="s">
        <v>200</v>
      </c>
      <c r="C1823" s="36" t="s">
        <v>41</v>
      </c>
      <c r="D1823" s="37">
        <v>31207</v>
      </c>
      <c r="E1823" s="37"/>
      <c r="F1823" s="37"/>
      <c r="G1823" s="37"/>
      <c r="H1823" s="37"/>
      <c r="I1823" s="37"/>
      <c r="J1823" s="38" t="str">
        <f t="shared" si="129"/>
        <v>S</v>
      </c>
      <c r="K1823" s="38"/>
      <c r="L1823" s="38"/>
      <c r="M1823" s="38"/>
      <c r="N1823" s="38"/>
      <c r="O1823" s="38"/>
      <c r="P1823" s="38"/>
      <c r="Q1823" s="34">
        <v>33</v>
      </c>
      <c r="R1823" s="34">
        <v>1.21</v>
      </c>
      <c r="U1823" s="39">
        <f t="shared" si="130"/>
        <v>31.79289</v>
      </c>
      <c r="V1823" s="34">
        <v>9.69</v>
      </c>
      <c r="X1823" s="39"/>
      <c r="AA1823" s="34">
        <v>433.91800000000001</v>
      </c>
      <c r="AB1823" s="34">
        <v>424.22800000000001</v>
      </c>
      <c r="AD1823" s="34">
        <v>8.6549999999999994</v>
      </c>
    </row>
    <row r="1824" spans="1:30" s="34" customFormat="1" x14ac:dyDescent="0.2">
      <c r="A1824" s="34" t="s">
        <v>200</v>
      </c>
      <c r="C1824" s="36" t="s">
        <v>41</v>
      </c>
      <c r="D1824" s="37">
        <v>31214</v>
      </c>
      <c r="E1824" s="37"/>
      <c r="F1824" s="37"/>
      <c r="G1824" s="37"/>
      <c r="H1824" s="37"/>
      <c r="I1824" s="37"/>
      <c r="J1824" s="38" t="str">
        <f t="shared" si="129"/>
        <v>S</v>
      </c>
      <c r="K1824" s="38"/>
      <c r="L1824" s="38"/>
      <c r="M1824" s="38"/>
      <c r="N1824" s="38"/>
      <c r="O1824" s="38"/>
      <c r="P1824" s="38"/>
      <c r="Q1824" s="34">
        <v>33</v>
      </c>
      <c r="R1824" s="34">
        <v>1.22</v>
      </c>
      <c r="U1824" s="39">
        <f t="shared" si="130"/>
        <v>31.783047</v>
      </c>
      <c r="V1824" s="34">
        <v>9.6869999999999994</v>
      </c>
      <c r="X1824" s="39"/>
      <c r="AA1824" s="34">
        <v>433.91800000000001</v>
      </c>
      <c r="AB1824" s="34">
        <v>424.23099999999999</v>
      </c>
      <c r="AD1824" s="34">
        <v>8.6519999999999992</v>
      </c>
    </row>
    <row r="1825" spans="1:30" s="34" customFormat="1" x14ac:dyDescent="0.2">
      <c r="A1825" s="34" t="s">
        <v>200</v>
      </c>
      <c r="C1825" s="36" t="s">
        <v>41</v>
      </c>
      <c r="D1825" s="37">
        <v>31228</v>
      </c>
      <c r="E1825" s="37"/>
      <c r="F1825" s="37"/>
      <c r="G1825" s="37"/>
      <c r="H1825" s="37"/>
      <c r="I1825" s="37"/>
      <c r="J1825" s="38" t="str">
        <f t="shared" si="129"/>
        <v>S</v>
      </c>
      <c r="K1825" s="38"/>
      <c r="L1825" s="38"/>
      <c r="M1825" s="38"/>
      <c r="N1825" s="38"/>
      <c r="O1825" s="38"/>
      <c r="P1825" s="38"/>
      <c r="Q1825" s="34">
        <v>33</v>
      </c>
      <c r="R1825" s="34">
        <v>1.26</v>
      </c>
      <c r="U1825" s="39">
        <f t="shared" si="130"/>
        <v>31.740393999999998</v>
      </c>
      <c r="V1825" s="34">
        <v>9.6739999999999995</v>
      </c>
      <c r="X1825" s="39"/>
      <c r="AA1825" s="34">
        <v>433.91800000000001</v>
      </c>
      <c r="AB1825" s="34">
        <v>424.24299999999999</v>
      </c>
      <c r="AD1825" s="34">
        <v>8.6389999999999993</v>
      </c>
    </row>
    <row r="1826" spans="1:30" s="34" customFormat="1" x14ac:dyDescent="0.2">
      <c r="A1826" s="34" t="s">
        <v>200</v>
      </c>
      <c r="C1826" s="36" t="s">
        <v>41</v>
      </c>
      <c r="D1826" s="37">
        <v>31235</v>
      </c>
      <c r="E1826" s="37"/>
      <c r="F1826" s="37"/>
      <c r="G1826" s="37"/>
      <c r="H1826" s="37"/>
      <c r="I1826" s="37"/>
      <c r="J1826" s="38" t="str">
        <f t="shared" si="129"/>
        <v>S</v>
      </c>
      <c r="K1826" s="38"/>
      <c r="L1826" s="38"/>
      <c r="M1826" s="38"/>
      <c r="N1826" s="38"/>
      <c r="O1826" s="38"/>
      <c r="P1826" s="38"/>
      <c r="Q1826" s="34">
        <v>33</v>
      </c>
      <c r="R1826" s="34">
        <v>1.25</v>
      </c>
      <c r="U1826" s="39">
        <f t="shared" si="130"/>
        <v>31.753518000000003</v>
      </c>
      <c r="V1826" s="34">
        <v>9.6780000000000008</v>
      </c>
      <c r="X1826" s="39"/>
      <c r="AA1826" s="34">
        <v>433.91800000000001</v>
      </c>
      <c r="AB1826" s="34">
        <v>424.24</v>
      </c>
      <c r="AD1826" s="34">
        <v>8.6430000000000007</v>
      </c>
    </row>
    <row r="1827" spans="1:30" s="34" customFormat="1" x14ac:dyDescent="0.2">
      <c r="A1827" s="34" t="s">
        <v>200</v>
      </c>
      <c r="C1827" s="36" t="s">
        <v>41</v>
      </c>
      <c r="D1827" s="37">
        <v>31242</v>
      </c>
      <c r="E1827" s="37"/>
      <c r="F1827" s="37"/>
      <c r="G1827" s="37"/>
      <c r="H1827" s="37"/>
      <c r="I1827" s="37"/>
      <c r="J1827" s="38" t="str">
        <f t="shared" si="129"/>
        <v>S</v>
      </c>
      <c r="K1827" s="38"/>
      <c r="L1827" s="38"/>
      <c r="M1827" s="38"/>
      <c r="N1827" s="38"/>
      <c r="O1827" s="38"/>
      <c r="P1827" s="38"/>
      <c r="Q1827" s="34">
        <v>33</v>
      </c>
      <c r="R1827" s="34">
        <v>1.2</v>
      </c>
      <c r="U1827" s="39">
        <f t="shared" si="130"/>
        <v>31.802733</v>
      </c>
      <c r="V1827" s="34">
        <v>9.6929999999999996</v>
      </c>
      <c r="X1827" s="39"/>
      <c r="AA1827" s="34">
        <v>433.91800000000001</v>
      </c>
      <c r="AB1827" s="34">
        <v>424.22500000000002</v>
      </c>
      <c r="AD1827" s="34">
        <v>8.6579999999999995</v>
      </c>
    </row>
    <row r="1828" spans="1:30" s="34" customFormat="1" x14ac:dyDescent="0.2">
      <c r="A1828" s="34" t="s">
        <v>200</v>
      </c>
      <c r="C1828" s="36" t="s">
        <v>41</v>
      </c>
      <c r="D1828" s="37">
        <v>31249</v>
      </c>
      <c r="E1828" s="37"/>
      <c r="F1828" s="37"/>
      <c r="G1828" s="37"/>
      <c r="H1828" s="37"/>
      <c r="I1828" s="37"/>
      <c r="J1828" s="38" t="str">
        <f t="shared" si="129"/>
        <v>S</v>
      </c>
      <c r="K1828" s="38"/>
      <c r="L1828" s="38"/>
      <c r="M1828" s="38"/>
      <c r="N1828" s="38"/>
      <c r="O1828" s="38"/>
      <c r="P1828" s="38"/>
      <c r="Q1828" s="34">
        <v>33</v>
      </c>
      <c r="R1828" s="34">
        <v>1.25</v>
      </c>
      <c r="U1828" s="39">
        <f t="shared" si="130"/>
        <v>31.753518000000003</v>
      </c>
      <c r="V1828" s="34">
        <v>9.6780000000000008</v>
      </c>
      <c r="X1828" s="39"/>
      <c r="AA1828" s="34">
        <v>433.91800000000001</v>
      </c>
      <c r="AB1828" s="34">
        <v>424.24</v>
      </c>
      <c r="AD1828" s="34">
        <v>8.6430000000000007</v>
      </c>
    </row>
    <row r="1829" spans="1:30" s="34" customFormat="1" x14ac:dyDescent="0.2">
      <c r="A1829" s="34" t="s">
        <v>200</v>
      </c>
      <c r="C1829" s="36" t="s">
        <v>41</v>
      </c>
      <c r="D1829" s="37">
        <v>31256</v>
      </c>
      <c r="E1829" s="37"/>
      <c r="F1829" s="37"/>
      <c r="G1829" s="37"/>
      <c r="H1829" s="37"/>
      <c r="I1829" s="37"/>
      <c r="J1829" s="38" t="str">
        <f t="shared" si="129"/>
        <v>S</v>
      </c>
      <c r="K1829" s="38"/>
      <c r="L1829" s="38"/>
      <c r="M1829" s="38"/>
      <c r="N1829" s="38"/>
      <c r="O1829" s="38"/>
      <c r="P1829" s="38"/>
      <c r="Q1829" s="34">
        <v>33</v>
      </c>
      <c r="R1829" s="34">
        <v>1.27</v>
      </c>
      <c r="U1829" s="39">
        <f t="shared" si="130"/>
        <v>31.730550999999998</v>
      </c>
      <c r="V1829" s="34">
        <v>9.6709999999999994</v>
      </c>
      <c r="X1829" s="39"/>
      <c r="AA1829" s="34">
        <v>433.91800000000001</v>
      </c>
      <c r="AB1829" s="34">
        <v>424.24599999999998</v>
      </c>
      <c r="AD1829" s="34">
        <v>8.6359999999999992</v>
      </c>
    </row>
    <row r="1830" spans="1:30" s="34" customFormat="1" x14ac:dyDescent="0.2">
      <c r="A1830" s="34" t="s">
        <v>200</v>
      </c>
      <c r="C1830" s="36" t="s">
        <v>41</v>
      </c>
      <c r="D1830" s="37">
        <v>31263</v>
      </c>
      <c r="E1830" s="37"/>
      <c r="F1830" s="37"/>
      <c r="G1830" s="37"/>
      <c r="H1830" s="37"/>
      <c r="I1830" s="37"/>
      <c r="J1830" s="38" t="str">
        <f t="shared" si="129"/>
        <v>S</v>
      </c>
      <c r="K1830" s="38"/>
      <c r="L1830" s="38"/>
      <c r="M1830" s="38"/>
      <c r="N1830" s="38"/>
      <c r="O1830" s="38"/>
      <c r="P1830" s="38"/>
      <c r="Q1830" s="34">
        <v>33</v>
      </c>
      <c r="R1830" s="34">
        <v>1.23</v>
      </c>
      <c r="U1830" s="39">
        <f t="shared" si="130"/>
        <v>31.773204</v>
      </c>
      <c r="V1830" s="34">
        <v>9.6839999999999993</v>
      </c>
      <c r="X1830" s="39"/>
      <c r="AA1830" s="34">
        <v>433.91800000000001</v>
      </c>
      <c r="AB1830" s="34">
        <v>424.23399999999998</v>
      </c>
      <c r="AD1830" s="34">
        <v>8.6489999999999991</v>
      </c>
    </row>
    <row r="1831" spans="1:30" s="34" customFormat="1" x14ac:dyDescent="0.2">
      <c r="A1831" s="34" t="s">
        <v>200</v>
      </c>
      <c r="C1831" s="36" t="s">
        <v>41</v>
      </c>
      <c r="D1831" s="37">
        <v>31270</v>
      </c>
      <c r="E1831" s="37"/>
      <c r="F1831" s="37"/>
      <c r="G1831" s="37"/>
      <c r="H1831" s="37"/>
      <c r="I1831" s="37"/>
      <c r="J1831" s="38" t="str">
        <f t="shared" si="129"/>
        <v>S</v>
      </c>
      <c r="K1831" s="38"/>
      <c r="L1831" s="38"/>
      <c r="M1831" s="38"/>
      <c r="N1831" s="38"/>
      <c r="O1831" s="38"/>
      <c r="P1831" s="38"/>
      <c r="Q1831" s="34">
        <v>33</v>
      </c>
      <c r="R1831" s="34">
        <v>1.26</v>
      </c>
      <c r="U1831" s="39">
        <f t="shared" si="130"/>
        <v>31.740393999999998</v>
      </c>
      <c r="V1831" s="34">
        <v>9.6739999999999995</v>
      </c>
      <c r="X1831" s="39"/>
      <c r="AA1831" s="34">
        <v>433.91800000000001</v>
      </c>
      <c r="AB1831" s="34">
        <v>424.24299999999999</v>
      </c>
      <c r="AD1831" s="34">
        <v>8.6389999999999993</v>
      </c>
    </row>
    <row r="1832" spans="1:30" s="34" customFormat="1" x14ac:dyDescent="0.2">
      <c r="A1832" s="34" t="s">
        <v>200</v>
      </c>
      <c r="C1832" s="36" t="s">
        <v>41</v>
      </c>
      <c r="D1832" s="37">
        <v>31272</v>
      </c>
      <c r="E1832" s="37"/>
      <c r="F1832" s="37"/>
      <c r="G1832" s="37"/>
      <c r="H1832" s="37"/>
      <c r="I1832" s="37"/>
      <c r="J1832" s="38" t="str">
        <f t="shared" si="129"/>
        <v>S</v>
      </c>
      <c r="K1832" s="38"/>
      <c r="L1832" s="38"/>
      <c r="M1832" s="38"/>
      <c r="N1832" s="38"/>
      <c r="O1832" s="38"/>
      <c r="P1832" s="38"/>
      <c r="Q1832" s="34">
        <v>33</v>
      </c>
      <c r="R1832" s="34">
        <v>1.53</v>
      </c>
      <c r="U1832" s="39">
        <f t="shared" si="130"/>
        <v>31.471352000000003</v>
      </c>
      <c r="V1832" s="34">
        <v>9.5920000000000005</v>
      </c>
      <c r="X1832" s="39"/>
      <c r="AA1832" s="34">
        <v>433.91800000000001</v>
      </c>
      <c r="AB1832" s="34">
        <v>424.32499999999999</v>
      </c>
      <c r="AD1832" s="34">
        <v>8.5570000000000004</v>
      </c>
    </row>
    <row r="1833" spans="1:30" s="34" customFormat="1" x14ac:dyDescent="0.2">
      <c r="A1833" s="34" t="s">
        <v>200</v>
      </c>
      <c r="C1833" s="36" t="s">
        <v>41</v>
      </c>
      <c r="D1833" s="37">
        <v>31277</v>
      </c>
      <c r="E1833" s="37"/>
      <c r="F1833" s="37"/>
      <c r="G1833" s="37"/>
      <c r="H1833" s="37"/>
      <c r="I1833" s="37"/>
      <c r="J1833" s="38" t="str">
        <f t="shared" si="129"/>
        <v>S</v>
      </c>
      <c r="K1833" s="38"/>
      <c r="L1833" s="38"/>
      <c r="M1833" s="38"/>
      <c r="N1833" s="38"/>
      <c r="O1833" s="38"/>
      <c r="P1833" s="38"/>
      <c r="Q1833" s="34">
        <v>33</v>
      </c>
      <c r="R1833" s="34">
        <v>1.19</v>
      </c>
      <c r="U1833" s="39">
        <f t="shared" si="130"/>
        <v>31.812576</v>
      </c>
      <c r="V1833" s="34">
        <v>9.6959999999999997</v>
      </c>
      <c r="X1833" s="39"/>
      <c r="AA1833" s="34">
        <v>433.91800000000001</v>
      </c>
      <c r="AB1833" s="34">
        <v>424.22199999999998</v>
      </c>
      <c r="AD1833" s="34">
        <v>8.6609999999999996</v>
      </c>
    </row>
    <row r="1834" spans="1:30" s="34" customFormat="1" x14ac:dyDescent="0.2">
      <c r="A1834" s="34" t="s">
        <v>200</v>
      </c>
      <c r="C1834" s="36" t="s">
        <v>41</v>
      </c>
      <c r="D1834" s="37">
        <v>31284</v>
      </c>
      <c r="E1834" s="37"/>
      <c r="F1834" s="37"/>
      <c r="G1834" s="37"/>
      <c r="H1834" s="37"/>
      <c r="I1834" s="37"/>
      <c r="J1834" s="38" t="str">
        <f t="shared" si="129"/>
        <v>S</v>
      </c>
      <c r="K1834" s="38"/>
      <c r="L1834" s="38"/>
      <c r="M1834" s="38"/>
      <c r="N1834" s="38"/>
      <c r="O1834" s="38"/>
      <c r="P1834" s="38"/>
      <c r="Q1834" s="34">
        <v>33</v>
      </c>
      <c r="R1834" s="34">
        <v>1.1499999999999999</v>
      </c>
      <c r="U1834" s="39">
        <f t="shared" si="130"/>
        <v>31.851948000000004</v>
      </c>
      <c r="V1834" s="34">
        <v>9.7080000000000002</v>
      </c>
      <c r="X1834" s="39"/>
      <c r="AA1834" s="34">
        <v>433.91800000000001</v>
      </c>
      <c r="AB1834" s="34">
        <v>424.21</v>
      </c>
      <c r="AD1834" s="34">
        <v>8.673</v>
      </c>
    </row>
    <row r="1835" spans="1:30" s="34" customFormat="1" x14ac:dyDescent="0.2">
      <c r="A1835" s="34" t="s">
        <v>200</v>
      </c>
      <c r="C1835" s="36" t="s">
        <v>41</v>
      </c>
      <c r="D1835" s="37">
        <v>31291</v>
      </c>
      <c r="E1835" s="37"/>
      <c r="F1835" s="37"/>
      <c r="G1835" s="37"/>
      <c r="H1835" s="37"/>
      <c r="I1835" s="37"/>
      <c r="J1835" s="38" t="str">
        <f t="shared" si="129"/>
        <v>S</v>
      </c>
      <c r="K1835" s="38"/>
      <c r="L1835" s="38"/>
      <c r="M1835" s="38"/>
      <c r="N1835" s="38"/>
      <c r="O1835" s="38"/>
      <c r="P1835" s="38"/>
      <c r="Q1835" s="34">
        <v>33</v>
      </c>
      <c r="R1835" s="34">
        <v>1.1299999999999999</v>
      </c>
      <c r="U1835" s="39">
        <f t="shared" si="130"/>
        <v>31.871634000000004</v>
      </c>
      <c r="V1835" s="34">
        <v>9.7140000000000004</v>
      </c>
      <c r="X1835" s="39"/>
      <c r="AA1835" s="34">
        <v>433.91800000000001</v>
      </c>
      <c r="AB1835" s="34">
        <v>424.20400000000001</v>
      </c>
      <c r="AD1835" s="34">
        <v>8.6790000000000003</v>
      </c>
    </row>
    <row r="1836" spans="1:30" s="34" customFormat="1" x14ac:dyDescent="0.2">
      <c r="A1836" s="34" t="s">
        <v>200</v>
      </c>
      <c r="C1836" s="36" t="s">
        <v>41</v>
      </c>
      <c r="D1836" s="37">
        <v>31298</v>
      </c>
      <c r="E1836" s="37"/>
      <c r="F1836" s="37"/>
      <c r="G1836" s="37"/>
      <c r="H1836" s="37"/>
      <c r="I1836" s="37"/>
      <c r="J1836" s="38" t="str">
        <f t="shared" si="129"/>
        <v>S</v>
      </c>
      <c r="K1836" s="38"/>
      <c r="L1836" s="38"/>
      <c r="M1836" s="38"/>
      <c r="N1836" s="38"/>
      <c r="O1836" s="38"/>
      <c r="P1836" s="38"/>
      <c r="Q1836" s="34">
        <v>33</v>
      </c>
      <c r="R1836" s="34">
        <v>1.1100000000000001</v>
      </c>
      <c r="U1836" s="39">
        <f t="shared" si="130"/>
        <v>31.891320000000004</v>
      </c>
      <c r="V1836" s="34">
        <v>9.7200000000000006</v>
      </c>
      <c r="X1836" s="39"/>
      <c r="AA1836" s="34">
        <v>433.91800000000001</v>
      </c>
      <c r="AB1836" s="34">
        <v>424.197</v>
      </c>
      <c r="AD1836" s="34">
        <v>8.6850000000000005</v>
      </c>
    </row>
    <row r="1837" spans="1:30" s="34" customFormat="1" x14ac:dyDescent="0.2">
      <c r="A1837" s="34" t="s">
        <v>200</v>
      </c>
      <c r="C1837" s="36" t="s">
        <v>41</v>
      </c>
      <c r="D1837" s="37">
        <v>31305</v>
      </c>
      <c r="E1837" s="37"/>
      <c r="F1837" s="37"/>
      <c r="G1837" s="37"/>
      <c r="H1837" s="37"/>
      <c r="I1837" s="37"/>
      <c r="J1837" s="38" t="str">
        <f t="shared" si="129"/>
        <v>S</v>
      </c>
      <c r="K1837" s="38"/>
      <c r="L1837" s="38"/>
      <c r="M1837" s="38"/>
      <c r="N1837" s="38"/>
      <c r="O1837" s="38"/>
      <c r="P1837" s="38"/>
      <c r="Q1837" s="34">
        <v>33</v>
      </c>
      <c r="R1837" s="34">
        <v>1.1000000000000001</v>
      </c>
      <c r="U1837" s="39">
        <f t="shared" si="130"/>
        <v>31.901163000000004</v>
      </c>
      <c r="V1837" s="34">
        <v>9.7230000000000008</v>
      </c>
      <c r="X1837" s="39"/>
      <c r="AA1837" s="34">
        <v>433.91800000000001</v>
      </c>
      <c r="AB1837" s="34">
        <v>424.19400000000002</v>
      </c>
      <c r="AD1837" s="34">
        <v>8.6880000000000006</v>
      </c>
    </row>
    <row r="1838" spans="1:30" s="34" customFormat="1" x14ac:dyDescent="0.2">
      <c r="A1838" s="34" t="s">
        <v>200</v>
      </c>
      <c r="C1838" s="36" t="s">
        <v>41</v>
      </c>
      <c r="D1838" s="37">
        <v>31312</v>
      </c>
      <c r="E1838" s="37"/>
      <c r="F1838" s="37"/>
      <c r="G1838" s="37"/>
      <c r="H1838" s="37"/>
      <c r="I1838" s="37"/>
      <c r="J1838" s="38" t="str">
        <f t="shared" si="129"/>
        <v>S</v>
      </c>
      <c r="K1838" s="38"/>
      <c r="L1838" s="38"/>
      <c r="M1838" s="38"/>
      <c r="N1838" s="38"/>
      <c r="O1838" s="38"/>
      <c r="P1838" s="38"/>
      <c r="Q1838" s="34">
        <v>33</v>
      </c>
      <c r="R1838" s="34">
        <v>1.06</v>
      </c>
      <c r="U1838" s="39">
        <f t="shared" si="130"/>
        <v>31.940535000000001</v>
      </c>
      <c r="V1838" s="34">
        <v>9.7349999999999994</v>
      </c>
      <c r="X1838" s="39"/>
      <c r="AA1838" s="34">
        <v>433.91800000000001</v>
      </c>
      <c r="AB1838" s="34">
        <v>424.18200000000002</v>
      </c>
      <c r="AD1838" s="34">
        <v>8.6999999999999993</v>
      </c>
    </row>
    <row r="1839" spans="1:30" s="34" customFormat="1" x14ac:dyDescent="0.2">
      <c r="A1839" s="34" t="s">
        <v>200</v>
      </c>
      <c r="C1839" s="36" t="s">
        <v>41</v>
      </c>
      <c r="D1839" s="37">
        <v>31319</v>
      </c>
      <c r="E1839" s="37"/>
      <c r="F1839" s="37"/>
      <c r="G1839" s="37"/>
      <c r="H1839" s="37"/>
      <c r="I1839" s="37"/>
      <c r="J1839" s="38" t="str">
        <f t="shared" si="129"/>
        <v>S</v>
      </c>
      <c r="K1839" s="38"/>
      <c r="L1839" s="38"/>
      <c r="M1839" s="38"/>
      <c r="N1839" s="38"/>
      <c r="O1839" s="38"/>
      <c r="P1839" s="38"/>
      <c r="Q1839" s="34">
        <v>33</v>
      </c>
      <c r="R1839" s="34">
        <v>1.06</v>
      </c>
      <c r="U1839" s="39">
        <f t="shared" si="130"/>
        <v>31.940535000000001</v>
      </c>
      <c r="V1839" s="34">
        <v>9.7349999999999994</v>
      </c>
      <c r="X1839" s="39"/>
      <c r="AA1839" s="34">
        <v>433.91800000000001</v>
      </c>
      <c r="AB1839" s="34">
        <v>424.18200000000002</v>
      </c>
      <c r="AD1839" s="34">
        <v>8.6999999999999993</v>
      </c>
    </row>
    <row r="1840" spans="1:30" s="34" customFormat="1" x14ac:dyDescent="0.2">
      <c r="A1840" s="34" t="s">
        <v>200</v>
      </c>
      <c r="C1840" s="36" t="s">
        <v>41</v>
      </c>
      <c r="D1840" s="37">
        <v>31326</v>
      </c>
      <c r="E1840" s="37"/>
      <c r="F1840" s="37"/>
      <c r="G1840" s="37"/>
      <c r="H1840" s="37"/>
      <c r="I1840" s="37"/>
      <c r="J1840" s="38" t="str">
        <f t="shared" si="129"/>
        <v>S</v>
      </c>
      <c r="K1840" s="38"/>
      <c r="L1840" s="38"/>
      <c r="M1840" s="38"/>
      <c r="N1840" s="38"/>
      <c r="O1840" s="38"/>
      <c r="P1840" s="38"/>
      <c r="Q1840" s="34">
        <v>33</v>
      </c>
      <c r="R1840" s="34">
        <v>1.05</v>
      </c>
      <c r="U1840" s="39">
        <f t="shared" si="130"/>
        <v>31.950378000000001</v>
      </c>
      <c r="V1840" s="34">
        <v>9.7379999999999995</v>
      </c>
      <c r="X1840" s="39"/>
      <c r="AA1840" s="34">
        <v>433.91800000000001</v>
      </c>
      <c r="AB1840" s="34">
        <v>424.17899999999997</v>
      </c>
      <c r="AD1840" s="34">
        <v>8.7029999999999994</v>
      </c>
    </row>
    <row r="1841" spans="1:30" s="34" customFormat="1" x14ac:dyDescent="0.2">
      <c r="A1841" s="34" t="s">
        <v>200</v>
      </c>
      <c r="C1841" s="36" t="s">
        <v>41</v>
      </c>
      <c r="D1841" s="37">
        <v>31333</v>
      </c>
      <c r="E1841" s="37"/>
      <c r="F1841" s="37"/>
      <c r="G1841" s="37"/>
      <c r="H1841" s="37"/>
      <c r="I1841" s="37"/>
      <c r="J1841" s="38" t="str">
        <f t="shared" si="129"/>
        <v>S</v>
      </c>
      <c r="K1841" s="38"/>
      <c r="L1841" s="38"/>
      <c r="M1841" s="38"/>
      <c r="N1841" s="38"/>
      <c r="O1841" s="38"/>
      <c r="P1841" s="38"/>
      <c r="Q1841" s="34">
        <v>33</v>
      </c>
      <c r="R1841" s="34">
        <v>0.98</v>
      </c>
      <c r="U1841" s="39">
        <f t="shared" si="130"/>
        <v>32.022559999999999</v>
      </c>
      <c r="V1841" s="34">
        <v>9.76</v>
      </c>
      <c r="X1841" s="39"/>
      <c r="AA1841" s="34">
        <v>433.91800000000001</v>
      </c>
      <c r="AB1841" s="34">
        <v>424.15800000000002</v>
      </c>
      <c r="AD1841" s="34">
        <v>8.7249999999999996</v>
      </c>
    </row>
    <row r="1842" spans="1:30" s="34" customFormat="1" x14ac:dyDescent="0.2">
      <c r="A1842" s="34" t="s">
        <v>200</v>
      </c>
      <c r="C1842" s="36" t="s">
        <v>41</v>
      </c>
      <c r="D1842" s="37">
        <v>31340</v>
      </c>
      <c r="E1842" s="37"/>
      <c r="F1842" s="37"/>
      <c r="G1842" s="37"/>
      <c r="H1842" s="37"/>
      <c r="I1842" s="37"/>
      <c r="J1842" s="38" t="str">
        <f t="shared" si="129"/>
        <v>S</v>
      </c>
      <c r="K1842" s="38"/>
      <c r="L1842" s="38"/>
      <c r="M1842" s="38"/>
      <c r="N1842" s="38"/>
      <c r="O1842" s="38"/>
      <c r="P1842" s="38"/>
      <c r="Q1842" s="34">
        <v>33</v>
      </c>
      <c r="R1842" s="34">
        <v>0.91</v>
      </c>
      <c r="U1842" s="39">
        <f t="shared" si="130"/>
        <v>32.091461000000002</v>
      </c>
      <c r="V1842" s="34">
        <v>9.7810000000000006</v>
      </c>
      <c r="X1842" s="39"/>
      <c r="AA1842" s="34">
        <v>433.91800000000001</v>
      </c>
      <c r="AB1842" s="34">
        <v>424.13600000000002</v>
      </c>
      <c r="AD1842" s="34">
        <v>8.7460000000000004</v>
      </c>
    </row>
    <row r="1843" spans="1:30" s="34" customFormat="1" x14ac:dyDescent="0.2">
      <c r="A1843" s="34" t="s">
        <v>200</v>
      </c>
      <c r="C1843" s="36" t="s">
        <v>41</v>
      </c>
      <c r="D1843" s="37">
        <v>31347</v>
      </c>
      <c r="E1843" s="37"/>
      <c r="F1843" s="37"/>
      <c r="G1843" s="37"/>
      <c r="H1843" s="37"/>
      <c r="I1843" s="37"/>
      <c r="J1843" s="38" t="str">
        <f t="shared" si="129"/>
        <v>S</v>
      </c>
      <c r="K1843" s="38"/>
      <c r="L1843" s="38"/>
      <c r="M1843" s="38"/>
      <c r="N1843" s="38"/>
      <c r="O1843" s="38"/>
      <c r="P1843" s="38"/>
      <c r="Q1843" s="34">
        <v>33</v>
      </c>
      <c r="R1843" s="34">
        <v>0.94</v>
      </c>
      <c r="U1843" s="39">
        <f t="shared" si="130"/>
        <v>32.061931999999999</v>
      </c>
      <c r="V1843" s="34">
        <v>9.7720000000000002</v>
      </c>
      <c r="X1843" s="39"/>
      <c r="AA1843" s="34">
        <v>433.91800000000001</v>
      </c>
      <c r="AB1843" s="34">
        <v>424.14600000000002</v>
      </c>
      <c r="AD1843" s="34">
        <v>8.7370000000000001</v>
      </c>
    </row>
    <row r="1844" spans="1:30" s="34" customFormat="1" x14ac:dyDescent="0.2">
      <c r="A1844" s="34" t="s">
        <v>200</v>
      </c>
      <c r="C1844" s="36" t="s">
        <v>41</v>
      </c>
      <c r="D1844" s="37">
        <v>31431</v>
      </c>
      <c r="E1844" s="37"/>
      <c r="F1844" s="37"/>
      <c r="G1844" s="37"/>
      <c r="H1844" s="37"/>
      <c r="I1844" s="37"/>
      <c r="J1844" s="38" t="str">
        <f t="shared" si="129"/>
        <v>S</v>
      </c>
      <c r="K1844" s="38"/>
      <c r="L1844" s="38"/>
      <c r="M1844" s="38"/>
      <c r="N1844" s="38"/>
      <c r="O1844" s="38"/>
      <c r="P1844" s="38"/>
      <c r="Q1844" s="34">
        <v>32.5</v>
      </c>
      <c r="R1844" s="34">
        <v>0.28000000000000003</v>
      </c>
      <c r="U1844" s="39">
        <f t="shared" si="130"/>
        <v>32.222701000000001</v>
      </c>
      <c r="V1844" s="34">
        <v>9.8209999999999997</v>
      </c>
      <c r="X1844" s="39"/>
      <c r="AA1844" s="34">
        <v>433.91800000000001</v>
      </c>
      <c r="AB1844" s="34">
        <v>424.09699999999998</v>
      </c>
      <c r="AD1844" s="34">
        <v>8.7859999999999996</v>
      </c>
    </row>
    <row r="1845" spans="1:30" s="34" customFormat="1" x14ac:dyDescent="0.2">
      <c r="A1845" s="34" t="s">
        <v>200</v>
      </c>
      <c r="C1845" s="36" t="s">
        <v>41</v>
      </c>
      <c r="D1845" s="37">
        <v>31437</v>
      </c>
      <c r="E1845" s="37"/>
      <c r="F1845" s="37"/>
      <c r="G1845" s="37"/>
      <c r="H1845" s="37"/>
      <c r="I1845" s="37"/>
      <c r="J1845" s="38" t="str">
        <f t="shared" si="129"/>
        <v>S</v>
      </c>
      <c r="K1845" s="38"/>
      <c r="L1845" s="38"/>
      <c r="M1845" s="38"/>
      <c r="N1845" s="38"/>
      <c r="O1845" s="38"/>
      <c r="P1845" s="38"/>
      <c r="Q1845" s="34">
        <v>33</v>
      </c>
      <c r="R1845" s="34">
        <v>0.7</v>
      </c>
      <c r="U1845" s="39">
        <f t="shared" si="130"/>
        <v>32.301445000000001</v>
      </c>
      <c r="V1845" s="34">
        <v>9.8450000000000006</v>
      </c>
      <c r="X1845" s="39"/>
      <c r="AA1845" s="34">
        <v>433.91800000000001</v>
      </c>
      <c r="AB1845" s="34">
        <v>424.072</v>
      </c>
      <c r="AD1845" s="34">
        <v>8.81</v>
      </c>
    </row>
    <row r="1846" spans="1:30" s="34" customFormat="1" x14ac:dyDescent="0.2">
      <c r="A1846" s="34" t="s">
        <v>200</v>
      </c>
      <c r="C1846" s="36" t="s">
        <v>41</v>
      </c>
      <c r="D1846" s="37">
        <v>31445</v>
      </c>
      <c r="E1846" s="37"/>
      <c r="F1846" s="37"/>
      <c r="G1846" s="37"/>
      <c r="H1846" s="37"/>
      <c r="I1846" s="37"/>
      <c r="J1846" s="38" t="str">
        <f t="shared" si="129"/>
        <v>S</v>
      </c>
      <c r="K1846" s="38"/>
      <c r="L1846" s="38"/>
      <c r="M1846" s="38"/>
      <c r="N1846" s="38"/>
      <c r="O1846" s="38"/>
      <c r="P1846" s="38"/>
      <c r="Q1846" s="34">
        <v>33</v>
      </c>
      <c r="R1846" s="34">
        <v>0.6</v>
      </c>
      <c r="U1846" s="39">
        <f t="shared" si="130"/>
        <v>32.403156000000003</v>
      </c>
      <c r="V1846" s="34">
        <v>9.8759999999999994</v>
      </c>
      <c r="X1846" s="39"/>
      <c r="AA1846" s="34">
        <v>433.91800000000001</v>
      </c>
      <c r="AB1846" s="34">
        <v>424.04199999999997</v>
      </c>
      <c r="AD1846" s="34">
        <v>8.8409999999999993</v>
      </c>
    </row>
    <row r="1847" spans="1:30" s="34" customFormat="1" x14ac:dyDescent="0.2">
      <c r="A1847" s="34" t="s">
        <v>200</v>
      </c>
      <c r="C1847" s="36" t="s">
        <v>41</v>
      </c>
      <c r="D1847" s="37">
        <v>31451</v>
      </c>
      <c r="E1847" s="37"/>
      <c r="F1847" s="37"/>
      <c r="G1847" s="37"/>
      <c r="H1847" s="37"/>
      <c r="I1847" s="37"/>
      <c r="J1847" s="38" t="str">
        <f t="shared" si="129"/>
        <v>S</v>
      </c>
      <c r="K1847" s="38"/>
      <c r="L1847" s="38"/>
      <c r="M1847" s="38"/>
      <c r="N1847" s="38"/>
      <c r="O1847" s="38"/>
      <c r="P1847" s="38"/>
      <c r="Q1847" s="34">
        <v>33</v>
      </c>
      <c r="R1847" s="34">
        <v>0.6</v>
      </c>
      <c r="U1847" s="39">
        <f t="shared" si="130"/>
        <v>32.403156000000003</v>
      </c>
      <c r="V1847" s="34">
        <v>9.8759999999999994</v>
      </c>
      <c r="X1847" s="39"/>
      <c r="AA1847" s="34">
        <v>433.91800000000001</v>
      </c>
      <c r="AB1847" s="34">
        <v>424.04199999999997</v>
      </c>
      <c r="AD1847" s="34">
        <v>8.8409999999999993</v>
      </c>
    </row>
    <row r="1848" spans="1:30" s="34" customFormat="1" x14ac:dyDescent="0.2">
      <c r="A1848" s="34" t="s">
        <v>200</v>
      </c>
      <c r="C1848" s="36" t="s">
        <v>41</v>
      </c>
      <c r="D1848" s="37">
        <v>31458</v>
      </c>
      <c r="E1848" s="37"/>
      <c r="F1848" s="37"/>
      <c r="G1848" s="37"/>
      <c r="H1848" s="37"/>
      <c r="I1848" s="37"/>
      <c r="J1848" s="38" t="str">
        <f t="shared" si="129"/>
        <v>S</v>
      </c>
      <c r="K1848" s="38"/>
      <c r="L1848" s="38"/>
      <c r="M1848" s="38"/>
      <c r="N1848" s="38"/>
      <c r="O1848" s="38"/>
      <c r="P1848" s="38"/>
      <c r="Q1848" s="34">
        <v>33</v>
      </c>
      <c r="R1848" s="34">
        <v>0.79</v>
      </c>
      <c r="U1848" s="39">
        <f t="shared" si="130"/>
        <v>32.212857999999997</v>
      </c>
      <c r="V1848" s="34">
        <v>9.8179999999999996</v>
      </c>
      <c r="X1848" s="39"/>
      <c r="AA1848" s="34">
        <v>433.91800000000001</v>
      </c>
      <c r="AB1848" s="34">
        <v>424.1</v>
      </c>
      <c r="AD1848" s="34">
        <v>8.7829999999999995</v>
      </c>
    </row>
    <row r="1849" spans="1:30" s="34" customFormat="1" x14ac:dyDescent="0.2">
      <c r="A1849" s="34" t="s">
        <v>200</v>
      </c>
      <c r="C1849" s="36" t="s">
        <v>41</v>
      </c>
      <c r="D1849" s="37">
        <v>31465</v>
      </c>
      <c r="E1849" s="37"/>
      <c r="F1849" s="37"/>
      <c r="G1849" s="37"/>
      <c r="H1849" s="37"/>
      <c r="I1849" s="37"/>
      <c r="J1849" s="38" t="str">
        <f t="shared" si="129"/>
        <v>S</v>
      </c>
      <c r="K1849" s="38"/>
      <c r="L1849" s="38"/>
      <c r="M1849" s="38"/>
      <c r="N1849" s="38"/>
      <c r="O1849" s="38"/>
      <c r="P1849" s="38"/>
      <c r="Q1849" s="34">
        <v>33</v>
      </c>
      <c r="R1849" s="34">
        <v>0.57999999999999996</v>
      </c>
      <c r="U1849" s="39">
        <f t="shared" si="130"/>
        <v>32.422842000000003</v>
      </c>
      <c r="V1849" s="34">
        <v>9.8819999999999997</v>
      </c>
      <c r="X1849" s="39"/>
      <c r="AA1849" s="34">
        <v>433.91800000000001</v>
      </c>
      <c r="AB1849" s="34">
        <v>424.036</v>
      </c>
      <c r="AD1849" s="34">
        <v>8.8469999999999995</v>
      </c>
    </row>
    <row r="1850" spans="1:30" s="34" customFormat="1" x14ac:dyDescent="0.2">
      <c r="A1850" s="34" t="s">
        <v>200</v>
      </c>
      <c r="C1850" s="36" t="s">
        <v>41</v>
      </c>
      <c r="D1850" s="37">
        <v>31473</v>
      </c>
      <c r="E1850" s="37"/>
      <c r="F1850" s="37"/>
      <c r="G1850" s="37"/>
      <c r="H1850" s="37"/>
      <c r="I1850" s="37"/>
      <c r="J1850" s="38" t="str">
        <f t="shared" si="129"/>
        <v>S</v>
      </c>
      <c r="K1850" s="38"/>
      <c r="L1850" s="38"/>
      <c r="M1850" s="38"/>
      <c r="N1850" s="38"/>
      <c r="O1850" s="38"/>
      <c r="P1850" s="38"/>
      <c r="Q1850" s="34">
        <v>33</v>
      </c>
      <c r="R1850" s="34">
        <v>0.56000000000000005</v>
      </c>
      <c r="U1850" s="39">
        <f t="shared" si="130"/>
        <v>32.442528000000003</v>
      </c>
      <c r="V1850" s="34">
        <v>9.8879999999999999</v>
      </c>
      <c r="X1850" s="39"/>
      <c r="AA1850" s="34">
        <v>433.91800000000001</v>
      </c>
      <c r="AB1850" s="34">
        <v>424.03</v>
      </c>
      <c r="AD1850" s="34">
        <v>8.8529999999999998</v>
      </c>
    </row>
    <row r="1851" spans="1:30" s="34" customFormat="1" x14ac:dyDescent="0.2">
      <c r="A1851" s="34" t="s">
        <v>200</v>
      </c>
      <c r="C1851" s="36" t="s">
        <v>41</v>
      </c>
      <c r="D1851" s="37">
        <v>31480</v>
      </c>
      <c r="E1851" s="37"/>
      <c r="F1851" s="37"/>
      <c r="G1851" s="37"/>
      <c r="H1851" s="37"/>
      <c r="I1851" s="37"/>
      <c r="J1851" s="38" t="str">
        <f t="shared" si="129"/>
        <v>S</v>
      </c>
      <c r="K1851" s="38"/>
      <c r="L1851" s="38"/>
      <c r="M1851" s="38"/>
      <c r="N1851" s="38"/>
      <c r="O1851" s="38"/>
      <c r="P1851" s="38"/>
      <c r="Q1851" s="34">
        <v>33</v>
      </c>
      <c r="R1851" s="34">
        <v>0.54</v>
      </c>
      <c r="U1851" s="39">
        <f t="shared" si="130"/>
        <v>32.462214000000003</v>
      </c>
      <c r="V1851" s="34">
        <v>9.8940000000000001</v>
      </c>
      <c r="X1851" s="39"/>
      <c r="AA1851" s="34">
        <v>433.91800000000001</v>
      </c>
      <c r="AB1851" s="34">
        <v>424.024</v>
      </c>
      <c r="AD1851" s="34">
        <v>8.859</v>
      </c>
    </row>
    <row r="1852" spans="1:30" s="34" customFormat="1" x14ac:dyDescent="0.2">
      <c r="A1852" s="34" t="s">
        <v>200</v>
      </c>
      <c r="C1852" s="36" t="s">
        <v>41</v>
      </c>
      <c r="D1852" s="37">
        <v>31487</v>
      </c>
      <c r="E1852" s="37"/>
      <c r="F1852" s="37"/>
      <c r="G1852" s="37"/>
      <c r="H1852" s="37"/>
      <c r="I1852" s="37"/>
      <c r="J1852" s="38" t="str">
        <f t="shared" si="129"/>
        <v>S</v>
      </c>
      <c r="K1852" s="38"/>
      <c r="L1852" s="38"/>
      <c r="M1852" s="38"/>
      <c r="N1852" s="38"/>
      <c r="O1852" s="38"/>
      <c r="P1852" s="38"/>
      <c r="Q1852" s="34">
        <v>33</v>
      </c>
      <c r="R1852" s="34">
        <v>0.5</v>
      </c>
      <c r="U1852" s="39">
        <f t="shared" si="130"/>
        <v>32.501586000000003</v>
      </c>
      <c r="V1852" s="34">
        <v>9.9060000000000006</v>
      </c>
      <c r="X1852" s="39"/>
      <c r="AA1852" s="34">
        <v>433.91800000000001</v>
      </c>
      <c r="AB1852" s="34">
        <v>424.012</v>
      </c>
      <c r="AD1852" s="34">
        <v>8.8710000000000004</v>
      </c>
    </row>
    <row r="1853" spans="1:30" s="34" customFormat="1" x14ac:dyDescent="0.2">
      <c r="A1853" s="34" t="s">
        <v>200</v>
      </c>
      <c r="C1853" s="36" t="s">
        <v>41</v>
      </c>
      <c r="D1853" s="37">
        <v>31493</v>
      </c>
      <c r="E1853" s="37"/>
      <c r="F1853" s="37"/>
      <c r="G1853" s="37"/>
      <c r="H1853" s="37"/>
      <c r="I1853" s="37"/>
      <c r="J1853" s="38" t="str">
        <f t="shared" si="129"/>
        <v>S</v>
      </c>
      <c r="K1853" s="38"/>
      <c r="L1853" s="38"/>
      <c r="M1853" s="38"/>
      <c r="N1853" s="38"/>
      <c r="O1853" s="38"/>
      <c r="P1853" s="38"/>
      <c r="Q1853" s="34">
        <v>33</v>
      </c>
      <c r="R1853" s="34">
        <v>0.5</v>
      </c>
      <c r="U1853" s="39">
        <f t="shared" si="130"/>
        <v>32.501586000000003</v>
      </c>
      <c r="V1853" s="34">
        <v>9.9060000000000006</v>
      </c>
      <c r="X1853" s="39"/>
      <c r="AA1853" s="34">
        <v>433.91800000000001</v>
      </c>
      <c r="AB1853" s="34">
        <v>424.012</v>
      </c>
      <c r="AD1853" s="34">
        <v>8.8710000000000004</v>
      </c>
    </row>
    <row r="1854" spans="1:30" s="34" customFormat="1" x14ac:dyDescent="0.2">
      <c r="A1854" s="34" t="s">
        <v>200</v>
      </c>
      <c r="C1854" s="36" t="s">
        <v>41</v>
      </c>
      <c r="D1854" s="37">
        <v>31500</v>
      </c>
      <c r="E1854" s="37"/>
      <c r="F1854" s="37"/>
      <c r="G1854" s="37"/>
      <c r="H1854" s="37"/>
      <c r="I1854" s="37"/>
      <c r="J1854" s="38" t="str">
        <f t="shared" si="129"/>
        <v>S</v>
      </c>
      <c r="K1854" s="38"/>
      <c r="L1854" s="38"/>
      <c r="M1854" s="38"/>
      <c r="N1854" s="38"/>
      <c r="O1854" s="38"/>
      <c r="P1854" s="38"/>
      <c r="Q1854" s="34">
        <v>33</v>
      </c>
      <c r="R1854" s="34">
        <v>0.65</v>
      </c>
      <c r="U1854" s="39">
        <f t="shared" si="130"/>
        <v>32.350659999999998</v>
      </c>
      <c r="V1854" s="34">
        <v>9.86</v>
      </c>
      <c r="X1854" s="39"/>
      <c r="AA1854" s="34">
        <v>433.91800000000001</v>
      </c>
      <c r="AB1854" s="34">
        <v>424.05700000000002</v>
      </c>
      <c r="AD1854" s="34">
        <v>8.8249999999999993</v>
      </c>
    </row>
    <row r="1855" spans="1:30" s="34" customFormat="1" x14ac:dyDescent="0.2">
      <c r="A1855" s="34" t="s">
        <v>200</v>
      </c>
      <c r="C1855" s="36" t="s">
        <v>41</v>
      </c>
      <c r="D1855" s="37">
        <v>31507</v>
      </c>
      <c r="E1855" s="37"/>
      <c r="F1855" s="37"/>
      <c r="G1855" s="37"/>
      <c r="H1855" s="37"/>
      <c r="I1855" s="37"/>
      <c r="J1855" s="38" t="str">
        <f t="shared" si="129"/>
        <v>S</v>
      </c>
      <c r="K1855" s="38"/>
      <c r="L1855" s="38"/>
      <c r="M1855" s="38"/>
      <c r="N1855" s="38"/>
      <c r="O1855" s="38"/>
      <c r="P1855" s="38"/>
      <c r="Q1855" s="34">
        <v>33</v>
      </c>
      <c r="R1855" s="34">
        <v>0.67</v>
      </c>
      <c r="U1855" s="39">
        <f t="shared" si="130"/>
        <v>32.330973999999998</v>
      </c>
      <c r="V1855" s="34">
        <v>9.8539999999999992</v>
      </c>
      <c r="X1855" s="39"/>
      <c r="AA1855" s="34">
        <v>433.91800000000001</v>
      </c>
      <c r="AB1855" s="34">
        <v>424.06299999999999</v>
      </c>
      <c r="AD1855" s="34">
        <v>8.8190000000000008</v>
      </c>
    </row>
    <row r="1856" spans="1:30" s="34" customFormat="1" x14ac:dyDescent="0.2">
      <c r="A1856" s="34" t="s">
        <v>200</v>
      </c>
      <c r="C1856" s="36" t="s">
        <v>41</v>
      </c>
      <c r="D1856" s="37">
        <v>31515</v>
      </c>
      <c r="E1856" s="37"/>
      <c r="F1856" s="37"/>
      <c r="G1856" s="37"/>
      <c r="H1856" s="37"/>
      <c r="I1856" s="37"/>
      <c r="J1856" s="38" t="str">
        <f t="shared" si="129"/>
        <v>S</v>
      </c>
      <c r="K1856" s="38"/>
      <c r="L1856" s="38"/>
      <c r="M1856" s="38"/>
      <c r="N1856" s="38"/>
      <c r="O1856" s="38"/>
      <c r="P1856" s="38"/>
      <c r="Q1856" s="34">
        <v>33</v>
      </c>
      <c r="R1856" s="34">
        <v>0.76</v>
      </c>
      <c r="U1856" s="39">
        <f t="shared" si="130"/>
        <v>32.242387000000001</v>
      </c>
      <c r="V1856" s="34">
        <v>9.827</v>
      </c>
      <c r="X1856" s="39"/>
      <c r="AA1856" s="34">
        <v>433.91800000000001</v>
      </c>
      <c r="AB1856" s="34">
        <v>424.09100000000001</v>
      </c>
      <c r="AD1856" s="34">
        <v>8.7919999999999998</v>
      </c>
    </row>
    <row r="1857" spans="1:30" s="34" customFormat="1" x14ac:dyDescent="0.2">
      <c r="A1857" s="34" t="s">
        <v>200</v>
      </c>
      <c r="C1857" s="36" t="s">
        <v>41</v>
      </c>
      <c r="D1857" s="37">
        <v>31522</v>
      </c>
      <c r="E1857" s="37"/>
      <c r="F1857" s="37"/>
      <c r="G1857" s="37"/>
      <c r="H1857" s="37"/>
      <c r="I1857" s="37"/>
      <c r="J1857" s="38" t="str">
        <f t="shared" ref="J1857:J1920" si="131">IF(ISBLANK(Q1857),"V","S")</f>
        <v>S</v>
      </c>
      <c r="K1857" s="38"/>
      <c r="L1857" s="38"/>
      <c r="M1857" s="38"/>
      <c r="N1857" s="38"/>
      <c r="O1857" s="38"/>
      <c r="P1857" s="38"/>
      <c r="Q1857" s="34">
        <v>33</v>
      </c>
      <c r="R1857" s="34">
        <v>0.82</v>
      </c>
      <c r="U1857" s="39">
        <f t="shared" si="130"/>
        <v>32.183329000000001</v>
      </c>
      <c r="V1857" s="34">
        <v>9.8089999999999993</v>
      </c>
      <c r="X1857" s="39"/>
      <c r="AA1857" s="34">
        <v>433.91800000000001</v>
      </c>
      <c r="AB1857" s="34">
        <v>424.10899999999998</v>
      </c>
      <c r="AD1857" s="34">
        <v>8.7739999999999991</v>
      </c>
    </row>
    <row r="1858" spans="1:30" s="34" customFormat="1" x14ac:dyDescent="0.2">
      <c r="A1858" s="34" t="s">
        <v>200</v>
      </c>
      <c r="C1858" s="36" t="s">
        <v>41</v>
      </c>
      <c r="D1858" s="37">
        <v>31529</v>
      </c>
      <c r="E1858" s="37"/>
      <c r="F1858" s="37"/>
      <c r="G1858" s="37"/>
      <c r="H1858" s="37"/>
      <c r="I1858" s="37"/>
      <c r="J1858" s="38" t="str">
        <f t="shared" si="131"/>
        <v>S</v>
      </c>
      <c r="K1858" s="38"/>
      <c r="L1858" s="38"/>
      <c r="M1858" s="38"/>
      <c r="N1858" s="38"/>
      <c r="O1858" s="38"/>
      <c r="P1858" s="38"/>
      <c r="Q1858" s="34">
        <v>33</v>
      </c>
      <c r="R1858" s="34">
        <v>0.9</v>
      </c>
      <c r="U1858" s="39">
        <f t="shared" si="130"/>
        <v>32.101304000000006</v>
      </c>
      <c r="V1858" s="34">
        <v>9.7840000000000007</v>
      </c>
      <c r="X1858" s="39"/>
      <c r="AA1858" s="34">
        <v>433.91800000000001</v>
      </c>
      <c r="AB1858" s="34">
        <v>424.13299999999998</v>
      </c>
      <c r="AD1858" s="34">
        <v>8.7490000000000006</v>
      </c>
    </row>
    <row r="1859" spans="1:30" s="34" customFormat="1" x14ac:dyDescent="0.2">
      <c r="A1859" s="34" t="s">
        <v>200</v>
      </c>
      <c r="C1859" s="36" t="s">
        <v>41</v>
      </c>
      <c r="D1859" s="37">
        <v>31537</v>
      </c>
      <c r="E1859" s="37"/>
      <c r="F1859" s="37"/>
      <c r="G1859" s="37"/>
      <c r="H1859" s="37"/>
      <c r="I1859" s="37"/>
      <c r="J1859" s="38" t="str">
        <f t="shared" si="131"/>
        <v>S</v>
      </c>
      <c r="K1859" s="38"/>
      <c r="L1859" s="38"/>
      <c r="M1859" s="38"/>
      <c r="N1859" s="38"/>
      <c r="O1859" s="38"/>
      <c r="P1859" s="38"/>
      <c r="Q1859" s="34">
        <v>33</v>
      </c>
      <c r="R1859" s="34">
        <v>0.99</v>
      </c>
      <c r="U1859" s="39">
        <f t="shared" si="130"/>
        <v>32.012717000000002</v>
      </c>
      <c r="V1859" s="34">
        <v>9.7569999999999997</v>
      </c>
      <c r="X1859" s="39"/>
      <c r="AA1859" s="34">
        <v>433.91800000000001</v>
      </c>
      <c r="AB1859" s="34">
        <v>424.161</v>
      </c>
      <c r="AD1859" s="34">
        <v>8.7219999999999995</v>
      </c>
    </row>
    <row r="1860" spans="1:30" s="34" customFormat="1" x14ac:dyDescent="0.2">
      <c r="A1860" s="34" t="s">
        <v>200</v>
      </c>
      <c r="C1860" s="36" t="s">
        <v>41</v>
      </c>
      <c r="D1860" s="37">
        <v>31543</v>
      </c>
      <c r="E1860" s="37"/>
      <c r="F1860" s="37"/>
      <c r="G1860" s="37"/>
      <c r="H1860" s="37"/>
      <c r="I1860" s="37"/>
      <c r="J1860" s="38" t="str">
        <f t="shared" si="131"/>
        <v>S</v>
      </c>
      <c r="K1860" s="38"/>
      <c r="L1860" s="38"/>
      <c r="M1860" s="38"/>
      <c r="N1860" s="38"/>
      <c r="O1860" s="38"/>
      <c r="P1860" s="38"/>
      <c r="Q1860" s="34">
        <v>33</v>
      </c>
      <c r="R1860" s="34">
        <v>1.05</v>
      </c>
      <c r="U1860" s="39">
        <f t="shared" si="130"/>
        <v>31.950378000000001</v>
      </c>
      <c r="V1860" s="34">
        <v>9.7379999999999995</v>
      </c>
      <c r="X1860" s="39"/>
      <c r="AA1860" s="34">
        <v>433.91800000000001</v>
      </c>
      <c r="AB1860" s="34">
        <v>424.17899999999997</v>
      </c>
      <c r="AD1860" s="34">
        <v>8.7029999999999994</v>
      </c>
    </row>
    <row r="1861" spans="1:30" s="34" customFormat="1" x14ac:dyDescent="0.2">
      <c r="A1861" s="34" t="s">
        <v>200</v>
      </c>
      <c r="C1861" s="36" t="s">
        <v>41</v>
      </c>
      <c r="D1861" s="37">
        <v>31551</v>
      </c>
      <c r="E1861" s="37"/>
      <c r="F1861" s="37"/>
      <c r="G1861" s="37"/>
      <c r="H1861" s="37"/>
      <c r="I1861" s="37"/>
      <c r="J1861" s="38" t="str">
        <f t="shared" si="131"/>
        <v>S</v>
      </c>
      <c r="K1861" s="38"/>
      <c r="L1861" s="38"/>
      <c r="M1861" s="38"/>
      <c r="N1861" s="38"/>
      <c r="O1861" s="38"/>
      <c r="P1861" s="38"/>
      <c r="Q1861" s="34">
        <v>33</v>
      </c>
      <c r="R1861" s="34">
        <v>1.06</v>
      </c>
      <c r="U1861" s="39">
        <f t="shared" si="130"/>
        <v>31.940535000000001</v>
      </c>
      <c r="V1861" s="34">
        <v>9.7349999999999994</v>
      </c>
      <c r="X1861" s="39"/>
      <c r="AA1861" s="34">
        <v>433.91800000000001</v>
      </c>
      <c r="AB1861" s="34">
        <v>424.18200000000002</v>
      </c>
      <c r="AD1861" s="34">
        <v>8.6999999999999993</v>
      </c>
    </row>
    <row r="1862" spans="1:30" s="34" customFormat="1" x14ac:dyDescent="0.2">
      <c r="A1862" s="34" t="s">
        <v>200</v>
      </c>
      <c r="C1862" s="36" t="s">
        <v>41</v>
      </c>
      <c r="D1862" s="37">
        <v>31578</v>
      </c>
      <c r="E1862" s="37"/>
      <c r="F1862" s="37"/>
      <c r="G1862" s="37"/>
      <c r="H1862" s="37"/>
      <c r="I1862" s="37"/>
      <c r="J1862" s="38" t="str">
        <f t="shared" si="131"/>
        <v>S</v>
      </c>
      <c r="K1862" s="38"/>
      <c r="L1862" s="38"/>
      <c r="M1862" s="38"/>
      <c r="N1862" s="38"/>
      <c r="O1862" s="38"/>
      <c r="P1862" s="38"/>
      <c r="Q1862" s="34">
        <v>33</v>
      </c>
      <c r="R1862" s="34">
        <v>1.08</v>
      </c>
      <c r="U1862" s="39">
        <f t="shared" si="130"/>
        <v>31.920849</v>
      </c>
      <c r="V1862" s="34">
        <v>9.7289999999999992</v>
      </c>
      <c r="X1862" s="39"/>
      <c r="AA1862" s="34">
        <v>433.91800000000001</v>
      </c>
      <c r="AB1862" s="34">
        <v>424.18799999999999</v>
      </c>
      <c r="AD1862" s="34">
        <v>8.6940000000000008</v>
      </c>
    </row>
    <row r="1863" spans="1:30" s="34" customFormat="1" x14ac:dyDescent="0.2">
      <c r="A1863" s="34" t="s">
        <v>200</v>
      </c>
      <c r="C1863" s="36" t="s">
        <v>41</v>
      </c>
      <c r="D1863" s="37">
        <v>31592</v>
      </c>
      <c r="E1863" s="37"/>
      <c r="F1863" s="37"/>
      <c r="G1863" s="37"/>
      <c r="H1863" s="37"/>
      <c r="I1863" s="37"/>
      <c r="J1863" s="38" t="str">
        <f t="shared" si="131"/>
        <v>S</v>
      </c>
      <c r="K1863" s="38"/>
      <c r="L1863" s="38"/>
      <c r="M1863" s="38"/>
      <c r="N1863" s="38"/>
      <c r="O1863" s="38"/>
      <c r="P1863" s="38"/>
      <c r="Q1863" s="34">
        <v>33</v>
      </c>
      <c r="R1863" s="34">
        <v>1.0900000000000001</v>
      </c>
      <c r="U1863" s="39">
        <f t="shared" si="130"/>
        <v>31.911006000000004</v>
      </c>
      <c r="V1863" s="34">
        <v>9.7260000000000009</v>
      </c>
      <c r="X1863" s="39"/>
      <c r="AA1863" s="34">
        <v>433.91800000000001</v>
      </c>
      <c r="AB1863" s="34">
        <v>424.19099999999997</v>
      </c>
      <c r="AD1863" s="34">
        <v>8.6910000000000007</v>
      </c>
    </row>
    <row r="1864" spans="1:30" s="34" customFormat="1" x14ac:dyDescent="0.2">
      <c r="A1864" s="34" t="s">
        <v>200</v>
      </c>
      <c r="C1864" s="36" t="s">
        <v>41</v>
      </c>
      <c r="D1864" s="37">
        <v>31602</v>
      </c>
      <c r="E1864" s="37"/>
      <c r="F1864" s="37"/>
      <c r="G1864" s="37"/>
      <c r="H1864" s="37"/>
      <c r="I1864" s="37"/>
      <c r="J1864" s="38" t="str">
        <f t="shared" si="131"/>
        <v>S</v>
      </c>
      <c r="K1864" s="38"/>
      <c r="L1864" s="38"/>
      <c r="M1864" s="38"/>
      <c r="N1864" s="38"/>
      <c r="O1864" s="38"/>
      <c r="P1864" s="38"/>
      <c r="Q1864" s="34">
        <v>33</v>
      </c>
      <c r="R1864" s="34">
        <v>1</v>
      </c>
      <c r="U1864" s="39">
        <f t="shared" si="130"/>
        <v>32.002873999999998</v>
      </c>
      <c r="V1864" s="34">
        <v>9.7539999999999996</v>
      </c>
      <c r="X1864" s="39"/>
      <c r="AA1864" s="34">
        <v>433.91800000000001</v>
      </c>
      <c r="AB1864" s="34">
        <v>424.16399999999999</v>
      </c>
      <c r="AD1864" s="34">
        <v>8.7189999999999994</v>
      </c>
    </row>
    <row r="1865" spans="1:30" s="34" customFormat="1" x14ac:dyDescent="0.2">
      <c r="A1865" s="34" t="s">
        <v>200</v>
      </c>
      <c r="C1865" s="36" t="s">
        <v>41</v>
      </c>
      <c r="D1865" s="37">
        <v>31606</v>
      </c>
      <c r="E1865" s="37"/>
      <c r="F1865" s="37"/>
      <c r="G1865" s="37"/>
      <c r="H1865" s="37"/>
      <c r="I1865" s="37"/>
      <c r="J1865" s="38" t="str">
        <f t="shared" si="131"/>
        <v>S</v>
      </c>
      <c r="K1865" s="38"/>
      <c r="L1865" s="38"/>
      <c r="M1865" s="38"/>
      <c r="N1865" s="38"/>
      <c r="O1865" s="38"/>
      <c r="P1865" s="38"/>
      <c r="Q1865" s="34">
        <v>33</v>
      </c>
      <c r="R1865" s="34">
        <v>1</v>
      </c>
      <c r="U1865" s="39">
        <f t="shared" si="130"/>
        <v>32.002873999999998</v>
      </c>
      <c r="V1865" s="34">
        <v>9.7539999999999996</v>
      </c>
      <c r="X1865" s="39"/>
      <c r="AA1865" s="34">
        <v>433.91800000000001</v>
      </c>
      <c r="AB1865" s="34">
        <v>424.16399999999999</v>
      </c>
      <c r="AD1865" s="34">
        <v>8.7189999999999994</v>
      </c>
    </row>
    <row r="1866" spans="1:30" s="34" customFormat="1" x14ac:dyDescent="0.2">
      <c r="A1866" s="34" t="s">
        <v>200</v>
      </c>
      <c r="C1866" s="36" t="s">
        <v>41</v>
      </c>
      <c r="D1866" s="37">
        <v>31614</v>
      </c>
      <c r="E1866" s="37"/>
      <c r="F1866" s="37"/>
      <c r="G1866" s="37"/>
      <c r="H1866" s="37"/>
      <c r="I1866" s="37"/>
      <c r="J1866" s="38" t="str">
        <f t="shared" si="131"/>
        <v>S</v>
      </c>
      <c r="K1866" s="38"/>
      <c r="L1866" s="38"/>
      <c r="M1866" s="38"/>
      <c r="N1866" s="38"/>
      <c r="O1866" s="38"/>
      <c r="P1866" s="38"/>
      <c r="Q1866" s="34">
        <v>33</v>
      </c>
      <c r="R1866" s="34">
        <v>0.98</v>
      </c>
      <c r="U1866" s="39">
        <f t="shared" si="130"/>
        <v>32.022559999999999</v>
      </c>
      <c r="V1866" s="34">
        <v>9.76</v>
      </c>
      <c r="X1866" s="39"/>
      <c r="AA1866" s="34">
        <v>433.91800000000001</v>
      </c>
      <c r="AB1866" s="34">
        <v>424.15800000000002</v>
      </c>
      <c r="AD1866" s="34">
        <v>8.7249999999999996</v>
      </c>
    </row>
    <row r="1867" spans="1:30" s="34" customFormat="1" x14ac:dyDescent="0.2">
      <c r="A1867" s="34" t="s">
        <v>200</v>
      </c>
      <c r="C1867" s="36" t="s">
        <v>41</v>
      </c>
      <c r="D1867" s="37">
        <v>31719</v>
      </c>
      <c r="E1867" s="37"/>
      <c r="F1867" s="37"/>
      <c r="G1867" s="37"/>
      <c r="H1867" s="37"/>
      <c r="I1867" s="37"/>
      <c r="J1867" s="38" t="str">
        <f t="shared" si="131"/>
        <v>S</v>
      </c>
      <c r="K1867" s="38"/>
      <c r="L1867" s="38"/>
      <c r="M1867" s="38"/>
      <c r="N1867" s="38"/>
      <c r="O1867" s="38"/>
      <c r="P1867" s="38"/>
      <c r="Q1867" s="34">
        <v>33</v>
      </c>
      <c r="R1867" s="34">
        <v>1.17</v>
      </c>
      <c r="U1867" s="39">
        <f t="shared" si="130"/>
        <v>31.832262</v>
      </c>
      <c r="V1867" s="34">
        <v>9.702</v>
      </c>
      <c r="X1867" s="39"/>
      <c r="AA1867" s="34">
        <v>433.91800000000001</v>
      </c>
      <c r="AB1867" s="34">
        <v>424.21600000000001</v>
      </c>
      <c r="AD1867" s="34">
        <v>8.6669999999999998</v>
      </c>
    </row>
    <row r="1868" spans="1:30" s="34" customFormat="1" x14ac:dyDescent="0.2">
      <c r="A1868" s="34" t="s">
        <v>200</v>
      </c>
      <c r="C1868" s="36" t="s">
        <v>41</v>
      </c>
      <c r="D1868" s="37">
        <v>31760</v>
      </c>
      <c r="E1868" s="37"/>
      <c r="F1868" s="37"/>
      <c r="G1868" s="37"/>
      <c r="H1868" s="37"/>
      <c r="I1868" s="37"/>
      <c r="J1868" s="38" t="str">
        <f t="shared" si="131"/>
        <v>S</v>
      </c>
      <c r="K1868" s="38"/>
      <c r="L1868" s="38"/>
      <c r="M1868" s="38"/>
      <c r="N1868" s="38"/>
      <c r="O1868" s="38"/>
      <c r="P1868" s="38"/>
      <c r="Q1868" s="34">
        <v>33</v>
      </c>
      <c r="R1868" s="34">
        <v>1.18</v>
      </c>
      <c r="U1868" s="39">
        <f t="shared" si="130"/>
        <v>31.822419</v>
      </c>
      <c r="V1868" s="34">
        <v>9.6989999999999998</v>
      </c>
      <c r="X1868" s="39"/>
      <c r="AA1868" s="34">
        <v>433.91800000000001</v>
      </c>
      <c r="AB1868" s="34">
        <v>424.21899999999999</v>
      </c>
      <c r="AD1868" s="34">
        <v>8.6639999999999997</v>
      </c>
    </row>
    <row r="1869" spans="1:30" s="34" customFormat="1" x14ac:dyDescent="0.2">
      <c r="A1869" s="34" t="s">
        <v>200</v>
      </c>
      <c r="C1869" s="36" t="s">
        <v>41</v>
      </c>
      <c r="D1869" s="37">
        <v>31774</v>
      </c>
      <c r="E1869" s="37"/>
      <c r="F1869" s="37"/>
      <c r="G1869" s="37"/>
      <c r="H1869" s="37"/>
      <c r="I1869" s="37"/>
      <c r="J1869" s="38" t="str">
        <f t="shared" si="131"/>
        <v>S</v>
      </c>
      <c r="K1869" s="38"/>
      <c r="L1869" s="38"/>
      <c r="M1869" s="38"/>
      <c r="N1869" s="38"/>
      <c r="O1869" s="38"/>
      <c r="P1869" s="38"/>
      <c r="Q1869" s="34">
        <v>33</v>
      </c>
      <c r="R1869" s="34">
        <v>0.44</v>
      </c>
      <c r="U1869" s="39">
        <f t="shared" si="130"/>
        <v>32.560643999999996</v>
      </c>
      <c r="V1869" s="34">
        <v>9.9239999999999995</v>
      </c>
      <c r="X1869" s="39"/>
      <c r="AA1869" s="34">
        <v>433.91800000000001</v>
      </c>
      <c r="AB1869" s="34">
        <v>423.99299999999999</v>
      </c>
      <c r="AD1869" s="34">
        <v>8.8889999999999993</v>
      </c>
    </row>
    <row r="1870" spans="1:30" s="34" customFormat="1" x14ac:dyDescent="0.2">
      <c r="A1870" s="34" t="s">
        <v>200</v>
      </c>
      <c r="C1870" s="36" t="s">
        <v>41</v>
      </c>
      <c r="D1870" s="37">
        <v>31780</v>
      </c>
      <c r="E1870" s="37"/>
      <c r="F1870" s="37"/>
      <c r="G1870" s="37"/>
      <c r="H1870" s="37"/>
      <c r="I1870" s="37"/>
      <c r="J1870" s="38" t="str">
        <f t="shared" si="131"/>
        <v>S</v>
      </c>
      <c r="K1870" s="38"/>
      <c r="L1870" s="38"/>
      <c r="M1870" s="38"/>
      <c r="N1870" s="38"/>
      <c r="O1870" s="38"/>
      <c r="P1870" s="38"/>
      <c r="Q1870" s="34">
        <v>33</v>
      </c>
      <c r="R1870" s="34">
        <v>0.42</v>
      </c>
      <c r="U1870" s="39">
        <f t="shared" si="130"/>
        <v>32.583610999999998</v>
      </c>
      <c r="V1870" s="34">
        <v>9.9309999999999992</v>
      </c>
      <c r="X1870" s="39"/>
      <c r="AA1870" s="34">
        <v>433.91800000000001</v>
      </c>
      <c r="AB1870" s="34">
        <v>423.98700000000002</v>
      </c>
      <c r="AD1870" s="34">
        <v>8.8960000000000008</v>
      </c>
    </row>
    <row r="1871" spans="1:30" s="34" customFormat="1" x14ac:dyDescent="0.2">
      <c r="A1871" s="34" t="s">
        <v>200</v>
      </c>
      <c r="C1871" s="36" t="s">
        <v>41</v>
      </c>
      <c r="D1871" s="37">
        <v>31788</v>
      </c>
      <c r="E1871" s="37"/>
      <c r="F1871" s="37"/>
      <c r="G1871" s="37"/>
      <c r="H1871" s="37"/>
      <c r="I1871" s="37"/>
      <c r="J1871" s="38" t="str">
        <f t="shared" si="131"/>
        <v>S</v>
      </c>
      <c r="K1871" s="38"/>
      <c r="L1871" s="38"/>
      <c r="M1871" s="38"/>
      <c r="N1871" s="38"/>
      <c r="O1871" s="38"/>
      <c r="P1871" s="38"/>
      <c r="Q1871" s="34">
        <v>33</v>
      </c>
      <c r="R1871" s="34">
        <v>0.37</v>
      </c>
      <c r="U1871" s="39">
        <f t="shared" ref="U1871:U1936" si="132">V1871*3.281</f>
        <v>32.632826000000001</v>
      </c>
      <c r="V1871" s="34">
        <v>9.9459999999999997</v>
      </c>
      <c r="X1871" s="39"/>
      <c r="AA1871" s="34">
        <v>433.91800000000001</v>
      </c>
      <c r="AB1871" s="34">
        <v>423.97199999999998</v>
      </c>
      <c r="AD1871" s="34">
        <v>8.9109999999999996</v>
      </c>
    </row>
    <row r="1872" spans="1:30" s="34" customFormat="1" x14ac:dyDescent="0.2">
      <c r="A1872" s="34" t="s">
        <v>200</v>
      </c>
      <c r="C1872" s="36" t="s">
        <v>41</v>
      </c>
      <c r="D1872" s="37">
        <v>31903</v>
      </c>
      <c r="E1872" s="37"/>
      <c r="F1872" s="37"/>
      <c r="G1872" s="37"/>
      <c r="H1872" s="37"/>
      <c r="I1872" s="37"/>
      <c r="J1872" s="38" t="str">
        <f t="shared" si="131"/>
        <v>S</v>
      </c>
      <c r="K1872" s="38"/>
      <c r="L1872" s="38"/>
      <c r="M1872" s="38"/>
      <c r="N1872" s="38"/>
      <c r="O1872" s="38"/>
      <c r="P1872" s="38"/>
      <c r="Q1872" s="34">
        <v>33</v>
      </c>
      <c r="R1872" s="34">
        <v>0.4</v>
      </c>
      <c r="U1872" s="39">
        <f t="shared" si="132"/>
        <v>32.603296999999998</v>
      </c>
      <c r="V1872" s="34">
        <v>9.9369999999999994</v>
      </c>
      <c r="X1872" s="39"/>
      <c r="Z1872" s="34" t="s">
        <v>43</v>
      </c>
      <c r="AA1872" s="34">
        <v>433.91800000000001</v>
      </c>
      <c r="AB1872" s="34">
        <v>423.98099999999999</v>
      </c>
      <c r="AD1872" s="34">
        <v>8.9019999999999992</v>
      </c>
    </row>
    <row r="1873" spans="1:30" s="34" customFormat="1" x14ac:dyDescent="0.2">
      <c r="A1873" s="34" t="s">
        <v>200</v>
      </c>
      <c r="C1873" s="36" t="s">
        <v>41</v>
      </c>
      <c r="D1873" s="37">
        <v>31986</v>
      </c>
      <c r="E1873" s="37"/>
      <c r="F1873" s="37"/>
      <c r="G1873" s="37"/>
      <c r="H1873" s="37"/>
      <c r="I1873" s="37"/>
      <c r="J1873" s="38" t="str">
        <f t="shared" si="131"/>
        <v>S</v>
      </c>
      <c r="K1873" s="38"/>
      <c r="L1873" s="38"/>
      <c r="M1873" s="38"/>
      <c r="N1873" s="38"/>
      <c r="O1873" s="38"/>
      <c r="P1873" s="38"/>
      <c r="Q1873" s="34">
        <v>33</v>
      </c>
      <c r="R1873" s="34">
        <v>0.9</v>
      </c>
      <c r="U1873" s="39">
        <f t="shared" si="132"/>
        <v>32.101304000000006</v>
      </c>
      <c r="V1873" s="34">
        <v>9.7840000000000007</v>
      </c>
      <c r="X1873" s="39"/>
      <c r="AA1873" s="34">
        <v>433.91800000000001</v>
      </c>
      <c r="AB1873" s="34">
        <v>424.13299999999998</v>
      </c>
      <c r="AD1873" s="34">
        <v>8.7490000000000006</v>
      </c>
    </row>
    <row r="1874" spans="1:30" s="34" customFormat="1" x14ac:dyDescent="0.2">
      <c r="A1874" s="34" t="s">
        <v>200</v>
      </c>
      <c r="C1874" s="36" t="s">
        <v>41</v>
      </c>
      <c r="D1874" s="37">
        <v>31999</v>
      </c>
      <c r="E1874" s="37"/>
      <c r="F1874" s="37"/>
      <c r="G1874" s="37"/>
      <c r="H1874" s="37"/>
      <c r="I1874" s="37"/>
      <c r="J1874" s="38" t="str">
        <f t="shared" si="131"/>
        <v>S</v>
      </c>
      <c r="K1874" s="38"/>
      <c r="L1874" s="38"/>
      <c r="M1874" s="38"/>
      <c r="N1874" s="38"/>
      <c r="O1874" s="38"/>
      <c r="P1874" s="38"/>
      <c r="Q1874" s="34">
        <v>33</v>
      </c>
      <c r="R1874" s="34">
        <v>1.01</v>
      </c>
      <c r="U1874" s="39">
        <f t="shared" si="132"/>
        <v>31.993030999999998</v>
      </c>
      <c r="V1874" s="34">
        <v>9.7509999999999994</v>
      </c>
      <c r="X1874" s="39"/>
      <c r="AA1874" s="34">
        <v>433.91800000000001</v>
      </c>
      <c r="AB1874" s="34">
        <v>424.16699999999997</v>
      </c>
      <c r="AD1874" s="34">
        <v>8.7159999999999993</v>
      </c>
    </row>
    <row r="1875" spans="1:30" s="34" customFormat="1" x14ac:dyDescent="0.2">
      <c r="A1875" s="34" t="s">
        <v>200</v>
      </c>
      <c r="C1875" s="36" t="s">
        <v>41</v>
      </c>
      <c r="D1875" s="37">
        <v>32047</v>
      </c>
      <c r="E1875" s="37"/>
      <c r="F1875" s="37"/>
      <c r="G1875" s="37"/>
      <c r="H1875" s="37"/>
      <c r="I1875" s="37"/>
      <c r="J1875" s="38" t="str">
        <f t="shared" si="131"/>
        <v>S</v>
      </c>
      <c r="K1875" s="38"/>
      <c r="L1875" s="38"/>
      <c r="M1875" s="38"/>
      <c r="N1875" s="38"/>
      <c r="O1875" s="38"/>
      <c r="P1875" s="38"/>
      <c r="Q1875" s="34">
        <v>34</v>
      </c>
      <c r="R1875" s="34">
        <v>1.95</v>
      </c>
      <c r="U1875" s="39">
        <f t="shared" si="132"/>
        <v>32.052089000000002</v>
      </c>
      <c r="V1875" s="34">
        <v>9.7690000000000001</v>
      </c>
      <c r="X1875" s="39"/>
      <c r="AA1875" s="34">
        <v>433.91800000000001</v>
      </c>
      <c r="AB1875" s="34">
        <v>424.149</v>
      </c>
      <c r="AD1875" s="34">
        <v>8.734</v>
      </c>
    </row>
    <row r="1876" spans="1:30" s="34" customFormat="1" x14ac:dyDescent="0.2">
      <c r="A1876" s="34" t="s">
        <v>200</v>
      </c>
      <c r="C1876" s="36" t="s">
        <v>41</v>
      </c>
      <c r="D1876" s="37">
        <v>32139</v>
      </c>
      <c r="E1876" s="37"/>
      <c r="F1876" s="37"/>
      <c r="G1876" s="37"/>
      <c r="H1876" s="37"/>
      <c r="I1876" s="37"/>
      <c r="J1876" s="38" t="str">
        <f t="shared" si="131"/>
        <v>S</v>
      </c>
      <c r="K1876" s="38"/>
      <c r="L1876" s="38"/>
      <c r="M1876" s="38"/>
      <c r="N1876" s="38"/>
      <c r="O1876" s="38"/>
      <c r="P1876" s="38"/>
      <c r="Q1876" s="34">
        <v>34</v>
      </c>
      <c r="R1876" s="34">
        <v>1.62</v>
      </c>
      <c r="U1876" s="39">
        <f t="shared" si="132"/>
        <v>32.383469999999996</v>
      </c>
      <c r="V1876" s="34">
        <v>9.8699999999999992</v>
      </c>
      <c r="X1876" s="39"/>
      <c r="AA1876" s="34">
        <v>433.91800000000001</v>
      </c>
      <c r="AB1876" s="34">
        <v>424.048</v>
      </c>
      <c r="AD1876" s="34">
        <v>8.8350000000000009</v>
      </c>
    </row>
    <row r="1877" spans="1:30" s="34" customFormat="1" x14ac:dyDescent="0.2">
      <c r="A1877" s="34" t="s">
        <v>200</v>
      </c>
      <c r="C1877" s="36" t="s">
        <v>41</v>
      </c>
      <c r="D1877" s="37">
        <v>32200</v>
      </c>
      <c r="E1877" s="37"/>
      <c r="F1877" s="37"/>
      <c r="G1877" s="37"/>
      <c r="H1877" s="37"/>
      <c r="I1877" s="37"/>
      <c r="J1877" s="38" t="str">
        <f t="shared" si="131"/>
        <v>S</v>
      </c>
      <c r="K1877" s="38"/>
      <c r="L1877" s="38"/>
      <c r="M1877" s="38"/>
      <c r="N1877" s="38"/>
      <c r="O1877" s="38"/>
      <c r="P1877" s="38"/>
      <c r="Q1877" s="34">
        <v>34</v>
      </c>
      <c r="R1877" s="34">
        <v>1.41</v>
      </c>
      <c r="U1877" s="39">
        <f t="shared" si="132"/>
        <v>32.593454000000001</v>
      </c>
      <c r="V1877" s="34">
        <v>9.9339999999999993</v>
      </c>
      <c r="X1877" s="39"/>
      <c r="AA1877" s="34">
        <v>433.91800000000001</v>
      </c>
      <c r="AB1877" s="34">
        <v>423.98399999999998</v>
      </c>
      <c r="AD1877" s="34">
        <v>8.8989999999999991</v>
      </c>
    </row>
    <row r="1878" spans="1:30" s="34" customFormat="1" x14ac:dyDescent="0.2">
      <c r="A1878" s="34" t="s">
        <v>200</v>
      </c>
      <c r="C1878" s="36" t="s">
        <v>41</v>
      </c>
      <c r="D1878" s="37">
        <v>32201</v>
      </c>
      <c r="E1878" s="37"/>
      <c r="F1878" s="37"/>
      <c r="G1878" s="37"/>
      <c r="H1878" s="37"/>
      <c r="I1878" s="37"/>
      <c r="J1878" s="38" t="str">
        <f t="shared" si="131"/>
        <v>S</v>
      </c>
      <c r="K1878" s="38"/>
      <c r="L1878" s="38"/>
      <c r="M1878" s="38"/>
      <c r="N1878" s="38"/>
      <c r="O1878" s="38"/>
      <c r="P1878" s="38"/>
      <c r="Q1878" s="34">
        <v>34</v>
      </c>
      <c r="R1878" s="34">
        <v>1.41</v>
      </c>
      <c r="U1878" s="39">
        <f t="shared" si="132"/>
        <v>32.593454000000001</v>
      </c>
      <c r="V1878" s="34">
        <v>9.9339999999999993</v>
      </c>
      <c r="X1878" s="39"/>
      <c r="AA1878" s="34">
        <v>433.91800000000001</v>
      </c>
      <c r="AB1878" s="34">
        <v>423.98399999999998</v>
      </c>
      <c r="AD1878" s="34">
        <v>8.8989999999999991</v>
      </c>
    </row>
    <row r="1879" spans="1:30" s="34" customFormat="1" x14ac:dyDescent="0.2">
      <c r="A1879" s="34" t="s">
        <v>200</v>
      </c>
      <c r="C1879" s="36" t="s">
        <v>41</v>
      </c>
      <c r="D1879" s="37">
        <v>32231</v>
      </c>
      <c r="E1879" s="37"/>
      <c r="F1879" s="37"/>
      <c r="G1879" s="37"/>
      <c r="H1879" s="37"/>
      <c r="I1879" s="37"/>
      <c r="J1879" s="38" t="str">
        <f t="shared" si="131"/>
        <v>S</v>
      </c>
      <c r="K1879" s="38"/>
      <c r="L1879" s="38"/>
      <c r="M1879" s="38"/>
      <c r="N1879" s="38"/>
      <c r="O1879" s="38"/>
      <c r="P1879" s="38"/>
      <c r="Q1879" s="34">
        <v>34</v>
      </c>
      <c r="R1879" s="34">
        <v>1.38</v>
      </c>
      <c r="U1879" s="39">
        <f t="shared" si="132"/>
        <v>32.622982999999998</v>
      </c>
      <c r="V1879" s="34">
        <v>9.9429999999999996</v>
      </c>
      <c r="X1879" s="39"/>
      <c r="AA1879" s="34">
        <v>433.91800000000001</v>
      </c>
      <c r="AB1879" s="34">
        <v>423.97500000000002</v>
      </c>
      <c r="AD1879" s="34">
        <v>8.9079999999999995</v>
      </c>
    </row>
    <row r="1880" spans="1:30" s="34" customFormat="1" x14ac:dyDescent="0.2">
      <c r="A1880" s="34" t="s">
        <v>200</v>
      </c>
      <c r="C1880" s="36" t="s">
        <v>41</v>
      </c>
      <c r="D1880" s="37">
        <v>32235</v>
      </c>
      <c r="E1880" s="37"/>
      <c r="F1880" s="37"/>
      <c r="G1880" s="37"/>
      <c r="H1880" s="37"/>
      <c r="I1880" s="37"/>
      <c r="J1880" s="38" t="str">
        <f t="shared" si="131"/>
        <v>S</v>
      </c>
      <c r="K1880" s="38"/>
      <c r="L1880" s="38"/>
      <c r="M1880" s="38"/>
      <c r="N1880" s="38"/>
      <c r="O1880" s="38"/>
      <c r="P1880" s="38"/>
      <c r="Q1880" s="34">
        <v>34</v>
      </c>
      <c r="R1880" s="34">
        <v>1.41</v>
      </c>
      <c r="U1880" s="39">
        <f t="shared" si="132"/>
        <v>32.593454000000001</v>
      </c>
      <c r="V1880" s="34">
        <v>9.9339999999999993</v>
      </c>
      <c r="X1880" s="39"/>
      <c r="AA1880" s="34">
        <v>433.91800000000001</v>
      </c>
      <c r="AB1880" s="34">
        <v>423.98399999999998</v>
      </c>
      <c r="AD1880" s="34">
        <v>8.8989999999999991</v>
      </c>
    </row>
    <row r="1881" spans="1:30" s="34" customFormat="1" x14ac:dyDescent="0.2">
      <c r="A1881" s="34" t="s">
        <v>200</v>
      </c>
      <c r="C1881" s="36" t="s">
        <v>41</v>
      </c>
      <c r="D1881" s="37">
        <v>32238</v>
      </c>
      <c r="E1881" s="37"/>
      <c r="F1881" s="37"/>
      <c r="G1881" s="37"/>
      <c r="H1881" s="37"/>
      <c r="I1881" s="37"/>
      <c r="J1881" s="38" t="str">
        <f t="shared" si="131"/>
        <v>S</v>
      </c>
      <c r="K1881" s="38"/>
      <c r="L1881" s="38"/>
      <c r="M1881" s="38"/>
      <c r="N1881" s="38"/>
      <c r="O1881" s="38"/>
      <c r="P1881" s="38"/>
      <c r="Q1881" s="34">
        <v>33</v>
      </c>
      <c r="R1881" s="34">
        <v>0.47</v>
      </c>
      <c r="U1881" s="39">
        <f t="shared" si="132"/>
        <v>32.531115</v>
      </c>
      <c r="V1881" s="34">
        <v>9.9149999999999991</v>
      </c>
      <c r="X1881" s="39"/>
      <c r="AA1881" s="34">
        <v>433.91800000000001</v>
      </c>
      <c r="AB1881" s="34">
        <v>424.00200000000001</v>
      </c>
      <c r="AD1881" s="34">
        <v>8.8800000000000008</v>
      </c>
    </row>
    <row r="1882" spans="1:30" s="34" customFormat="1" x14ac:dyDescent="0.2">
      <c r="A1882" s="34" t="s">
        <v>200</v>
      </c>
      <c r="C1882" s="36" t="s">
        <v>41</v>
      </c>
      <c r="D1882" s="37">
        <v>32242</v>
      </c>
      <c r="E1882" s="37"/>
      <c r="F1882" s="37"/>
      <c r="G1882" s="37"/>
      <c r="H1882" s="37"/>
      <c r="I1882" s="37"/>
      <c r="J1882" s="38" t="str">
        <f t="shared" si="131"/>
        <v>S</v>
      </c>
      <c r="K1882" s="38"/>
      <c r="L1882" s="38"/>
      <c r="M1882" s="38"/>
      <c r="N1882" s="38"/>
      <c r="O1882" s="38"/>
      <c r="P1882" s="38"/>
      <c r="Q1882" s="34">
        <v>33</v>
      </c>
      <c r="R1882" s="34">
        <v>0.54</v>
      </c>
      <c r="U1882" s="39">
        <f t="shared" si="132"/>
        <v>32.462214000000003</v>
      </c>
      <c r="V1882" s="34">
        <v>9.8940000000000001</v>
      </c>
      <c r="X1882" s="39"/>
      <c r="AA1882" s="34">
        <v>433.91800000000001</v>
      </c>
      <c r="AB1882" s="34">
        <v>424.024</v>
      </c>
      <c r="AD1882" s="34">
        <v>8.859</v>
      </c>
    </row>
    <row r="1883" spans="1:30" s="34" customFormat="1" x14ac:dyDescent="0.2">
      <c r="A1883" s="34" t="s">
        <v>200</v>
      </c>
      <c r="C1883" s="36" t="s">
        <v>41</v>
      </c>
      <c r="D1883" s="37">
        <v>32245</v>
      </c>
      <c r="E1883" s="37"/>
      <c r="F1883" s="37"/>
      <c r="G1883" s="37"/>
      <c r="H1883" s="37"/>
      <c r="I1883" s="37"/>
      <c r="J1883" s="38" t="str">
        <f t="shared" si="131"/>
        <v>S</v>
      </c>
      <c r="K1883" s="38"/>
      <c r="L1883" s="38"/>
      <c r="M1883" s="38"/>
      <c r="N1883" s="38"/>
      <c r="O1883" s="38"/>
      <c r="P1883" s="38"/>
      <c r="Q1883" s="34">
        <v>34</v>
      </c>
      <c r="R1883" s="34">
        <v>1.58</v>
      </c>
      <c r="U1883" s="39">
        <f t="shared" si="132"/>
        <v>32.422842000000003</v>
      </c>
      <c r="V1883" s="34">
        <v>9.8819999999999997</v>
      </c>
      <c r="X1883" s="39"/>
      <c r="AA1883" s="34">
        <v>433.91800000000001</v>
      </c>
      <c r="AB1883" s="34">
        <v>424.036</v>
      </c>
      <c r="AD1883" s="34">
        <v>8.8469999999999995</v>
      </c>
    </row>
    <row r="1884" spans="1:30" s="34" customFormat="1" x14ac:dyDescent="0.2">
      <c r="A1884" s="34" t="s">
        <v>200</v>
      </c>
      <c r="C1884" s="36" t="s">
        <v>41</v>
      </c>
      <c r="D1884" s="37">
        <v>32263</v>
      </c>
      <c r="E1884" s="37"/>
      <c r="F1884" s="37"/>
      <c r="G1884" s="37"/>
      <c r="H1884" s="37"/>
      <c r="I1884" s="37"/>
      <c r="J1884" s="38" t="str">
        <f t="shared" si="131"/>
        <v>S</v>
      </c>
      <c r="K1884" s="38"/>
      <c r="L1884" s="38"/>
      <c r="M1884" s="38"/>
      <c r="N1884" s="38"/>
      <c r="O1884" s="38"/>
      <c r="P1884" s="38"/>
      <c r="Q1884" s="34">
        <v>33</v>
      </c>
      <c r="R1884" s="34">
        <v>0.63</v>
      </c>
      <c r="U1884" s="39">
        <f t="shared" si="132"/>
        <v>32.370345999999998</v>
      </c>
      <c r="V1884" s="34">
        <v>9.8659999999999997</v>
      </c>
      <c r="X1884" s="39"/>
      <c r="AA1884" s="34">
        <v>433.91800000000001</v>
      </c>
      <c r="AB1884" s="34">
        <v>424.05099999999999</v>
      </c>
      <c r="AD1884" s="34">
        <v>8.8309999999999995</v>
      </c>
    </row>
    <row r="1885" spans="1:30" s="34" customFormat="1" x14ac:dyDescent="0.2">
      <c r="A1885" s="34" t="s">
        <v>200</v>
      </c>
      <c r="C1885" s="36" t="s">
        <v>41</v>
      </c>
      <c r="D1885" s="37">
        <v>32297</v>
      </c>
      <c r="E1885" s="37"/>
      <c r="F1885" s="37"/>
      <c r="G1885" s="37"/>
      <c r="H1885" s="37"/>
      <c r="I1885" s="37"/>
      <c r="J1885" s="38" t="str">
        <f t="shared" si="131"/>
        <v>S</v>
      </c>
      <c r="K1885" s="38"/>
      <c r="L1885" s="38"/>
      <c r="M1885" s="38"/>
      <c r="N1885" s="38"/>
      <c r="O1885" s="38"/>
      <c r="P1885" s="38"/>
      <c r="Q1885" s="34">
        <v>33</v>
      </c>
      <c r="R1885" s="34">
        <v>0.56999999999999995</v>
      </c>
      <c r="U1885" s="39">
        <f t="shared" si="132"/>
        <v>32.432684999999999</v>
      </c>
      <c r="V1885" s="34">
        <v>9.8849999999999998</v>
      </c>
      <c r="X1885" s="39"/>
      <c r="AA1885" s="34">
        <v>433.91800000000001</v>
      </c>
      <c r="AB1885" s="34">
        <v>424.03300000000002</v>
      </c>
      <c r="AD1885" s="34">
        <v>8.85</v>
      </c>
    </row>
    <row r="1886" spans="1:30" s="34" customFormat="1" x14ac:dyDescent="0.2">
      <c r="A1886" s="34" t="s">
        <v>200</v>
      </c>
      <c r="C1886" s="36" t="s">
        <v>41</v>
      </c>
      <c r="D1886" s="37">
        <v>32313</v>
      </c>
      <c r="E1886" s="37"/>
      <c r="F1886" s="37"/>
      <c r="G1886" s="37"/>
      <c r="H1886" s="37"/>
      <c r="I1886" s="37"/>
      <c r="J1886" s="38" t="str">
        <f t="shared" si="131"/>
        <v>S</v>
      </c>
      <c r="K1886" s="38"/>
      <c r="L1886" s="38"/>
      <c r="M1886" s="38"/>
      <c r="N1886" s="38"/>
      <c r="O1886" s="38"/>
      <c r="P1886" s="38"/>
      <c r="Q1886" s="34">
        <v>33</v>
      </c>
      <c r="R1886" s="34">
        <v>0.51</v>
      </c>
      <c r="U1886" s="39">
        <f t="shared" si="132"/>
        <v>32.491743</v>
      </c>
      <c r="V1886" s="34">
        <v>9.9030000000000005</v>
      </c>
      <c r="X1886" s="39"/>
      <c r="AA1886" s="34">
        <v>433.91800000000001</v>
      </c>
      <c r="AB1886" s="34">
        <v>424.01499999999999</v>
      </c>
      <c r="AD1886" s="34">
        <v>8.8680000000000003</v>
      </c>
    </row>
    <row r="1887" spans="1:30" s="34" customFormat="1" x14ac:dyDescent="0.2">
      <c r="A1887" s="34" t="s">
        <v>200</v>
      </c>
      <c r="C1887" s="36" t="s">
        <v>41</v>
      </c>
      <c r="D1887" s="37">
        <v>32321</v>
      </c>
      <c r="E1887" s="37"/>
      <c r="F1887" s="37"/>
      <c r="G1887" s="37"/>
      <c r="H1887" s="37"/>
      <c r="I1887" s="37"/>
      <c r="J1887" s="38" t="str">
        <f t="shared" si="131"/>
        <v>S</v>
      </c>
      <c r="K1887" s="38"/>
      <c r="L1887" s="38"/>
      <c r="M1887" s="38"/>
      <c r="N1887" s="38"/>
      <c r="O1887" s="38"/>
      <c r="P1887" s="38"/>
      <c r="Q1887" s="34">
        <v>34</v>
      </c>
      <c r="R1887" s="34">
        <v>1.54</v>
      </c>
      <c r="U1887" s="39">
        <f t="shared" si="132"/>
        <v>32.462214000000003</v>
      </c>
      <c r="V1887" s="34">
        <v>9.8940000000000001</v>
      </c>
      <c r="X1887" s="39"/>
      <c r="AA1887" s="34">
        <v>433.91800000000001</v>
      </c>
      <c r="AB1887" s="34">
        <f t="shared" ref="AB1887:AB1909" si="133">AA1887-V1887</f>
        <v>424.024</v>
      </c>
      <c r="AD1887" s="34">
        <f t="shared" ref="AD1887:AD1909" si="134">432.883-AB1887</f>
        <v>8.8589999999999804</v>
      </c>
    </row>
    <row r="1888" spans="1:30" s="34" customFormat="1" x14ac:dyDescent="0.2">
      <c r="A1888" s="34" t="s">
        <v>200</v>
      </c>
      <c r="C1888" s="36" t="s">
        <v>41</v>
      </c>
      <c r="D1888" s="37">
        <v>32351</v>
      </c>
      <c r="E1888" s="37"/>
      <c r="F1888" s="37"/>
      <c r="G1888" s="37"/>
      <c r="H1888" s="37"/>
      <c r="I1888" s="37"/>
      <c r="J1888" s="38" t="str">
        <f t="shared" si="131"/>
        <v>S</v>
      </c>
      <c r="K1888" s="38"/>
      <c r="L1888" s="38"/>
      <c r="M1888" s="38"/>
      <c r="N1888" s="38"/>
      <c r="O1888" s="38"/>
      <c r="P1888" s="38"/>
      <c r="Q1888" s="34">
        <v>34</v>
      </c>
      <c r="R1888" s="34">
        <v>1.37</v>
      </c>
      <c r="U1888" s="39">
        <f t="shared" si="132"/>
        <v>32.632826000000001</v>
      </c>
      <c r="V1888" s="34">
        <v>9.9459999999999997</v>
      </c>
      <c r="X1888" s="39"/>
      <c r="AA1888" s="34">
        <v>433.91800000000001</v>
      </c>
      <c r="AB1888" s="34">
        <f t="shared" si="133"/>
        <v>423.97199999999998</v>
      </c>
      <c r="AD1888" s="34">
        <f t="shared" si="134"/>
        <v>8.9110000000000014</v>
      </c>
    </row>
    <row r="1889" spans="1:30" s="34" customFormat="1" x14ac:dyDescent="0.2">
      <c r="A1889" s="34" t="s">
        <v>200</v>
      </c>
      <c r="C1889" s="36" t="s">
        <v>41</v>
      </c>
      <c r="D1889" s="37">
        <v>32381</v>
      </c>
      <c r="E1889" s="37"/>
      <c r="F1889" s="37"/>
      <c r="G1889" s="37"/>
      <c r="H1889" s="37"/>
      <c r="I1889" s="37"/>
      <c r="J1889" s="38" t="str">
        <f t="shared" si="131"/>
        <v>S</v>
      </c>
      <c r="K1889" s="38"/>
      <c r="L1889" s="38"/>
      <c r="M1889" s="38"/>
      <c r="N1889" s="38"/>
      <c r="O1889" s="38"/>
      <c r="P1889" s="38"/>
      <c r="Q1889" s="34">
        <v>34</v>
      </c>
      <c r="R1889" s="34">
        <v>1.32</v>
      </c>
      <c r="U1889" s="39">
        <f t="shared" si="132"/>
        <v>32.682041000000005</v>
      </c>
      <c r="V1889" s="34">
        <v>9.9610000000000003</v>
      </c>
      <c r="X1889" s="39"/>
      <c r="AA1889" s="34">
        <v>433.91800000000001</v>
      </c>
      <c r="AB1889" s="34">
        <f t="shared" si="133"/>
        <v>423.95699999999999</v>
      </c>
      <c r="AD1889" s="34">
        <f t="shared" si="134"/>
        <v>8.9259999999999877</v>
      </c>
    </row>
    <row r="1890" spans="1:30" s="34" customFormat="1" x14ac:dyDescent="0.2">
      <c r="A1890" s="34" t="s">
        <v>200</v>
      </c>
      <c r="C1890" s="36" t="s">
        <v>41</v>
      </c>
      <c r="D1890" s="37">
        <v>32410</v>
      </c>
      <c r="E1890" s="37"/>
      <c r="F1890" s="37"/>
      <c r="G1890" s="37"/>
      <c r="H1890" s="37"/>
      <c r="I1890" s="37"/>
      <c r="J1890" s="38" t="str">
        <f t="shared" si="131"/>
        <v>S</v>
      </c>
      <c r="K1890" s="38"/>
      <c r="L1890" s="38"/>
      <c r="M1890" s="38"/>
      <c r="N1890" s="38"/>
      <c r="O1890" s="38"/>
      <c r="P1890" s="38"/>
      <c r="Q1890" s="34">
        <v>34</v>
      </c>
      <c r="R1890" s="34">
        <v>0.85</v>
      </c>
      <c r="U1890" s="39">
        <f t="shared" si="132"/>
        <v>33.151223999999999</v>
      </c>
      <c r="V1890" s="34">
        <v>10.103999999999999</v>
      </c>
      <c r="X1890" s="39"/>
      <c r="AA1890" s="34">
        <v>433.91800000000001</v>
      </c>
      <c r="AB1890" s="34">
        <f t="shared" si="133"/>
        <v>423.81400000000002</v>
      </c>
      <c r="AD1890" s="34">
        <f t="shared" si="134"/>
        <v>9.06899999999996</v>
      </c>
    </row>
    <row r="1891" spans="1:30" s="34" customFormat="1" x14ac:dyDescent="0.2">
      <c r="A1891" s="34" t="s">
        <v>200</v>
      </c>
      <c r="C1891" s="36" t="s">
        <v>41</v>
      </c>
      <c r="D1891" s="37">
        <v>32411</v>
      </c>
      <c r="E1891" s="37"/>
      <c r="F1891" s="37"/>
      <c r="G1891" s="37"/>
      <c r="H1891" s="37"/>
      <c r="I1891" s="37"/>
      <c r="J1891" s="38" t="str">
        <f t="shared" si="131"/>
        <v>S</v>
      </c>
      <c r="K1891" s="38"/>
      <c r="L1891" s="38"/>
      <c r="M1891" s="38"/>
      <c r="N1891" s="38"/>
      <c r="O1891" s="38"/>
      <c r="P1891" s="38"/>
      <c r="Q1891" s="34">
        <v>34</v>
      </c>
      <c r="R1891" s="34">
        <v>0.8</v>
      </c>
      <c r="U1891" s="39">
        <f t="shared" si="132"/>
        <v>33.200439000000003</v>
      </c>
      <c r="V1891" s="34">
        <v>10.119</v>
      </c>
      <c r="X1891" s="39"/>
      <c r="AA1891" s="34">
        <v>433.91800000000001</v>
      </c>
      <c r="AB1891" s="34">
        <f t="shared" si="133"/>
        <v>423.79899999999998</v>
      </c>
      <c r="AD1891" s="34">
        <f t="shared" si="134"/>
        <v>9.0840000000000032</v>
      </c>
    </row>
    <row r="1892" spans="1:30" s="34" customFormat="1" x14ac:dyDescent="0.2">
      <c r="A1892" s="34" t="s">
        <v>200</v>
      </c>
      <c r="C1892" s="36" t="s">
        <v>41</v>
      </c>
      <c r="D1892" s="37">
        <v>32476</v>
      </c>
      <c r="E1892" s="37"/>
      <c r="F1892" s="37"/>
      <c r="G1892" s="37"/>
      <c r="H1892" s="37"/>
      <c r="I1892" s="37"/>
      <c r="J1892" s="38" t="str">
        <f t="shared" si="131"/>
        <v>S</v>
      </c>
      <c r="K1892" s="38"/>
      <c r="L1892" s="38"/>
      <c r="M1892" s="38"/>
      <c r="N1892" s="38"/>
      <c r="O1892" s="38"/>
      <c r="P1892" s="38"/>
      <c r="Q1892" s="34">
        <v>34</v>
      </c>
      <c r="R1892" s="34">
        <v>0.75</v>
      </c>
      <c r="U1892" s="39">
        <f t="shared" si="132"/>
        <v>33.252935000000001</v>
      </c>
      <c r="V1892" s="34">
        <v>10.135</v>
      </c>
      <c r="X1892" s="39"/>
      <c r="AA1892" s="34">
        <v>433.91800000000001</v>
      </c>
      <c r="AB1892" s="34">
        <f t="shared" si="133"/>
        <v>423.78300000000002</v>
      </c>
      <c r="AD1892" s="34">
        <f t="shared" si="134"/>
        <v>9.0999999999999659</v>
      </c>
    </row>
    <row r="1893" spans="1:30" s="34" customFormat="1" x14ac:dyDescent="0.2">
      <c r="A1893" s="34" t="s">
        <v>200</v>
      </c>
      <c r="C1893" s="36" t="s">
        <v>41</v>
      </c>
      <c r="D1893" s="37">
        <v>32605</v>
      </c>
      <c r="E1893" s="37"/>
      <c r="F1893" s="37"/>
      <c r="G1893" s="37"/>
      <c r="H1893" s="37"/>
      <c r="I1893" s="37"/>
      <c r="J1893" s="38" t="str">
        <f t="shared" si="131"/>
        <v>V</v>
      </c>
      <c r="K1893" s="38"/>
      <c r="L1893" s="38"/>
      <c r="M1893" s="38"/>
      <c r="N1893" s="38"/>
      <c r="O1893" s="38"/>
      <c r="P1893" s="38"/>
      <c r="U1893" s="39">
        <f t="shared" si="132"/>
        <v>33.338241000000004</v>
      </c>
      <c r="V1893" s="34">
        <v>10.161</v>
      </c>
      <c r="X1893" s="39"/>
      <c r="AA1893" s="34">
        <v>433.91800000000001</v>
      </c>
      <c r="AB1893" s="34">
        <f t="shared" si="133"/>
        <v>423.75700000000001</v>
      </c>
      <c r="AD1893" s="34">
        <f t="shared" si="134"/>
        <v>9.1259999999999764</v>
      </c>
    </row>
    <row r="1894" spans="1:30" s="34" customFormat="1" x14ac:dyDescent="0.2">
      <c r="A1894" s="34" t="s">
        <v>200</v>
      </c>
      <c r="C1894" s="36" t="s">
        <v>41</v>
      </c>
      <c r="D1894" s="37">
        <v>32613</v>
      </c>
      <c r="E1894" s="37"/>
      <c r="F1894" s="37"/>
      <c r="G1894" s="37"/>
      <c r="H1894" s="37"/>
      <c r="I1894" s="37"/>
      <c r="J1894" s="38" t="str">
        <f t="shared" si="131"/>
        <v>V</v>
      </c>
      <c r="K1894" s="38"/>
      <c r="L1894" s="38"/>
      <c r="M1894" s="38"/>
      <c r="N1894" s="38"/>
      <c r="O1894" s="38"/>
      <c r="P1894" s="38"/>
      <c r="U1894" s="39">
        <f t="shared" si="132"/>
        <v>33.200439000000003</v>
      </c>
      <c r="V1894" s="34">
        <v>10.119</v>
      </c>
      <c r="X1894" s="39"/>
      <c r="AA1894" s="34">
        <v>433.91800000000001</v>
      </c>
      <c r="AB1894" s="34">
        <f t="shared" si="133"/>
        <v>423.79899999999998</v>
      </c>
      <c r="AD1894" s="34">
        <f t="shared" si="134"/>
        <v>9.0840000000000032</v>
      </c>
    </row>
    <row r="1895" spans="1:30" s="34" customFormat="1" x14ac:dyDescent="0.2">
      <c r="A1895" s="34" t="s">
        <v>200</v>
      </c>
      <c r="C1895" s="36" t="s">
        <v>41</v>
      </c>
      <c r="D1895" s="37">
        <v>32641</v>
      </c>
      <c r="E1895" s="37"/>
      <c r="F1895" s="37"/>
      <c r="G1895" s="37"/>
      <c r="H1895" s="37"/>
      <c r="I1895" s="37"/>
      <c r="J1895" s="38" t="str">
        <f t="shared" si="131"/>
        <v>V</v>
      </c>
      <c r="K1895" s="38"/>
      <c r="L1895" s="38"/>
      <c r="M1895" s="38"/>
      <c r="N1895" s="38"/>
      <c r="O1895" s="38"/>
      <c r="P1895" s="38"/>
      <c r="U1895" s="39">
        <f t="shared" si="132"/>
        <v>32.754223000000003</v>
      </c>
      <c r="V1895" s="34">
        <v>9.9830000000000005</v>
      </c>
      <c r="X1895" s="39"/>
      <c r="AA1895" s="34">
        <v>433.91800000000001</v>
      </c>
      <c r="AB1895" s="34">
        <f t="shared" si="133"/>
        <v>423.935</v>
      </c>
      <c r="AD1895" s="34">
        <f t="shared" si="134"/>
        <v>8.9479999999999791</v>
      </c>
    </row>
    <row r="1896" spans="1:30" s="34" customFormat="1" x14ac:dyDescent="0.2">
      <c r="A1896" s="34" t="s">
        <v>200</v>
      </c>
      <c r="C1896" s="36" t="s">
        <v>41</v>
      </c>
      <c r="D1896" s="37">
        <v>32660</v>
      </c>
      <c r="E1896" s="37"/>
      <c r="F1896" s="37"/>
      <c r="G1896" s="37"/>
      <c r="H1896" s="37"/>
      <c r="I1896" s="37"/>
      <c r="J1896" s="38" t="str">
        <f t="shared" si="131"/>
        <v>V</v>
      </c>
      <c r="K1896" s="38"/>
      <c r="L1896" s="38"/>
      <c r="M1896" s="38"/>
      <c r="N1896" s="38"/>
      <c r="O1896" s="38"/>
      <c r="P1896" s="38"/>
      <c r="U1896" s="39">
        <f t="shared" si="132"/>
        <v>32.813280999999996</v>
      </c>
      <c r="V1896" s="34">
        <v>10.000999999999999</v>
      </c>
      <c r="X1896" s="39"/>
      <c r="AA1896" s="34">
        <v>433.91800000000001</v>
      </c>
      <c r="AB1896" s="34">
        <f t="shared" si="133"/>
        <v>423.91700000000003</v>
      </c>
      <c r="AD1896" s="34">
        <f t="shared" si="134"/>
        <v>8.9659999999999513</v>
      </c>
    </row>
    <row r="1897" spans="1:30" s="34" customFormat="1" x14ac:dyDescent="0.2">
      <c r="A1897" s="34" t="s">
        <v>200</v>
      </c>
      <c r="C1897" s="36" t="s">
        <v>41</v>
      </c>
      <c r="D1897" s="37">
        <v>32723</v>
      </c>
      <c r="E1897" s="37"/>
      <c r="F1897" s="37"/>
      <c r="G1897" s="37"/>
      <c r="H1897" s="37"/>
      <c r="I1897" s="37"/>
      <c r="J1897" s="38" t="str">
        <f t="shared" si="131"/>
        <v>V</v>
      </c>
      <c r="K1897" s="38"/>
      <c r="L1897" s="38"/>
      <c r="M1897" s="38"/>
      <c r="N1897" s="38"/>
      <c r="O1897" s="38"/>
      <c r="P1897" s="38"/>
      <c r="U1897" s="39">
        <f t="shared" si="132"/>
        <v>32.954364000000005</v>
      </c>
      <c r="V1897" s="34">
        <v>10.044</v>
      </c>
      <c r="X1897" s="39"/>
      <c r="AA1897" s="34">
        <v>433.91800000000001</v>
      </c>
      <c r="AB1897" s="34">
        <f t="shared" si="133"/>
        <v>423.87400000000002</v>
      </c>
      <c r="AD1897" s="34">
        <f t="shared" si="134"/>
        <v>9.0089999999999577</v>
      </c>
    </row>
    <row r="1898" spans="1:30" s="34" customFormat="1" x14ac:dyDescent="0.2">
      <c r="A1898" s="34" t="s">
        <v>200</v>
      </c>
      <c r="C1898" s="36" t="s">
        <v>41</v>
      </c>
      <c r="D1898" s="37">
        <v>32743</v>
      </c>
      <c r="E1898" s="37"/>
      <c r="F1898" s="37"/>
      <c r="G1898" s="37"/>
      <c r="H1898" s="37"/>
      <c r="I1898" s="37"/>
      <c r="J1898" s="38" t="str">
        <f t="shared" si="131"/>
        <v>S</v>
      </c>
      <c r="K1898" s="38"/>
      <c r="L1898" s="38"/>
      <c r="M1898" s="38"/>
      <c r="N1898" s="38"/>
      <c r="O1898" s="38"/>
      <c r="P1898" s="38"/>
      <c r="Q1898" s="34">
        <v>34</v>
      </c>
      <c r="R1898" s="34">
        <v>0.9</v>
      </c>
      <c r="U1898" s="39">
        <f t="shared" si="132"/>
        <v>33.102009000000002</v>
      </c>
      <c r="V1898" s="34">
        <v>10.089</v>
      </c>
      <c r="X1898" s="39"/>
      <c r="AA1898" s="34">
        <v>433.91800000000001</v>
      </c>
      <c r="AB1898" s="34">
        <f t="shared" si="133"/>
        <v>423.82900000000001</v>
      </c>
      <c r="AD1898" s="34">
        <f t="shared" si="134"/>
        <v>9.0539999999999736</v>
      </c>
    </row>
    <row r="1899" spans="1:30" s="34" customFormat="1" x14ac:dyDescent="0.2">
      <c r="A1899" s="34" t="s">
        <v>200</v>
      </c>
      <c r="C1899" s="36" t="s">
        <v>41</v>
      </c>
      <c r="D1899" s="37">
        <v>32755</v>
      </c>
      <c r="E1899" s="37"/>
      <c r="F1899" s="37"/>
      <c r="G1899" s="37"/>
      <c r="H1899" s="37"/>
      <c r="I1899" s="37"/>
      <c r="J1899" s="38" t="str">
        <f t="shared" si="131"/>
        <v>S</v>
      </c>
      <c r="K1899" s="38"/>
      <c r="L1899" s="38"/>
      <c r="M1899" s="38"/>
      <c r="N1899" s="38"/>
      <c r="O1899" s="38"/>
      <c r="P1899" s="38"/>
      <c r="Q1899" s="34">
        <v>34</v>
      </c>
      <c r="R1899" s="34">
        <v>0.89</v>
      </c>
      <c r="U1899" s="39">
        <f t="shared" si="132"/>
        <v>33.111852000000006</v>
      </c>
      <c r="V1899" s="34">
        <v>10.092000000000001</v>
      </c>
      <c r="X1899" s="39"/>
      <c r="AA1899" s="34">
        <v>433.91800000000001</v>
      </c>
      <c r="AB1899" s="34">
        <f t="shared" si="133"/>
        <v>423.82600000000002</v>
      </c>
      <c r="AD1899" s="34">
        <f t="shared" si="134"/>
        <v>9.0569999999999595</v>
      </c>
    </row>
    <row r="1900" spans="1:30" s="34" customFormat="1" x14ac:dyDescent="0.2">
      <c r="A1900" s="34" t="s">
        <v>200</v>
      </c>
      <c r="C1900" s="36" t="s">
        <v>41</v>
      </c>
      <c r="D1900" s="37">
        <v>32808</v>
      </c>
      <c r="E1900" s="37"/>
      <c r="F1900" s="37"/>
      <c r="G1900" s="37"/>
      <c r="H1900" s="37"/>
      <c r="I1900" s="37"/>
      <c r="J1900" s="38" t="str">
        <f t="shared" si="131"/>
        <v>V</v>
      </c>
      <c r="K1900" s="38"/>
      <c r="L1900" s="38"/>
      <c r="M1900" s="38"/>
      <c r="N1900" s="38"/>
      <c r="O1900" s="38"/>
      <c r="P1900" s="38"/>
      <c r="U1900" s="39">
        <f t="shared" si="132"/>
        <v>33.167628999999998</v>
      </c>
      <c r="V1900" s="34">
        <v>10.109</v>
      </c>
      <c r="X1900" s="39"/>
      <c r="AA1900" s="34">
        <v>433.91800000000001</v>
      </c>
      <c r="AB1900" s="34">
        <f t="shared" si="133"/>
        <v>423.80900000000003</v>
      </c>
      <c r="AD1900" s="34">
        <f t="shared" si="134"/>
        <v>9.0739999999999554</v>
      </c>
    </row>
    <row r="1901" spans="1:30" s="34" customFormat="1" x14ac:dyDescent="0.2">
      <c r="A1901" s="34" t="s">
        <v>200</v>
      </c>
      <c r="C1901" s="36" t="s">
        <v>41</v>
      </c>
      <c r="D1901" s="37">
        <v>33257</v>
      </c>
      <c r="E1901" s="37"/>
      <c r="F1901" s="37"/>
      <c r="G1901" s="37"/>
      <c r="H1901" s="37"/>
      <c r="I1901" s="37"/>
      <c r="J1901" s="38" t="str">
        <f t="shared" si="131"/>
        <v>V</v>
      </c>
      <c r="K1901" s="38"/>
      <c r="L1901" s="38"/>
      <c r="M1901" s="38"/>
      <c r="N1901" s="38"/>
      <c r="O1901" s="38"/>
      <c r="P1901" s="38"/>
      <c r="U1901" s="39">
        <f t="shared" si="132"/>
        <v>33.836953000000001</v>
      </c>
      <c r="V1901" s="34">
        <v>10.313000000000001</v>
      </c>
      <c r="X1901" s="39"/>
      <c r="AA1901" s="34">
        <v>433.91800000000001</v>
      </c>
      <c r="AB1901" s="34">
        <f t="shared" si="133"/>
        <v>423.60500000000002</v>
      </c>
      <c r="AD1901" s="34">
        <f t="shared" si="134"/>
        <v>9.2779999999999632</v>
      </c>
    </row>
    <row r="1902" spans="1:30" s="34" customFormat="1" x14ac:dyDescent="0.2">
      <c r="A1902" s="34" t="s">
        <v>200</v>
      </c>
      <c r="C1902" s="36" t="s">
        <v>41</v>
      </c>
      <c r="D1902" s="37">
        <v>33312</v>
      </c>
      <c r="E1902" s="37"/>
      <c r="F1902" s="37"/>
      <c r="G1902" s="37"/>
      <c r="H1902" s="37"/>
      <c r="I1902" s="37"/>
      <c r="J1902" s="38" t="str">
        <f t="shared" si="131"/>
        <v>V</v>
      </c>
      <c r="K1902" s="38"/>
      <c r="L1902" s="38"/>
      <c r="M1902" s="38"/>
      <c r="N1902" s="38"/>
      <c r="O1902" s="38"/>
      <c r="P1902" s="38"/>
      <c r="U1902" s="39">
        <f t="shared" si="132"/>
        <v>33.974755000000002</v>
      </c>
      <c r="V1902" s="34">
        <v>10.355</v>
      </c>
      <c r="X1902" s="39"/>
      <c r="AA1902" s="34">
        <v>433.91800000000001</v>
      </c>
      <c r="AB1902" s="34">
        <f t="shared" si="133"/>
        <v>423.56299999999999</v>
      </c>
      <c r="AD1902" s="34">
        <f t="shared" si="134"/>
        <v>9.3199999999999932</v>
      </c>
    </row>
    <row r="1903" spans="1:30" s="34" customFormat="1" x14ac:dyDescent="0.2">
      <c r="A1903" s="34" t="s">
        <v>200</v>
      </c>
      <c r="C1903" s="36" t="s">
        <v>41</v>
      </c>
      <c r="D1903" s="37">
        <v>33679</v>
      </c>
      <c r="E1903" s="37"/>
      <c r="F1903" s="37"/>
      <c r="G1903" s="37"/>
      <c r="H1903" s="37"/>
      <c r="I1903" s="37"/>
      <c r="J1903" s="38" t="str">
        <f t="shared" si="131"/>
        <v>V</v>
      </c>
      <c r="K1903" s="38"/>
      <c r="L1903" s="38"/>
      <c r="M1903" s="38"/>
      <c r="N1903" s="38"/>
      <c r="O1903" s="38"/>
      <c r="P1903" s="38"/>
      <c r="U1903" s="39">
        <f t="shared" si="132"/>
        <v>33.745085000000003</v>
      </c>
      <c r="V1903" s="34">
        <v>10.285</v>
      </c>
      <c r="X1903" s="39"/>
      <c r="AA1903" s="34">
        <v>433.91800000000001</v>
      </c>
      <c r="AB1903" s="34">
        <f t="shared" si="133"/>
        <v>423.63299999999998</v>
      </c>
      <c r="AD1903" s="34">
        <f t="shared" si="134"/>
        <v>9.25</v>
      </c>
    </row>
    <row r="1904" spans="1:30" s="34" customFormat="1" x14ac:dyDescent="0.2">
      <c r="A1904" s="34" t="s">
        <v>200</v>
      </c>
      <c r="C1904" s="36" t="s">
        <v>41</v>
      </c>
      <c r="D1904" s="37">
        <v>33686</v>
      </c>
      <c r="E1904" s="37"/>
      <c r="F1904" s="37"/>
      <c r="G1904" s="37"/>
      <c r="H1904" s="37"/>
      <c r="I1904" s="37"/>
      <c r="J1904" s="38" t="str">
        <f t="shared" si="131"/>
        <v>V</v>
      </c>
      <c r="K1904" s="38"/>
      <c r="L1904" s="38"/>
      <c r="M1904" s="38"/>
      <c r="N1904" s="38"/>
      <c r="O1904" s="38"/>
      <c r="P1904" s="38"/>
      <c r="U1904" s="39">
        <f t="shared" si="132"/>
        <v>33.981316999999997</v>
      </c>
      <c r="V1904" s="34">
        <v>10.356999999999999</v>
      </c>
      <c r="X1904" s="39"/>
      <c r="AA1904" s="34">
        <v>433.91800000000001</v>
      </c>
      <c r="AB1904" s="34">
        <f t="shared" si="133"/>
        <v>423.56100000000004</v>
      </c>
      <c r="AD1904" s="34">
        <f t="shared" si="134"/>
        <v>9.3219999999999459</v>
      </c>
    </row>
    <row r="1905" spans="1:30" s="34" customFormat="1" x14ac:dyDescent="0.2">
      <c r="A1905" s="34" t="s">
        <v>200</v>
      </c>
      <c r="C1905" s="36" t="s">
        <v>41</v>
      </c>
      <c r="D1905" s="37">
        <v>33688</v>
      </c>
      <c r="E1905" s="37"/>
      <c r="F1905" s="37"/>
      <c r="G1905" s="37"/>
      <c r="H1905" s="37"/>
      <c r="I1905" s="37"/>
      <c r="J1905" s="38" t="str">
        <f t="shared" si="131"/>
        <v>V</v>
      </c>
      <c r="K1905" s="38"/>
      <c r="L1905" s="38"/>
      <c r="M1905" s="38"/>
      <c r="N1905" s="38"/>
      <c r="O1905" s="38"/>
      <c r="P1905" s="38"/>
      <c r="U1905" s="39">
        <f t="shared" si="132"/>
        <v>33.731961000000005</v>
      </c>
      <c r="V1905" s="34">
        <v>10.281000000000001</v>
      </c>
      <c r="X1905" s="39"/>
      <c r="AA1905" s="34">
        <v>433.91800000000001</v>
      </c>
      <c r="AB1905" s="34">
        <f t="shared" si="133"/>
        <v>423.637</v>
      </c>
      <c r="AD1905" s="34">
        <f t="shared" si="134"/>
        <v>9.2459999999999809</v>
      </c>
    </row>
    <row r="1906" spans="1:30" s="34" customFormat="1" x14ac:dyDescent="0.2">
      <c r="A1906" s="34" t="s">
        <v>200</v>
      </c>
      <c r="C1906" s="36" t="s">
        <v>41</v>
      </c>
      <c r="D1906" s="37">
        <v>33695</v>
      </c>
      <c r="E1906" s="37"/>
      <c r="F1906" s="37"/>
      <c r="G1906" s="37"/>
      <c r="H1906" s="37"/>
      <c r="I1906" s="37"/>
      <c r="J1906" s="38" t="str">
        <f t="shared" si="131"/>
        <v>V</v>
      </c>
      <c r="K1906" s="38"/>
      <c r="L1906" s="38"/>
      <c r="M1906" s="38"/>
      <c r="N1906" s="38"/>
      <c r="O1906" s="38"/>
      <c r="P1906" s="38"/>
      <c r="U1906" s="39">
        <f t="shared" si="132"/>
        <v>33.751647000000006</v>
      </c>
      <c r="V1906" s="34">
        <v>10.287000000000001</v>
      </c>
      <c r="X1906" s="39"/>
      <c r="AA1906" s="34">
        <v>433.91800000000001</v>
      </c>
      <c r="AB1906" s="34">
        <f t="shared" si="133"/>
        <v>423.63100000000003</v>
      </c>
      <c r="AD1906" s="34">
        <f t="shared" si="134"/>
        <v>9.2519999999999527</v>
      </c>
    </row>
    <row r="1907" spans="1:30" s="34" customFormat="1" x14ac:dyDescent="0.2">
      <c r="A1907" s="34" t="s">
        <v>200</v>
      </c>
      <c r="C1907" s="36" t="s">
        <v>41</v>
      </c>
      <c r="D1907" s="37">
        <v>33699</v>
      </c>
      <c r="E1907" s="37"/>
      <c r="F1907" s="37"/>
      <c r="G1907" s="37"/>
      <c r="H1907" s="37"/>
      <c r="I1907" s="37"/>
      <c r="J1907" s="38" t="str">
        <f t="shared" si="131"/>
        <v>V</v>
      </c>
      <c r="K1907" s="38"/>
      <c r="L1907" s="38"/>
      <c r="M1907" s="38"/>
      <c r="N1907" s="38"/>
      <c r="O1907" s="38"/>
      <c r="P1907" s="38"/>
      <c r="U1907" s="39">
        <f t="shared" si="132"/>
        <v>33.712275000000005</v>
      </c>
      <c r="V1907" s="34">
        <v>10.275</v>
      </c>
      <c r="X1907" s="39"/>
      <c r="AA1907" s="34">
        <v>433.91800000000001</v>
      </c>
      <c r="AB1907" s="34">
        <f t="shared" si="133"/>
        <v>423.64300000000003</v>
      </c>
      <c r="AD1907" s="34">
        <f t="shared" si="134"/>
        <v>9.2399999999999523</v>
      </c>
    </row>
    <row r="1908" spans="1:30" s="34" customFormat="1" x14ac:dyDescent="0.2">
      <c r="A1908" s="34" t="s">
        <v>200</v>
      </c>
      <c r="C1908" s="36" t="s">
        <v>41</v>
      </c>
      <c r="D1908" s="37">
        <v>33700</v>
      </c>
      <c r="E1908" s="37"/>
      <c r="F1908" s="37"/>
      <c r="G1908" s="37"/>
      <c r="H1908" s="37"/>
      <c r="I1908" s="37"/>
      <c r="J1908" s="38" t="str">
        <f t="shared" si="131"/>
        <v>V</v>
      </c>
      <c r="K1908" s="38"/>
      <c r="L1908" s="38"/>
      <c r="M1908" s="38"/>
      <c r="N1908" s="38"/>
      <c r="O1908" s="38"/>
      <c r="P1908" s="38"/>
      <c r="U1908" s="39">
        <f t="shared" si="132"/>
        <v>33.682746000000002</v>
      </c>
      <c r="V1908" s="34">
        <v>10.266</v>
      </c>
      <c r="X1908" s="39"/>
      <c r="AA1908" s="34">
        <v>433.91800000000001</v>
      </c>
      <c r="AB1908" s="34">
        <f t="shared" si="133"/>
        <v>423.65199999999999</v>
      </c>
      <c r="AD1908" s="34">
        <f t="shared" si="134"/>
        <v>9.2309999999999945</v>
      </c>
    </row>
    <row r="1909" spans="1:30" s="34" customFormat="1" x14ac:dyDescent="0.2">
      <c r="A1909" s="34" t="s">
        <v>200</v>
      </c>
      <c r="C1909" s="36" t="s">
        <v>41</v>
      </c>
      <c r="D1909" s="37">
        <v>33702</v>
      </c>
      <c r="E1909" s="37"/>
      <c r="F1909" s="37"/>
      <c r="G1909" s="37"/>
      <c r="H1909" s="37"/>
      <c r="I1909" s="37"/>
      <c r="J1909" s="38" t="str">
        <f t="shared" si="131"/>
        <v>V</v>
      </c>
      <c r="K1909" s="38"/>
      <c r="L1909" s="38"/>
      <c r="M1909" s="38"/>
      <c r="N1909" s="38"/>
      <c r="O1909" s="38"/>
      <c r="P1909" s="38"/>
      <c r="U1909" s="39">
        <f t="shared" si="132"/>
        <v>33.663060000000002</v>
      </c>
      <c r="V1909" s="34">
        <v>10.26</v>
      </c>
      <c r="X1909" s="39"/>
      <c r="AA1909" s="34">
        <v>433.91800000000001</v>
      </c>
      <c r="AB1909" s="34">
        <f t="shared" si="133"/>
        <v>423.65800000000002</v>
      </c>
      <c r="AD1909" s="34">
        <f t="shared" si="134"/>
        <v>9.2249999999999659</v>
      </c>
    </row>
    <row r="1910" spans="1:30" s="34" customFormat="1" x14ac:dyDescent="0.2">
      <c r="A1910" s="34" t="s">
        <v>200</v>
      </c>
      <c r="C1910" s="36" t="s">
        <v>41</v>
      </c>
      <c r="D1910" s="37">
        <v>33771</v>
      </c>
      <c r="E1910" s="37"/>
      <c r="F1910" s="37"/>
      <c r="G1910" s="37"/>
      <c r="H1910" s="37"/>
      <c r="I1910" s="37"/>
      <c r="J1910" s="38" t="str">
        <f t="shared" si="131"/>
        <v>V</v>
      </c>
      <c r="K1910" s="38"/>
      <c r="L1910" s="38"/>
      <c r="M1910" s="38"/>
      <c r="N1910" s="38"/>
      <c r="O1910" s="38"/>
      <c r="P1910" s="38"/>
      <c r="U1910" s="39">
        <f t="shared" si="132"/>
        <v>33.433390000000003</v>
      </c>
      <c r="V1910" s="34">
        <v>10.19</v>
      </c>
      <c r="X1910" s="39"/>
      <c r="AA1910" s="34">
        <v>433.91800000000001</v>
      </c>
      <c r="AB1910" s="34">
        <f>AA1910-V1910</f>
        <v>423.72800000000001</v>
      </c>
      <c r="AD1910" s="34">
        <f>432.883-AB1910</f>
        <v>9.1549999999999727</v>
      </c>
    </row>
    <row r="1911" spans="1:30" s="34" customFormat="1" x14ac:dyDescent="0.2">
      <c r="A1911" s="34" t="s">
        <v>200</v>
      </c>
      <c r="C1911" s="36" t="s">
        <v>41</v>
      </c>
      <c r="D1911" s="37">
        <v>36815</v>
      </c>
      <c r="E1911" s="37"/>
      <c r="F1911" s="37"/>
      <c r="G1911" s="37"/>
      <c r="H1911" s="37"/>
      <c r="I1911" s="37"/>
      <c r="J1911" s="38" t="str">
        <f t="shared" si="131"/>
        <v>V</v>
      </c>
      <c r="K1911" s="38"/>
      <c r="L1911" s="38"/>
      <c r="M1911" s="38"/>
      <c r="N1911" s="38"/>
      <c r="O1911" s="38"/>
      <c r="P1911" s="38"/>
      <c r="U1911" s="39">
        <f t="shared" si="132"/>
        <v>32.514710000000001</v>
      </c>
      <c r="V1911" s="34">
        <v>9.91</v>
      </c>
      <c r="X1911" s="39"/>
      <c r="AA1911" s="34">
        <v>433.91800000000001</v>
      </c>
      <c r="AB1911" s="34">
        <f>AA1911-V1911</f>
        <v>424.00799999999998</v>
      </c>
      <c r="AD1911" s="34">
        <f>432.883-AB1911</f>
        <v>8.875</v>
      </c>
    </row>
    <row r="1912" spans="1:30" s="34" customFormat="1" x14ac:dyDescent="0.2">
      <c r="A1912" s="34" t="s">
        <v>200</v>
      </c>
      <c r="C1912" s="36"/>
      <c r="D1912" s="37"/>
      <c r="E1912" s="37"/>
      <c r="F1912" s="37"/>
      <c r="G1912" s="37"/>
      <c r="H1912" s="37"/>
      <c r="I1912" s="37"/>
      <c r="J1912" s="38"/>
      <c r="K1912" s="38"/>
      <c r="L1912" s="38"/>
      <c r="M1912" s="38"/>
      <c r="N1912" s="38"/>
      <c r="O1912" s="38"/>
      <c r="P1912" s="38"/>
      <c r="U1912" s="39"/>
      <c r="X1912" s="39"/>
    </row>
    <row r="1913" spans="1:30" s="34" customFormat="1" x14ac:dyDescent="0.2">
      <c r="A1913" s="34" t="s">
        <v>200</v>
      </c>
      <c r="B1913" s="42">
        <v>473423095053301</v>
      </c>
      <c r="C1913" s="36" t="s">
        <v>44</v>
      </c>
      <c r="D1913" s="37">
        <v>31272</v>
      </c>
      <c r="E1913" s="37"/>
      <c r="F1913" s="37"/>
      <c r="G1913" s="37"/>
      <c r="H1913" s="37"/>
      <c r="I1913" s="37"/>
      <c r="J1913" s="38" t="str">
        <f t="shared" si="131"/>
        <v>S</v>
      </c>
      <c r="K1913" s="38"/>
      <c r="L1913" s="38"/>
      <c r="M1913" s="38"/>
      <c r="N1913" s="38"/>
      <c r="O1913" s="38"/>
      <c r="P1913" s="38"/>
      <c r="Q1913" s="34">
        <v>33</v>
      </c>
      <c r="R1913" s="34">
        <v>2.33</v>
      </c>
      <c r="U1913" s="39">
        <f t="shared" si="132"/>
        <v>30.670788000000005</v>
      </c>
      <c r="V1913" s="34">
        <v>9.3480000000000008</v>
      </c>
      <c r="X1913" s="39"/>
      <c r="AA1913" s="34">
        <v>433.78699999999998</v>
      </c>
      <c r="AB1913" s="34">
        <v>424.43900000000002</v>
      </c>
      <c r="AC1913" s="37"/>
      <c r="AD1913" s="34">
        <v>8.5259999999999998</v>
      </c>
    </row>
    <row r="1914" spans="1:30" s="34" customFormat="1" x14ac:dyDescent="0.2">
      <c r="A1914" s="34" t="s">
        <v>200</v>
      </c>
      <c r="B1914" s="42">
        <v>473423095053301</v>
      </c>
      <c r="C1914" s="36" t="s">
        <v>44</v>
      </c>
      <c r="D1914" s="37">
        <v>31903</v>
      </c>
      <c r="E1914" s="37"/>
      <c r="F1914" s="37"/>
      <c r="G1914" s="37"/>
      <c r="H1914" s="37"/>
      <c r="I1914" s="37"/>
      <c r="J1914" s="38" t="str">
        <f t="shared" si="131"/>
        <v>S</v>
      </c>
      <c r="K1914" s="38"/>
      <c r="L1914" s="38"/>
      <c r="M1914" s="38"/>
      <c r="N1914" s="38"/>
      <c r="O1914" s="38"/>
      <c r="P1914" s="38"/>
      <c r="Q1914" s="34">
        <v>33</v>
      </c>
      <c r="R1914" s="34">
        <v>0.68</v>
      </c>
      <c r="U1914" s="39">
        <f t="shared" si="132"/>
        <v>32.321131000000001</v>
      </c>
      <c r="V1914" s="34">
        <v>9.8510000000000009</v>
      </c>
      <c r="X1914" s="39"/>
      <c r="Z1914" s="34" t="s">
        <v>75</v>
      </c>
      <c r="AA1914" s="34">
        <v>433.78699999999998</v>
      </c>
      <c r="AB1914" s="34">
        <v>423.93599999999998</v>
      </c>
      <c r="AC1914" s="37"/>
      <c r="AD1914" s="34">
        <v>9.0289999999999999</v>
      </c>
    </row>
    <row r="1915" spans="1:30" s="34" customFormat="1" x14ac:dyDescent="0.2">
      <c r="A1915" s="34" t="s">
        <v>200</v>
      </c>
      <c r="B1915" s="42">
        <v>473423095053301</v>
      </c>
      <c r="C1915" s="36" t="s">
        <v>44</v>
      </c>
      <c r="D1915" s="37">
        <v>31999</v>
      </c>
      <c r="E1915" s="37"/>
      <c r="F1915" s="37"/>
      <c r="G1915" s="37"/>
      <c r="H1915" s="37"/>
      <c r="I1915" s="37"/>
      <c r="J1915" s="38" t="str">
        <f t="shared" si="131"/>
        <v>S</v>
      </c>
      <c r="K1915" s="38"/>
      <c r="L1915" s="38"/>
      <c r="M1915" s="38"/>
      <c r="N1915" s="38"/>
      <c r="O1915" s="38"/>
      <c r="P1915" s="38"/>
      <c r="Q1915" s="34">
        <v>34</v>
      </c>
      <c r="R1915" s="34">
        <v>1.55</v>
      </c>
      <c r="U1915" s="39">
        <f t="shared" si="132"/>
        <v>32.452370999999999</v>
      </c>
      <c r="V1915" s="34">
        <v>9.891</v>
      </c>
      <c r="X1915" s="39"/>
      <c r="AA1915" s="34">
        <v>433.78699999999998</v>
      </c>
      <c r="AB1915" s="34">
        <v>423.89600000000002</v>
      </c>
      <c r="AC1915" s="37"/>
      <c r="AD1915" s="34">
        <v>9.0690000000000008</v>
      </c>
    </row>
    <row r="1916" spans="1:30" s="34" customFormat="1" x14ac:dyDescent="0.2">
      <c r="A1916" s="34" t="s">
        <v>200</v>
      </c>
      <c r="B1916" s="42">
        <v>473423095053301</v>
      </c>
      <c r="C1916" s="36" t="s">
        <v>44</v>
      </c>
      <c r="D1916" s="37">
        <v>32013</v>
      </c>
      <c r="E1916" s="37"/>
      <c r="F1916" s="37"/>
      <c r="G1916" s="37"/>
      <c r="H1916" s="37"/>
      <c r="I1916" s="37"/>
      <c r="J1916" s="38" t="str">
        <f t="shared" si="131"/>
        <v>S</v>
      </c>
      <c r="K1916" s="38"/>
      <c r="L1916" s="38"/>
      <c r="M1916" s="38"/>
      <c r="N1916" s="38"/>
      <c r="O1916" s="38"/>
      <c r="P1916" s="38"/>
      <c r="Q1916" s="34">
        <v>36.950000000000003</v>
      </c>
      <c r="R1916" s="34">
        <v>5.3</v>
      </c>
      <c r="U1916" s="39">
        <f t="shared" si="132"/>
        <v>31.651807000000002</v>
      </c>
      <c r="V1916" s="34">
        <v>9.6470000000000002</v>
      </c>
      <c r="X1916" s="39"/>
      <c r="AA1916" s="34">
        <v>433.78699999999998</v>
      </c>
      <c r="AB1916" s="34">
        <v>424.14</v>
      </c>
      <c r="AC1916" s="37"/>
      <c r="AD1916" s="34">
        <v>8.8249999999999993</v>
      </c>
    </row>
    <row r="1917" spans="1:30" s="34" customFormat="1" x14ac:dyDescent="0.2">
      <c r="A1917" s="34" t="s">
        <v>200</v>
      </c>
      <c r="B1917" s="42">
        <v>473423095053301</v>
      </c>
      <c r="C1917" s="36" t="s">
        <v>44</v>
      </c>
      <c r="D1917" s="37">
        <v>32032</v>
      </c>
      <c r="E1917" s="37"/>
      <c r="F1917" s="37"/>
      <c r="G1917" s="37"/>
      <c r="H1917" s="37"/>
      <c r="I1917" s="37"/>
      <c r="J1917" s="38" t="str">
        <f t="shared" si="131"/>
        <v>S</v>
      </c>
      <c r="K1917" s="38"/>
      <c r="L1917" s="38"/>
      <c r="M1917" s="38"/>
      <c r="N1917" s="38"/>
      <c r="O1917" s="38"/>
      <c r="P1917" s="38"/>
      <c r="Q1917" s="34">
        <v>32</v>
      </c>
      <c r="R1917" s="34">
        <v>0.5</v>
      </c>
      <c r="U1917" s="39">
        <f t="shared" si="132"/>
        <v>31.500881000000003</v>
      </c>
      <c r="V1917" s="34">
        <v>9.6010000000000009</v>
      </c>
      <c r="X1917" s="39"/>
      <c r="AA1917" s="34">
        <v>433.78699999999998</v>
      </c>
      <c r="AB1917" s="34">
        <v>424.18599999999998</v>
      </c>
      <c r="AC1917" s="37"/>
      <c r="AD1917" s="34">
        <v>8.7789999999999999</v>
      </c>
    </row>
    <row r="1918" spans="1:30" s="34" customFormat="1" x14ac:dyDescent="0.2">
      <c r="A1918" s="34" t="s">
        <v>200</v>
      </c>
      <c r="B1918" s="42">
        <v>473423095053301</v>
      </c>
      <c r="C1918" s="36" t="s">
        <v>44</v>
      </c>
      <c r="D1918" s="37">
        <v>32047</v>
      </c>
      <c r="E1918" s="37"/>
      <c r="F1918" s="37"/>
      <c r="G1918" s="37"/>
      <c r="H1918" s="37"/>
      <c r="I1918" s="37"/>
      <c r="J1918" s="38" t="str">
        <f t="shared" si="131"/>
        <v>S</v>
      </c>
      <c r="K1918" s="38"/>
      <c r="L1918" s="38"/>
      <c r="M1918" s="38"/>
      <c r="N1918" s="38"/>
      <c r="O1918" s="38"/>
      <c r="P1918" s="38"/>
      <c r="Q1918" s="34">
        <v>34</v>
      </c>
      <c r="R1918" s="34">
        <v>2.4</v>
      </c>
      <c r="U1918" s="39">
        <f t="shared" si="132"/>
        <v>31.602592000000001</v>
      </c>
      <c r="V1918" s="34">
        <v>9.6319999999999997</v>
      </c>
      <c r="X1918" s="39"/>
      <c r="AA1918" s="34">
        <v>433.78699999999998</v>
      </c>
      <c r="AB1918" s="34">
        <v>424.15499999999997</v>
      </c>
      <c r="AC1918" s="37"/>
      <c r="AD1918" s="34">
        <v>8.81</v>
      </c>
    </row>
    <row r="1919" spans="1:30" s="34" customFormat="1" x14ac:dyDescent="0.2">
      <c r="A1919" s="34" t="s">
        <v>200</v>
      </c>
      <c r="B1919" s="42">
        <v>473423095053301</v>
      </c>
      <c r="C1919" s="36" t="s">
        <v>44</v>
      </c>
      <c r="D1919" s="37">
        <v>32061</v>
      </c>
      <c r="E1919" s="37"/>
      <c r="F1919" s="37"/>
      <c r="G1919" s="37"/>
      <c r="H1919" s="37"/>
      <c r="I1919" s="37"/>
      <c r="J1919" s="38" t="str">
        <f t="shared" si="131"/>
        <v>S</v>
      </c>
      <c r="K1919" s="38"/>
      <c r="L1919" s="38"/>
      <c r="M1919" s="38"/>
      <c r="N1919" s="38"/>
      <c r="O1919" s="38"/>
      <c r="P1919" s="38"/>
      <c r="Q1919" s="34">
        <v>32</v>
      </c>
      <c r="R1919" s="34">
        <v>0.38</v>
      </c>
      <c r="U1919" s="39">
        <f t="shared" si="132"/>
        <v>31.622278000000001</v>
      </c>
      <c r="V1919" s="34">
        <v>9.6379999999999999</v>
      </c>
      <c r="X1919" s="39"/>
      <c r="AA1919" s="34">
        <v>433.78699999999998</v>
      </c>
      <c r="AB1919" s="34">
        <v>424.149</v>
      </c>
      <c r="AC1919" s="37"/>
      <c r="AD1919" s="34">
        <v>8.8160000000000007</v>
      </c>
    </row>
    <row r="1920" spans="1:30" s="34" customFormat="1" x14ac:dyDescent="0.2">
      <c r="A1920" s="34" t="s">
        <v>200</v>
      </c>
      <c r="B1920" s="42">
        <v>473423095053301</v>
      </c>
      <c r="C1920" s="36" t="s">
        <v>44</v>
      </c>
      <c r="D1920" s="37">
        <v>32088</v>
      </c>
      <c r="E1920" s="37"/>
      <c r="F1920" s="37"/>
      <c r="G1920" s="37"/>
      <c r="H1920" s="37"/>
      <c r="I1920" s="37"/>
      <c r="J1920" s="38" t="str">
        <f t="shared" si="131"/>
        <v>V</v>
      </c>
      <c r="K1920" s="38"/>
      <c r="L1920" s="38"/>
      <c r="M1920" s="38"/>
      <c r="N1920" s="38"/>
      <c r="O1920" s="38"/>
      <c r="P1920" s="38"/>
      <c r="U1920" s="39">
        <f t="shared" si="132"/>
        <v>31.720707999999998</v>
      </c>
      <c r="V1920" s="34">
        <v>9.6679999999999993</v>
      </c>
      <c r="X1920" s="39"/>
      <c r="AA1920" s="34">
        <v>433.78699999999998</v>
      </c>
      <c r="AB1920" s="34">
        <v>424.11900000000003</v>
      </c>
      <c r="AC1920" s="37"/>
      <c r="AD1920" s="34">
        <v>8.8460000000000001</v>
      </c>
    </row>
    <row r="1921" spans="1:30" s="34" customFormat="1" x14ac:dyDescent="0.2">
      <c r="A1921" s="34" t="s">
        <v>200</v>
      </c>
      <c r="B1921" s="42">
        <v>473423095053301</v>
      </c>
      <c r="C1921" s="36" t="s">
        <v>44</v>
      </c>
      <c r="D1921" s="37">
        <v>32100</v>
      </c>
      <c r="E1921" s="37"/>
      <c r="F1921" s="37"/>
      <c r="G1921" s="37"/>
      <c r="H1921" s="37"/>
      <c r="I1921" s="37"/>
      <c r="J1921" s="38" t="str">
        <f t="shared" ref="J1921:J1984" si="135">IF(ISBLANK(Q1921),"V","S")</f>
        <v>V</v>
      </c>
      <c r="K1921" s="38"/>
      <c r="L1921" s="38"/>
      <c r="M1921" s="38"/>
      <c r="N1921" s="38"/>
      <c r="O1921" s="38"/>
      <c r="P1921" s="38"/>
      <c r="U1921" s="39">
        <f t="shared" si="132"/>
        <v>31.691179000000005</v>
      </c>
      <c r="V1921" s="34">
        <v>9.6590000000000007</v>
      </c>
      <c r="X1921" s="39"/>
      <c r="AA1921" s="34">
        <v>433.78699999999998</v>
      </c>
      <c r="AB1921" s="34">
        <v>424.12799999999999</v>
      </c>
      <c r="AC1921" s="37"/>
      <c r="AD1921" s="34">
        <v>8.8369999999999997</v>
      </c>
    </row>
    <row r="1922" spans="1:30" s="34" customFormat="1" x14ac:dyDescent="0.2">
      <c r="A1922" s="34" t="s">
        <v>200</v>
      </c>
      <c r="B1922" s="42">
        <v>473423095053301</v>
      </c>
      <c r="C1922" s="36" t="s">
        <v>44</v>
      </c>
      <c r="D1922" s="37">
        <v>32139</v>
      </c>
      <c r="E1922" s="37"/>
      <c r="F1922" s="37"/>
      <c r="G1922" s="37"/>
      <c r="H1922" s="37"/>
      <c r="I1922" s="37"/>
      <c r="J1922" s="38" t="str">
        <f t="shared" si="135"/>
        <v>V</v>
      </c>
      <c r="K1922" s="38"/>
      <c r="L1922" s="38"/>
      <c r="M1922" s="38"/>
      <c r="N1922" s="38"/>
      <c r="O1922" s="38"/>
      <c r="P1922" s="38"/>
      <c r="U1922" s="39">
        <f t="shared" si="132"/>
        <v>31.543534000000005</v>
      </c>
      <c r="V1922" s="34">
        <v>9.6140000000000008</v>
      </c>
      <c r="X1922" s="39"/>
      <c r="AA1922" s="34">
        <v>433.78699999999998</v>
      </c>
      <c r="AB1922" s="34">
        <v>424.173</v>
      </c>
      <c r="AC1922" s="37"/>
      <c r="AD1922" s="34">
        <v>8.7919999999999998</v>
      </c>
    </row>
    <row r="1923" spans="1:30" s="34" customFormat="1" x14ac:dyDescent="0.2">
      <c r="A1923" s="34" t="s">
        <v>200</v>
      </c>
      <c r="B1923" s="42">
        <v>473423095053301</v>
      </c>
      <c r="C1923" s="36" t="s">
        <v>44</v>
      </c>
      <c r="D1923" s="37">
        <v>32159</v>
      </c>
      <c r="E1923" s="37"/>
      <c r="F1923" s="37"/>
      <c r="G1923" s="37"/>
      <c r="H1923" s="37"/>
      <c r="I1923" s="37"/>
      <c r="J1923" s="38" t="str">
        <f t="shared" si="135"/>
        <v>V</v>
      </c>
      <c r="K1923" s="38"/>
      <c r="L1923" s="38"/>
      <c r="M1923" s="38"/>
      <c r="N1923" s="38"/>
      <c r="O1923" s="38"/>
      <c r="P1923" s="38"/>
      <c r="U1923" s="39">
        <f t="shared" si="132"/>
        <v>32.002873999999998</v>
      </c>
      <c r="V1923" s="34">
        <v>9.7539999999999996</v>
      </c>
      <c r="X1923" s="39"/>
      <c r="AA1923" s="34">
        <v>433.78699999999998</v>
      </c>
      <c r="AB1923" s="34">
        <v>424.03300000000002</v>
      </c>
      <c r="AC1923" s="37"/>
      <c r="AD1923" s="34">
        <v>8.9320000000000004</v>
      </c>
    </row>
    <row r="1924" spans="1:30" s="34" customFormat="1" x14ac:dyDescent="0.2">
      <c r="A1924" s="34" t="s">
        <v>200</v>
      </c>
      <c r="B1924" s="42">
        <v>473423095053301</v>
      </c>
      <c r="C1924" s="36" t="s">
        <v>44</v>
      </c>
      <c r="D1924" s="37">
        <v>32200</v>
      </c>
      <c r="E1924" s="37"/>
      <c r="F1924" s="37"/>
      <c r="G1924" s="37"/>
      <c r="H1924" s="37"/>
      <c r="I1924" s="37"/>
      <c r="J1924" s="38" t="str">
        <f t="shared" si="135"/>
        <v>S</v>
      </c>
      <c r="K1924" s="38"/>
      <c r="L1924" s="38"/>
      <c r="M1924" s="38"/>
      <c r="N1924" s="38"/>
      <c r="O1924" s="38"/>
      <c r="P1924" s="38"/>
      <c r="Q1924" s="34">
        <v>33</v>
      </c>
      <c r="R1924" s="34">
        <v>0.87</v>
      </c>
      <c r="U1924" s="39">
        <f t="shared" si="132"/>
        <v>32.130832999999996</v>
      </c>
      <c r="V1924" s="34">
        <v>9.7929999999999993</v>
      </c>
      <c r="X1924" s="39"/>
      <c r="AA1924" s="34">
        <v>433.78699999999998</v>
      </c>
      <c r="AB1924" s="34">
        <v>423.99400000000003</v>
      </c>
      <c r="AC1924" s="37"/>
      <c r="AD1924" s="34">
        <v>8.9710000000000001</v>
      </c>
    </row>
    <row r="1925" spans="1:30" s="34" customFormat="1" x14ac:dyDescent="0.2">
      <c r="A1925" s="34" t="s">
        <v>200</v>
      </c>
      <c r="B1925" s="42">
        <v>473423095053301</v>
      </c>
      <c r="C1925" s="36" t="s">
        <v>44</v>
      </c>
      <c r="D1925" s="37">
        <v>32201</v>
      </c>
      <c r="E1925" s="37"/>
      <c r="F1925" s="37"/>
      <c r="G1925" s="37"/>
      <c r="H1925" s="37"/>
      <c r="I1925" s="37"/>
      <c r="J1925" s="38" t="str">
        <f t="shared" si="135"/>
        <v>S</v>
      </c>
      <c r="K1925" s="38"/>
      <c r="L1925" s="38"/>
      <c r="M1925" s="38"/>
      <c r="N1925" s="38"/>
      <c r="O1925" s="38"/>
      <c r="P1925" s="38"/>
      <c r="Q1925" s="34">
        <v>33</v>
      </c>
      <c r="R1925" s="34">
        <v>0.87</v>
      </c>
      <c r="U1925" s="39">
        <f t="shared" si="132"/>
        <v>32.130832999999996</v>
      </c>
      <c r="V1925" s="34">
        <v>9.7929999999999993</v>
      </c>
      <c r="X1925" s="39"/>
      <c r="AA1925" s="34">
        <v>433.78699999999998</v>
      </c>
      <c r="AB1925" s="34">
        <v>423.99400000000003</v>
      </c>
      <c r="AC1925" s="37"/>
      <c r="AD1925" s="34">
        <v>8.9710000000000001</v>
      </c>
    </row>
    <row r="1926" spans="1:30" s="34" customFormat="1" x14ac:dyDescent="0.2">
      <c r="A1926" s="34" t="s">
        <v>200</v>
      </c>
      <c r="B1926" s="42">
        <v>473423095053301</v>
      </c>
      <c r="C1926" s="36" t="s">
        <v>44</v>
      </c>
      <c r="D1926" s="37">
        <v>32222</v>
      </c>
      <c r="E1926" s="37"/>
      <c r="F1926" s="37"/>
      <c r="G1926" s="37"/>
      <c r="H1926" s="37"/>
      <c r="I1926" s="37"/>
      <c r="J1926" s="38" t="str">
        <f t="shared" si="135"/>
        <v>V</v>
      </c>
      <c r="K1926" s="38"/>
      <c r="L1926" s="38"/>
      <c r="M1926" s="38"/>
      <c r="N1926" s="38"/>
      <c r="O1926" s="38"/>
      <c r="P1926" s="38"/>
      <c r="U1926" s="39">
        <f t="shared" si="132"/>
        <v>32.281759000000001</v>
      </c>
      <c r="V1926" s="34">
        <v>9.8390000000000004</v>
      </c>
      <c r="X1926" s="39"/>
      <c r="AA1926" s="34">
        <v>433.78699999999998</v>
      </c>
      <c r="AB1926" s="34">
        <v>423.94799999999998</v>
      </c>
      <c r="AC1926" s="37"/>
      <c r="AD1926" s="34">
        <v>9.0169999999999995</v>
      </c>
    </row>
    <row r="1927" spans="1:30" s="34" customFormat="1" x14ac:dyDescent="0.2">
      <c r="A1927" s="34" t="s">
        <v>200</v>
      </c>
      <c r="B1927" s="42">
        <v>473423095053301</v>
      </c>
      <c r="C1927" s="36" t="s">
        <v>44</v>
      </c>
      <c r="D1927" s="37">
        <v>32231</v>
      </c>
      <c r="E1927" s="37"/>
      <c r="F1927" s="37"/>
      <c r="G1927" s="37"/>
      <c r="H1927" s="37"/>
      <c r="I1927" s="37"/>
      <c r="J1927" s="38" t="str">
        <f t="shared" si="135"/>
        <v>S</v>
      </c>
      <c r="K1927" s="38"/>
      <c r="L1927" s="38"/>
      <c r="M1927" s="38"/>
      <c r="N1927" s="38"/>
      <c r="O1927" s="38"/>
      <c r="P1927" s="38"/>
      <c r="Q1927" s="34">
        <v>33</v>
      </c>
      <c r="R1927" s="34">
        <v>0.84</v>
      </c>
      <c r="U1927" s="39">
        <f t="shared" si="132"/>
        <v>32.160361999999999</v>
      </c>
      <c r="V1927" s="34">
        <v>9.8019999999999996</v>
      </c>
      <c r="X1927" s="39"/>
      <c r="AA1927" s="34">
        <v>433.78699999999998</v>
      </c>
      <c r="AB1927" s="34">
        <v>423.98399999999998</v>
      </c>
      <c r="AC1927" s="37"/>
      <c r="AD1927" s="34">
        <v>8.98</v>
      </c>
    </row>
    <row r="1928" spans="1:30" s="34" customFormat="1" x14ac:dyDescent="0.2">
      <c r="A1928" s="34" t="s">
        <v>200</v>
      </c>
      <c r="B1928" s="42">
        <v>473423095053301</v>
      </c>
      <c r="C1928" s="36" t="s">
        <v>44</v>
      </c>
      <c r="D1928" s="37">
        <v>32235</v>
      </c>
      <c r="E1928" s="37"/>
      <c r="F1928" s="37"/>
      <c r="G1928" s="37"/>
      <c r="H1928" s="37"/>
      <c r="I1928" s="37"/>
      <c r="J1928" s="38" t="str">
        <f t="shared" si="135"/>
        <v>S</v>
      </c>
      <c r="K1928" s="38"/>
      <c r="L1928" s="38"/>
      <c r="M1928" s="38"/>
      <c r="N1928" s="38"/>
      <c r="O1928" s="38"/>
      <c r="P1928" s="38"/>
      <c r="Q1928" s="34">
        <v>33</v>
      </c>
      <c r="R1928" s="34">
        <v>0.87</v>
      </c>
      <c r="U1928" s="39">
        <f t="shared" si="132"/>
        <v>32.130832999999996</v>
      </c>
      <c r="V1928" s="34">
        <v>9.7929999999999993</v>
      </c>
      <c r="X1928" s="39"/>
      <c r="AA1928" s="34">
        <v>433.78699999999998</v>
      </c>
      <c r="AB1928" s="34">
        <v>423.99400000000003</v>
      </c>
      <c r="AC1928" s="37"/>
      <c r="AD1928" s="34">
        <v>8.9710000000000001</v>
      </c>
    </row>
    <row r="1929" spans="1:30" s="34" customFormat="1" x14ac:dyDescent="0.2">
      <c r="A1929" s="34" t="s">
        <v>200</v>
      </c>
      <c r="B1929" s="42">
        <v>473423095053301</v>
      </c>
      <c r="C1929" s="36" t="s">
        <v>44</v>
      </c>
      <c r="D1929" s="37">
        <v>32238</v>
      </c>
      <c r="E1929" s="37"/>
      <c r="F1929" s="37"/>
      <c r="G1929" s="37"/>
      <c r="H1929" s="37"/>
      <c r="I1929" s="37"/>
      <c r="J1929" s="38" t="str">
        <f t="shared" si="135"/>
        <v>S</v>
      </c>
      <c r="K1929" s="38"/>
      <c r="L1929" s="38"/>
      <c r="M1929" s="38"/>
      <c r="N1929" s="38"/>
      <c r="O1929" s="38"/>
      <c r="P1929" s="38"/>
      <c r="Q1929" s="34">
        <v>33</v>
      </c>
      <c r="R1929" s="34">
        <v>0.97</v>
      </c>
      <c r="U1929" s="39">
        <f t="shared" si="132"/>
        <v>32.032403000000002</v>
      </c>
      <c r="V1929" s="34">
        <v>9.7629999999999999</v>
      </c>
      <c r="X1929" s="39"/>
      <c r="AA1929" s="34">
        <v>433.78699999999998</v>
      </c>
      <c r="AB1929" s="34">
        <v>424.024</v>
      </c>
      <c r="AC1929" s="37"/>
      <c r="AD1929" s="34">
        <v>8.9410000000000007</v>
      </c>
    </row>
    <row r="1930" spans="1:30" s="34" customFormat="1" x14ac:dyDescent="0.2">
      <c r="A1930" s="34" t="s">
        <v>200</v>
      </c>
      <c r="B1930" s="42">
        <v>473423095053301</v>
      </c>
      <c r="C1930" s="36" t="s">
        <v>44</v>
      </c>
      <c r="D1930" s="37">
        <v>32242</v>
      </c>
      <c r="E1930" s="37"/>
      <c r="F1930" s="37"/>
      <c r="G1930" s="37"/>
      <c r="H1930" s="37"/>
      <c r="I1930" s="37"/>
      <c r="J1930" s="38" t="str">
        <f t="shared" si="135"/>
        <v>S</v>
      </c>
      <c r="K1930" s="38"/>
      <c r="L1930" s="38"/>
      <c r="M1930" s="38"/>
      <c r="N1930" s="38"/>
      <c r="O1930" s="38"/>
      <c r="P1930" s="38"/>
      <c r="Q1930" s="34">
        <v>33</v>
      </c>
      <c r="R1930" s="34">
        <v>0.97</v>
      </c>
      <c r="U1930" s="39">
        <f t="shared" si="132"/>
        <v>32.032403000000002</v>
      </c>
      <c r="V1930" s="34">
        <v>9.7629999999999999</v>
      </c>
      <c r="X1930" s="39"/>
      <c r="AA1930" s="34">
        <v>433.78699999999998</v>
      </c>
      <c r="AB1930" s="34">
        <v>424.024</v>
      </c>
      <c r="AC1930" s="37"/>
      <c r="AD1930" s="34">
        <v>8.9410000000000007</v>
      </c>
    </row>
    <row r="1931" spans="1:30" s="34" customFormat="1" x14ac:dyDescent="0.2">
      <c r="A1931" s="34" t="s">
        <v>200</v>
      </c>
      <c r="B1931" s="42">
        <v>473423095053301</v>
      </c>
      <c r="C1931" s="36" t="s">
        <v>44</v>
      </c>
      <c r="D1931" s="37">
        <v>32245</v>
      </c>
      <c r="E1931" s="37"/>
      <c r="F1931" s="37"/>
      <c r="G1931" s="37"/>
      <c r="H1931" s="37"/>
      <c r="I1931" s="37"/>
      <c r="J1931" s="38" t="str">
        <f t="shared" si="135"/>
        <v>S</v>
      </c>
      <c r="K1931" s="38"/>
      <c r="L1931" s="38"/>
      <c r="M1931" s="38"/>
      <c r="N1931" s="38"/>
      <c r="O1931" s="38"/>
      <c r="P1931" s="38"/>
      <c r="Q1931" s="34">
        <v>34</v>
      </c>
      <c r="R1931" s="34">
        <v>1.54</v>
      </c>
      <c r="U1931" s="39">
        <f t="shared" si="132"/>
        <v>32.462214000000003</v>
      </c>
      <c r="V1931" s="34">
        <v>9.8940000000000001</v>
      </c>
      <c r="X1931" s="39"/>
      <c r="AA1931" s="34">
        <v>433.78699999999998</v>
      </c>
      <c r="AB1931" s="34">
        <v>423.89299999999997</v>
      </c>
      <c r="AC1931" s="37"/>
      <c r="AD1931" s="34">
        <v>9.0719999999999992</v>
      </c>
    </row>
    <row r="1932" spans="1:30" s="34" customFormat="1" x14ac:dyDescent="0.2">
      <c r="A1932" s="34" t="s">
        <v>200</v>
      </c>
      <c r="B1932" s="42">
        <v>473423095053301</v>
      </c>
      <c r="C1932" s="36" t="s">
        <v>44</v>
      </c>
      <c r="D1932" s="37">
        <v>32263</v>
      </c>
      <c r="E1932" s="37"/>
      <c r="F1932" s="37"/>
      <c r="G1932" s="37"/>
      <c r="H1932" s="37"/>
      <c r="I1932" s="37"/>
      <c r="J1932" s="38" t="str">
        <f t="shared" si="135"/>
        <v>S</v>
      </c>
      <c r="K1932" s="38"/>
      <c r="L1932" s="38"/>
      <c r="M1932" s="38"/>
      <c r="N1932" s="38"/>
      <c r="O1932" s="38"/>
      <c r="P1932" s="38"/>
      <c r="Q1932" s="34">
        <v>33.65</v>
      </c>
      <c r="R1932" s="34">
        <v>1.75</v>
      </c>
      <c r="U1932" s="39">
        <f t="shared" si="132"/>
        <v>31.901163000000004</v>
      </c>
      <c r="V1932" s="34">
        <v>9.7230000000000008</v>
      </c>
      <c r="X1932" s="39"/>
      <c r="AA1932" s="34">
        <v>433.78699999999998</v>
      </c>
      <c r="AB1932" s="34">
        <v>424.06400000000002</v>
      </c>
      <c r="AC1932" s="37"/>
      <c r="AD1932" s="34">
        <v>8.9009999999999998</v>
      </c>
    </row>
    <row r="1933" spans="1:30" s="34" customFormat="1" x14ac:dyDescent="0.2">
      <c r="A1933" s="34" t="s">
        <v>200</v>
      </c>
      <c r="B1933" s="42">
        <v>473423095053301</v>
      </c>
      <c r="C1933" s="36" t="s">
        <v>44</v>
      </c>
      <c r="D1933" s="37">
        <v>32287</v>
      </c>
      <c r="E1933" s="37"/>
      <c r="F1933" s="37"/>
      <c r="G1933" s="37"/>
      <c r="H1933" s="37"/>
      <c r="I1933" s="37"/>
      <c r="J1933" s="38" t="str">
        <f t="shared" si="135"/>
        <v>V</v>
      </c>
      <c r="K1933" s="38"/>
      <c r="L1933" s="38"/>
      <c r="M1933" s="38"/>
      <c r="N1933" s="38"/>
      <c r="O1933" s="38"/>
      <c r="P1933" s="38"/>
      <c r="U1933" s="39">
        <f t="shared" si="132"/>
        <v>31.950378000000001</v>
      </c>
      <c r="V1933" s="34">
        <v>9.7379999999999995</v>
      </c>
      <c r="X1933" s="39"/>
      <c r="AA1933" s="34">
        <v>433.78699999999998</v>
      </c>
      <c r="AB1933" s="34">
        <v>424.048</v>
      </c>
      <c r="AC1933" s="37"/>
      <c r="AD1933" s="34">
        <v>8.9160000000000004</v>
      </c>
    </row>
    <row r="1934" spans="1:30" s="34" customFormat="1" x14ac:dyDescent="0.2">
      <c r="A1934" s="34" t="s">
        <v>200</v>
      </c>
      <c r="B1934" s="42">
        <v>473423095053301</v>
      </c>
      <c r="C1934" s="36" t="s">
        <v>44</v>
      </c>
      <c r="D1934" s="37">
        <v>32297</v>
      </c>
      <c r="E1934" s="37"/>
      <c r="F1934" s="37"/>
      <c r="G1934" s="37"/>
      <c r="H1934" s="37"/>
      <c r="I1934" s="37"/>
      <c r="J1934" s="38" t="str">
        <f t="shared" si="135"/>
        <v>S</v>
      </c>
      <c r="K1934" s="38"/>
      <c r="L1934" s="38"/>
      <c r="M1934" s="38"/>
      <c r="N1934" s="38"/>
      <c r="O1934" s="38"/>
      <c r="P1934" s="38"/>
      <c r="Q1934" s="34">
        <v>33</v>
      </c>
      <c r="R1934" s="34">
        <v>1</v>
      </c>
      <c r="U1934" s="39">
        <f t="shared" si="132"/>
        <v>32.002873999999998</v>
      </c>
      <c r="V1934" s="34">
        <v>9.7539999999999996</v>
      </c>
      <c r="X1934" s="39"/>
      <c r="AA1934" s="34">
        <v>433.78699999999998</v>
      </c>
      <c r="AB1934" s="34">
        <v>424.03300000000002</v>
      </c>
      <c r="AC1934" s="37"/>
      <c r="AD1934" s="34">
        <v>8.9320000000000004</v>
      </c>
    </row>
    <row r="1935" spans="1:30" s="34" customFormat="1" x14ac:dyDescent="0.2">
      <c r="A1935" s="34" t="s">
        <v>200</v>
      </c>
      <c r="B1935" s="42">
        <v>473423095053301</v>
      </c>
      <c r="C1935" s="36" t="s">
        <v>44</v>
      </c>
      <c r="D1935" s="37">
        <v>32300</v>
      </c>
      <c r="E1935" s="37"/>
      <c r="F1935" s="37"/>
      <c r="G1935" s="37"/>
      <c r="H1935" s="37"/>
      <c r="I1935" s="37"/>
      <c r="J1935" s="38" t="str">
        <f t="shared" si="135"/>
        <v>S</v>
      </c>
      <c r="K1935" s="38"/>
      <c r="L1935" s="38"/>
      <c r="M1935" s="38"/>
      <c r="N1935" s="38"/>
      <c r="O1935" s="38"/>
      <c r="P1935" s="38"/>
      <c r="Q1935" s="34">
        <v>33</v>
      </c>
      <c r="R1935" s="34">
        <v>0.98</v>
      </c>
      <c r="U1935" s="39">
        <f t="shared" si="132"/>
        <v>32.022559999999999</v>
      </c>
      <c r="V1935" s="34">
        <v>9.76</v>
      </c>
      <c r="X1935" s="39"/>
      <c r="AA1935" s="34">
        <v>433.78699999999998</v>
      </c>
      <c r="AB1935" s="34">
        <v>424.02699999999999</v>
      </c>
      <c r="AC1935" s="37"/>
      <c r="AD1935" s="34">
        <v>8.9380000000000006</v>
      </c>
    </row>
    <row r="1936" spans="1:30" s="34" customFormat="1" x14ac:dyDescent="0.2">
      <c r="A1936" s="34" t="s">
        <v>200</v>
      </c>
      <c r="B1936" s="42">
        <v>473423095053301</v>
      </c>
      <c r="C1936" s="36" t="s">
        <v>44</v>
      </c>
      <c r="D1936" s="37">
        <v>32302</v>
      </c>
      <c r="E1936" s="37"/>
      <c r="F1936" s="37"/>
      <c r="G1936" s="37"/>
      <c r="H1936" s="37"/>
      <c r="I1936" s="37"/>
      <c r="J1936" s="38" t="str">
        <f t="shared" si="135"/>
        <v>S</v>
      </c>
      <c r="K1936" s="38"/>
      <c r="L1936" s="38"/>
      <c r="M1936" s="38"/>
      <c r="N1936" s="38"/>
      <c r="O1936" s="38"/>
      <c r="P1936" s="38"/>
      <c r="Q1936" s="34">
        <v>33</v>
      </c>
      <c r="R1936" s="34">
        <v>0.98</v>
      </c>
      <c r="U1936" s="39">
        <f t="shared" si="132"/>
        <v>32.022559999999999</v>
      </c>
      <c r="V1936" s="34">
        <v>9.76</v>
      </c>
      <c r="X1936" s="39"/>
      <c r="AA1936" s="34">
        <v>433.78699999999998</v>
      </c>
      <c r="AB1936" s="34">
        <v>424.02699999999999</v>
      </c>
      <c r="AC1936" s="37"/>
      <c r="AD1936" s="34">
        <v>8.9380000000000006</v>
      </c>
    </row>
    <row r="1937" spans="1:30" s="34" customFormat="1" x14ac:dyDescent="0.2">
      <c r="A1937" s="34" t="s">
        <v>200</v>
      </c>
      <c r="B1937" s="42">
        <v>473423095053301</v>
      </c>
      <c r="C1937" s="36" t="s">
        <v>44</v>
      </c>
      <c r="D1937" s="37">
        <v>32313</v>
      </c>
      <c r="E1937" s="37"/>
      <c r="F1937" s="37"/>
      <c r="G1937" s="37"/>
      <c r="H1937" s="37"/>
      <c r="I1937" s="37"/>
      <c r="J1937" s="38" t="str">
        <f t="shared" si="135"/>
        <v>S</v>
      </c>
      <c r="K1937" s="38"/>
      <c r="L1937" s="38"/>
      <c r="M1937" s="38"/>
      <c r="N1937" s="38"/>
      <c r="O1937" s="38"/>
      <c r="P1937" s="38"/>
      <c r="Q1937" s="34">
        <v>34</v>
      </c>
      <c r="R1937" s="34">
        <v>1.98</v>
      </c>
      <c r="U1937" s="39">
        <f t="shared" ref="U1937:U1965" si="136">V1937*3.281</f>
        <v>32.022559999999999</v>
      </c>
      <c r="V1937" s="34">
        <v>9.76</v>
      </c>
      <c r="X1937" s="39"/>
      <c r="AA1937" s="34">
        <v>433.78699999999998</v>
      </c>
      <c r="AB1937" s="34">
        <f t="shared" ref="AB1937:AB1977" si="137">AA1937-V1937</f>
        <v>424.02699999999999</v>
      </c>
      <c r="AC1937" s="37"/>
      <c r="AD1937" s="34">
        <v>8.9380000000000006</v>
      </c>
    </row>
    <row r="1938" spans="1:30" s="34" customFormat="1" x14ac:dyDescent="0.2">
      <c r="A1938" s="34" t="s">
        <v>200</v>
      </c>
      <c r="B1938" s="42">
        <v>473423095053301</v>
      </c>
      <c r="C1938" s="36" t="s">
        <v>44</v>
      </c>
      <c r="D1938" s="37">
        <v>32321</v>
      </c>
      <c r="E1938" s="37"/>
      <c r="F1938" s="37"/>
      <c r="G1938" s="37"/>
      <c r="H1938" s="37"/>
      <c r="I1938" s="37"/>
      <c r="J1938" s="38" t="str">
        <f t="shared" si="135"/>
        <v>S</v>
      </c>
      <c r="K1938" s="38"/>
      <c r="L1938" s="38"/>
      <c r="M1938" s="38"/>
      <c r="N1938" s="38"/>
      <c r="O1938" s="38"/>
      <c r="P1938" s="38"/>
      <c r="Q1938" s="34">
        <v>33</v>
      </c>
      <c r="R1938" s="34">
        <v>0.96</v>
      </c>
      <c r="U1938" s="39">
        <f t="shared" si="136"/>
        <v>32.042245999999999</v>
      </c>
      <c r="V1938" s="34">
        <v>9.766</v>
      </c>
      <c r="X1938" s="39"/>
      <c r="AA1938" s="34">
        <v>433.78699999999998</v>
      </c>
      <c r="AB1938" s="34">
        <f t="shared" si="137"/>
        <v>424.02099999999996</v>
      </c>
      <c r="AC1938" s="37"/>
      <c r="AD1938" s="34">
        <v>8.9440000000000008</v>
      </c>
    </row>
    <row r="1939" spans="1:30" s="34" customFormat="1" x14ac:dyDescent="0.2">
      <c r="A1939" s="34" t="s">
        <v>200</v>
      </c>
      <c r="B1939" s="42">
        <v>473423095053301</v>
      </c>
      <c r="C1939" s="36" t="s">
        <v>44</v>
      </c>
      <c r="D1939" s="37">
        <v>32330</v>
      </c>
      <c r="E1939" s="37"/>
      <c r="F1939" s="37"/>
      <c r="G1939" s="37"/>
      <c r="H1939" s="37"/>
      <c r="I1939" s="37"/>
      <c r="J1939" s="38" t="str">
        <f t="shared" si="135"/>
        <v>S</v>
      </c>
      <c r="K1939" s="38"/>
      <c r="L1939" s="38"/>
      <c r="M1939" s="38"/>
      <c r="N1939" s="38"/>
      <c r="O1939" s="38"/>
      <c r="P1939" s="38"/>
      <c r="Q1939" s="34">
        <v>33</v>
      </c>
      <c r="R1939" s="34">
        <v>0.91</v>
      </c>
      <c r="U1939" s="39">
        <f t="shared" si="136"/>
        <v>32.091461000000002</v>
      </c>
      <c r="V1939" s="34">
        <v>9.7810000000000006</v>
      </c>
      <c r="X1939" s="39"/>
      <c r="AA1939" s="34">
        <v>433.78699999999998</v>
      </c>
      <c r="AB1939" s="34">
        <f t="shared" si="137"/>
        <v>424.00599999999997</v>
      </c>
      <c r="AC1939" s="37"/>
      <c r="AD1939" s="34">
        <v>8.9589999999999996</v>
      </c>
    </row>
    <row r="1940" spans="1:30" s="34" customFormat="1" x14ac:dyDescent="0.2">
      <c r="A1940" s="34" t="s">
        <v>200</v>
      </c>
      <c r="B1940" s="42">
        <v>473423095053301</v>
      </c>
      <c r="C1940" s="36" t="s">
        <v>44</v>
      </c>
      <c r="D1940" s="37">
        <v>32332</v>
      </c>
      <c r="E1940" s="37"/>
      <c r="F1940" s="37"/>
      <c r="G1940" s="37"/>
      <c r="H1940" s="37"/>
      <c r="I1940" s="37"/>
      <c r="J1940" s="38" t="str">
        <f t="shared" si="135"/>
        <v>S</v>
      </c>
      <c r="K1940" s="38"/>
      <c r="L1940" s="38"/>
      <c r="M1940" s="38"/>
      <c r="N1940" s="38"/>
      <c r="O1940" s="38"/>
      <c r="P1940" s="38"/>
      <c r="Q1940" s="34">
        <v>33</v>
      </c>
      <c r="R1940" s="34">
        <v>0.85</v>
      </c>
      <c r="U1940" s="39">
        <f t="shared" si="136"/>
        <v>32.150519000000003</v>
      </c>
      <c r="V1940" s="34">
        <v>9.7989999999999995</v>
      </c>
      <c r="X1940" s="39"/>
      <c r="AA1940" s="34">
        <v>433.78699999999998</v>
      </c>
      <c r="AB1940" s="34">
        <f t="shared" si="137"/>
        <v>423.988</v>
      </c>
      <c r="AC1940" s="37"/>
      <c r="AD1940" s="34">
        <f t="shared" ref="AD1940:AD1964" si="138">432.965-AB1940</f>
        <v>8.9769999999999754</v>
      </c>
    </row>
    <row r="1941" spans="1:30" s="34" customFormat="1" x14ac:dyDescent="0.2">
      <c r="A1941" s="34" t="s">
        <v>200</v>
      </c>
      <c r="B1941" s="42">
        <v>473423095053301</v>
      </c>
      <c r="C1941" s="36" t="s">
        <v>44</v>
      </c>
      <c r="D1941" s="37">
        <v>32351</v>
      </c>
      <c r="E1941" s="37"/>
      <c r="F1941" s="37"/>
      <c r="G1941" s="37"/>
      <c r="H1941" s="37"/>
      <c r="I1941" s="37"/>
      <c r="J1941" s="38" t="str">
        <f t="shared" si="135"/>
        <v>S</v>
      </c>
      <c r="K1941" s="38"/>
      <c r="L1941" s="38"/>
      <c r="M1941" s="38"/>
      <c r="N1941" s="38"/>
      <c r="O1941" s="38"/>
      <c r="P1941" s="38"/>
      <c r="Q1941" s="34">
        <v>33</v>
      </c>
      <c r="R1941" s="34">
        <v>2.54</v>
      </c>
      <c r="U1941" s="39">
        <f t="shared" si="136"/>
        <v>30.460804000000003</v>
      </c>
      <c r="V1941" s="34">
        <v>9.2840000000000007</v>
      </c>
      <c r="X1941" s="39"/>
      <c r="AA1941" s="34">
        <v>433.78699999999998</v>
      </c>
      <c r="AB1941" s="34">
        <f t="shared" si="137"/>
        <v>424.50299999999999</v>
      </c>
      <c r="AC1941" s="37"/>
      <c r="AD1941" s="34">
        <f t="shared" si="138"/>
        <v>8.4619999999999891</v>
      </c>
    </row>
    <row r="1942" spans="1:30" s="34" customFormat="1" x14ac:dyDescent="0.2">
      <c r="A1942" s="34" t="s">
        <v>200</v>
      </c>
      <c r="B1942" s="42">
        <v>473423095053301</v>
      </c>
      <c r="C1942" s="36" t="s">
        <v>44</v>
      </c>
      <c r="D1942" s="37">
        <v>32381</v>
      </c>
      <c r="E1942" s="37"/>
      <c r="F1942" s="37"/>
      <c r="G1942" s="37"/>
      <c r="H1942" s="37"/>
      <c r="I1942" s="37"/>
      <c r="J1942" s="38" t="str">
        <f t="shared" si="135"/>
        <v>S</v>
      </c>
      <c r="K1942" s="38"/>
      <c r="L1942" s="38"/>
      <c r="M1942" s="38"/>
      <c r="N1942" s="38"/>
      <c r="O1942" s="38"/>
      <c r="P1942" s="38"/>
      <c r="Q1942" s="34">
        <v>33</v>
      </c>
      <c r="R1942" s="34">
        <v>2.76</v>
      </c>
      <c r="U1942" s="39">
        <f t="shared" si="136"/>
        <v>30.240977000000004</v>
      </c>
      <c r="V1942" s="34">
        <v>9.2170000000000005</v>
      </c>
      <c r="X1942" s="39"/>
      <c r="AA1942" s="34">
        <v>433.78699999999998</v>
      </c>
      <c r="AB1942" s="34">
        <f t="shared" si="137"/>
        <v>424.57</v>
      </c>
      <c r="AC1942" s="37"/>
      <c r="AD1942" s="34">
        <f t="shared" si="138"/>
        <v>8.3949999999999818</v>
      </c>
    </row>
    <row r="1943" spans="1:30" s="34" customFormat="1" x14ac:dyDescent="0.2">
      <c r="A1943" s="34" t="s">
        <v>200</v>
      </c>
      <c r="B1943" s="42">
        <v>473423095053301</v>
      </c>
      <c r="C1943" s="36" t="s">
        <v>44</v>
      </c>
      <c r="D1943" s="37">
        <v>32410</v>
      </c>
      <c r="E1943" s="37"/>
      <c r="F1943" s="37"/>
      <c r="G1943" s="37"/>
      <c r="H1943" s="37"/>
      <c r="I1943" s="37"/>
      <c r="J1943" s="38" t="str">
        <f t="shared" si="135"/>
        <v>S</v>
      </c>
      <c r="K1943" s="38"/>
      <c r="L1943" s="38"/>
      <c r="M1943" s="38"/>
      <c r="N1943" s="38"/>
      <c r="O1943" s="38"/>
      <c r="P1943" s="38"/>
      <c r="Q1943" s="34">
        <v>33</v>
      </c>
      <c r="R1943" s="34">
        <v>0.68</v>
      </c>
      <c r="U1943" s="39">
        <f t="shared" si="136"/>
        <v>32.321131000000001</v>
      </c>
      <c r="V1943" s="34">
        <v>9.8510000000000009</v>
      </c>
      <c r="X1943" s="39"/>
      <c r="AA1943" s="34">
        <v>433.78699999999998</v>
      </c>
      <c r="AB1943" s="34">
        <f t="shared" si="137"/>
        <v>423.93599999999998</v>
      </c>
      <c r="AC1943" s="37"/>
      <c r="AD1943" s="34">
        <f t="shared" si="138"/>
        <v>9.0289999999999964</v>
      </c>
    </row>
    <row r="1944" spans="1:30" s="34" customFormat="1" x14ac:dyDescent="0.2">
      <c r="A1944" s="34" t="s">
        <v>200</v>
      </c>
      <c r="B1944" s="42">
        <v>473423095053301</v>
      </c>
      <c r="C1944" s="36" t="s">
        <v>44</v>
      </c>
      <c r="D1944" s="37">
        <v>32411</v>
      </c>
      <c r="E1944" s="37"/>
      <c r="F1944" s="37"/>
      <c r="G1944" s="37"/>
      <c r="H1944" s="37"/>
      <c r="I1944" s="37"/>
      <c r="J1944" s="38" t="str">
        <f t="shared" si="135"/>
        <v>V</v>
      </c>
      <c r="K1944" s="38"/>
      <c r="L1944" s="38"/>
      <c r="M1944" s="38"/>
      <c r="N1944" s="38"/>
      <c r="O1944" s="38"/>
      <c r="P1944" s="38"/>
      <c r="U1944" s="39">
        <f t="shared" si="136"/>
        <v>32.370345999999998</v>
      </c>
      <c r="V1944" s="34">
        <v>9.8659999999999997</v>
      </c>
      <c r="X1944" s="39"/>
      <c r="AA1944" s="34">
        <v>433.78699999999998</v>
      </c>
      <c r="AB1944" s="34">
        <f t="shared" si="137"/>
        <v>423.92099999999999</v>
      </c>
      <c r="AC1944" s="37"/>
      <c r="AD1944" s="34">
        <f t="shared" si="138"/>
        <v>9.0439999999999827</v>
      </c>
    </row>
    <row r="1945" spans="1:30" s="34" customFormat="1" x14ac:dyDescent="0.2">
      <c r="A1945" s="34" t="s">
        <v>200</v>
      </c>
      <c r="B1945" s="42">
        <v>473423095053301</v>
      </c>
      <c r="C1945" s="36" t="s">
        <v>44</v>
      </c>
      <c r="D1945" s="37">
        <v>32476</v>
      </c>
      <c r="E1945" s="37"/>
      <c r="F1945" s="37"/>
      <c r="G1945" s="37"/>
      <c r="H1945" s="37"/>
      <c r="I1945" s="37"/>
      <c r="J1945" s="38" t="str">
        <f t="shared" si="135"/>
        <v>S</v>
      </c>
      <c r="K1945" s="38"/>
      <c r="L1945" s="38"/>
      <c r="M1945" s="38"/>
      <c r="N1945" s="38"/>
      <c r="O1945" s="38"/>
      <c r="P1945" s="38"/>
      <c r="Q1945" s="34">
        <v>33</v>
      </c>
      <c r="R1945" s="34">
        <v>0.6</v>
      </c>
      <c r="U1945" s="39">
        <f t="shared" si="136"/>
        <v>32.403156000000003</v>
      </c>
      <c r="V1945" s="34">
        <v>9.8759999999999994</v>
      </c>
      <c r="X1945" s="39"/>
      <c r="AA1945" s="34">
        <v>433.78699999999998</v>
      </c>
      <c r="AB1945" s="34">
        <f t="shared" si="137"/>
        <v>423.911</v>
      </c>
      <c r="AC1945" s="37"/>
      <c r="AD1945" s="34">
        <f t="shared" si="138"/>
        <v>9.0539999999999736</v>
      </c>
    </row>
    <row r="1946" spans="1:30" s="34" customFormat="1" x14ac:dyDescent="0.2">
      <c r="A1946" s="34" t="s">
        <v>200</v>
      </c>
      <c r="B1946" s="42">
        <v>473423095053301</v>
      </c>
      <c r="C1946" s="36" t="s">
        <v>44</v>
      </c>
      <c r="D1946" s="37">
        <v>32605</v>
      </c>
      <c r="E1946" s="37"/>
      <c r="F1946" s="37"/>
      <c r="G1946" s="37"/>
      <c r="H1946" s="37"/>
      <c r="I1946" s="37"/>
      <c r="J1946" s="38" t="str">
        <f t="shared" si="135"/>
        <v>V</v>
      </c>
      <c r="K1946" s="38"/>
      <c r="L1946" s="38"/>
      <c r="M1946" s="38"/>
      <c r="N1946" s="38"/>
      <c r="O1946" s="38"/>
      <c r="P1946" s="38"/>
      <c r="U1946" s="39">
        <f t="shared" si="136"/>
        <v>32.511429000000007</v>
      </c>
      <c r="V1946" s="34">
        <v>9.9090000000000007</v>
      </c>
      <c r="X1946" s="39"/>
      <c r="AA1946" s="34">
        <v>433.78699999999998</v>
      </c>
      <c r="AB1946" s="34">
        <f t="shared" si="137"/>
        <v>423.87799999999999</v>
      </c>
      <c r="AC1946" s="37"/>
      <c r="AD1946" s="34">
        <f t="shared" si="138"/>
        <v>9.0869999999999891</v>
      </c>
    </row>
    <row r="1947" spans="1:30" s="34" customFormat="1" x14ac:dyDescent="0.2">
      <c r="A1947" s="34" t="s">
        <v>200</v>
      </c>
      <c r="B1947" s="42">
        <v>473423095053301</v>
      </c>
      <c r="C1947" s="36" t="s">
        <v>44</v>
      </c>
      <c r="D1947" s="37">
        <v>32613</v>
      </c>
      <c r="E1947" s="37"/>
      <c r="F1947" s="37"/>
      <c r="G1947" s="37"/>
      <c r="H1947" s="37"/>
      <c r="I1947" s="37"/>
      <c r="J1947" s="38" t="str">
        <f t="shared" si="135"/>
        <v>V</v>
      </c>
      <c r="K1947" s="38"/>
      <c r="L1947" s="38"/>
      <c r="M1947" s="38"/>
      <c r="N1947" s="38"/>
      <c r="O1947" s="38"/>
      <c r="P1947" s="38"/>
      <c r="U1947" s="39">
        <f t="shared" si="136"/>
        <v>32.376908</v>
      </c>
      <c r="V1947" s="34">
        <v>9.8680000000000003</v>
      </c>
      <c r="X1947" s="39"/>
      <c r="AA1947" s="34">
        <v>433.78699999999998</v>
      </c>
      <c r="AB1947" s="34">
        <f t="shared" si="137"/>
        <v>423.91899999999998</v>
      </c>
      <c r="AC1947" s="37"/>
      <c r="AD1947" s="34">
        <f t="shared" si="138"/>
        <v>9.0459999999999923</v>
      </c>
    </row>
    <row r="1948" spans="1:30" s="34" customFormat="1" x14ac:dyDescent="0.2">
      <c r="A1948" s="34" t="s">
        <v>200</v>
      </c>
      <c r="B1948" s="42">
        <v>473423095053301</v>
      </c>
      <c r="C1948" s="36" t="s">
        <v>44</v>
      </c>
      <c r="D1948" s="37">
        <v>32641</v>
      </c>
      <c r="E1948" s="37"/>
      <c r="F1948" s="37"/>
      <c r="G1948" s="37"/>
      <c r="H1948" s="37"/>
      <c r="I1948" s="37"/>
      <c r="J1948" s="38" t="str">
        <f t="shared" si="135"/>
        <v>V</v>
      </c>
      <c r="K1948" s="38"/>
      <c r="L1948" s="38"/>
      <c r="M1948" s="38"/>
      <c r="N1948" s="38"/>
      <c r="O1948" s="38"/>
      <c r="P1948" s="38"/>
      <c r="U1948" s="39">
        <f t="shared" si="136"/>
        <v>32.032403000000002</v>
      </c>
      <c r="V1948" s="34">
        <v>9.7629999999999999</v>
      </c>
      <c r="X1948" s="39"/>
      <c r="AA1948" s="34">
        <v>433.78699999999998</v>
      </c>
      <c r="AB1948" s="34">
        <f t="shared" si="137"/>
        <v>424.024</v>
      </c>
      <c r="AC1948" s="37"/>
      <c r="AD1948" s="34">
        <f t="shared" si="138"/>
        <v>8.9409999999999741</v>
      </c>
    </row>
    <row r="1949" spans="1:30" s="34" customFormat="1" x14ac:dyDescent="0.2">
      <c r="A1949" s="34" t="s">
        <v>200</v>
      </c>
      <c r="B1949" s="42">
        <v>473423095053301</v>
      </c>
      <c r="C1949" s="36" t="s">
        <v>44</v>
      </c>
      <c r="D1949" s="37">
        <v>32660</v>
      </c>
      <c r="E1949" s="37"/>
      <c r="F1949" s="37"/>
      <c r="G1949" s="37"/>
      <c r="H1949" s="37"/>
      <c r="I1949" s="37"/>
      <c r="J1949" s="38" t="str">
        <f t="shared" si="135"/>
        <v>V</v>
      </c>
      <c r="K1949" s="38"/>
      <c r="L1949" s="38"/>
      <c r="M1949" s="38"/>
      <c r="N1949" s="38"/>
      <c r="O1949" s="38"/>
      <c r="P1949" s="38"/>
      <c r="U1949" s="39">
        <f t="shared" si="136"/>
        <v>31.976626000000003</v>
      </c>
      <c r="V1949" s="34">
        <v>9.7460000000000004</v>
      </c>
      <c r="X1949" s="39"/>
      <c r="AA1949" s="34">
        <v>433.78699999999998</v>
      </c>
      <c r="AB1949" s="34">
        <f t="shared" si="137"/>
        <v>424.041</v>
      </c>
      <c r="AC1949" s="37"/>
      <c r="AD1949" s="34">
        <f t="shared" si="138"/>
        <v>8.9239999999999782</v>
      </c>
    </row>
    <row r="1950" spans="1:30" s="34" customFormat="1" x14ac:dyDescent="0.2">
      <c r="A1950" s="34" t="s">
        <v>200</v>
      </c>
      <c r="B1950" s="42">
        <v>473423095053301</v>
      </c>
      <c r="C1950" s="36" t="s">
        <v>44</v>
      </c>
      <c r="D1950" s="37">
        <v>32723</v>
      </c>
      <c r="E1950" s="37"/>
      <c r="F1950" s="37"/>
      <c r="G1950" s="37"/>
      <c r="H1950" s="37"/>
      <c r="I1950" s="37"/>
      <c r="J1950" s="38" t="str">
        <f t="shared" si="135"/>
        <v>V</v>
      </c>
      <c r="K1950" s="38"/>
      <c r="L1950" s="38"/>
      <c r="M1950" s="38"/>
      <c r="N1950" s="38"/>
      <c r="O1950" s="38"/>
      <c r="P1950" s="38"/>
      <c r="U1950" s="39">
        <f t="shared" si="136"/>
        <v>32.107866000000001</v>
      </c>
      <c r="V1950" s="34">
        <v>9.7859999999999996</v>
      </c>
      <c r="X1950" s="39"/>
      <c r="AA1950" s="34">
        <v>433.78699999999998</v>
      </c>
      <c r="AB1950" s="34">
        <f t="shared" si="137"/>
        <v>424.00099999999998</v>
      </c>
      <c r="AC1950" s="37"/>
      <c r="AD1950" s="34">
        <f t="shared" si="138"/>
        <v>8.9639999999999986</v>
      </c>
    </row>
    <row r="1951" spans="1:30" s="34" customFormat="1" x14ac:dyDescent="0.2">
      <c r="A1951" s="34" t="s">
        <v>200</v>
      </c>
      <c r="B1951" s="42">
        <v>473423095053301</v>
      </c>
      <c r="C1951" s="36" t="s">
        <v>44</v>
      </c>
      <c r="D1951" s="37">
        <v>32743</v>
      </c>
      <c r="E1951" s="37"/>
      <c r="F1951" s="37"/>
      <c r="G1951" s="37"/>
      <c r="H1951" s="37"/>
      <c r="I1951" s="37"/>
      <c r="J1951" s="38" t="str">
        <f t="shared" si="135"/>
        <v>S</v>
      </c>
      <c r="K1951" s="38"/>
      <c r="L1951" s="38"/>
      <c r="M1951" s="38"/>
      <c r="N1951" s="38"/>
      <c r="O1951" s="38"/>
      <c r="P1951" s="38"/>
      <c r="Q1951" s="34">
        <v>33</v>
      </c>
      <c r="R1951" s="34">
        <v>0.75</v>
      </c>
      <c r="U1951" s="39">
        <f t="shared" si="136"/>
        <v>32.252230000000004</v>
      </c>
      <c r="V1951" s="34">
        <v>9.83</v>
      </c>
      <c r="X1951" s="39"/>
      <c r="AA1951" s="34">
        <v>433.78699999999998</v>
      </c>
      <c r="AB1951" s="34">
        <f t="shared" si="137"/>
        <v>423.95699999999999</v>
      </c>
      <c r="AC1951" s="37"/>
      <c r="AD1951" s="34">
        <f t="shared" si="138"/>
        <v>9.0079999999999814</v>
      </c>
    </row>
    <row r="1952" spans="1:30" s="34" customFormat="1" x14ac:dyDescent="0.2">
      <c r="A1952" s="34" t="s">
        <v>200</v>
      </c>
      <c r="B1952" s="42">
        <v>473423095053301</v>
      </c>
      <c r="C1952" s="36" t="s">
        <v>44</v>
      </c>
      <c r="D1952" s="37">
        <v>32755</v>
      </c>
      <c r="E1952" s="37"/>
      <c r="F1952" s="37"/>
      <c r="G1952" s="37"/>
      <c r="H1952" s="37"/>
      <c r="I1952" s="37"/>
      <c r="J1952" s="38" t="str">
        <f t="shared" si="135"/>
        <v>S</v>
      </c>
      <c r="K1952" s="38"/>
      <c r="L1952" s="38"/>
      <c r="M1952" s="38"/>
      <c r="N1952" s="38"/>
      <c r="O1952" s="38"/>
      <c r="P1952" s="38"/>
      <c r="Q1952" s="34">
        <v>33</v>
      </c>
      <c r="R1952" s="34">
        <v>0.74</v>
      </c>
      <c r="U1952" s="39">
        <f t="shared" si="136"/>
        <v>32.262073000000001</v>
      </c>
      <c r="V1952" s="34">
        <v>9.8330000000000002</v>
      </c>
      <c r="X1952" s="39"/>
      <c r="AA1952" s="34">
        <v>433.78699999999998</v>
      </c>
      <c r="AB1952" s="34">
        <f t="shared" si="137"/>
        <v>423.95399999999995</v>
      </c>
      <c r="AC1952" s="37"/>
      <c r="AD1952" s="34">
        <f t="shared" si="138"/>
        <v>9.0110000000000241</v>
      </c>
    </row>
    <row r="1953" spans="1:30" s="34" customFormat="1" x14ac:dyDescent="0.2">
      <c r="A1953" s="34" t="s">
        <v>200</v>
      </c>
      <c r="B1953" s="42">
        <v>473423095053301</v>
      </c>
      <c r="C1953" s="36" t="s">
        <v>44</v>
      </c>
      <c r="D1953" s="37">
        <v>32800</v>
      </c>
      <c r="E1953" s="37"/>
      <c r="F1953" s="37"/>
      <c r="G1953" s="37"/>
      <c r="H1953" s="37"/>
      <c r="I1953" s="37"/>
      <c r="J1953" s="38" t="str">
        <f t="shared" si="135"/>
        <v>V</v>
      </c>
      <c r="K1953" s="38"/>
      <c r="L1953" s="38"/>
      <c r="M1953" s="38"/>
      <c r="N1953" s="38"/>
      <c r="O1953" s="38"/>
      <c r="P1953" s="38"/>
      <c r="U1953" s="39">
        <f t="shared" si="136"/>
        <v>32.324412000000002</v>
      </c>
      <c r="V1953" s="34">
        <v>9.8520000000000003</v>
      </c>
      <c r="X1953" s="39"/>
      <c r="AA1953" s="34">
        <v>433.78699999999998</v>
      </c>
      <c r="AB1953" s="34">
        <f t="shared" si="137"/>
        <v>423.935</v>
      </c>
      <c r="AC1953" s="37"/>
      <c r="AD1953" s="34">
        <f t="shared" si="138"/>
        <v>9.0299999999999727</v>
      </c>
    </row>
    <row r="1954" spans="1:30" s="34" customFormat="1" x14ac:dyDescent="0.2">
      <c r="A1954" s="34" t="s">
        <v>200</v>
      </c>
      <c r="B1954" s="42">
        <v>473423095053301</v>
      </c>
      <c r="C1954" s="36" t="s">
        <v>44</v>
      </c>
      <c r="D1954" s="37">
        <v>32808</v>
      </c>
      <c r="E1954" s="37"/>
      <c r="F1954" s="37"/>
      <c r="G1954" s="37"/>
      <c r="H1954" s="37"/>
      <c r="I1954" s="37"/>
      <c r="J1954" s="38" t="str">
        <f t="shared" si="135"/>
        <v>V</v>
      </c>
      <c r="K1954" s="38"/>
      <c r="L1954" s="38"/>
      <c r="M1954" s="38"/>
      <c r="N1954" s="38"/>
      <c r="O1954" s="38"/>
      <c r="P1954" s="38"/>
      <c r="U1954" s="39">
        <f t="shared" si="136"/>
        <v>32.327693000000004</v>
      </c>
      <c r="V1954" s="34">
        <v>9.8529999999999998</v>
      </c>
      <c r="X1954" s="39"/>
      <c r="AA1954" s="34">
        <v>433.78699999999998</v>
      </c>
      <c r="AB1954" s="34">
        <f t="shared" si="137"/>
        <v>423.93399999999997</v>
      </c>
      <c r="AC1954" s="37"/>
      <c r="AD1954" s="34">
        <f t="shared" si="138"/>
        <v>9.0310000000000059</v>
      </c>
    </row>
    <row r="1955" spans="1:30" s="34" customFormat="1" x14ac:dyDescent="0.2">
      <c r="A1955" s="34" t="s">
        <v>200</v>
      </c>
      <c r="B1955" s="42">
        <v>473423095053301</v>
      </c>
      <c r="C1955" s="36" t="s">
        <v>44</v>
      </c>
      <c r="D1955" s="37">
        <v>33257</v>
      </c>
      <c r="E1955" s="37"/>
      <c r="F1955" s="37"/>
      <c r="G1955" s="37"/>
      <c r="H1955" s="37"/>
      <c r="I1955" s="37"/>
      <c r="J1955" s="38" t="str">
        <f t="shared" si="135"/>
        <v>V</v>
      </c>
      <c r="K1955" s="38"/>
      <c r="L1955" s="38"/>
      <c r="M1955" s="38"/>
      <c r="N1955" s="38"/>
      <c r="O1955" s="38"/>
      <c r="P1955" s="38"/>
      <c r="U1955" s="39">
        <f t="shared" si="136"/>
        <v>33.433390000000003</v>
      </c>
      <c r="V1955" s="34">
        <v>10.19</v>
      </c>
      <c r="X1955" s="39"/>
      <c r="AA1955" s="34">
        <v>433.78699999999998</v>
      </c>
      <c r="AB1955" s="34">
        <f t="shared" si="137"/>
        <v>423.59699999999998</v>
      </c>
      <c r="AC1955" s="37"/>
      <c r="AD1955" s="34">
        <f t="shared" si="138"/>
        <v>9.367999999999995</v>
      </c>
    </row>
    <row r="1956" spans="1:30" s="34" customFormat="1" x14ac:dyDescent="0.2">
      <c r="A1956" s="34" t="s">
        <v>200</v>
      </c>
      <c r="B1956" s="42">
        <v>473423095053301</v>
      </c>
      <c r="C1956" s="36" t="s">
        <v>44</v>
      </c>
      <c r="D1956" s="37">
        <v>33679</v>
      </c>
      <c r="E1956" s="37"/>
      <c r="F1956" s="37"/>
      <c r="G1956" s="37"/>
      <c r="H1956" s="37"/>
      <c r="I1956" s="37"/>
      <c r="J1956" s="38" t="str">
        <f t="shared" si="135"/>
        <v>V</v>
      </c>
      <c r="K1956" s="38"/>
      <c r="L1956" s="38"/>
      <c r="M1956" s="38"/>
      <c r="N1956" s="38"/>
      <c r="O1956" s="38"/>
      <c r="P1956" s="38"/>
      <c r="U1956" s="39">
        <f t="shared" si="136"/>
        <v>33.410423000000002</v>
      </c>
      <c r="V1956" s="34">
        <v>10.183</v>
      </c>
      <c r="X1956" s="39"/>
      <c r="AA1956" s="34">
        <v>433.78699999999998</v>
      </c>
      <c r="AB1956" s="34">
        <f t="shared" si="137"/>
        <v>423.60399999999998</v>
      </c>
      <c r="AC1956" s="37"/>
      <c r="AD1956" s="34">
        <f t="shared" si="138"/>
        <v>9.36099999999999</v>
      </c>
    </row>
    <row r="1957" spans="1:30" s="34" customFormat="1" x14ac:dyDescent="0.2">
      <c r="A1957" s="34" t="s">
        <v>200</v>
      </c>
      <c r="B1957" s="42">
        <v>473423095053301</v>
      </c>
      <c r="C1957" s="36" t="s">
        <v>44</v>
      </c>
      <c r="D1957" s="37">
        <v>33686</v>
      </c>
      <c r="E1957" s="37"/>
      <c r="F1957" s="37"/>
      <c r="G1957" s="37"/>
      <c r="H1957" s="37"/>
      <c r="I1957" s="37"/>
      <c r="J1957" s="38" t="str">
        <f t="shared" si="135"/>
        <v>V</v>
      </c>
      <c r="K1957" s="38"/>
      <c r="L1957" s="38"/>
      <c r="M1957" s="38"/>
      <c r="N1957" s="38"/>
      <c r="O1957" s="38"/>
      <c r="P1957" s="38"/>
      <c r="U1957" s="39">
        <f t="shared" si="136"/>
        <v>32.849372000000002</v>
      </c>
      <c r="V1957" s="34">
        <v>10.012</v>
      </c>
      <c r="X1957" s="39"/>
      <c r="AA1957" s="34">
        <v>433.78699999999998</v>
      </c>
      <c r="AB1957" s="34">
        <f t="shared" si="137"/>
        <v>423.77499999999998</v>
      </c>
      <c r="AC1957" s="37"/>
      <c r="AD1957" s="34">
        <f t="shared" si="138"/>
        <v>9.1899999999999977</v>
      </c>
    </row>
    <row r="1958" spans="1:30" s="34" customFormat="1" x14ac:dyDescent="0.2">
      <c r="A1958" s="34" t="s">
        <v>200</v>
      </c>
      <c r="B1958" s="42">
        <v>473423095053301</v>
      </c>
      <c r="C1958" s="36" t="s">
        <v>44</v>
      </c>
      <c r="D1958" s="37">
        <v>33688</v>
      </c>
      <c r="E1958" s="37"/>
      <c r="F1958" s="37"/>
      <c r="G1958" s="37"/>
      <c r="H1958" s="37"/>
      <c r="I1958" s="37"/>
      <c r="J1958" s="38" t="str">
        <f t="shared" si="135"/>
        <v>V</v>
      </c>
      <c r="K1958" s="38"/>
      <c r="L1958" s="38"/>
      <c r="M1958" s="38"/>
      <c r="N1958" s="38"/>
      <c r="O1958" s="38"/>
      <c r="P1958" s="38"/>
      <c r="U1958" s="39">
        <f t="shared" si="136"/>
        <v>33.361207999999998</v>
      </c>
      <c r="V1958" s="34">
        <v>10.167999999999999</v>
      </c>
      <c r="X1958" s="39"/>
      <c r="AA1958" s="34">
        <v>433.78699999999998</v>
      </c>
      <c r="AB1958" s="34">
        <f t="shared" si="137"/>
        <v>423.61899999999997</v>
      </c>
      <c r="AC1958" s="37"/>
      <c r="AD1958" s="34">
        <f t="shared" si="138"/>
        <v>9.3460000000000036</v>
      </c>
    </row>
    <row r="1959" spans="1:30" s="34" customFormat="1" x14ac:dyDescent="0.2">
      <c r="A1959" s="34" t="s">
        <v>200</v>
      </c>
      <c r="B1959" s="42">
        <v>473423095053301</v>
      </c>
      <c r="C1959" s="36" t="s">
        <v>44</v>
      </c>
      <c r="D1959" s="37">
        <v>33695</v>
      </c>
      <c r="E1959" s="37"/>
      <c r="F1959" s="37"/>
      <c r="G1959" s="37"/>
      <c r="H1959" s="37"/>
      <c r="I1959" s="37"/>
      <c r="J1959" s="38" t="str">
        <f t="shared" si="135"/>
        <v>V</v>
      </c>
      <c r="K1959" s="38"/>
      <c r="L1959" s="38"/>
      <c r="M1959" s="38"/>
      <c r="N1959" s="38"/>
      <c r="O1959" s="38"/>
      <c r="P1959" s="38"/>
      <c r="U1959" s="39">
        <f t="shared" si="136"/>
        <v>33.351365000000001</v>
      </c>
      <c r="V1959" s="34">
        <v>10.164999999999999</v>
      </c>
      <c r="X1959" s="39"/>
      <c r="AA1959" s="34">
        <v>433.78699999999998</v>
      </c>
      <c r="AB1959" s="34">
        <f t="shared" si="137"/>
        <v>423.62199999999996</v>
      </c>
      <c r="AC1959" s="37"/>
      <c r="AD1959" s="34">
        <f t="shared" si="138"/>
        <v>9.3430000000000177</v>
      </c>
    </row>
    <row r="1960" spans="1:30" s="34" customFormat="1" x14ac:dyDescent="0.2">
      <c r="A1960" s="34" t="s">
        <v>200</v>
      </c>
      <c r="B1960" s="42">
        <v>473423095053301</v>
      </c>
      <c r="C1960" s="36" t="s">
        <v>44</v>
      </c>
      <c r="D1960" s="37">
        <v>33699</v>
      </c>
      <c r="E1960" s="37"/>
      <c r="F1960" s="37"/>
      <c r="G1960" s="37"/>
      <c r="H1960" s="37"/>
      <c r="I1960" s="37"/>
      <c r="J1960" s="38" t="str">
        <f t="shared" si="135"/>
        <v>V</v>
      </c>
      <c r="K1960" s="38"/>
      <c r="L1960" s="38"/>
      <c r="M1960" s="38"/>
      <c r="N1960" s="38"/>
      <c r="O1960" s="38"/>
      <c r="P1960" s="38"/>
      <c r="U1960" s="39">
        <f t="shared" si="136"/>
        <v>33.282464000000004</v>
      </c>
      <c r="V1960" s="34">
        <v>10.144</v>
      </c>
      <c r="X1960" s="39"/>
      <c r="AA1960" s="34">
        <v>433.78699999999998</v>
      </c>
      <c r="AB1960" s="34">
        <f t="shared" si="137"/>
        <v>423.64299999999997</v>
      </c>
      <c r="AC1960" s="37"/>
      <c r="AD1960" s="34">
        <f t="shared" si="138"/>
        <v>9.3220000000000027</v>
      </c>
    </row>
    <row r="1961" spans="1:30" s="34" customFormat="1" x14ac:dyDescent="0.2">
      <c r="A1961" s="34" t="s">
        <v>200</v>
      </c>
      <c r="B1961" s="42">
        <v>473423095053301</v>
      </c>
      <c r="C1961" s="36" t="s">
        <v>44</v>
      </c>
      <c r="D1961" s="37">
        <v>33700</v>
      </c>
      <c r="E1961" s="37"/>
      <c r="F1961" s="37"/>
      <c r="G1961" s="37"/>
      <c r="H1961" s="37"/>
      <c r="I1961" s="37"/>
      <c r="J1961" s="38" t="str">
        <f t="shared" si="135"/>
        <v>V</v>
      </c>
      <c r="K1961" s="38"/>
      <c r="L1961" s="38"/>
      <c r="M1961" s="38"/>
      <c r="N1961" s="38"/>
      <c r="O1961" s="38"/>
      <c r="P1961" s="38"/>
      <c r="U1961" s="39">
        <f t="shared" si="136"/>
        <v>33.233249000000001</v>
      </c>
      <c r="V1961" s="34">
        <v>10.129</v>
      </c>
      <c r="X1961" s="39"/>
      <c r="AA1961" s="34">
        <v>433.78699999999998</v>
      </c>
      <c r="AB1961" s="34">
        <f t="shared" si="137"/>
        <v>423.65799999999996</v>
      </c>
      <c r="AC1961" s="37"/>
      <c r="AD1961" s="34">
        <f t="shared" si="138"/>
        <v>9.3070000000000164</v>
      </c>
    </row>
    <row r="1962" spans="1:30" s="34" customFormat="1" x14ac:dyDescent="0.2">
      <c r="A1962" s="34" t="s">
        <v>200</v>
      </c>
      <c r="B1962" s="42">
        <v>473423095053301</v>
      </c>
      <c r="C1962" s="36" t="s">
        <v>44</v>
      </c>
      <c r="D1962" s="37">
        <v>33702</v>
      </c>
      <c r="E1962" s="37"/>
      <c r="F1962" s="37"/>
      <c r="G1962" s="37"/>
      <c r="H1962" s="37"/>
      <c r="I1962" s="37"/>
      <c r="J1962" s="38" t="str">
        <f t="shared" si="135"/>
        <v>V</v>
      </c>
      <c r="K1962" s="38"/>
      <c r="L1962" s="38"/>
      <c r="M1962" s="38"/>
      <c r="N1962" s="38"/>
      <c r="O1962" s="38"/>
      <c r="P1962" s="38"/>
      <c r="U1962" s="39">
        <f t="shared" si="136"/>
        <v>33.213563000000001</v>
      </c>
      <c r="V1962" s="34">
        <v>10.122999999999999</v>
      </c>
      <c r="X1962" s="39"/>
      <c r="AA1962" s="34">
        <v>433.78699999999998</v>
      </c>
      <c r="AB1962" s="34">
        <f t="shared" si="137"/>
        <v>423.66399999999999</v>
      </c>
      <c r="AC1962" s="37"/>
      <c r="AD1962" s="34">
        <f t="shared" si="138"/>
        <v>9.3009999999999877</v>
      </c>
    </row>
    <row r="1963" spans="1:30" s="34" customFormat="1" x14ac:dyDescent="0.2">
      <c r="A1963" s="34" t="s">
        <v>200</v>
      </c>
      <c r="B1963" s="42">
        <v>473423095053301</v>
      </c>
      <c r="C1963" s="36" t="s">
        <v>44</v>
      </c>
      <c r="D1963" s="37">
        <v>33711</v>
      </c>
      <c r="E1963" s="37"/>
      <c r="F1963" s="37"/>
      <c r="G1963" s="37"/>
      <c r="H1963" s="37"/>
      <c r="I1963" s="37"/>
      <c r="J1963" s="38" t="str">
        <f t="shared" si="135"/>
        <v>V</v>
      </c>
      <c r="K1963" s="38"/>
      <c r="L1963" s="38"/>
      <c r="M1963" s="38"/>
      <c r="N1963" s="38"/>
      <c r="O1963" s="38"/>
      <c r="P1963" s="38"/>
      <c r="U1963" s="39">
        <f t="shared" si="136"/>
        <v>31.084194000000004</v>
      </c>
      <c r="V1963" s="34">
        <v>9.4740000000000002</v>
      </c>
      <c r="X1963" s="39"/>
      <c r="AA1963" s="34">
        <v>433.78699999999998</v>
      </c>
      <c r="AB1963" s="34">
        <f t="shared" si="137"/>
        <v>424.31299999999999</v>
      </c>
      <c r="AC1963" s="37"/>
      <c r="AD1963" s="34">
        <f t="shared" si="138"/>
        <v>8.6519999999999868</v>
      </c>
    </row>
    <row r="1964" spans="1:30" s="34" customFormat="1" x14ac:dyDescent="0.2">
      <c r="A1964" s="34" t="s">
        <v>200</v>
      </c>
      <c r="B1964" s="42">
        <v>473423095053301</v>
      </c>
      <c r="C1964" s="36" t="s">
        <v>44</v>
      </c>
      <c r="D1964" s="37">
        <v>33714</v>
      </c>
      <c r="E1964" s="37"/>
      <c r="F1964" s="37"/>
      <c r="G1964" s="37"/>
      <c r="H1964" s="37"/>
      <c r="I1964" s="37"/>
      <c r="J1964" s="38" t="str">
        <f t="shared" si="135"/>
        <v>V</v>
      </c>
      <c r="K1964" s="38"/>
      <c r="L1964" s="38"/>
      <c r="M1964" s="38"/>
      <c r="N1964" s="38"/>
      <c r="O1964" s="38"/>
      <c r="P1964" s="38"/>
      <c r="U1964" s="39">
        <f t="shared" si="136"/>
        <v>31.074351</v>
      </c>
      <c r="V1964" s="34">
        <v>9.4710000000000001</v>
      </c>
      <c r="X1964" s="39"/>
      <c r="AA1964" s="34">
        <v>433.78699999999998</v>
      </c>
      <c r="AB1964" s="34">
        <f t="shared" si="137"/>
        <v>424.31599999999997</v>
      </c>
      <c r="AC1964" s="37"/>
      <c r="AD1964" s="34">
        <f t="shared" si="138"/>
        <v>8.6490000000000009</v>
      </c>
    </row>
    <row r="1965" spans="1:30" s="34" customFormat="1" x14ac:dyDescent="0.2">
      <c r="A1965" s="34" t="s">
        <v>200</v>
      </c>
      <c r="B1965" s="42">
        <v>473423095053301</v>
      </c>
      <c r="C1965" s="36" t="s">
        <v>44</v>
      </c>
      <c r="D1965" s="37">
        <v>33771</v>
      </c>
      <c r="E1965" s="37"/>
      <c r="F1965" s="37"/>
      <c r="G1965" s="37"/>
      <c r="H1965" s="37"/>
      <c r="I1965" s="37"/>
      <c r="J1965" s="38" t="str">
        <f t="shared" si="135"/>
        <v>V</v>
      </c>
      <c r="K1965" s="38"/>
      <c r="L1965" s="38"/>
      <c r="M1965" s="38"/>
      <c r="N1965" s="38"/>
      <c r="O1965" s="38"/>
      <c r="P1965" s="38"/>
      <c r="U1965" s="39">
        <f t="shared" si="136"/>
        <v>33.042951000000002</v>
      </c>
      <c r="V1965" s="34">
        <v>10.071</v>
      </c>
      <c r="X1965" s="39"/>
      <c r="AA1965" s="34">
        <v>433.78699999999998</v>
      </c>
      <c r="AB1965" s="34">
        <f t="shared" si="137"/>
        <v>423.71599999999995</v>
      </c>
      <c r="AC1965" s="37"/>
      <c r="AD1965" s="34">
        <f>432.965-AB1965</f>
        <v>9.2490000000000236</v>
      </c>
    </row>
    <row r="1966" spans="1:30" s="34" customFormat="1" x14ac:dyDescent="0.2">
      <c r="A1966" s="34" t="s">
        <v>200</v>
      </c>
      <c r="B1966" s="42">
        <v>473423095053301</v>
      </c>
      <c r="C1966" s="36" t="s">
        <v>44</v>
      </c>
      <c r="D1966" s="37">
        <v>36300</v>
      </c>
      <c r="E1966" s="37"/>
      <c r="F1966" s="37"/>
      <c r="G1966" s="37"/>
      <c r="H1966" s="37"/>
      <c r="I1966" s="37"/>
      <c r="J1966" s="38" t="str">
        <f t="shared" si="135"/>
        <v>V</v>
      </c>
      <c r="K1966" s="38"/>
      <c r="L1966" s="38"/>
      <c r="M1966" s="38"/>
      <c r="N1966" s="38"/>
      <c r="O1966" s="38"/>
      <c r="P1966" s="38"/>
      <c r="U1966" s="39">
        <v>31.7</v>
      </c>
      <c r="V1966" s="34">
        <v>9.6620000000000008</v>
      </c>
      <c r="X1966" s="39"/>
      <c r="AA1966" s="34">
        <v>433.815</v>
      </c>
      <c r="AB1966" s="34">
        <f t="shared" si="137"/>
        <v>424.15300000000002</v>
      </c>
      <c r="AC1966" s="37"/>
      <c r="AD1966" s="34">
        <v>8.8010000000000002</v>
      </c>
    </row>
    <row r="1967" spans="1:30" s="34" customFormat="1" x14ac:dyDescent="0.2">
      <c r="A1967" s="34" t="s">
        <v>200</v>
      </c>
      <c r="B1967" s="42">
        <v>473423095053301</v>
      </c>
      <c r="C1967" s="36" t="s">
        <v>44</v>
      </c>
      <c r="D1967" s="37">
        <v>36328</v>
      </c>
      <c r="E1967" s="37"/>
      <c r="F1967" s="37"/>
      <c r="G1967" s="37"/>
      <c r="H1967" s="37"/>
      <c r="I1967" s="37"/>
      <c r="J1967" s="38" t="str">
        <f t="shared" si="135"/>
        <v>V</v>
      </c>
      <c r="K1967" s="38"/>
      <c r="L1967" s="38"/>
      <c r="M1967" s="38"/>
      <c r="N1967" s="38"/>
      <c r="O1967" s="38"/>
      <c r="P1967" s="38"/>
      <c r="U1967" s="39">
        <v>31.25</v>
      </c>
      <c r="V1967" s="34">
        <v>9.5250000000000004</v>
      </c>
      <c r="X1967" s="39"/>
      <c r="AA1967" s="34">
        <v>433.815</v>
      </c>
      <c r="AB1967" s="34">
        <f t="shared" si="137"/>
        <v>424.29</v>
      </c>
      <c r="AC1967" s="37"/>
      <c r="AD1967" s="34">
        <v>8.6639999999999997</v>
      </c>
    </row>
    <row r="1968" spans="1:30" s="34" customFormat="1" x14ac:dyDescent="0.2">
      <c r="A1968" s="34" t="s">
        <v>200</v>
      </c>
      <c r="B1968" s="42">
        <v>473423095053301</v>
      </c>
      <c r="C1968" s="36" t="s">
        <v>44</v>
      </c>
      <c r="D1968" s="37">
        <v>36371</v>
      </c>
      <c r="E1968" s="37"/>
      <c r="F1968" s="37"/>
      <c r="G1968" s="37"/>
      <c r="H1968" s="37"/>
      <c r="I1968" s="37"/>
      <c r="J1968" s="38" t="str">
        <f t="shared" si="135"/>
        <v>V</v>
      </c>
      <c r="K1968" s="38"/>
      <c r="L1968" s="38"/>
      <c r="M1968" s="38"/>
      <c r="N1968" s="38"/>
      <c r="O1968" s="38"/>
      <c r="P1968" s="38"/>
      <c r="U1968" s="39">
        <v>30.97</v>
      </c>
      <c r="V1968" s="34">
        <v>9.44</v>
      </c>
      <c r="X1968" s="39"/>
      <c r="AA1968" s="34">
        <v>433.815</v>
      </c>
      <c r="AB1968" s="34">
        <f t="shared" si="137"/>
        <v>424.375</v>
      </c>
      <c r="AC1968" s="37"/>
      <c r="AD1968" s="34">
        <v>8.5790000000000006</v>
      </c>
    </row>
    <row r="1969" spans="1:30" s="34" customFormat="1" x14ac:dyDescent="0.2">
      <c r="A1969" s="34" t="s">
        <v>200</v>
      </c>
      <c r="B1969" s="42">
        <v>473423095053301</v>
      </c>
      <c r="C1969" s="36" t="s">
        <v>44</v>
      </c>
      <c r="D1969" s="37">
        <v>36395</v>
      </c>
      <c r="E1969" s="37"/>
      <c r="F1969" s="37"/>
      <c r="G1969" s="37"/>
      <c r="H1969" s="37"/>
      <c r="I1969" s="37"/>
      <c r="J1969" s="38" t="str">
        <f t="shared" si="135"/>
        <v>V</v>
      </c>
      <c r="K1969" s="38"/>
      <c r="L1969" s="38"/>
      <c r="M1969" s="38"/>
      <c r="N1969" s="38"/>
      <c r="O1969" s="38"/>
      <c r="P1969" s="38"/>
      <c r="U1969" s="39">
        <v>31.05</v>
      </c>
      <c r="V1969" s="34">
        <v>9.4640000000000004</v>
      </c>
      <c r="X1969" s="39"/>
      <c r="AA1969" s="34">
        <v>433.815</v>
      </c>
      <c r="AB1969" s="34">
        <f t="shared" si="137"/>
        <v>424.351</v>
      </c>
      <c r="AC1969" s="37"/>
      <c r="AD1969" s="34">
        <v>8.6029999999999998</v>
      </c>
    </row>
    <row r="1970" spans="1:30" s="34" customFormat="1" x14ac:dyDescent="0.2">
      <c r="A1970" s="34" t="s">
        <v>200</v>
      </c>
      <c r="B1970" s="42">
        <v>473423095053301</v>
      </c>
      <c r="C1970" s="36" t="s">
        <v>44</v>
      </c>
      <c r="D1970" s="37">
        <v>36427</v>
      </c>
      <c r="E1970" s="37"/>
      <c r="F1970" s="37"/>
      <c r="G1970" s="37"/>
      <c r="H1970" s="37"/>
      <c r="I1970" s="37"/>
      <c r="J1970" s="38" t="str">
        <f t="shared" si="135"/>
        <v>V</v>
      </c>
      <c r="K1970" s="38"/>
      <c r="L1970" s="38"/>
      <c r="M1970" s="38"/>
      <c r="N1970" s="38"/>
      <c r="O1970" s="38"/>
      <c r="P1970" s="38"/>
      <c r="U1970" s="39">
        <v>30.96</v>
      </c>
      <c r="V1970" s="34">
        <v>9.4369999999999994</v>
      </c>
      <c r="X1970" s="39"/>
      <c r="AA1970" s="34">
        <v>433.815</v>
      </c>
      <c r="AB1970" s="34">
        <f t="shared" si="137"/>
        <v>424.37799999999999</v>
      </c>
      <c r="AC1970" s="37"/>
      <c r="AD1970" s="34">
        <v>8.5760000000000005</v>
      </c>
    </row>
    <row r="1971" spans="1:30" s="34" customFormat="1" x14ac:dyDescent="0.2">
      <c r="A1971" s="34" t="s">
        <v>200</v>
      </c>
      <c r="B1971" s="42">
        <v>473423095053301</v>
      </c>
      <c r="C1971" s="36" t="s">
        <v>44</v>
      </c>
      <c r="D1971" s="37">
        <v>36458</v>
      </c>
      <c r="E1971" s="37"/>
      <c r="F1971" s="37"/>
      <c r="G1971" s="37"/>
      <c r="H1971" s="37"/>
      <c r="I1971" s="37"/>
      <c r="J1971" s="38" t="str">
        <f t="shared" si="135"/>
        <v>V</v>
      </c>
      <c r="K1971" s="38"/>
      <c r="L1971" s="38"/>
      <c r="M1971" s="38"/>
      <c r="N1971" s="38"/>
      <c r="O1971" s="38"/>
      <c r="P1971" s="38"/>
      <c r="U1971" s="39">
        <v>31.27</v>
      </c>
      <c r="V1971" s="40">
        <f t="shared" ref="V1971:V2034" si="139">U1971/3.281</f>
        <v>9.5306309052118259</v>
      </c>
      <c r="W1971" s="40"/>
      <c r="X1971" s="39"/>
      <c r="AA1971" s="34">
        <v>433.815</v>
      </c>
      <c r="AB1971" s="34">
        <f t="shared" si="137"/>
        <v>424.28436909478819</v>
      </c>
      <c r="AC1971" s="37"/>
      <c r="AD1971" s="34">
        <v>8.67</v>
      </c>
    </row>
    <row r="1972" spans="1:30" s="34" customFormat="1" x14ac:dyDescent="0.2">
      <c r="A1972" s="34" t="s">
        <v>200</v>
      </c>
      <c r="B1972" s="42">
        <v>473423095053301</v>
      </c>
      <c r="C1972" s="36" t="s">
        <v>44</v>
      </c>
      <c r="D1972" s="37">
        <v>36486</v>
      </c>
      <c r="E1972" s="37"/>
      <c r="F1972" s="37"/>
      <c r="G1972" s="37"/>
      <c r="H1972" s="37"/>
      <c r="I1972" s="37"/>
      <c r="J1972" s="38" t="str">
        <f t="shared" si="135"/>
        <v>V</v>
      </c>
      <c r="K1972" s="38"/>
      <c r="L1972" s="38"/>
      <c r="M1972" s="38"/>
      <c r="N1972" s="38"/>
      <c r="O1972" s="38"/>
      <c r="P1972" s="38"/>
      <c r="U1972" s="39">
        <v>31.55</v>
      </c>
      <c r="V1972" s="40">
        <f t="shared" si="139"/>
        <v>9.6159707406278567</v>
      </c>
      <c r="W1972" s="40"/>
      <c r="X1972" s="39"/>
      <c r="AA1972" s="34">
        <v>433.815</v>
      </c>
      <c r="AB1972" s="34">
        <f t="shared" si="137"/>
        <v>424.19902925937214</v>
      </c>
      <c r="AC1972" s="37"/>
      <c r="AD1972" s="34">
        <v>8.7550000000000008</v>
      </c>
    </row>
    <row r="1973" spans="1:30" s="34" customFormat="1" x14ac:dyDescent="0.2">
      <c r="A1973" s="34" t="s">
        <v>200</v>
      </c>
      <c r="B1973" s="42">
        <v>473423095053301</v>
      </c>
      <c r="C1973" s="36" t="s">
        <v>44</v>
      </c>
      <c r="D1973" s="37">
        <v>36521</v>
      </c>
      <c r="E1973" s="37"/>
      <c r="F1973" s="37"/>
      <c r="G1973" s="37"/>
      <c r="H1973" s="37"/>
      <c r="I1973" s="37"/>
      <c r="J1973" s="38" t="str">
        <f t="shared" si="135"/>
        <v>V</v>
      </c>
      <c r="K1973" s="38"/>
      <c r="L1973" s="38"/>
      <c r="M1973" s="38"/>
      <c r="N1973" s="38"/>
      <c r="O1973" s="38"/>
      <c r="P1973" s="38"/>
      <c r="U1973" s="39">
        <v>31.33</v>
      </c>
      <c r="V1973" s="40">
        <f t="shared" si="139"/>
        <v>9.548918012800975</v>
      </c>
      <c r="W1973" s="40"/>
      <c r="X1973" s="39"/>
      <c r="AA1973" s="34">
        <v>433.815</v>
      </c>
      <c r="AB1973" s="34">
        <f t="shared" si="137"/>
        <v>424.26608198719902</v>
      </c>
      <c r="AC1973" s="37"/>
      <c r="AD1973" s="34">
        <v>8.6880000000000006</v>
      </c>
    </row>
    <row r="1974" spans="1:30" s="34" customFormat="1" x14ac:dyDescent="0.2">
      <c r="A1974" s="34" t="s">
        <v>200</v>
      </c>
      <c r="B1974" s="42">
        <v>473423095053301</v>
      </c>
      <c r="C1974" s="36" t="s">
        <v>44</v>
      </c>
      <c r="D1974" s="37">
        <v>36553</v>
      </c>
      <c r="E1974" s="37"/>
      <c r="F1974" s="37"/>
      <c r="G1974" s="37"/>
      <c r="H1974" s="37"/>
      <c r="I1974" s="37"/>
      <c r="J1974" s="38" t="str">
        <f t="shared" si="135"/>
        <v>V</v>
      </c>
      <c r="K1974" s="38"/>
      <c r="L1974" s="38"/>
      <c r="M1974" s="38"/>
      <c r="N1974" s="38"/>
      <c r="O1974" s="38"/>
      <c r="P1974" s="38"/>
      <c r="U1974" s="39">
        <v>31.99</v>
      </c>
      <c r="V1974" s="40">
        <f t="shared" si="139"/>
        <v>9.7500761962816203</v>
      </c>
      <c r="W1974" s="40"/>
      <c r="X1974" s="39"/>
      <c r="AA1974" s="34">
        <v>433.815</v>
      </c>
      <c r="AB1974" s="34">
        <f t="shared" si="137"/>
        <v>424.06492380371839</v>
      </c>
      <c r="AC1974" s="37"/>
      <c r="AD1974" s="40">
        <f t="shared" ref="AD1974:AD2097" si="140">V1974-0.861</f>
        <v>8.8890761962816196</v>
      </c>
    </row>
    <row r="1975" spans="1:30" s="34" customFormat="1" x14ac:dyDescent="0.2">
      <c r="A1975" s="34" t="s">
        <v>200</v>
      </c>
      <c r="B1975" s="42">
        <v>473423095053301</v>
      </c>
      <c r="C1975" s="36" t="s">
        <v>44</v>
      </c>
      <c r="D1975" s="37">
        <v>36587</v>
      </c>
      <c r="E1975" s="37"/>
      <c r="F1975" s="37"/>
      <c r="G1975" s="37"/>
      <c r="H1975" s="37"/>
      <c r="I1975" s="37"/>
      <c r="J1975" s="38" t="str">
        <f t="shared" si="135"/>
        <v>V</v>
      </c>
      <c r="K1975" s="38"/>
      <c r="L1975" s="38"/>
      <c r="M1975" s="38"/>
      <c r="N1975" s="38"/>
      <c r="O1975" s="38"/>
      <c r="P1975" s="38"/>
      <c r="U1975" s="39">
        <v>32.17</v>
      </c>
      <c r="V1975" s="40">
        <f t="shared" si="139"/>
        <v>9.8049375190490711</v>
      </c>
      <c r="W1975" s="40"/>
      <c r="X1975" s="39"/>
      <c r="AA1975" s="34">
        <v>433.815</v>
      </c>
      <c r="AB1975" s="34">
        <f t="shared" si="137"/>
        <v>424.01006248095092</v>
      </c>
      <c r="AC1975" s="37"/>
      <c r="AD1975" s="40">
        <f t="shared" si="140"/>
        <v>8.9439375190490704</v>
      </c>
    </row>
    <row r="1976" spans="1:30" s="34" customFormat="1" x14ac:dyDescent="0.2">
      <c r="A1976" s="34" t="s">
        <v>200</v>
      </c>
      <c r="B1976" s="42">
        <v>473423095053301</v>
      </c>
      <c r="C1976" s="36" t="s">
        <v>44</v>
      </c>
      <c r="D1976" s="37">
        <v>36612</v>
      </c>
      <c r="E1976" s="37"/>
      <c r="F1976" s="37"/>
      <c r="G1976" s="37"/>
      <c r="H1976" s="37"/>
      <c r="I1976" s="37"/>
      <c r="J1976" s="38" t="str">
        <f t="shared" si="135"/>
        <v>V</v>
      </c>
      <c r="K1976" s="38"/>
      <c r="L1976" s="38"/>
      <c r="M1976" s="38"/>
      <c r="N1976" s="38"/>
      <c r="O1976" s="38"/>
      <c r="P1976" s="38"/>
      <c r="U1976" s="39">
        <v>32.21</v>
      </c>
      <c r="V1976" s="40">
        <f t="shared" si="139"/>
        <v>9.8171289241085038</v>
      </c>
      <c r="W1976" s="40"/>
      <c r="X1976" s="39"/>
      <c r="AA1976" s="34">
        <v>433.815</v>
      </c>
      <c r="AB1976" s="34">
        <f t="shared" si="137"/>
        <v>423.99787107589151</v>
      </c>
      <c r="AC1976" s="37"/>
      <c r="AD1976" s="40">
        <f t="shared" si="140"/>
        <v>8.9561289241085031</v>
      </c>
    </row>
    <row r="1977" spans="1:30" s="34" customFormat="1" x14ac:dyDescent="0.2">
      <c r="A1977" s="34" t="s">
        <v>200</v>
      </c>
      <c r="B1977" s="42">
        <v>473423095053301</v>
      </c>
      <c r="C1977" s="36" t="s">
        <v>44</v>
      </c>
      <c r="D1977" s="37">
        <v>36640</v>
      </c>
      <c r="E1977" s="37"/>
      <c r="F1977" s="37"/>
      <c r="G1977" s="37"/>
      <c r="H1977" s="37"/>
      <c r="I1977" s="37"/>
      <c r="J1977" s="38" t="str">
        <f t="shared" si="135"/>
        <v>V</v>
      </c>
      <c r="K1977" s="38"/>
      <c r="L1977" s="38"/>
      <c r="M1977" s="38"/>
      <c r="N1977" s="38"/>
      <c r="O1977" s="38"/>
      <c r="P1977" s="38"/>
      <c r="U1977" s="39">
        <v>32.24</v>
      </c>
      <c r="V1977" s="40">
        <f t="shared" si="139"/>
        <v>9.8262724779030783</v>
      </c>
      <c r="W1977" s="40"/>
      <c r="X1977" s="39"/>
      <c r="AA1977" s="34">
        <v>433.815</v>
      </c>
      <c r="AB1977" s="34">
        <f t="shared" si="137"/>
        <v>423.98872752209689</v>
      </c>
      <c r="AC1977" s="37"/>
      <c r="AD1977" s="40">
        <f t="shared" si="140"/>
        <v>8.9652724779030777</v>
      </c>
    </row>
    <row r="1978" spans="1:30" s="34" customFormat="1" x14ac:dyDescent="0.2">
      <c r="A1978" s="34" t="s">
        <v>200</v>
      </c>
      <c r="B1978" s="42">
        <v>473423095053301</v>
      </c>
      <c r="C1978" s="36" t="s">
        <v>44</v>
      </c>
      <c r="D1978" s="37">
        <v>36669</v>
      </c>
      <c r="E1978" s="37"/>
      <c r="F1978" s="37"/>
      <c r="G1978" s="37"/>
      <c r="H1978" s="37"/>
      <c r="I1978" s="37"/>
      <c r="J1978" s="38" t="str">
        <f t="shared" si="135"/>
        <v>V</v>
      </c>
      <c r="K1978" s="38"/>
      <c r="L1978" s="38"/>
      <c r="M1978" s="38"/>
      <c r="N1978" s="38"/>
      <c r="O1978" s="38"/>
      <c r="P1978" s="38"/>
      <c r="U1978" s="39">
        <v>32.26</v>
      </c>
      <c r="V1978" s="40">
        <f t="shared" si="139"/>
        <v>9.8323681804327947</v>
      </c>
      <c r="W1978" s="40"/>
      <c r="X1978" s="39"/>
      <c r="AA1978" s="34">
        <v>433.815</v>
      </c>
      <c r="AB1978" s="34">
        <f>AA1979-V1978</f>
        <v>423.98263181956719</v>
      </c>
      <c r="AC1978" s="37"/>
      <c r="AD1978" s="40">
        <f t="shared" si="140"/>
        <v>8.971368180432794</v>
      </c>
    </row>
    <row r="1979" spans="1:30" s="34" customFormat="1" x14ac:dyDescent="0.2">
      <c r="A1979" s="34" t="s">
        <v>200</v>
      </c>
      <c r="B1979" s="42">
        <v>473423095053301</v>
      </c>
      <c r="C1979" s="36" t="s">
        <v>44</v>
      </c>
      <c r="D1979" s="37">
        <v>36706</v>
      </c>
      <c r="E1979" s="37"/>
      <c r="F1979" s="37"/>
      <c r="G1979" s="37"/>
      <c r="H1979" s="37"/>
      <c r="I1979" s="37"/>
      <c r="J1979" s="38" t="str">
        <f t="shared" si="135"/>
        <v>V</v>
      </c>
      <c r="K1979" s="38"/>
      <c r="L1979" s="38"/>
      <c r="M1979" s="38"/>
      <c r="N1979" s="38"/>
      <c r="O1979" s="38"/>
      <c r="P1979" s="38"/>
      <c r="U1979" s="39">
        <v>32.15</v>
      </c>
      <c r="V1979" s="40">
        <f t="shared" si="139"/>
        <v>9.7988418165193529</v>
      </c>
      <c r="W1979" s="40"/>
      <c r="X1979" s="39"/>
      <c r="AA1979" s="34">
        <v>433.815</v>
      </c>
      <c r="AB1979" s="34">
        <f>AA1980-V1979</f>
        <v>424.01615818348063</v>
      </c>
      <c r="AC1979" s="37"/>
      <c r="AD1979" s="40">
        <f t="shared" si="140"/>
        <v>8.9378418165193523</v>
      </c>
    </row>
    <row r="1980" spans="1:30" s="34" customFormat="1" x14ac:dyDescent="0.2">
      <c r="A1980" s="34" t="s">
        <v>200</v>
      </c>
      <c r="B1980" s="42">
        <v>473423095053301</v>
      </c>
      <c r="C1980" s="36" t="s">
        <v>44</v>
      </c>
      <c r="D1980" s="37">
        <v>36732</v>
      </c>
      <c r="E1980" s="37"/>
      <c r="F1980" s="37"/>
      <c r="G1980" s="37"/>
      <c r="H1980" s="37"/>
      <c r="I1980" s="37"/>
      <c r="J1980" s="38" t="str">
        <f t="shared" si="135"/>
        <v>V</v>
      </c>
      <c r="K1980" s="38"/>
      <c r="L1980" s="38"/>
      <c r="M1980" s="38"/>
      <c r="N1980" s="38"/>
      <c r="O1980" s="38"/>
      <c r="P1980" s="38"/>
      <c r="U1980" s="39">
        <v>32.200000000000003</v>
      </c>
      <c r="V1980" s="40">
        <f t="shared" si="139"/>
        <v>9.8140810728436456</v>
      </c>
      <c r="W1980" s="40"/>
      <c r="X1980" s="39"/>
      <c r="AA1980" s="34">
        <v>433.815</v>
      </c>
      <c r="AB1980" s="34">
        <f t="shared" ref="AB1980:AB2043" si="141">AA1633-V1980</f>
        <v>423.93491892715639</v>
      </c>
      <c r="AC1980" s="37"/>
      <c r="AD1980" s="40">
        <f t="shared" si="140"/>
        <v>8.953081072843645</v>
      </c>
    </row>
    <row r="1981" spans="1:30" s="34" customFormat="1" x14ac:dyDescent="0.2">
      <c r="A1981" s="34" t="s">
        <v>200</v>
      </c>
      <c r="B1981" s="42">
        <v>473423095053301</v>
      </c>
      <c r="C1981" s="36" t="s">
        <v>44</v>
      </c>
      <c r="D1981" s="37">
        <v>36760</v>
      </c>
      <c r="E1981" s="37"/>
      <c r="F1981" s="37"/>
      <c r="G1981" s="37"/>
      <c r="H1981" s="37"/>
      <c r="I1981" s="37"/>
      <c r="J1981" s="38" t="str">
        <f t="shared" si="135"/>
        <v>V</v>
      </c>
      <c r="K1981" s="38"/>
      <c r="L1981" s="38"/>
      <c r="M1981" s="38"/>
      <c r="N1981" s="38"/>
      <c r="O1981" s="38"/>
      <c r="P1981" s="38"/>
      <c r="U1981" s="39">
        <v>32.19</v>
      </c>
      <c r="V1981" s="40">
        <f t="shared" si="139"/>
        <v>9.8110332215787857</v>
      </c>
      <c r="W1981" s="40"/>
      <c r="X1981" s="39"/>
      <c r="AA1981" s="34">
        <v>433.815</v>
      </c>
      <c r="AB1981" s="34">
        <f t="shared" si="141"/>
        <v>423.93796677842124</v>
      </c>
      <c r="AC1981" s="37"/>
      <c r="AD1981" s="40">
        <f t="shared" si="140"/>
        <v>8.950033221578785</v>
      </c>
    </row>
    <row r="1982" spans="1:30" s="34" customFormat="1" x14ac:dyDescent="0.2">
      <c r="A1982" s="34" t="s">
        <v>200</v>
      </c>
      <c r="B1982" s="42">
        <v>473423095053301</v>
      </c>
      <c r="C1982" s="36" t="s">
        <v>44</v>
      </c>
      <c r="D1982" s="37">
        <v>36787</v>
      </c>
      <c r="E1982" s="37"/>
      <c r="F1982" s="37"/>
      <c r="G1982" s="37"/>
      <c r="H1982" s="37"/>
      <c r="I1982" s="37"/>
      <c r="J1982" s="38" t="str">
        <f t="shared" si="135"/>
        <v>V</v>
      </c>
      <c r="K1982" s="38"/>
      <c r="L1982" s="38"/>
      <c r="M1982" s="38"/>
      <c r="N1982" s="38"/>
      <c r="O1982" s="38"/>
      <c r="P1982" s="38"/>
      <c r="U1982" s="39">
        <v>32.14</v>
      </c>
      <c r="V1982" s="40">
        <f t="shared" si="139"/>
        <v>9.7957939652544948</v>
      </c>
      <c r="W1982" s="40"/>
      <c r="X1982" s="39"/>
      <c r="Z1982" s="34">
        <f>AVERAGE(AB1966:AB1982)</f>
        <v>424.1284086451405</v>
      </c>
      <c r="AA1982" s="34">
        <v>433.815</v>
      </c>
      <c r="AB1982" s="34">
        <f t="shared" si="141"/>
        <v>423.95320603474551</v>
      </c>
      <c r="AC1982" s="37"/>
      <c r="AD1982" s="40">
        <f t="shared" si="140"/>
        <v>8.9347939652544941</v>
      </c>
    </row>
    <row r="1983" spans="1:30" s="34" customFormat="1" x14ac:dyDescent="0.2">
      <c r="A1983" s="34" t="s">
        <v>200</v>
      </c>
      <c r="B1983" s="42">
        <v>473423095053301</v>
      </c>
      <c r="C1983" s="36" t="s">
        <v>44</v>
      </c>
      <c r="D1983" s="37">
        <v>36822</v>
      </c>
      <c r="E1983" s="37"/>
      <c r="F1983" s="37"/>
      <c r="G1983" s="37"/>
      <c r="H1983" s="37"/>
      <c r="I1983" s="37"/>
      <c r="J1983" s="38" t="str">
        <f t="shared" si="135"/>
        <v>V</v>
      </c>
      <c r="K1983" s="38"/>
      <c r="L1983" s="38"/>
      <c r="M1983" s="38"/>
      <c r="N1983" s="38"/>
      <c r="O1983" s="38"/>
      <c r="P1983" s="38"/>
      <c r="U1983" s="39">
        <v>32.08</v>
      </c>
      <c r="V1983" s="40">
        <f t="shared" si="139"/>
        <v>9.7775068576653457</v>
      </c>
      <c r="W1983" s="40"/>
      <c r="X1983" s="39"/>
      <c r="AA1983" s="34">
        <v>433.815</v>
      </c>
      <c r="AB1983" s="34">
        <f t="shared" si="141"/>
        <v>423.97149314233468</v>
      </c>
      <c r="AC1983" s="37"/>
      <c r="AD1983" s="40">
        <f t="shared" si="140"/>
        <v>8.916506857665345</v>
      </c>
    </row>
    <row r="1984" spans="1:30" s="34" customFormat="1" x14ac:dyDescent="0.2">
      <c r="A1984" s="34" t="s">
        <v>200</v>
      </c>
      <c r="B1984" s="42">
        <v>473423095053301</v>
      </c>
      <c r="C1984" s="36" t="s">
        <v>44</v>
      </c>
      <c r="D1984" s="37">
        <v>36859</v>
      </c>
      <c r="E1984" s="37"/>
      <c r="F1984" s="37"/>
      <c r="G1984" s="37"/>
      <c r="H1984" s="37"/>
      <c r="I1984" s="37"/>
      <c r="J1984" s="38" t="str">
        <f t="shared" si="135"/>
        <v>V</v>
      </c>
      <c r="K1984" s="38"/>
      <c r="L1984" s="38"/>
      <c r="M1984" s="38"/>
      <c r="N1984" s="38"/>
      <c r="O1984" s="38"/>
      <c r="P1984" s="38"/>
      <c r="U1984" s="39">
        <v>31.59</v>
      </c>
      <c r="V1984" s="40">
        <f t="shared" si="139"/>
        <v>9.6281621456872895</v>
      </c>
      <c r="W1984" s="40"/>
      <c r="X1984" s="39"/>
      <c r="AA1984" s="34">
        <v>433.815</v>
      </c>
      <c r="AB1984" s="34">
        <f t="shared" si="141"/>
        <v>424.12083785431275</v>
      </c>
      <c r="AC1984" s="37"/>
      <c r="AD1984" s="40">
        <f t="shared" si="140"/>
        <v>8.7671621456872888</v>
      </c>
    </row>
    <row r="1985" spans="1:30" s="34" customFormat="1" x14ac:dyDescent="0.2">
      <c r="A1985" s="34" t="s">
        <v>200</v>
      </c>
      <c r="B1985" s="42">
        <v>473423095053301</v>
      </c>
      <c r="C1985" s="36" t="s">
        <v>44</v>
      </c>
      <c r="D1985" s="37">
        <v>36888</v>
      </c>
      <c r="E1985" s="37"/>
      <c r="F1985" s="37"/>
      <c r="G1985" s="37"/>
      <c r="H1985" s="37"/>
      <c r="I1985" s="37"/>
      <c r="J1985" s="38" t="str">
        <f t="shared" ref="J1985:J2048" si="142">IF(ISBLANK(Q1985),"V","S")</f>
        <v>V</v>
      </c>
      <c r="K1985" s="38"/>
      <c r="L1985" s="38"/>
      <c r="M1985" s="38"/>
      <c r="N1985" s="38"/>
      <c r="O1985" s="38"/>
      <c r="P1985" s="38"/>
      <c r="U1985" s="39">
        <v>31.76</v>
      </c>
      <c r="V1985" s="40">
        <f t="shared" si="139"/>
        <v>9.6799756171898821</v>
      </c>
      <c r="W1985" s="40"/>
      <c r="X1985" s="39"/>
      <c r="AA1985" s="34">
        <v>433.815</v>
      </c>
      <c r="AB1985" s="34">
        <f t="shared" si="141"/>
        <v>424.06902438281014</v>
      </c>
      <c r="AC1985" s="37"/>
      <c r="AD1985" s="40">
        <f t="shared" si="140"/>
        <v>8.8189756171898814</v>
      </c>
    </row>
    <row r="1986" spans="1:30" s="34" customFormat="1" x14ac:dyDescent="0.2">
      <c r="A1986" s="34" t="s">
        <v>200</v>
      </c>
      <c r="B1986" s="42">
        <v>473423095053301</v>
      </c>
      <c r="C1986" s="36" t="s">
        <v>44</v>
      </c>
      <c r="D1986" s="37">
        <v>36914</v>
      </c>
      <c r="E1986" s="37"/>
      <c r="F1986" s="37"/>
      <c r="G1986" s="37"/>
      <c r="H1986" s="37"/>
      <c r="I1986" s="37"/>
      <c r="J1986" s="38" t="str">
        <f t="shared" si="142"/>
        <v>V</v>
      </c>
      <c r="K1986" s="38"/>
      <c r="L1986" s="38"/>
      <c r="M1986" s="38"/>
      <c r="N1986" s="38"/>
      <c r="O1986" s="38"/>
      <c r="P1986" s="38"/>
      <c r="U1986" s="39">
        <v>31.9</v>
      </c>
      <c r="V1986" s="40">
        <f t="shared" si="139"/>
        <v>9.7226455348978966</v>
      </c>
      <c r="W1986" s="40"/>
      <c r="X1986" s="39"/>
      <c r="AA1986" s="34">
        <v>433.815</v>
      </c>
      <c r="AB1986" s="34">
        <f t="shared" si="141"/>
        <v>424.02635446510214</v>
      </c>
      <c r="AC1986" s="37"/>
      <c r="AD1986" s="40">
        <f t="shared" si="140"/>
        <v>8.861645534897896</v>
      </c>
    </row>
    <row r="1987" spans="1:30" s="34" customFormat="1" x14ac:dyDescent="0.2">
      <c r="A1987" s="34" t="s">
        <v>200</v>
      </c>
      <c r="B1987" s="42">
        <v>473423095053301</v>
      </c>
      <c r="C1987" s="36" t="s">
        <v>44</v>
      </c>
      <c r="D1987" s="37">
        <v>36941</v>
      </c>
      <c r="E1987" s="37"/>
      <c r="F1987" s="37"/>
      <c r="G1987" s="37"/>
      <c r="H1987" s="37"/>
      <c r="I1987" s="37"/>
      <c r="J1987" s="38" t="str">
        <f t="shared" si="142"/>
        <v>V</v>
      </c>
      <c r="K1987" s="38"/>
      <c r="L1987" s="38"/>
      <c r="M1987" s="38"/>
      <c r="N1987" s="38"/>
      <c r="O1987" s="38"/>
      <c r="P1987" s="38"/>
      <c r="U1987" s="39">
        <v>32.03</v>
      </c>
      <c r="V1987" s="40">
        <f t="shared" si="139"/>
        <v>9.7622676013410548</v>
      </c>
      <c r="W1987" s="40"/>
      <c r="X1987" s="39"/>
      <c r="AA1987" s="34">
        <v>433.815</v>
      </c>
      <c r="AB1987" s="34">
        <f t="shared" si="141"/>
        <v>423.98673239865894</v>
      </c>
      <c r="AC1987" s="37"/>
      <c r="AD1987" s="40">
        <f t="shared" si="140"/>
        <v>8.9012676013410541</v>
      </c>
    </row>
    <row r="1988" spans="1:30" s="34" customFormat="1" x14ac:dyDescent="0.2">
      <c r="A1988" s="34" t="s">
        <v>200</v>
      </c>
      <c r="B1988" s="42">
        <v>473423095053301</v>
      </c>
      <c r="C1988" s="36" t="s">
        <v>44</v>
      </c>
      <c r="D1988" s="37">
        <v>36965</v>
      </c>
      <c r="E1988" s="37"/>
      <c r="F1988" s="37"/>
      <c r="G1988" s="37"/>
      <c r="H1988" s="37"/>
      <c r="I1988" s="37"/>
      <c r="J1988" s="38" t="str">
        <f t="shared" si="142"/>
        <v>V</v>
      </c>
      <c r="K1988" s="38"/>
      <c r="L1988" s="38"/>
      <c r="M1988" s="38"/>
      <c r="N1988" s="38"/>
      <c r="O1988" s="38"/>
      <c r="P1988" s="38"/>
      <c r="U1988" s="39">
        <v>32.14</v>
      </c>
      <c r="V1988" s="40">
        <f t="shared" si="139"/>
        <v>9.7957939652544948</v>
      </c>
      <c r="W1988" s="40"/>
      <c r="X1988" s="39"/>
      <c r="AA1988" s="34">
        <v>433.815</v>
      </c>
      <c r="AB1988" s="34">
        <f t="shared" si="141"/>
        <v>423.95320603474551</v>
      </c>
      <c r="AC1988" s="37"/>
      <c r="AD1988" s="40">
        <f t="shared" si="140"/>
        <v>8.9347939652544941</v>
      </c>
    </row>
    <row r="1989" spans="1:30" s="34" customFormat="1" x14ac:dyDescent="0.2">
      <c r="A1989" s="34" t="s">
        <v>200</v>
      </c>
      <c r="B1989" s="42">
        <v>473423095053301</v>
      </c>
      <c r="C1989" s="36" t="s">
        <v>44</v>
      </c>
      <c r="D1989" s="37">
        <v>37011</v>
      </c>
      <c r="E1989" s="37"/>
      <c r="F1989" s="37"/>
      <c r="G1989" s="37"/>
      <c r="H1989" s="37"/>
      <c r="I1989" s="37"/>
      <c r="J1989" s="38" t="str">
        <f t="shared" si="142"/>
        <v>V</v>
      </c>
      <c r="K1989" s="38"/>
      <c r="L1989" s="38"/>
      <c r="M1989" s="38"/>
      <c r="N1989" s="38"/>
      <c r="O1989" s="38"/>
      <c r="P1989" s="38"/>
      <c r="U1989" s="39">
        <v>31.59</v>
      </c>
      <c r="V1989" s="40">
        <f t="shared" si="139"/>
        <v>9.6281621456872895</v>
      </c>
      <c r="W1989" s="40"/>
      <c r="X1989" s="39"/>
      <c r="AA1989" s="34">
        <v>433.815</v>
      </c>
      <c r="AB1989" s="34">
        <f t="shared" si="141"/>
        <v>424.12083785431275</v>
      </c>
      <c r="AC1989" s="37"/>
      <c r="AD1989" s="40">
        <f t="shared" si="140"/>
        <v>8.7671621456872888</v>
      </c>
    </row>
    <row r="1990" spans="1:30" s="34" customFormat="1" x14ac:dyDescent="0.2">
      <c r="A1990" s="34" t="s">
        <v>200</v>
      </c>
      <c r="B1990" s="42">
        <v>473423095053301</v>
      </c>
      <c r="C1990" s="36" t="s">
        <v>44</v>
      </c>
      <c r="D1990" s="37">
        <v>37041</v>
      </c>
      <c r="E1990" s="37"/>
      <c r="F1990" s="37"/>
      <c r="G1990" s="37"/>
      <c r="H1990" s="37"/>
      <c r="I1990" s="37"/>
      <c r="J1990" s="38" t="str">
        <f t="shared" si="142"/>
        <v>V</v>
      </c>
      <c r="K1990" s="38"/>
      <c r="L1990" s="38"/>
      <c r="M1990" s="38"/>
      <c r="N1990" s="38"/>
      <c r="O1990" s="38"/>
      <c r="P1990" s="38"/>
      <c r="U1990" s="39">
        <v>30.75</v>
      </c>
      <c r="V1990" s="40">
        <f t="shared" si="139"/>
        <v>9.3721426394391951</v>
      </c>
      <c r="W1990" s="40"/>
      <c r="X1990" s="39"/>
      <c r="AA1990" s="34">
        <v>433.815</v>
      </c>
      <c r="AB1990" s="34">
        <f t="shared" si="141"/>
        <v>424.37685736056085</v>
      </c>
      <c r="AC1990" s="37"/>
      <c r="AD1990" s="40">
        <f t="shared" si="140"/>
        <v>8.5111426394391945</v>
      </c>
    </row>
    <row r="1991" spans="1:30" s="34" customFormat="1" x14ac:dyDescent="0.2">
      <c r="A1991" s="34" t="s">
        <v>200</v>
      </c>
      <c r="B1991" s="42">
        <v>473423095053301</v>
      </c>
      <c r="C1991" s="36" t="s">
        <v>44</v>
      </c>
      <c r="D1991" s="37">
        <v>37063</v>
      </c>
      <c r="E1991" s="37"/>
      <c r="F1991" s="37"/>
      <c r="G1991" s="37"/>
      <c r="H1991" s="37"/>
      <c r="I1991" s="37"/>
      <c r="J1991" s="38" t="str">
        <f t="shared" si="142"/>
        <v>V</v>
      </c>
      <c r="K1991" s="38"/>
      <c r="L1991" s="38"/>
      <c r="M1991" s="38"/>
      <c r="N1991" s="38"/>
      <c r="O1991" s="38"/>
      <c r="P1991" s="38"/>
      <c r="U1991" s="39">
        <v>30.29</v>
      </c>
      <c r="V1991" s="40">
        <f t="shared" si="139"/>
        <v>9.2319414812557135</v>
      </c>
      <c r="W1991" s="40"/>
      <c r="X1991" s="39"/>
      <c r="AA1991" s="34">
        <v>433.815</v>
      </c>
      <c r="AB1991" s="34">
        <f t="shared" si="141"/>
        <v>424.51705851874431</v>
      </c>
      <c r="AC1991" s="37"/>
      <c r="AD1991" s="40">
        <f t="shared" si="140"/>
        <v>8.3709414812557128</v>
      </c>
    </row>
    <row r="1992" spans="1:30" s="34" customFormat="1" x14ac:dyDescent="0.2">
      <c r="A1992" s="34" t="s">
        <v>200</v>
      </c>
      <c r="B1992" s="42">
        <v>473423095053301</v>
      </c>
      <c r="C1992" s="36" t="s">
        <v>44</v>
      </c>
      <c r="D1992" s="37">
        <v>37098</v>
      </c>
      <c r="E1992" s="37"/>
      <c r="F1992" s="37"/>
      <c r="G1992" s="37"/>
      <c r="H1992" s="37"/>
      <c r="I1992" s="37"/>
      <c r="J1992" s="38" t="str">
        <f t="shared" si="142"/>
        <v>V</v>
      </c>
      <c r="K1992" s="38"/>
      <c r="L1992" s="38"/>
      <c r="M1992" s="38"/>
      <c r="N1992" s="38"/>
      <c r="O1992" s="38"/>
      <c r="P1992" s="38"/>
      <c r="U1992" s="39">
        <v>30.84</v>
      </c>
      <c r="V1992" s="40">
        <f t="shared" si="139"/>
        <v>9.3995733008229188</v>
      </c>
      <c r="W1992" s="40"/>
      <c r="X1992" s="39"/>
      <c r="AA1992" s="34">
        <v>433.815</v>
      </c>
      <c r="AB1992" s="34">
        <f t="shared" si="141"/>
        <v>424.34942669917712</v>
      </c>
      <c r="AC1992" s="37"/>
      <c r="AD1992" s="40">
        <f t="shared" si="140"/>
        <v>8.5385733008229181</v>
      </c>
    </row>
    <row r="1993" spans="1:30" s="34" customFormat="1" x14ac:dyDescent="0.2">
      <c r="A1993" s="34" t="s">
        <v>200</v>
      </c>
      <c r="B1993" s="42">
        <v>473423095053301</v>
      </c>
      <c r="C1993" s="36" t="s">
        <v>44</v>
      </c>
      <c r="D1993" s="37">
        <v>37130</v>
      </c>
      <c r="E1993" s="37"/>
      <c r="F1993" s="37"/>
      <c r="G1993" s="37"/>
      <c r="H1993" s="37"/>
      <c r="I1993" s="37"/>
      <c r="J1993" s="38" t="str">
        <f t="shared" si="142"/>
        <v>V</v>
      </c>
      <c r="K1993" s="38"/>
      <c r="L1993" s="38"/>
      <c r="M1993" s="38"/>
      <c r="N1993" s="38"/>
      <c r="O1993" s="38"/>
      <c r="P1993" s="38"/>
      <c r="U1993" s="39">
        <v>31.16</v>
      </c>
      <c r="V1993" s="40">
        <f t="shared" si="139"/>
        <v>9.4971045412983841</v>
      </c>
      <c r="W1993" s="40"/>
      <c r="X1993" s="39"/>
      <c r="AA1993" s="34">
        <v>433.815</v>
      </c>
      <c r="AB1993" s="34">
        <f t="shared" si="141"/>
        <v>424.25189545870165</v>
      </c>
      <c r="AC1993" s="37"/>
      <c r="AD1993" s="40">
        <f t="shared" si="140"/>
        <v>8.6361045412983835</v>
      </c>
    </row>
    <row r="1994" spans="1:30" s="34" customFormat="1" x14ac:dyDescent="0.2">
      <c r="A1994" s="34" t="s">
        <v>200</v>
      </c>
      <c r="B1994" s="42">
        <v>473423095053301</v>
      </c>
      <c r="C1994" s="36" t="s">
        <v>44</v>
      </c>
      <c r="D1994" s="37">
        <v>37159</v>
      </c>
      <c r="E1994" s="37"/>
      <c r="F1994" s="37"/>
      <c r="G1994" s="37"/>
      <c r="H1994" s="37"/>
      <c r="I1994" s="37"/>
      <c r="J1994" s="38" t="str">
        <f t="shared" si="142"/>
        <v>V</v>
      </c>
      <c r="K1994" s="38"/>
      <c r="L1994" s="38"/>
      <c r="M1994" s="38"/>
      <c r="N1994" s="38"/>
      <c r="O1994" s="38"/>
      <c r="P1994" s="38"/>
      <c r="U1994" s="39">
        <v>31.39</v>
      </c>
      <c r="V1994" s="40">
        <f t="shared" si="139"/>
        <v>9.5672051203901241</v>
      </c>
      <c r="W1994" s="40"/>
      <c r="X1994" s="39"/>
      <c r="AA1994" s="34">
        <v>433.815</v>
      </c>
      <c r="AB1994" s="34">
        <f t="shared" si="141"/>
        <v>424.18179487960992</v>
      </c>
      <c r="AC1994" s="37"/>
      <c r="AD1994" s="40">
        <f t="shared" si="140"/>
        <v>8.7062051203901234</v>
      </c>
    </row>
    <row r="1995" spans="1:30" s="34" customFormat="1" x14ac:dyDescent="0.2">
      <c r="A1995" s="34" t="s">
        <v>200</v>
      </c>
      <c r="B1995" s="42">
        <v>473423095053301</v>
      </c>
      <c r="C1995" s="36" t="s">
        <v>44</v>
      </c>
      <c r="D1995" s="37">
        <v>37193</v>
      </c>
      <c r="E1995" s="37"/>
      <c r="F1995" s="37"/>
      <c r="G1995" s="37"/>
      <c r="H1995" s="37"/>
      <c r="I1995" s="37"/>
      <c r="J1995" s="38" t="str">
        <f t="shared" si="142"/>
        <v>V</v>
      </c>
      <c r="K1995" s="38"/>
      <c r="L1995" s="38"/>
      <c r="M1995" s="38"/>
      <c r="N1995" s="38"/>
      <c r="O1995" s="38"/>
      <c r="P1995" s="38"/>
      <c r="U1995" s="39">
        <v>31.59</v>
      </c>
      <c r="V1995" s="40">
        <f t="shared" si="139"/>
        <v>9.6281621456872895</v>
      </c>
      <c r="W1995" s="40"/>
      <c r="X1995" s="39"/>
      <c r="AA1995" s="34">
        <v>433.815</v>
      </c>
      <c r="AB1995" s="34">
        <f t="shared" si="141"/>
        <v>424.12083785431275</v>
      </c>
      <c r="AC1995" s="37"/>
      <c r="AD1995" s="40">
        <f t="shared" si="140"/>
        <v>8.7671621456872888</v>
      </c>
    </row>
    <row r="1996" spans="1:30" s="34" customFormat="1" x14ac:dyDescent="0.2">
      <c r="A1996" s="34" t="s">
        <v>200</v>
      </c>
      <c r="B1996" s="42">
        <v>473423095053301</v>
      </c>
      <c r="C1996" s="36" t="s">
        <v>44</v>
      </c>
      <c r="D1996" s="37">
        <v>37223</v>
      </c>
      <c r="E1996" s="37"/>
      <c r="F1996" s="37"/>
      <c r="G1996" s="37"/>
      <c r="H1996" s="37"/>
      <c r="I1996" s="37"/>
      <c r="J1996" s="38" t="str">
        <f t="shared" si="142"/>
        <v>V</v>
      </c>
      <c r="K1996" s="38"/>
      <c r="L1996" s="38"/>
      <c r="M1996" s="38"/>
      <c r="N1996" s="38"/>
      <c r="O1996" s="38"/>
      <c r="P1996" s="38"/>
      <c r="U1996" s="39">
        <v>31.69</v>
      </c>
      <c r="V1996" s="40">
        <f t="shared" si="139"/>
        <v>9.658640658335873</v>
      </c>
      <c r="W1996" s="40"/>
      <c r="X1996" s="39"/>
      <c r="AA1996" s="34">
        <v>433.815</v>
      </c>
      <c r="AB1996" s="34">
        <f t="shared" si="141"/>
        <v>424.09035934166417</v>
      </c>
      <c r="AC1996" s="37"/>
      <c r="AD1996" s="40">
        <f t="shared" si="140"/>
        <v>8.7976406583358724</v>
      </c>
    </row>
    <row r="1997" spans="1:30" s="34" customFormat="1" x14ac:dyDescent="0.2">
      <c r="A1997" s="34" t="s">
        <v>200</v>
      </c>
      <c r="B1997" s="42">
        <v>473423095053301</v>
      </c>
      <c r="C1997" s="36" t="s">
        <v>44</v>
      </c>
      <c r="D1997" s="37">
        <v>37244</v>
      </c>
      <c r="E1997" s="37"/>
      <c r="F1997" s="37"/>
      <c r="G1997" s="37"/>
      <c r="H1997" s="37"/>
      <c r="I1997" s="37"/>
      <c r="J1997" s="38" t="str">
        <f t="shared" si="142"/>
        <v>V</v>
      </c>
      <c r="K1997" s="38"/>
      <c r="L1997" s="38"/>
      <c r="M1997" s="38"/>
      <c r="N1997" s="38"/>
      <c r="O1997" s="38"/>
      <c r="P1997" s="38"/>
      <c r="U1997" s="39">
        <v>31.77</v>
      </c>
      <c r="V1997" s="40">
        <f t="shared" si="139"/>
        <v>9.6830234684547385</v>
      </c>
      <c r="W1997" s="40"/>
      <c r="X1997" s="39"/>
      <c r="AA1997" s="34">
        <v>433.815</v>
      </c>
      <c r="AB1997" s="34">
        <f t="shared" si="141"/>
        <v>424.06597653154529</v>
      </c>
      <c r="AC1997" s="37"/>
      <c r="AD1997" s="40">
        <f t="shared" si="140"/>
        <v>8.8220234684547378</v>
      </c>
    </row>
    <row r="1998" spans="1:30" s="34" customFormat="1" x14ac:dyDescent="0.2">
      <c r="A1998" s="34" t="s">
        <v>200</v>
      </c>
      <c r="B1998" s="42">
        <v>473423095053301</v>
      </c>
      <c r="C1998" s="36" t="s">
        <v>44</v>
      </c>
      <c r="D1998" s="37">
        <v>37281</v>
      </c>
      <c r="E1998" s="37"/>
      <c r="F1998" s="37"/>
      <c r="G1998" s="37"/>
      <c r="H1998" s="37"/>
      <c r="I1998" s="37"/>
      <c r="J1998" s="38" t="str">
        <f t="shared" si="142"/>
        <v>V</v>
      </c>
      <c r="K1998" s="38"/>
      <c r="L1998" s="38"/>
      <c r="M1998" s="38"/>
      <c r="N1998" s="38"/>
      <c r="O1998" s="38"/>
      <c r="P1998" s="38"/>
      <c r="U1998" s="39">
        <v>31.99</v>
      </c>
      <c r="V1998" s="40">
        <f t="shared" si="139"/>
        <v>9.7500761962816203</v>
      </c>
      <c r="W1998" s="40"/>
      <c r="X1998" s="39"/>
      <c r="AA1998" s="34">
        <v>433.815</v>
      </c>
      <c r="AB1998" s="34">
        <f t="shared" si="141"/>
        <v>423.99892380371841</v>
      </c>
      <c r="AC1998" s="37"/>
      <c r="AD1998" s="40">
        <f t="shared" si="140"/>
        <v>8.8890761962816196</v>
      </c>
    </row>
    <row r="1999" spans="1:30" s="34" customFormat="1" x14ac:dyDescent="0.2">
      <c r="A1999" s="34" t="s">
        <v>200</v>
      </c>
      <c r="B1999" s="42">
        <v>473423095053301</v>
      </c>
      <c r="C1999" s="36" t="s">
        <v>44</v>
      </c>
      <c r="D1999" s="37">
        <v>37314</v>
      </c>
      <c r="E1999" s="37"/>
      <c r="F1999" s="37"/>
      <c r="G1999" s="37"/>
      <c r="H1999" s="37"/>
      <c r="I1999" s="37"/>
      <c r="J1999" s="38" t="str">
        <f t="shared" si="142"/>
        <v>V</v>
      </c>
      <c r="K1999" s="38"/>
      <c r="L1999" s="38"/>
      <c r="M1999" s="38"/>
      <c r="N1999" s="38"/>
      <c r="O1999" s="38"/>
      <c r="P1999" s="38"/>
      <c r="U1999" s="39">
        <v>32.14</v>
      </c>
      <c r="V1999" s="40">
        <f t="shared" si="139"/>
        <v>9.7957939652544948</v>
      </c>
      <c r="W1999" s="40"/>
      <c r="X1999" s="39"/>
      <c r="AA1999" s="34">
        <v>433.815</v>
      </c>
      <c r="AB1999" s="34">
        <f t="shared" si="141"/>
        <v>423.95320603474551</v>
      </c>
      <c r="AC1999" s="37"/>
      <c r="AD1999" s="40">
        <f t="shared" si="140"/>
        <v>8.9347939652544941</v>
      </c>
    </row>
    <row r="2000" spans="1:30" s="34" customFormat="1" x14ac:dyDescent="0.2">
      <c r="A2000" s="34" t="s">
        <v>200</v>
      </c>
      <c r="B2000" s="42">
        <v>473423095053301</v>
      </c>
      <c r="C2000" s="36" t="s">
        <v>44</v>
      </c>
      <c r="D2000" s="37">
        <v>37337</v>
      </c>
      <c r="E2000" s="37"/>
      <c r="F2000" s="37"/>
      <c r="G2000" s="37"/>
      <c r="H2000" s="37"/>
      <c r="I2000" s="37"/>
      <c r="J2000" s="38" t="str">
        <f t="shared" si="142"/>
        <v>V</v>
      </c>
      <c r="K2000" s="38"/>
      <c r="L2000" s="38"/>
      <c r="M2000" s="38"/>
      <c r="N2000" s="38"/>
      <c r="O2000" s="38"/>
      <c r="P2000" s="38"/>
      <c r="U2000" s="39">
        <v>32.24</v>
      </c>
      <c r="V2000" s="40">
        <f t="shared" si="139"/>
        <v>9.8262724779030783</v>
      </c>
      <c r="W2000" s="40"/>
      <c r="X2000" s="39"/>
      <c r="AA2000" s="34">
        <v>433.815</v>
      </c>
      <c r="AB2000" s="34">
        <f t="shared" si="141"/>
        <v>423.92272752209692</v>
      </c>
      <c r="AC2000" s="37"/>
      <c r="AD2000" s="40">
        <f t="shared" si="140"/>
        <v>8.9652724779030777</v>
      </c>
    </row>
    <row r="2001" spans="1:30" s="34" customFormat="1" x14ac:dyDescent="0.2">
      <c r="A2001" s="34" t="s">
        <v>200</v>
      </c>
      <c r="B2001" s="42">
        <v>473423095053301</v>
      </c>
      <c r="C2001" s="36" t="s">
        <v>44</v>
      </c>
      <c r="D2001" s="37">
        <v>37375</v>
      </c>
      <c r="E2001" s="37"/>
      <c r="F2001" s="37"/>
      <c r="G2001" s="37"/>
      <c r="H2001" s="37"/>
      <c r="I2001" s="37"/>
      <c r="J2001" s="38" t="str">
        <f t="shared" si="142"/>
        <v>V</v>
      </c>
      <c r="K2001" s="38"/>
      <c r="L2001" s="38"/>
      <c r="M2001" s="38"/>
      <c r="N2001" s="38"/>
      <c r="O2001" s="38"/>
      <c r="P2001" s="38"/>
      <c r="U2001" s="39">
        <v>32.11</v>
      </c>
      <c r="V2001" s="40">
        <f t="shared" si="139"/>
        <v>9.7866504114599202</v>
      </c>
      <c r="W2001" s="40"/>
      <c r="X2001" s="39"/>
      <c r="AA2001" s="34">
        <v>433.815</v>
      </c>
      <c r="AB2001" s="34">
        <f t="shared" si="141"/>
        <v>423.96234958854012</v>
      </c>
      <c r="AC2001" s="37"/>
      <c r="AD2001" s="40">
        <f t="shared" si="140"/>
        <v>8.9256504114599196</v>
      </c>
    </row>
    <row r="2002" spans="1:30" s="34" customFormat="1" x14ac:dyDescent="0.2">
      <c r="A2002" s="34" t="s">
        <v>200</v>
      </c>
      <c r="B2002" s="42">
        <v>473423095053301</v>
      </c>
      <c r="C2002" s="36" t="s">
        <v>44</v>
      </c>
      <c r="D2002" s="37">
        <v>37398</v>
      </c>
      <c r="E2002" s="37"/>
      <c r="F2002" s="37"/>
      <c r="G2002" s="37"/>
      <c r="H2002" s="37"/>
      <c r="I2002" s="37"/>
      <c r="J2002" s="38" t="str">
        <f t="shared" si="142"/>
        <v>V</v>
      </c>
      <c r="K2002" s="38"/>
      <c r="L2002" s="38"/>
      <c r="M2002" s="38"/>
      <c r="N2002" s="38"/>
      <c r="O2002" s="38"/>
      <c r="P2002" s="38"/>
      <c r="U2002" s="39">
        <v>31.99</v>
      </c>
      <c r="V2002" s="40">
        <f t="shared" si="139"/>
        <v>9.7500761962816203</v>
      </c>
      <c r="W2002" s="40"/>
      <c r="X2002" s="39"/>
      <c r="AA2002" s="34">
        <v>433.815</v>
      </c>
      <c r="AB2002" s="34">
        <f t="shared" si="141"/>
        <v>423.99892380371841</v>
      </c>
      <c r="AC2002" s="37"/>
      <c r="AD2002" s="40">
        <f t="shared" si="140"/>
        <v>8.8890761962816196</v>
      </c>
    </row>
    <row r="2003" spans="1:30" s="34" customFormat="1" x14ac:dyDescent="0.2">
      <c r="A2003" s="34" t="s">
        <v>200</v>
      </c>
      <c r="B2003" s="42">
        <v>473423095053301</v>
      </c>
      <c r="C2003" s="36" t="s">
        <v>44</v>
      </c>
      <c r="D2003" s="37">
        <v>37433</v>
      </c>
      <c r="E2003" s="37"/>
      <c r="F2003" s="37"/>
      <c r="G2003" s="37"/>
      <c r="H2003" s="37"/>
      <c r="I2003" s="37"/>
      <c r="J2003" s="38" t="str">
        <f t="shared" si="142"/>
        <v>V</v>
      </c>
      <c r="K2003" s="38"/>
      <c r="L2003" s="38"/>
      <c r="M2003" s="38"/>
      <c r="N2003" s="38"/>
      <c r="O2003" s="38"/>
      <c r="P2003" s="38"/>
      <c r="U2003" s="39">
        <v>31.87</v>
      </c>
      <c r="V2003" s="40">
        <f t="shared" si="139"/>
        <v>9.7135019811033221</v>
      </c>
      <c r="W2003" s="40"/>
      <c r="X2003" s="39"/>
      <c r="AA2003" s="34">
        <v>433.815</v>
      </c>
      <c r="AB2003" s="34">
        <f t="shared" si="141"/>
        <v>424.0354980188967</v>
      </c>
      <c r="AC2003" s="37"/>
      <c r="AD2003" s="40">
        <f t="shared" si="140"/>
        <v>8.8525019811033214</v>
      </c>
    </row>
    <row r="2004" spans="1:30" s="34" customFormat="1" x14ac:dyDescent="0.2">
      <c r="A2004" s="34" t="s">
        <v>200</v>
      </c>
      <c r="B2004" s="42">
        <v>473423095053301</v>
      </c>
      <c r="C2004" s="36" t="s">
        <v>44</v>
      </c>
      <c r="D2004" s="37">
        <v>37459</v>
      </c>
      <c r="E2004" s="37"/>
      <c r="F2004" s="37"/>
      <c r="G2004" s="37"/>
      <c r="H2004" s="37"/>
      <c r="I2004" s="37"/>
      <c r="J2004" s="38" t="str">
        <f t="shared" si="142"/>
        <v>V</v>
      </c>
      <c r="K2004" s="38"/>
      <c r="L2004" s="38"/>
      <c r="M2004" s="38"/>
      <c r="N2004" s="38"/>
      <c r="O2004" s="38"/>
      <c r="P2004" s="38"/>
      <c r="U2004" s="39">
        <v>31.67</v>
      </c>
      <c r="V2004" s="40">
        <f t="shared" si="139"/>
        <v>9.6525449558061567</v>
      </c>
      <c r="W2004" s="40"/>
      <c r="X2004" s="39"/>
      <c r="AA2004" s="34">
        <v>433.815</v>
      </c>
      <c r="AB2004" s="34">
        <f t="shared" si="141"/>
        <v>424.09645504419387</v>
      </c>
      <c r="AC2004" s="37"/>
      <c r="AD2004" s="40">
        <f t="shared" si="140"/>
        <v>8.791544955806156</v>
      </c>
    </row>
    <row r="2005" spans="1:30" s="34" customFormat="1" x14ac:dyDescent="0.2">
      <c r="A2005" s="34" t="s">
        <v>200</v>
      </c>
      <c r="B2005" s="42">
        <v>473423095053301</v>
      </c>
      <c r="C2005" s="36" t="s">
        <v>44</v>
      </c>
      <c r="D2005" s="37">
        <v>37494</v>
      </c>
      <c r="E2005" s="37"/>
      <c r="F2005" s="37"/>
      <c r="G2005" s="37"/>
      <c r="H2005" s="37"/>
      <c r="I2005" s="37"/>
      <c r="J2005" s="38" t="str">
        <f t="shared" si="142"/>
        <v>V</v>
      </c>
      <c r="K2005" s="38"/>
      <c r="L2005" s="38"/>
      <c r="M2005" s="38"/>
      <c r="N2005" s="38"/>
      <c r="O2005" s="38"/>
      <c r="P2005" s="38"/>
      <c r="U2005" s="39">
        <v>31.85</v>
      </c>
      <c r="V2005" s="40">
        <f t="shared" si="139"/>
        <v>9.7074062785736057</v>
      </c>
      <c r="W2005" s="40"/>
      <c r="X2005" s="39"/>
      <c r="AA2005" s="34">
        <v>433.815</v>
      </c>
      <c r="AB2005" s="34">
        <f t="shared" si="141"/>
        <v>424.04159372142641</v>
      </c>
      <c r="AC2005" s="37"/>
      <c r="AD2005" s="40">
        <f t="shared" si="140"/>
        <v>8.8464062785736051</v>
      </c>
    </row>
    <row r="2006" spans="1:30" s="34" customFormat="1" x14ac:dyDescent="0.2">
      <c r="A2006" s="34" t="s">
        <v>200</v>
      </c>
      <c r="B2006" s="42">
        <v>473423095053301</v>
      </c>
      <c r="C2006" s="36" t="s">
        <v>44</v>
      </c>
      <c r="D2006" s="37">
        <v>37524</v>
      </c>
      <c r="E2006" s="37"/>
      <c r="F2006" s="37"/>
      <c r="G2006" s="37"/>
      <c r="H2006" s="37"/>
      <c r="I2006" s="37"/>
      <c r="J2006" s="38" t="str">
        <f t="shared" si="142"/>
        <v>V</v>
      </c>
      <c r="K2006" s="38"/>
      <c r="L2006" s="38"/>
      <c r="M2006" s="38"/>
      <c r="N2006" s="38"/>
      <c r="O2006" s="38"/>
      <c r="P2006" s="38"/>
      <c r="U2006" s="39">
        <v>31.9</v>
      </c>
      <c r="V2006" s="40">
        <f t="shared" si="139"/>
        <v>9.7226455348978966</v>
      </c>
      <c r="W2006" s="40"/>
      <c r="X2006" s="39"/>
      <c r="AA2006" s="34">
        <v>433.815</v>
      </c>
      <c r="AB2006" s="34">
        <f t="shared" si="141"/>
        <v>424.02635446510214</v>
      </c>
      <c r="AC2006" s="37"/>
      <c r="AD2006" s="40">
        <f t="shared" si="140"/>
        <v>8.861645534897896</v>
      </c>
    </row>
    <row r="2007" spans="1:30" s="34" customFormat="1" x14ac:dyDescent="0.2">
      <c r="A2007" s="34" t="s">
        <v>200</v>
      </c>
      <c r="B2007" s="42">
        <v>473423095053301</v>
      </c>
      <c r="C2007" s="36" t="s">
        <v>44</v>
      </c>
      <c r="D2007" s="37">
        <v>37546</v>
      </c>
      <c r="E2007" s="37"/>
      <c r="F2007" s="37"/>
      <c r="G2007" s="37"/>
      <c r="H2007" s="37"/>
      <c r="I2007" s="37"/>
      <c r="J2007" s="38" t="str">
        <f t="shared" si="142"/>
        <v>V</v>
      </c>
      <c r="K2007" s="38"/>
      <c r="L2007" s="38"/>
      <c r="M2007" s="38"/>
      <c r="N2007" s="38"/>
      <c r="O2007" s="38"/>
      <c r="P2007" s="38"/>
      <c r="U2007" s="39">
        <v>31.92</v>
      </c>
      <c r="V2007" s="40">
        <f t="shared" si="139"/>
        <v>9.728741237427613</v>
      </c>
      <c r="W2007" s="40"/>
      <c r="X2007" s="39"/>
      <c r="AA2007" s="34">
        <v>433.815</v>
      </c>
      <c r="AB2007" s="34">
        <f t="shared" si="141"/>
        <v>424.02025876257244</v>
      </c>
      <c r="AC2007" s="37"/>
      <c r="AD2007" s="40">
        <f t="shared" si="140"/>
        <v>8.8677412374276123</v>
      </c>
    </row>
    <row r="2008" spans="1:30" s="34" customFormat="1" x14ac:dyDescent="0.2">
      <c r="A2008" s="34" t="s">
        <v>200</v>
      </c>
      <c r="B2008" s="42">
        <v>473423095053301</v>
      </c>
      <c r="C2008" s="36" t="s">
        <v>44</v>
      </c>
      <c r="D2008" s="37">
        <v>37577</v>
      </c>
      <c r="E2008" s="37"/>
      <c r="F2008" s="37"/>
      <c r="G2008" s="37"/>
      <c r="H2008" s="37"/>
      <c r="I2008" s="37"/>
      <c r="J2008" s="38" t="str">
        <f t="shared" si="142"/>
        <v>V</v>
      </c>
      <c r="K2008" s="38"/>
      <c r="L2008" s="38"/>
      <c r="M2008" s="38"/>
      <c r="N2008" s="38"/>
      <c r="O2008" s="38"/>
      <c r="P2008" s="38"/>
      <c r="U2008" s="39">
        <v>32.049999999999997</v>
      </c>
      <c r="V2008" s="40">
        <f t="shared" si="139"/>
        <v>9.7683633038707693</v>
      </c>
      <c r="W2008" s="40"/>
      <c r="X2008" s="39"/>
      <c r="AA2008" s="34">
        <v>433.815</v>
      </c>
      <c r="AB2008" s="34">
        <f t="shared" si="141"/>
        <v>423.98063669612924</v>
      </c>
      <c r="AC2008" s="37"/>
      <c r="AD2008" s="40">
        <f t="shared" si="140"/>
        <v>8.9073633038707687</v>
      </c>
    </row>
    <row r="2009" spans="1:30" s="34" customFormat="1" x14ac:dyDescent="0.2">
      <c r="A2009" s="34" t="s">
        <v>200</v>
      </c>
      <c r="B2009" s="42">
        <v>473423095053301</v>
      </c>
      <c r="C2009" s="36" t="s">
        <v>44</v>
      </c>
      <c r="D2009" s="37">
        <v>37610</v>
      </c>
      <c r="E2009" s="37"/>
      <c r="F2009" s="37"/>
      <c r="G2009" s="37"/>
      <c r="H2009" s="37"/>
      <c r="I2009" s="37"/>
      <c r="J2009" s="38" t="str">
        <f t="shared" si="142"/>
        <v>V</v>
      </c>
      <c r="K2009" s="38"/>
      <c r="L2009" s="38"/>
      <c r="M2009" s="38"/>
      <c r="N2009" s="38"/>
      <c r="O2009" s="38"/>
      <c r="P2009" s="38"/>
      <c r="U2009" s="39">
        <v>32.15</v>
      </c>
      <c r="V2009" s="40">
        <f t="shared" si="139"/>
        <v>9.7988418165193529</v>
      </c>
      <c r="W2009" s="40"/>
      <c r="X2009" s="39"/>
      <c r="AA2009" s="34">
        <v>433.815</v>
      </c>
      <c r="AB2009" s="34">
        <f t="shared" si="141"/>
        <v>423.95015818348065</v>
      </c>
      <c r="AC2009" s="37"/>
      <c r="AD2009" s="40">
        <f t="shared" si="140"/>
        <v>8.9378418165193523</v>
      </c>
    </row>
    <row r="2010" spans="1:30" s="34" customFormat="1" x14ac:dyDescent="0.2">
      <c r="A2010" s="34" t="s">
        <v>200</v>
      </c>
      <c r="B2010" s="42">
        <v>473423095053301</v>
      </c>
      <c r="C2010" s="36" t="s">
        <v>44</v>
      </c>
      <c r="D2010" s="37">
        <v>37651</v>
      </c>
      <c r="E2010" s="37"/>
      <c r="F2010" s="37"/>
      <c r="G2010" s="37"/>
      <c r="H2010" s="37"/>
      <c r="I2010" s="37"/>
      <c r="J2010" s="38" t="str">
        <f t="shared" si="142"/>
        <v>V</v>
      </c>
      <c r="K2010" s="38"/>
      <c r="L2010" s="38"/>
      <c r="M2010" s="38"/>
      <c r="N2010" s="38"/>
      <c r="O2010" s="38"/>
      <c r="P2010" s="38"/>
      <c r="U2010" s="39">
        <v>32.31</v>
      </c>
      <c r="V2010" s="40">
        <f t="shared" si="139"/>
        <v>9.8476074367570874</v>
      </c>
      <c r="W2010" s="40"/>
      <c r="X2010" s="39"/>
      <c r="AA2010" s="34">
        <v>433.815</v>
      </c>
      <c r="AB2010" s="34">
        <f t="shared" si="141"/>
        <v>423.90139256324295</v>
      </c>
      <c r="AC2010" s="37"/>
      <c r="AD2010" s="40">
        <f t="shared" si="140"/>
        <v>8.9866074367570867</v>
      </c>
    </row>
    <row r="2011" spans="1:30" s="34" customFormat="1" x14ac:dyDescent="0.2">
      <c r="A2011" s="34" t="s">
        <v>200</v>
      </c>
      <c r="B2011" s="42">
        <v>473423095053301</v>
      </c>
      <c r="C2011" s="36" t="s">
        <v>44</v>
      </c>
      <c r="D2011" s="37">
        <v>37679</v>
      </c>
      <c r="E2011" s="37"/>
      <c r="F2011" s="37"/>
      <c r="G2011" s="37"/>
      <c r="H2011" s="37"/>
      <c r="I2011" s="37"/>
      <c r="J2011" s="38" t="str">
        <f t="shared" si="142"/>
        <v>V</v>
      </c>
      <c r="K2011" s="38"/>
      <c r="L2011" s="38"/>
      <c r="M2011" s="38"/>
      <c r="N2011" s="38"/>
      <c r="O2011" s="38"/>
      <c r="P2011" s="38"/>
      <c r="U2011" s="39">
        <v>32.450000000000003</v>
      </c>
      <c r="V2011" s="40">
        <f t="shared" si="139"/>
        <v>9.8902773544651019</v>
      </c>
      <c r="W2011" s="40"/>
      <c r="X2011" s="39"/>
      <c r="AA2011" s="34">
        <v>433.815</v>
      </c>
      <c r="AB2011" s="34">
        <f t="shared" si="141"/>
        <v>423.8587226455349</v>
      </c>
      <c r="AC2011" s="37"/>
      <c r="AD2011" s="40">
        <f t="shared" si="140"/>
        <v>9.0292773544651013</v>
      </c>
    </row>
    <row r="2012" spans="1:30" s="34" customFormat="1" x14ac:dyDescent="0.2">
      <c r="A2012" s="34" t="s">
        <v>200</v>
      </c>
      <c r="B2012" s="42">
        <v>473423095053301</v>
      </c>
      <c r="C2012" s="36" t="s">
        <v>44</v>
      </c>
      <c r="D2012" s="37">
        <v>37705</v>
      </c>
      <c r="E2012" s="37"/>
      <c r="F2012" s="37"/>
      <c r="G2012" s="37"/>
      <c r="H2012" s="37"/>
      <c r="I2012" s="37"/>
      <c r="J2012" s="38" t="str">
        <f t="shared" si="142"/>
        <v>V</v>
      </c>
      <c r="K2012" s="38"/>
      <c r="L2012" s="38"/>
      <c r="M2012" s="38"/>
      <c r="N2012" s="38"/>
      <c r="O2012" s="38"/>
      <c r="P2012" s="38"/>
      <c r="U2012" s="39">
        <v>32.51</v>
      </c>
      <c r="V2012" s="40">
        <f t="shared" si="139"/>
        <v>9.908564462054251</v>
      </c>
      <c r="W2012" s="40"/>
      <c r="X2012" s="39"/>
      <c r="AA2012" s="34">
        <v>433.815</v>
      </c>
      <c r="AB2012" s="34">
        <f t="shared" si="141"/>
        <v>423.84043553794578</v>
      </c>
      <c r="AC2012" s="37"/>
      <c r="AD2012" s="40">
        <f t="shared" si="140"/>
        <v>9.0475644620542504</v>
      </c>
    </row>
    <row r="2013" spans="1:30" s="34" customFormat="1" x14ac:dyDescent="0.2">
      <c r="A2013" s="34" t="s">
        <v>200</v>
      </c>
      <c r="B2013" s="42">
        <v>473423095053301</v>
      </c>
      <c r="C2013" s="36" t="s">
        <v>44</v>
      </c>
      <c r="D2013" s="37">
        <v>37739</v>
      </c>
      <c r="E2013" s="37"/>
      <c r="F2013" s="37"/>
      <c r="G2013" s="37"/>
      <c r="H2013" s="37"/>
      <c r="I2013" s="37"/>
      <c r="J2013" s="38" t="str">
        <f t="shared" si="142"/>
        <v>V</v>
      </c>
      <c r="K2013" s="38"/>
      <c r="L2013" s="38"/>
      <c r="M2013" s="38"/>
      <c r="N2013" s="38"/>
      <c r="O2013" s="38"/>
      <c r="P2013" s="38"/>
      <c r="U2013" s="39">
        <v>32.47</v>
      </c>
      <c r="V2013" s="40">
        <f t="shared" si="139"/>
        <v>9.8963730569948183</v>
      </c>
      <c r="W2013" s="40"/>
      <c r="X2013" s="39"/>
      <c r="AA2013" s="34">
        <v>433.815</v>
      </c>
      <c r="AB2013" s="34">
        <f t="shared" si="141"/>
        <v>423.85262694300519</v>
      </c>
      <c r="AC2013" s="37"/>
      <c r="AD2013" s="40">
        <f t="shared" si="140"/>
        <v>9.0353730569948176</v>
      </c>
    </row>
    <row r="2014" spans="1:30" s="34" customFormat="1" x14ac:dyDescent="0.2">
      <c r="A2014" s="34" t="s">
        <v>200</v>
      </c>
      <c r="B2014" s="42">
        <v>473423095053301</v>
      </c>
      <c r="C2014" s="36" t="s">
        <v>44</v>
      </c>
      <c r="D2014" s="37">
        <v>37761</v>
      </c>
      <c r="E2014" s="37"/>
      <c r="F2014" s="37"/>
      <c r="G2014" s="37"/>
      <c r="H2014" s="37"/>
      <c r="I2014" s="37"/>
      <c r="J2014" s="38" t="str">
        <f t="shared" si="142"/>
        <v>V</v>
      </c>
      <c r="K2014" s="38"/>
      <c r="L2014" s="38"/>
      <c r="M2014" s="38"/>
      <c r="N2014" s="38"/>
      <c r="O2014" s="38"/>
      <c r="P2014" s="38"/>
      <c r="U2014" s="39">
        <v>32.44</v>
      </c>
      <c r="V2014" s="40">
        <f t="shared" si="139"/>
        <v>9.887229503200242</v>
      </c>
      <c r="W2014" s="40"/>
      <c r="X2014" s="39"/>
      <c r="AA2014" s="34">
        <v>433.815</v>
      </c>
      <c r="AB2014" s="34">
        <f t="shared" si="141"/>
        <v>423.86177049679981</v>
      </c>
      <c r="AC2014" s="37"/>
      <c r="AD2014" s="40">
        <f t="shared" si="140"/>
        <v>9.0262295032002413</v>
      </c>
    </row>
    <row r="2015" spans="1:30" s="34" customFormat="1" x14ac:dyDescent="0.2">
      <c r="A2015" s="34" t="s">
        <v>200</v>
      </c>
      <c r="B2015" s="42">
        <v>473423095053301</v>
      </c>
      <c r="C2015" s="36" t="s">
        <v>44</v>
      </c>
      <c r="D2015" s="37">
        <v>37802</v>
      </c>
      <c r="E2015" s="37"/>
      <c r="F2015" s="37"/>
      <c r="G2015" s="37"/>
      <c r="H2015" s="37"/>
      <c r="I2015" s="37"/>
      <c r="J2015" s="38" t="str">
        <f t="shared" si="142"/>
        <v>V</v>
      </c>
      <c r="K2015" s="38"/>
      <c r="L2015" s="38"/>
      <c r="M2015" s="38"/>
      <c r="N2015" s="38"/>
      <c r="O2015" s="38"/>
      <c r="P2015" s="38"/>
      <c r="U2015" s="39">
        <v>32.39</v>
      </c>
      <c r="V2015" s="40">
        <f t="shared" si="139"/>
        <v>9.8719902468759528</v>
      </c>
      <c r="W2015" s="40"/>
      <c r="X2015" s="39"/>
      <c r="AA2015" s="34">
        <v>433.815</v>
      </c>
      <c r="AB2015" s="34">
        <f t="shared" si="141"/>
        <v>423.87700975312407</v>
      </c>
      <c r="AC2015" s="37"/>
      <c r="AD2015" s="40">
        <f t="shared" si="140"/>
        <v>9.0109902468759522</v>
      </c>
    </row>
    <row r="2016" spans="1:30" s="34" customFormat="1" x14ac:dyDescent="0.2">
      <c r="A2016" s="34" t="s">
        <v>200</v>
      </c>
      <c r="B2016" s="42">
        <v>473423095053301</v>
      </c>
      <c r="C2016" s="36" t="s">
        <v>44</v>
      </c>
      <c r="D2016" s="37">
        <v>37832</v>
      </c>
      <c r="E2016" s="37"/>
      <c r="F2016" s="37"/>
      <c r="G2016" s="37"/>
      <c r="H2016" s="37"/>
      <c r="I2016" s="37"/>
      <c r="J2016" s="38" t="str">
        <f t="shared" si="142"/>
        <v>V</v>
      </c>
      <c r="K2016" s="38"/>
      <c r="L2016" s="38"/>
      <c r="M2016" s="38"/>
      <c r="N2016" s="38"/>
      <c r="O2016" s="38"/>
      <c r="P2016" s="38"/>
      <c r="U2016" s="39">
        <v>32.39</v>
      </c>
      <c r="V2016" s="40">
        <f t="shared" si="139"/>
        <v>9.8719902468759528</v>
      </c>
      <c r="W2016" s="40"/>
      <c r="X2016" s="39"/>
      <c r="AA2016" s="34">
        <v>433.815</v>
      </c>
      <c r="AB2016" s="34">
        <f t="shared" si="141"/>
        <v>423.87700975312407</v>
      </c>
      <c r="AC2016" s="37"/>
      <c r="AD2016" s="40">
        <f t="shared" si="140"/>
        <v>9.0109902468759522</v>
      </c>
    </row>
    <row r="2017" spans="1:30" s="34" customFormat="1" x14ac:dyDescent="0.2">
      <c r="A2017" s="34" t="s">
        <v>200</v>
      </c>
      <c r="B2017" s="42">
        <v>473423095053301</v>
      </c>
      <c r="C2017" s="36" t="s">
        <v>44</v>
      </c>
      <c r="D2017" s="37">
        <v>37833</v>
      </c>
      <c r="E2017" s="37"/>
      <c r="F2017" s="37"/>
      <c r="G2017" s="37"/>
      <c r="H2017" s="37"/>
      <c r="I2017" s="37"/>
      <c r="J2017" s="38" t="str">
        <f t="shared" si="142"/>
        <v>V</v>
      </c>
      <c r="K2017" s="38"/>
      <c r="L2017" s="38"/>
      <c r="M2017" s="38"/>
      <c r="N2017" s="38"/>
      <c r="O2017" s="38"/>
      <c r="P2017" s="38"/>
      <c r="U2017" s="39">
        <v>32.380000000000003</v>
      </c>
      <c r="V2017" s="40">
        <f t="shared" si="139"/>
        <v>9.8689423956110947</v>
      </c>
      <c r="W2017" s="40"/>
      <c r="X2017" s="39"/>
      <c r="AA2017" s="34">
        <v>433.815</v>
      </c>
      <c r="AB2017" s="34">
        <f t="shared" si="141"/>
        <v>423.88005760438892</v>
      </c>
      <c r="AC2017" s="37"/>
      <c r="AD2017" s="40">
        <f t="shared" si="140"/>
        <v>9.007942395611094</v>
      </c>
    </row>
    <row r="2018" spans="1:30" s="34" customFormat="1" x14ac:dyDescent="0.2">
      <c r="A2018" s="34" t="s">
        <v>200</v>
      </c>
      <c r="B2018" s="42">
        <v>473423095053301</v>
      </c>
      <c r="C2018" s="36" t="s">
        <v>44</v>
      </c>
      <c r="D2018" s="37">
        <v>37859</v>
      </c>
      <c r="E2018" s="37"/>
      <c r="F2018" s="37"/>
      <c r="G2018" s="37"/>
      <c r="H2018" s="37"/>
      <c r="I2018" s="37"/>
      <c r="J2018" s="38" t="str">
        <f t="shared" si="142"/>
        <v>V</v>
      </c>
      <c r="K2018" s="38"/>
      <c r="L2018" s="38"/>
      <c r="M2018" s="38"/>
      <c r="N2018" s="38"/>
      <c r="O2018" s="38"/>
      <c r="P2018" s="38"/>
      <c r="U2018" s="39">
        <v>32.53</v>
      </c>
      <c r="V2018" s="40">
        <f t="shared" si="139"/>
        <v>9.9146601645839674</v>
      </c>
      <c r="W2018" s="40"/>
      <c r="X2018" s="39"/>
      <c r="AA2018" s="34">
        <v>433.815</v>
      </c>
      <c r="AB2018" s="34">
        <f t="shared" si="141"/>
        <v>423.83433983541607</v>
      </c>
      <c r="AC2018" s="37"/>
      <c r="AD2018" s="40">
        <f t="shared" si="140"/>
        <v>9.0536601645839667</v>
      </c>
    </row>
    <row r="2019" spans="1:30" s="34" customFormat="1" x14ac:dyDescent="0.2">
      <c r="A2019" s="34" t="s">
        <v>200</v>
      </c>
      <c r="B2019" s="42">
        <v>473423095053301</v>
      </c>
      <c r="C2019" s="36" t="s">
        <v>44</v>
      </c>
      <c r="D2019" s="37">
        <v>37860</v>
      </c>
      <c r="E2019" s="37"/>
      <c r="F2019" s="37"/>
      <c r="G2019" s="37"/>
      <c r="H2019" s="37"/>
      <c r="I2019" s="37"/>
      <c r="J2019" s="38" t="str">
        <f t="shared" si="142"/>
        <v>V</v>
      </c>
      <c r="K2019" s="38"/>
      <c r="L2019" s="38"/>
      <c r="M2019" s="38"/>
      <c r="N2019" s="38"/>
      <c r="O2019" s="38"/>
      <c r="P2019" s="38"/>
      <c r="U2019" s="39">
        <v>32.54</v>
      </c>
      <c r="V2019" s="40">
        <f t="shared" si="139"/>
        <v>9.9177080158488256</v>
      </c>
      <c r="W2019" s="40"/>
      <c r="X2019" s="39"/>
      <c r="AA2019" s="34">
        <v>433.815</v>
      </c>
      <c r="AB2019" s="34">
        <f t="shared" si="141"/>
        <v>423.83129198415122</v>
      </c>
      <c r="AC2019" s="37"/>
      <c r="AD2019" s="40">
        <f t="shared" si="140"/>
        <v>9.0567080158488249</v>
      </c>
    </row>
    <row r="2020" spans="1:30" s="34" customFormat="1" x14ac:dyDescent="0.2">
      <c r="A2020" s="34" t="s">
        <v>200</v>
      </c>
      <c r="B2020" s="42">
        <v>473423095053301</v>
      </c>
      <c r="C2020" s="36" t="s">
        <v>44</v>
      </c>
      <c r="D2020" s="37">
        <v>37888</v>
      </c>
      <c r="E2020" s="37"/>
      <c r="F2020" s="37"/>
      <c r="G2020" s="37"/>
      <c r="H2020" s="37"/>
      <c r="I2020" s="37"/>
      <c r="J2020" s="38" t="str">
        <f t="shared" si="142"/>
        <v>V</v>
      </c>
      <c r="K2020" s="38"/>
      <c r="L2020" s="38"/>
      <c r="M2020" s="38"/>
      <c r="N2020" s="38"/>
      <c r="O2020" s="38"/>
      <c r="P2020" s="38"/>
      <c r="U2020" s="39">
        <v>32.619999999999997</v>
      </c>
      <c r="V2020" s="40">
        <f t="shared" si="139"/>
        <v>9.942090825967691</v>
      </c>
      <c r="W2020" s="40"/>
      <c r="X2020" s="39"/>
      <c r="Z2020" s="34" t="s">
        <v>81</v>
      </c>
      <c r="AA2020" s="34">
        <v>433.815</v>
      </c>
      <c r="AB2020" s="34">
        <f t="shared" si="141"/>
        <v>423.80690917403234</v>
      </c>
      <c r="AC2020" s="37"/>
      <c r="AD2020" s="40">
        <f t="shared" si="140"/>
        <v>9.0810908259676903</v>
      </c>
    </row>
    <row r="2021" spans="1:30" s="34" customFormat="1" x14ac:dyDescent="0.2">
      <c r="A2021" s="34" t="s">
        <v>200</v>
      </c>
      <c r="B2021" s="42">
        <v>473423095053301</v>
      </c>
      <c r="C2021" s="36" t="s">
        <v>44</v>
      </c>
      <c r="D2021" s="37">
        <v>37924</v>
      </c>
      <c r="E2021" s="37"/>
      <c r="F2021" s="37"/>
      <c r="G2021" s="37"/>
      <c r="H2021" s="37"/>
      <c r="I2021" s="37"/>
      <c r="J2021" s="38" t="str">
        <f t="shared" si="142"/>
        <v>V</v>
      </c>
      <c r="K2021" s="38"/>
      <c r="L2021" s="38"/>
      <c r="M2021" s="38"/>
      <c r="N2021" s="38"/>
      <c r="O2021" s="38"/>
      <c r="P2021" s="38"/>
      <c r="U2021" s="39">
        <v>32.64</v>
      </c>
      <c r="V2021" s="40">
        <f t="shared" si="139"/>
        <v>9.9481865284974091</v>
      </c>
      <c r="W2021" s="40"/>
      <c r="X2021" s="39"/>
      <c r="Z2021" s="34" t="s">
        <v>82</v>
      </c>
      <c r="AA2021" s="34">
        <v>433.815</v>
      </c>
      <c r="AB2021" s="34">
        <f t="shared" si="141"/>
        <v>423.80081347150264</v>
      </c>
      <c r="AC2021" s="37"/>
      <c r="AD2021" s="40">
        <f t="shared" si="140"/>
        <v>9.0871865284974085</v>
      </c>
    </row>
    <row r="2022" spans="1:30" s="34" customFormat="1" x14ac:dyDescent="0.2">
      <c r="A2022" s="34" t="s">
        <v>200</v>
      </c>
      <c r="B2022" s="42">
        <v>473423095053301</v>
      </c>
      <c r="C2022" s="36" t="s">
        <v>44</v>
      </c>
      <c r="D2022" s="37">
        <v>37930</v>
      </c>
      <c r="E2022" s="37"/>
      <c r="F2022" s="37"/>
      <c r="G2022" s="37"/>
      <c r="H2022" s="37"/>
      <c r="I2022" s="37"/>
      <c r="J2022" s="38" t="str">
        <f t="shared" si="142"/>
        <v>V</v>
      </c>
      <c r="K2022" s="38"/>
      <c r="L2022" s="38"/>
      <c r="M2022" s="38"/>
      <c r="N2022" s="38"/>
      <c r="O2022" s="38"/>
      <c r="P2022" s="38"/>
      <c r="U2022" s="39">
        <v>32.64</v>
      </c>
      <c r="V2022" s="40">
        <f t="shared" si="139"/>
        <v>9.9481865284974091</v>
      </c>
      <c r="W2022" s="40"/>
      <c r="X2022" s="39"/>
      <c r="Z2022" s="34" t="s">
        <v>86</v>
      </c>
      <c r="AA2022" s="34">
        <v>433.815</v>
      </c>
      <c r="AB2022" s="34">
        <f t="shared" si="141"/>
        <v>423.80081347150264</v>
      </c>
      <c r="AC2022" s="37"/>
      <c r="AD2022" s="40">
        <f t="shared" si="140"/>
        <v>9.0871865284974085</v>
      </c>
    </row>
    <row r="2023" spans="1:30" s="34" customFormat="1" x14ac:dyDescent="0.2">
      <c r="A2023" s="34" t="s">
        <v>200</v>
      </c>
      <c r="B2023" s="42">
        <v>473423095053301</v>
      </c>
      <c r="C2023" s="36" t="s">
        <v>44</v>
      </c>
      <c r="D2023" s="37">
        <v>37951</v>
      </c>
      <c r="E2023" s="37"/>
      <c r="F2023" s="37"/>
      <c r="G2023" s="37"/>
      <c r="H2023" s="37"/>
      <c r="I2023" s="37"/>
      <c r="J2023" s="38" t="str">
        <f t="shared" si="142"/>
        <v>V</v>
      </c>
      <c r="K2023" s="38"/>
      <c r="L2023" s="38"/>
      <c r="M2023" s="38"/>
      <c r="N2023" s="38"/>
      <c r="O2023" s="38"/>
      <c r="P2023" s="38"/>
      <c r="U2023" s="39">
        <v>32.65</v>
      </c>
      <c r="V2023" s="40">
        <f t="shared" si="139"/>
        <v>9.9512343797622673</v>
      </c>
      <c r="W2023" s="40"/>
      <c r="X2023" s="39"/>
      <c r="Z2023" s="34" t="s">
        <v>83</v>
      </c>
      <c r="AA2023" s="34">
        <v>433.815</v>
      </c>
      <c r="AB2023" s="34">
        <f t="shared" si="141"/>
        <v>423.79776562023778</v>
      </c>
      <c r="AC2023" s="37"/>
      <c r="AD2023" s="40">
        <f t="shared" si="140"/>
        <v>9.0902343797622667</v>
      </c>
    </row>
    <row r="2024" spans="1:30" s="34" customFormat="1" x14ac:dyDescent="0.2">
      <c r="A2024" s="34" t="s">
        <v>200</v>
      </c>
      <c r="B2024" s="42">
        <v>473423095053301</v>
      </c>
      <c r="C2024" s="36" t="s">
        <v>44</v>
      </c>
      <c r="D2024" s="37">
        <v>37978</v>
      </c>
      <c r="E2024" s="37"/>
      <c r="F2024" s="37"/>
      <c r="G2024" s="37"/>
      <c r="H2024" s="37"/>
      <c r="I2024" s="37"/>
      <c r="J2024" s="38" t="str">
        <f t="shared" si="142"/>
        <v>V</v>
      </c>
      <c r="K2024" s="38"/>
      <c r="L2024" s="38"/>
      <c r="M2024" s="38"/>
      <c r="N2024" s="38"/>
      <c r="O2024" s="38"/>
      <c r="P2024" s="38"/>
      <c r="U2024" s="39">
        <v>32.74</v>
      </c>
      <c r="V2024" s="40">
        <f t="shared" si="139"/>
        <v>9.9786650411459927</v>
      </c>
      <c r="W2024" s="40"/>
      <c r="X2024" s="39"/>
      <c r="Z2024" s="34" t="s">
        <v>84</v>
      </c>
      <c r="AA2024" s="34">
        <v>433.815</v>
      </c>
      <c r="AB2024" s="34">
        <f t="shared" si="141"/>
        <v>423.77033495885405</v>
      </c>
      <c r="AC2024" s="37"/>
      <c r="AD2024" s="40">
        <f t="shared" si="140"/>
        <v>9.1176650411459921</v>
      </c>
    </row>
    <row r="2025" spans="1:30" s="34" customFormat="1" x14ac:dyDescent="0.2">
      <c r="A2025" s="34" t="s">
        <v>200</v>
      </c>
      <c r="B2025" s="42">
        <v>473423095053301</v>
      </c>
      <c r="C2025" s="36" t="s">
        <v>44</v>
      </c>
      <c r="D2025" s="37">
        <v>38008</v>
      </c>
      <c r="E2025" s="37"/>
      <c r="F2025" s="37"/>
      <c r="G2025" s="37"/>
      <c r="H2025" s="37"/>
      <c r="I2025" s="37"/>
      <c r="J2025" s="38" t="str">
        <f t="shared" si="142"/>
        <v>V</v>
      </c>
      <c r="K2025" s="38"/>
      <c r="L2025" s="38"/>
      <c r="M2025" s="38"/>
      <c r="N2025" s="38"/>
      <c r="O2025" s="38"/>
      <c r="P2025" s="38"/>
      <c r="U2025" s="39">
        <v>32.78</v>
      </c>
      <c r="V2025" s="40">
        <f t="shared" si="139"/>
        <v>9.9908564462054255</v>
      </c>
      <c r="W2025" s="40"/>
      <c r="X2025" s="39"/>
      <c r="Z2025" s="34" t="s">
        <v>85</v>
      </c>
      <c r="AA2025" s="34">
        <v>433.815</v>
      </c>
      <c r="AB2025" s="34">
        <f t="shared" si="141"/>
        <v>423.75814355379458</v>
      </c>
      <c r="AC2025" s="37"/>
      <c r="AD2025" s="40">
        <f t="shared" si="140"/>
        <v>9.1298564462054248</v>
      </c>
    </row>
    <row r="2026" spans="1:30" s="34" customFormat="1" x14ac:dyDescent="0.2">
      <c r="A2026" s="34" t="s">
        <v>200</v>
      </c>
      <c r="B2026" s="42">
        <v>473423095053301</v>
      </c>
      <c r="C2026" s="36" t="s">
        <v>44</v>
      </c>
      <c r="D2026" s="37">
        <v>38047</v>
      </c>
      <c r="E2026" s="37"/>
      <c r="F2026" s="37"/>
      <c r="G2026" s="37"/>
      <c r="H2026" s="37"/>
      <c r="I2026" s="37"/>
      <c r="J2026" s="38" t="str">
        <f t="shared" si="142"/>
        <v>V</v>
      </c>
      <c r="K2026" s="38"/>
      <c r="L2026" s="38"/>
      <c r="M2026" s="38"/>
      <c r="N2026" s="38"/>
      <c r="O2026" s="38"/>
      <c r="P2026" s="38"/>
      <c r="U2026" s="39">
        <v>32.869999999999997</v>
      </c>
      <c r="V2026" s="40">
        <f t="shared" si="139"/>
        <v>10.018287107589149</v>
      </c>
      <c r="W2026" s="40"/>
      <c r="X2026" s="39"/>
      <c r="Z2026" s="34" t="s">
        <v>87</v>
      </c>
      <c r="AA2026" s="34">
        <v>433.815</v>
      </c>
      <c r="AB2026" s="34">
        <f t="shared" si="141"/>
        <v>423.73071289241085</v>
      </c>
      <c r="AC2026" s="37"/>
      <c r="AD2026" s="40">
        <f t="shared" si="140"/>
        <v>9.1572871075891484</v>
      </c>
    </row>
    <row r="2027" spans="1:30" s="34" customFormat="1" x14ac:dyDescent="0.2">
      <c r="A2027" s="34" t="s">
        <v>200</v>
      </c>
      <c r="B2027" s="42">
        <v>473423095053301</v>
      </c>
      <c r="C2027" s="36" t="s">
        <v>44</v>
      </c>
      <c r="D2027" s="37">
        <v>38078</v>
      </c>
      <c r="E2027" s="37"/>
      <c r="F2027" s="37"/>
      <c r="G2027" s="37"/>
      <c r="H2027" s="37"/>
      <c r="I2027" s="37"/>
      <c r="J2027" s="38" t="str">
        <f t="shared" si="142"/>
        <v>V</v>
      </c>
      <c r="K2027" s="38"/>
      <c r="L2027" s="38"/>
      <c r="M2027" s="38"/>
      <c r="N2027" s="38"/>
      <c r="O2027" s="38"/>
      <c r="P2027" s="38"/>
      <c r="U2027" s="39">
        <v>32.86</v>
      </c>
      <c r="V2027" s="40">
        <f t="shared" si="139"/>
        <v>10.015239256324291</v>
      </c>
      <c r="W2027" s="40"/>
      <c r="X2027" s="39"/>
      <c r="Z2027" s="34" t="s">
        <v>88</v>
      </c>
      <c r="AA2027" s="34">
        <v>433.815</v>
      </c>
      <c r="AB2027" s="34">
        <f t="shared" si="141"/>
        <v>423.73376074367576</v>
      </c>
      <c r="AC2027" s="37"/>
      <c r="AD2027" s="40">
        <f t="shared" si="140"/>
        <v>9.1542392563242903</v>
      </c>
    </row>
    <row r="2028" spans="1:30" s="34" customFormat="1" x14ac:dyDescent="0.2">
      <c r="A2028" s="34" t="s">
        <v>200</v>
      </c>
      <c r="B2028" s="42">
        <v>473423095053301</v>
      </c>
      <c r="C2028" s="36" t="s">
        <v>44</v>
      </c>
      <c r="D2028" s="37">
        <v>38105</v>
      </c>
      <c r="E2028" s="37"/>
      <c r="F2028" s="37"/>
      <c r="G2028" s="37"/>
      <c r="H2028" s="37"/>
      <c r="I2028" s="37"/>
      <c r="J2028" s="38" t="str">
        <f t="shared" si="142"/>
        <v>V</v>
      </c>
      <c r="K2028" s="38"/>
      <c r="L2028" s="38"/>
      <c r="M2028" s="38"/>
      <c r="N2028" s="38"/>
      <c r="O2028" s="38"/>
      <c r="P2028" s="38"/>
      <c r="U2028" s="39">
        <v>32.85</v>
      </c>
      <c r="V2028" s="40">
        <f t="shared" si="139"/>
        <v>10.012191405059433</v>
      </c>
      <c r="W2028" s="40"/>
      <c r="X2028" s="39"/>
      <c r="Z2028" s="34" t="s">
        <v>89</v>
      </c>
      <c r="AA2028" s="34">
        <v>433.815</v>
      </c>
      <c r="AB2028" s="34">
        <f t="shared" si="141"/>
        <v>423.73680859494061</v>
      </c>
      <c r="AC2028" s="37"/>
      <c r="AD2028" s="40">
        <f t="shared" si="140"/>
        <v>9.1511914050594321</v>
      </c>
    </row>
    <row r="2029" spans="1:30" s="34" customFormat="1" x14ac:dyDescent="0.2">
      <c r="A2029" s="34" t="s">
        <v>200</v>
      </c>
      <c r="B2029" s="42">
        <v>473423095053301</v>
      </c>
      <c r="C2029" s="36" t="s">
        <v>44</v>
      </c>
      <c r="D2029" s="37">
        <v>38131</v>
      </c>
      <c r="E2029" s="37"/>
      <c r="F2029" s="37"/>
      <c r="G2029" s="37"/>
      <c r="H2029" s="37"/>
      <c r="I2029" s="37"/>
      <c r="J2029" s="38" t="str">
        <f t="shared" si="142"/>
        <v>V</v>
      </c>
      <c r="K2029" s="38"/>
      <c r="L2029" s="38"/>
      <c r="M2029" s="38"/>
      <c r="N2029" s="38"/>
      <c r="O2029" s="38"/>
      <c r="P2029" s="38"/>
      <c r="U2029" s="39">
        <v>32.880000000000003</v>
      </c>
      <c r="V2029" s="40">
        <f t="shared" si="139"/>
        <v>10.021334958854009</v>
      </c>
      <c r="W2029" s="40"/>
      <c r="X2029" s="39"/>
      <c r="Z2029" s="34" t="s">
        <v>89</v>
      </c>
      <c r="AA2029" s="34">
        <v>433.815</v>
      </c>
      <c r="AB2029" s="34">
        <f t="shared" si="141"/>
        <v>423.727665041146</v>
      </c>
      <c r="AC2029" s="37"/>
      <c r="AD2029" s="40">
        <f t="shared" si="140"/>
        <v>9.1603349588540084</v>
      </c>
    </row>
    <row r="2030" spans="1:30" s="34" customFormat="1" x14ac:dyDescent="0.2">
      <c r="A2030" s="34" t="s">
        <v>200</v>
      </c>
      <c r="B2030" s="42">
        <v>473423095053301</v>
      </c>
      <c r="C2030" s="36" t="s">
        <v>44</v>
      </c>
      <c r="D2030" s="37">
        <v>38162</v>
      </c>
      <c r="E2030" s="37"/>
      <c r="F2030" s="37"/>
      <c r="G2030" s="37"/>
      <c r="H2030" s="37"/>
      <c r="I2030" s="37"/>
      <c r="J2030" s="38" t="str">
        <f t="shared" si="142"/>
        <v>V</v>
      </c>
      <c r="K2030" s="38"/>
      <c r="L2030" s="38"/>
      <c r="M2030" s="38"/>
      <c r="N2030" s="38"/>
      <c r="O2030" s="38"/>
      <c r="P2030" s="38"/>
      <c r="U2030" s="39">
        <v>32.85</v>
      </c>
      <c r="V2030" s="40">
        <f t="shared" si="139"/>
        <v>10.012191405059433</v>
      </c>
      <c r="W2030" s="40"/>
      <c r="X2030" s="39"/>
      <c r="Z2030" s="34" t="s">
        <v>90</v>
      </c>
      <c r="AA2030" s="34">
        <v>433.815</v>
      </c>
      <c r="AB2030" s="34">
        <f t="shared" si="141"/>
        <v>423.73680859494061</v>
      </c>
      <c r="AC2030" s="37"/>
      <c r="AD2030" s="40">
        <f t="shared" si="140"/>
        <v>9.1511914050594321</v>
      </c>
    </row>
    <row r="2031" spans="1:30" s="34" customFormat="1" x14ac:dyDescent="0.2">
      <c r="A2031" s="34" t="s">
        <v>200</v>
      </c>
      <c r="B2031" s="42">
        <v>473423095053301</v>
      </c>
      <c r="C2031" s="36" t="s">
        <v>44</v>
      </c>
      <c r="D2031" s="37">
        <v>38191</v>
      </c>
      <c r="E2031" s="37"/>
      <c r="F2031" s="37"/>
      <c r="G2031" s="37"/>
      <c r="H2031" s="37"/>
      <c r="I2031" s="37"/>
      <c r="J2031" s="38" t="str">
        <f t="shared" si="142"/>
        <v>V</v>
      </c>
      <c r="K2031" s="38"/>
      <c r="L2031" s="38"/>
      <c r="M2031" s="38"/>
      <c r="N2031" s="38"/>
      <c r="O2031" s="38"/>
      <c r="P2031" s="38"/>
      <c r="U2031" s="39">
        <v>32.950000000000003</v>
      </c>
      <c r="V2031" s="40">
        <f t="shared" si="139"/>
        <v>10.042669917708016</v>
      </c>
      <c r="W2031" s="40"/>
      <c r="X2031" s="39"/>
      <c r="Z2031" s="34" t="s">
        <v>91</v>
      </c>
      <c r="AA2031" s="34">
        <v>433.815</v>
      </c>
      <c r="AB2031" s="34">
        <f t="shared" si="141"/>
        <v>423.70633008229203</v>
      </c>
      <c r="AC2031" s="37"/>
      <c r="AD2031" s="40">
        <f t="shared" si="140"/>
        <v>9.1816699177080157</v>
      </c>
    </row>
    <row r="2032" spans="1:30" s="34" customFormat="1" x14ac:dyDescent="0.2">
      <c r="A2032" s="34" t="s">
        <v>200</v>
      </c>
      <c r="B2032" s="42">
        <v>473423095053301</v>
      </c>
      <c r="C2032" s="36" t="s">
        <v>44</v>
      </c>
      <c r="D2032" s="37">
        <v>38216</v>
      </c>
      <c r="E2032" s="37"/>
      <c r="F2032" s="37"/>
      <c r="G2032" s="37"/>
      <c r="H2032" s="37"/>
      <c r="I2032" s="37"/>
      <c r="J2032" s="38" t="str">
        <f t="shared" si="142"/>
        <v>V</v>
      </c>
      <c r="K2032" s="38"/>
      <c r="L2032" s="38"/>
      <c r="M2032" s="38"/>
      <c r="N2032" s="38"/>
      <c r="O2032" s="38"/>
      <c r="P2032" s="38"/>
      <c r="U2032" s="39">
        <v>33.049999999999997</v>
      </c>
      <c r="V2032" s="40">
        <f t="shared" si="139"/>
        <v>10.073148430356598</v>
      </c>
      <c r="W2032" s="40"/>
      <c r="X2032" s="39"/>
      <c r="Z2032" s="34" t="s">
        <v>92</v>
      </c>
      <c r="AA2032" s="34">
        <v>433.815</v>
      </c>
      <c r="AB2032" s="34">
        <f t="shared" si="141"/>
        <v>423.67585156964344</v>
      </c>
      <c r="AC2032" s="37"/>
      <c r="AD2032" s="40">
        <f t="shared" si="140"/>
        <v>9.2121484303565975</v>
      </c>
    </row>
    <row r="2033" spans="1:30" s="34" customFormat="1" x14ac:dyDescent="0.2">
      <c r="A2033" s="34" t="s">
        <v>200</v>
      </c>
      <c r="B2033" s="42">
        <v>473423095053301</v>
      </c>
      <c r="C2033" s="36" t="s">
        <v>44</v>
      </c>
      <c r="D2033" s="37">
        <v>38225</v>
      </c>
      <c r="E2033" s="37"/>
      <c r="F2033" s="37"/>
      <c r="G2033" s="37"/>
      <c r="H2033" s="37"/>
      <c r="I2033" s="37"/>
      <c r="J2033" s="38" t="str">
        <f t="shared" si="142"/>
        <v>V</v>
      </c>
      <c r="K2033" s="38"/>
      <c r="L2033" s="38"/>
      <c r="M2033" s="38"/>
      <c r="N2033" s="38"/>
      <c r="O2033" s="38"/>
      <c r="P2033" s="38"/>
      <c r="U2033" s="39">
        <v>33.11</v>
      </c>
      <c r="V2033" s="40">
        <f t="shared" si="139"/>
        <v>10.091435537945747</v>
      </c>
      <c r="W2033" s="40"/>
      <c r="X2033" s="39"/>
      <c r="Z2033" s="34" t="s">
        <v>93</v>
      </c>
      <c r="AA2033" s="34">
        <v>433.815</v>
      </c>
      <c r="AB2033" s="34">
        <f t="shared" si="141"/>
        <v>423.65756446205427</v>
      </c>
      <c r="AC2033" s="37"/>
      <c r="AD2033" s="40">
        <f t="shared" si="140"/>
        <v>9.2304355379457466</v>
      </c>
    </row>
    <row r="2034" spans="1:30" s="34" customFormat="1" x14ac:dyDescent="0.2">
      <c r="A2034" s="34" t="s">
        <v>200</v>
      </c>
      <c r="B2034" s="42">
        <v>473423095053301</v>
      </c>
      <c r="C2034" s="36" t="s">
        <v>44</v>
      </c>
      <c r="D2034" s="37">
        <v>38250</v>
      </c>
      <c r="E2034" s="37"/>
      <c r="F2034" s="37"/>
      <c r="G2034" s="37"/>
      <c r="H2034" s="37"/>
      <c r="I2034" s="37"/>
      <c r="J2034" s="38" t="str">
        <f t="shared" si="142"/>
        <v>V</v>
      </c>
      <c r="K2034" s="38"/>
      <c r="L2034" s="38"/>
      <c r="M2034" s="38"/>
      <c r="N2034" s="38"/>
      <c r="O2034" s="38"/>
      <c r="P2034" s="38"/>
      <c r="U2034" s="39">
        <v>33.14</v>
      </c>
      <c r="V2034" s="40">
        <f t="shared" si="139"/>
        <v>10.100579091740324</v>
      </c>
      <c r="W2034" s="40"/>
      <c r="X2034" s="39"/>
      <c r="Z2034" s="34" t="s">
        <v>94</v>
      </c>
      <c r="AA2034" s="34">
        <v>433.815</v>
      </c>
      <c r="AB2034" s="34">
        <f t="shared" si="141"/>
        <v>423.64842090825971</v>
      </c>
      <c r="AC2034" s="37"/>
      <c r="AD2034" s="40">
        <f t="shared" si="140"/>
        <v>9.2395790917403229</v>
      </c>
    </row>
    <row r="2035" spans="1:30" s="34" customFormat="1" x14ac:dyDescent="0.2">
      <c r="A2035" s="34" t="s">
        <v>200</v>
      </c>
      <c r="B2035" s="42">
        <v>473423095053301</v>
      </c>
      <c r="C2035" s="36" t="s">
        <v>44</v>
      </c>
      <c r="D2035" s="37">
        <v>38292</v>
      </c>
      <c r="E2035" s="37"/>
      <c r="F2035" s="37"/>
      <c r="G2035" s="37"/>
      <c r="H2035" s="37"/>
      <c r="I2035" s="37"/>
      <c r="J2035" s="38" t="str">
        <f t="shared" si="142"/>
        <v>V</v>
      </c>
      <c r="K2035" s="38"/>
      <c r="L2035" s="38"/>
      <c r="M2035" s="38"/>
      <c r="N2035" s="38"/>
      <c r="O2035" s="38"/>
      <c r="P2035" s="38"/>
      <c r="U2035" s="39">
        <v>32.97</v>
      </c>
      <c r="V2035" s="40">
        <f t="shared" ref="V2035:V2098" si="143">U2035/3.281</f>
        <v>10.048765620237731</v>
      </c>
      <c r="W2035" s="40"/>
      <c r="X2035" s="39"/>
      <c r="Z2035" s="34" t="s">
        <v>95</v>
      </c>
      <c r="AA2035" s="34">
        <v>433.815</v>
      </c>
      <c r="AB2035" s="34">
        <f t="shared" si="141"/>
        <v>423.70023437976226</v>
      </c>
      <c r="AC2035" s="37"/>
      <c r="AD2035" s="40">
        <f t="shared" si="140"/>
        <v>9.1877656202377302</v>
      </c>
    </row>
    <row r="2036" spans="1:30" s="34" customFormat="1" x14ac:dyDescent="0.2">
      <c r="A2036" s="34" t="s">
        <v>200</v>
      </c>
      <c r="B2036" s="42">
        <v>473423095053301</v>
      </c>
      <c r="C2036" s="36" t="s">
        <v>44</v>
      </c>
      <c r="D2036" s="37">
        <v>38320</v>
      </c>
      <c r="E2036" s="37"/>
      <c r="F2036" s="37"/>
      <c r="G2036" s="37"/>
      <c r="H2036" s="37"/>
      <c r="I2036" s="37"/>
      <c r="J2036" s="38" t="str">
        <f t="shared" si="142"/>
        <v>V</v>
      </c>
      <c r="K2036" s="38"/>
      <c r="L2036" s="38"/>
      <c r="M2036" s="38"/>
      <c r="N2036" s="38"/>
      <c r="O2036" s="38"/>
      <c r="P2036" s="38"/>
      <c r="U2036" s="39">
        <v>32.42</v>
      </c>
      <c r="V2036" s="40">
        <f t="shared" si="143"/>
        <v>9.8811338006705274</v>
      </c>
      <c r="W2036" s="40"/>
      <c r="X2036" s="39"/>
      <c r="Z2036" s="34" t="s">
        <v>96</v>
      </c>
      <c r="AA2036" s="34">
        <v>433.815</v>
      </c>
      <c r="AB2036" s="34">
        <f t="shared" si="141"/>
        <v>423.86786619932951</v>
      </c>
      <c r="AC2036" s="37"/>
      <c r="AD2036" s="40">
        <f t="shared" si="140"/>
        <v>9.0201338006705267</v>
      </c>
    </row>
    <row r="2037" spans="1:30" s="34" customFormat="1" x14ac:dyDescent="0.2">
      <c r="A2037" s="34" t="s">
        <v>200</v>
      </c>
      <c r="B2037" s="42">
        <v>473423095053301</v>
      </c>
      <c r="C2037" s="36" t="s">
        <v>44</v>
      </c>
      <c r="D2037" s="37">
        <v>38341</v>
      </c>
      <c r="E2037" s="37"/>
      <c r="F2037" s="37"/>
      <c r="G2037" s="37"/>
      <c r="H2037" s="37"/>
      <c r="I2037" s="37"/>
      <c r="J2037" s="38" t="str">
        <f t="shared" si="142"/>
        <v>V</v>
      </c>
      <c r="K2037" s="38"/>
      <c r="L2037" s="38"/>
      <c r="M2037" s="38"/>
      <c r="N2037" s="38"/>
      <c r="O2037" s="38"/>
      <c r="P2037" s="38"/>
      <c r="U2037" s="39">
        <v>32.42</v>
      </c>
      <c r="V2037" s="40">
        <f t="shared" si="143"/>
        <v>9.8811338006705274</v>
      </c>
      <c r="W2037" s="40"/>
      <c r="X2037" s="39"/>
      <c r="Z2037" s="34" t="s">
        <v>97</v>
      </c>
      <c r="AA2037" s="34">
        <v>433.815</v>
      </c>
      <c r="AB2037" s="34">
        <f t="shared" si="141"/>
        <v>423.86786619932951</v>
      </c>
      <c r="AC2037" s="37"/>
      <c r="AD2037" s="40">
        <f t="shared" si="140"/>
        <v>9.0201338006705267</v>
      </c>
    </row>
    <row r="2038" spans="1:30" s="34" customFormat="1" x14ac:dyDescent="0.2">
      <c r="A2038" s="34" t="s">
        <v>200</v>
      </c>
      <c r="B2038" s="42">
        <v>473423095053301</v>
      </c>
      <c r="C2038" s="36" t="s">
        <v>44</v>
      </c>
      <c r="D2038" s="37">
        <v>38377</v>
      </c>
      <c r="E2038" s="37"/>
      <c r="F2038" s="37"/>
      <c r="G2038" s="37"/>
      <c r="H2038" s="37"/>
      <c r="I2038" s="37"/>
      <c r="J2038" s="38" t="str">
        <f t="shared" si="142"/>
        <v>V</v>
      </c>
      <c r="K2038" s="38"/>
      <c r="L2038" s="38"/>
      <c r="M2038" s="38"/>
      <c r="N2038" s="38"/>
      <c r="O2038" s="38"/>
      <c r="P2038" s="38"/>
      <c r="U2038" s="39">
        <v>32.630000000000003</v>
      </c>
      <c r="V2038" s="40">
        <f t="shared" si="143"/>
        <v>9.945138677232551</v>
      </c>
      <c r="W2038" s="40"/>
      <c r="X2038" s="39"/>
      <c r="Z2038" s="34" t="s">
        <v>98</v>
      </c>
      <c r="AA2038" s="34">
        <v>433.815</v>
      </c>
      <c r="AB2038" s="34">
        <f t="shared" si="141"/>
        <v>423.80386132276749</v>
      </c>
      <c r="AC2038" s="37"/>
      <c r="AD2038" s="40">
        <f t="shared" si="140"/>
        <v>9.0841386772325503</v>
      </c>
    </row>
    <row r="2039" spans="1:30" s="34" customFormat="1" x14ac:dyDescent="0.2">
      <c r="A2039" s="34" t="s">
        <v>200</v>
      </c>
      <c r="B2039" s="42">
        <v>473423095053301</v>
      </c>
      <c r="C2039" s="36" t="s">
        <v>44</v>
      </c>
      <c r="D2039" s="37">
        <v>38413</v>
      </c>
      <c r="E2039" s="37"/>
      <c r="F2039" s="37"/>
      <c r="G2039" s="37"/>
      <c r="H2039" s="37"/>
      <c r="I2039" s="37"/>
      <c r="J2039" s="38" t="str">
        <f t="shared" si="142"/>
        <v>V</v>
      </c>
      <c r="K2039" s="38"/>
      <c r="L2039" s="38"/>
      <c r="M2039" s="38"/>
      <c r="N2039" s="38"/>
      <c r="O2039" s="38"/>
      <c r="P2039" s="38"/>
      <c r="U2039" s="39">
        <v>32.79</v>
      </c>
      <c r="V2039" s="40">
        <f t="shared" si="143"/>
        <v>9.9939042974702836</v>
      </c>
      <c r="W2039" s="40"/>
      <c r="X2039" s="39"/>
      <c r="Z2039" s="34" t="s">
        <v>99</v>
      </c>
      <c r="AA2039" s="34">
        <v>433.815</v>
      </c>
      <c r="AB2039" s="34">
        <f t="shared" si="141"/>
        <v>423.75509570252973</v>
      </c>
      <c r="AC2039" s="37"/>
      <c r="AD2039" s="40">
        <f t="shared" si="140"/>
        <v>9.132904297470283</v>
      </c>
    </row>
    <row r="2040" spans="1:30" s="34" customFormat="1" x14ac:dyDescent="0.2">
      <c r="A2040" s="34" t="s">
        <v>200</v>
      </c>
      <c r="B2040" s="42">
        <v>473423095053301</v>
      </c>
      <c r="C2040" s="36" t="s">
        <v>44</v>
      </c>
      <c r="D2040" s="37">
        <v>38436</v>
      </c>
      <c r="E2040" s="37"/>
      <c r="F2040" s="37"/>
      <c r="G2040" s="37"/>
      <c r="H2040" s="37"/>
      <c r="I2040" s="37"/>
      <c r="J2040" s="38" t="str">
        <f t="shared" si="142"/>
        <v>V</v>
      </c>
      <c r="K2040" s="38"/>
      <c r="L2040" s="38"/>
      <c r="M2040" s="38"/>
      <c r="N2040" s="38"/>
      <c r="O2040" s="38"/>
      <c r="P2040" s="38"/>
      <c r="U2040" s="39">
        <v>32.880000000000003</v>
      </c>
      <c r="V2040" s="40">
        <f t="shared" si="143"/>
        <v>10.021334958854009</v>
      </c>
      <c r="W2040" s="40"/>
      <c r="X2040" s="39"/>
      <c r="Z2040" s="34" t="s">
        <v>100</v>
      </c>
      <c r="AA2040" s="34">
        <v>433.815</v>
      </c>
      <c r="AB2040" s="34">
        <f t="shared" si="141"/>
        <v>423.727665041146</v>
      </c>
      <c r="AC2040" s="37"/>
      <c r="AD2040" s="40">
        <f t="shared" si="140"/>
        <v>9.1603349588540084</v>
      </c>
    </row>
    <row r="2041" spans="1:30" s="34" customFormat="1" x14ac:dyDescent="0.2">
      <c r="A2041" s="34" t="s">
        <v>200</v>
      </c>
      <c r="B2041" s="42">
        <v>473423095053301</v>
      </c>
      <c r="C2041" s="36" t="s">
        <v>44</v>
      </c>
      <c r="D2041" s="37">
        <v>38467</v>
      </c>
      <c r="E2041" s="37"/>
      <c r="F2041" s="37"/>
      <c r="G2041" s="37"/>
      <c r="H2041" s="37"/>
      <c r="I2041" s="37"/>
      <c r="J2041" s="38" t="str">
        <f t="shared" si="142"/>
        <v>V</v>
      </c>
      <c r="K2041" s="38"/>
      <c r="L2041" s="38"/>
      <c r="M2041" s="38"/>
      <c r="N2041" s="38"/>
      <c r="O2041" s="38"/>
      <c r="P2041" s="38"/>
      <c r="U2041" s="39">
        <v>32.67</v>
      </c>
      <c r="V2041" s="40">
        <f t="shared" si="143"/>
        <v>9.9573300822919837</v>
      </c>
      <c r="W2041" s="40"/>
      <c r="X2041" s="39"/>
      <c r="Z2041" s="34" t="s">
        <v>103</v>
      </c>
      <c r="AA2041" s="34">
        <v>433.815</v>
      </c>
      <c r="AB2041" s="34">
        <f t="shared" si="141"/>
        <v>423.79166991770802</v>
      </c>
      <c r="AC2041" s="37"/>
      <c r="AD2041" s="40">
        <f t="shared" si="140"/>
        <v>9.096330082291983</v>
      </c>
    </row>
    <row r="2042" spans="1:30" s="34" customFormat="1" x14ac:dyDescent="0.2">
      <c r="A2042" s="34" t="s">
        <v>200</v>
      </c>
      <c r="B2042" s="42">
        <v>473423095053301</v>
      </c>
      <c r="C2042" s="36" t="s">
        <v>44</v>
      </c>
      <c r="D2042" s="37">
        <v>38496</v>
      </c>
      <c r="E2042" s="37"/>
      <c r="F2042" s="37"/>
      <c r="G2042" s="37"/>
      <c r="H2042" s="37"/>
      <c r="I2042" s="37"/>
      <c r="J2042" s="38" t="str">
        <f t="shared" si="142"/>
        <v>V</v>
      </c>
      <c r="K2042" s="38"/>
      <c r="L2042" s="38"/>
      <c r="M2042" s="38"/>
      <c r="N2042" s="38"/>
      <c r="O2042" s="38"/>
      <c r="P2042" s="38"/>
      <c r="U2042" s="39">
        <v>32.53</v>
      </c>
      <c r="V2042" s="40">
        <f t="shared" si="143"/>
        <v>9.9146601645839674</v>
      </c>
      <c r="W2042" s="40"/>
      <c r="X2042" s="39"/>
      <c r="Z2042" s="34" t="s">
        <v>104</v>
      </c>
      <c r="AA2042" s="34">
        <v>433.815</v>
      </c>
      <c r="AB2042" s="34">
        <f t="shared" si="141"/>
        <v>423.83433983541607</v>
      </c>
      <c r="AC2042" s="37"/>
      <c r="AD2042" s="40">
        <f t="shared" si="140"/>
        <v>9.0536601645839667</v>
      </c>
    </row>
    <row r="2043" spans="1:30" s="34" customFormat="1" x14ac:dyDescent="0.2">
      <c r="A2043" s="34" t="s">
        <v>200</v>
      </c>
      <c r="B2043" s="42">
        <v>473423095053301</v>
      </c>
      <c r="C2043" s="36" t="s">
        <v>44</v>
      </c>
      <c r="D2043" s="37">
        <v>38526</v>
      </c>
      <c r="E2043" s="37"/>
      <c r="F2043" s="37"/>
      <c r="G2043" s="37"/>
      <c r="H2043" s="37"/>
      <c r="I2043" s="37"/>
      <c r="J2043" s="38" t="str">
        <f t="shared" si="142"/>
        <v>V</v>
      </c>
      <c r="K2043" s="38"/>
      <c r="L2043" s="38"/>
      <c r="M2043" s="38"/>
      <c r="N2043" s="38"/>
      <c r="O2043" s="38"/>
      <c r="P2043" s="38"/>
      <c r="U2043" s="39">
        <v>31.77</v>
      </c>
      <c r="V2043" s="40">
        <f t="shared" si="143"/>
        <v>9.6830234684547385</v>
      </c>
      <c r="W2043" s="40"/>
      <c r="X2043" s="39"/>
      <c r="Z2043" s="34" t="s">
        <v>107</v>
      </c>
      <c r="AA2043" s="34">
        <v>433.815</v>
      </c>
      <c r="AB2043" s="34">
        <f t="shared" si="141"/>
        <v>424.06597653154529</v>
      </c>
      <c r="AC2043" s="37"/>
      <c r="AD2043" s="40">
        <f t="shared" si="140"/>
        <v>8.8220234684547378</v>
      </c>
    </row>
    <row r="2044" spans="1:30" s="34" customFormat="1" x14ac:dyDescent="0.2">
      <c r="A2044" s="34" t="s">
        <v>200</v>
      </c>
      <c r="B2044" s="42">
        <v>473423095053301</v>
      </c>
      <c r="C2044" s="36" t="s">
        <v>44</v>
      </c>
      <c r="D2044" s="37">
        <v>38549</v>
      </c>
      <c r="E2044" s="37"/>
      <c r="F2044" s="37"/>
      <c r="G2044" s="37"/>
      <c r="H2044" s="37"/>
      <c r="I2044" s="37"/>
      <c r="J2044" s="38" t="str">
        <f t="shared" si="142"/>
        <v>V</v>
      </c>
      <c r="K2044" s="38"/>
      <c r="L2044" s="38"/>
      <c r="M2044" s="38"/>
      <c r="N2044" s="38"/>
      <c r="O2044" s="38"/>
      <c r="P2044" s="38"/>
      <c r="U2044" s="39">
        <v>31.71</v>
      </c>
      <c r="V2044" s="40">
        <f t="shared" si="143"/>
        <v>9.6647363608655894</v>
      </c>
      <c r="W2044" s="40"/>
      <c r="X2044" s="39"/>
      <c r="Z2044" s="34" t="s">
        <v>108</v>
      </c>
      <c r="AA2044" s="34">
        <v>433.815</v>
      </c>
      <c r="AB2044" s="34">
        <f t="shared" ref="AB2044:AB2075" si="144">AA1697-V2044</f>
        <v>424.08426363913441</v>
      </c>
      <c r="AC2044" s="37"/>
      <c r="AD2044" s="40">
        <f t="shared" si="140"/>
        <v>8.8037363608655888</v>
      </c>
    </row>
    <row r="2045" spans="1:30" s="34" customFormat="1" x14ac:dyDescent="0.2">
      <c r="A2045" s="34" t="s">
        <v>200</v>
      </c>
      <c r="B2045" s="42">
        <v>473423095053301</v>
      </c>
      <c r="C2045" s="36" t="s">
        <v>44</v>
      </c>
      <c r="D2045" s="37">
        <v>38558</v>
      </c>
      <c r="E2045" s="37"/>
      <c r="F2045" s="37"/>
      <c r="G2045" s="37"/>
      <c r="H2045" s="37"/>
      <c r="I2045" s="37"/>
      <c r="J2045" s="38" t="str">
        <f t="shared" si="142"/>
        <v>V</v>
      </c>
      <c r="K2045" s="38"/>
      <c r="L2045" s="38"/>
      <c r="M2045" s="38"/>
      <c r="N2045" s="38"/>
      <c r="O2045" s="38"/>
      <c r="P2045" s="38"/>
      <c r="U2045" s="39">
        <v>31.82</v>
      </c>
      <c r="V2045" s="40">
        <f t="shared" si="143"/>
        <v>9.6982627247790312</v>
      </c>
      <c r="W2045" s="40"/>
      <c r="X2045" s="39"/>
      <c r="Z2045" s="34" t="s">
        <v>109</v>
      </c>
      <c r="AA2045" s="34">
        <v>433.815</v>
      </c>
      <c r="AB2045" s="34">
        <f t="shared" si="144"/>
        <v>424.05073727522097</v>
      </c>
      <c r="AC2045" s="37"/>
      <c r="AD2045" s="40">
        <f t="shared" si="140"/>
        <v>8.8372627247790305</v>
      </c>
    </row>
    <row r="2046" spans="1:30" s="34" customFormat="1" x14ac:dyDescent="0.2">
      <c r="A2046" s="34" t="s">
        <v>200</v>
      </c>
      <c r="B2046" s="42">
        <v>473423095053301</v>
      </c>
      <c r="C2046" s="36" t="s">
        <v>44</v>
      </c>
      <c r="D2046" s="37">
        <v>38586</v>
      </c>
      <c r="E2046" s="37"/>
      <c r="F2046" s="37"/>
      <c r="G2046" s="37"/>
      <c r="H2046" s="37"/>
      <c r="I2046" s="37"/>
      <c r="J2046" s="38" t="str">
        <f t="shared" si="142"/>
        <v>V</v>
      </c>
      <c r="K2046" s="38"/>
      <c r="L2046" s="38"/>
      <c r="M2046" s="38"/>
      <c r="N2046" s="38"/>
      <c r="O2046" s="38"/>
      <c r="P2046" s="38"/>
      <c r="U2046" s="39">
        <v>32.11</v>
      </c>
      <c r="V2046" s="40">
        <f t="shared" si="143"/>
        <v>9.7866504114599202</v>
      </c>
      <c r="W2046" s="40"/>
      <c r="X2046" s="39"/>
      <c r="Z2046" s="34" t="s">
        <v>110</v>
      </c>
      <c r="AA2046" s="34">
        <v>433.815</v>
      </c>
      <c r="AB2046" s="34">
        <f t="shared" si="144"/>
        <v>423.96234958854012</v>
      </c>
      <c r="AC2046" s="37"/>
      <c r="AD2046" s="40">
        <f t="shared" si="140"/>
        <v>8.9256504114599196</v>
      </c>
    </row>
    <row r="2047" spans="1:30" s="34" customFormat="1" x14ac:dyDescent="0.2">
      <c r="A2047" s="34" t="s">
        <v>200</v>
      </c>
      <c r="B2047" s="42">
        <v>473423095053301</v>
      </c>
      <c r="C2047" s="36" t="s">
        <v>44</v>
      </c>
      <c r="D2047" s="37">
        <v>38618</v>
      </c>
      <c r="E2047" s="37"/>
      <c r="F2047" s="37"/>
      <c r="G2047" s="37"/>
      <c r="H2047" s="37"/>
      <c r="I2047" s="37"/>
      <c r="J2047" s="38" t="str">
        <f t="shared" si="142"/>
        <v>V</v>
      </c>
      <c r="K2047" s="38"/>
      <c r="L2047" s="38"/>
      <c r="M2047" s="38"/>
      <c r="N2047" s="38"/>
      <c r="O2047" s="38"/>
      <c r="P2047" s="38"/>
      <c r="U2047" s="39">
        <v>32.36</v>
      </c>
      <c r="V2047" s="40">
        <f t="shared" si="143"/>
        <v>9.8628466930813765</v>
      </c>
      <c r="W2047" s="40"/>
      <c r="X2047" s="39"/>
      <c r="Z2047" s="34" t="s">
        <v>111</v>
      </c>
      <c r="AA2047" s="34">
        <v>433.815</v>
      </c>
      <c r="AB2047" s="34">
        <f t="shared" si="144"/>
        <v>423.88615330691863</v>
      </c>
      <c r="AC2047" s="37"/>
      <c r="AD2047" s="40">
        <f t="shared" si="140"/>
        <v>9.0018466930813759</v>
      </c>
    </row>
    <row r="2048" spans="1:30" s="34" customFormat="1" x14ac:dyDescent="0.2">
      <c r="A2048" s="34" t="s">
        <v>200</v>
      </c>
      <c r="B2048" s="42">
        <v>473423095053301</v>
      </c>
      <c r="C2048" s="36" t="s">
        <v>44</v>
      </c>
      <c r="D2048" s="37">
        <v>38649</v>
      </c>
      <c r="E2048" s="37"/>
      <c r="F2048" s="37"/>
      <c r="G2048" s="37"/>
      <c r="H2048" s="37"/>
      <c r="I2048" s="37"/>
      <c r="J2048" s="38" t="str">
        <f t="shared" si="142"/>
        <v>V</v>
      </c>
      <c r="K2048" s="38"/>
      <c r="L2048" s="38"/>
      <c r="M2048" s="38"/>
      <c r="N2048" s="38"/>
      <c r="O2048" s="38"/>
      <c r="P2048" s="38"/>
      <c r="U2048" s="39">
        <v>32.46</v>
      </c>
      <c r="V2048" s="40">
        <f t="shared" si="143"/>
        <v>9.8933252057299601</v>
      </c>
      <c r="W2048" s="40"/>
      <c r="X2048" s="39"/>
      <c r="Z2048" s="34" t="s">
        <v>112</v>
      </c>
      <c r="AA2048" s="34">
        <v>433.815</v>
      </c>
      <c r="AB2048" s="34">
        <f t="shared" si="144"/>
        <v>423.85567479427004</v>
      </c>
      <c r="AC2048" s="37"/>
      <c r="AD2048" s="40">
        <f t="shared" si="140"/>
        <v>9.0323252057299594</v>
      </c>
    </row>
    <row r="2049" spans="1:30" s="34" customFormat="1" x14ac:dyDescent="0.2">
      <c r="A2049" s="34" t="s">
        <v>200</v>
      </c>
      <c r="B2049" s="42">
        <v>473423095053301</v>
      </c>
      <c r="C2049" s="36" t="s">
        <v>44</v>
      </c>
      <c r="D2049" s="37">
        <v>38677</v>
      </c>
      <c r="E2049" s="37"/>
      <c r="F2049" s="37"/>
      <c r="G2049" s="37"/>
      <c r="H2049" s="37"/>
      <c r="I2049" s="37"/>
      <c r="J2049" s="38" t="str">
        <f t="shared" ref="J2049:J2112" si="145">IF(ISBLANK(Q2049),"V","S")</f>
        <v>V</v>
      </c>
      <c r="K2049" s="38"/>
      <c r="L2049" s="38"/>
      <c r="M2049" s="38"/>
      <c r="N2049" s="38"/>
      <c r="O2049" s="38"/>
      <c r="P2049" s="38"/>
      <c r="U2049" s="39">
        <v>32.53</v>
      </c>
      <c r="V2049" s="40">
        <f t="shared" si="143"/>
        <v>9.9146601645839674</v>
      </c>
      <c r="W2049" s="40"/>
      <c r="X2049" s="39"/>
      <c r="Z2049" s="34" t="s">
        <v>113</v>
      </c>
      <c r="AA2049" s="34">
        <v>433.815</v>
      </c>
      <c r="AB2049" s="34">
        <f t="shared" si="144"/>
        <v>423.83433983541607</v>
      </c>
      <c r="AC2049" s="37"/>
      <c r="AD2049" s="40">
        <f t="shared" si="140"/>
        <v>9.0536601645839667</v>
      </c>
    </row>
    <row r="2050" spans="1:30" s="34" customFormat="1" x14ac:dyDescent="0.2">
      <c r="A2050" s="34" t="s">
        <v>200</v>
      </c>
      <c r="B2050" s="42">
        <v>473423095053301</v>
      </c>
      <c r="C2050" s="36" t="s">
        <v>44</v>
      </c>
      <c r="D2050" s="37">
        <v>38707</v>
      </c>
      <c r="E2050" s="37"/>
      <c r="F2050" s="37"/>
      <c r="G2050" s="37"/>
      <c r="H2050" s="37"/>
      <c r="I2050" s="37"/>
      <c r="J2050" s="38" t="str">
        <f t="shared" si="145"/>
        <v>V</v>
      </c>
      <c r="K2050" s="38"/>
      <c r="L2050" s="38"/>
      <c r="M2050" s="38"/>
      <c r="N2050" s="38"/>
      <c r="O2050" s="38"/>
      <c r="P2050" s="38"/>
      <c r="U2050" s="39">
        <v>32.58</v>
      </c>
      <c r="V2050" s="40">
        <f t="shared" si="143"/>
        <v>9.9298994209082583</v>
      </c>
      <c r="W2050" s="40"/>
      <c r="X2050" s="39"/>
      <c r="Z2050" s="34" t="s">
        <v>115</v>
      </c>
      <c r="AA2050" s="34">
        <v>433.815</v>
      </c>
      <c r="AB2050" s="34">
        <f t="shared" si="144"/>
        <v>423.81910057909175</v>
      </c>
      <c r="AC2050" s="37"/>
      <c r="AD2050" s="40">
        <f t="shared" si="140"/>
        <v>9.0688994209082576</v>
      </c>
    </row>
    <row r="2051" spans="1:30" s="34" customFormat="1" x14ac:dyDescent="0.2">
      <c r="A2051" s="34" t="s">
        <v>200</v>
      </c>
      <c r="B2051" s="42">
        <v>473423095053301</v>
      </c>
      <c r="C2051" s="36" t="s">
        <v>44</v>
      </c>
      <c r="D2051" s="37">
        <v>38743</v>
      </c>
      <c r="E2051" s="37"/>
      <c r="F2051" s="37"/>
      <c r="G2051" s="37"/>
      <c r="H2051" s="37"/>
      <c r="I2051" s="37"/>
      <c r="J2051" s="38" t="str">
        <f t="shared" si="145"/>
        <v>V</v>
      </c>
      <c r="K2051" s="38"/>
      <c r="L2051" s="38"/>
      <c r="M2051" s="38"/>
      <c r="N2051" s="38"/>
      <c r="O2051" s="38"/>
      <c r="P2051" s="38"/>
      <c r="U2051" s="39">
        <v>32.69</v>
      </c>
      <c r="V2051" s="40">
        <f t="shared" si="143"/>
        <v>9.9634257848217</v>
      </c>
      <c r="W2051" s="40"/>
      <c r="X2051" s="39"/>
      <c r="Z2051" s="34" t="s">
        <v>117</v>
      </c>
      <c r="AA2051" s="34">
        <v>433.815</v>
      </c>
      <c r="AB2051" s="34">
        <f t="shared" si="144"/>
        <v>423.78557421517831</v>
      </c>
      <c r="AC2051" s="37"/>
      <c r="AD2051" s="40">
        <f t="shared" si="140"/>
        <v>9.1024257848216994</v>
      </c>
    </row>
    <row r="2052" spans="1:30" s="34" customFormat="1" x14ac:dyDescent="0.2">
      <c r="A2052" s="34" t="s">
        <v>200</v>
      </c>
      <c r="B2052" s="42">
        <v>473423095053301</v>
      </c>
      <c r="C2052" s="36" t="s">
        <v>44</v>
      </c>
      <c r="D2052" s="37">
        <v>38776</v>
      </c>
      <c r="E2052" s="37"/>
      <c r="F2052" s="37"/>
      <c r="G2052" s="37"/>
      <c r="H2052" s="37"/>
      <c r="I2052" s="37"/>
      <c r="J2052" s="38" t="str">
        <f t="shared" si="145"/>
        <v>V</v>
      </c>
      <c r="K2052" s="38"/>
      <c r="L2052" s="38"/>
      <c r="M2052" s="38"/>
      <c r="N2052" s="38"/>
      <c r="O2052" s="38"/>
      <c r="P2052" s="38"/>
      <c r="U2052" s="39">
        <v>32.799999999999997</v>
      </c>
      <c r="V2052" s="40">
        <f t="shared" si="143"/>
        <v>9.99695214873514</v>
      </c>
      <c r="W2052" s="40"/>
      <c r="X2052" s="39"/>
      <c r="Z2052" s="34" t="s">
        <v>118</v>
      </c>
      <c r="AA2052" s="34">
        <v>433.815</v>
      </c>
      <c r="AB2052" s="34">
        <f t="shared" si="144"/>
        <v>423.75204785126488</v>
      </c>
      <c r="AC2052" s="37"/>
      <c r="AD2052" s="40">
        <f t="shared" si="140"/>
        <v>9.1359521487351394</v>
      </c>
    </row>
    <row r="2053" spans="1:30" s="34" customFormat="1" x14ac:dyDescent="0.2">
      <c r="A2053" s="34" t="s">
        <v>200</v>
      </c>
      <c r="B2053" s="42">
        <v>473423095053301</v>
      </c>
      <c r="C2053" s="36" t="s">
        <v>44</v>
      </c>
      <c r="D2053" s="37">
        <v>38803</v>
      </c>
      <c r="E2053" s="37"/>
      <c r="F2053" s="37"/>
      <c r="G2053" s="37"/>
      <c r="H2053" s="37"/>
      <c r="I2053" s="37"/>
      <c r="J2053" s="38" t="str">
        <f t="shared" si="145"/>
        <v>V</v>
      </c>
      <c r="K2053" s="38"/>
      <c r="L2053" s="38"/>
      <c r="M2053" s="38"/>
      <c r="N2053" s="38"/>
      <c r="O2053" s="38"/>
      <c r="P2053" s="38"/>
      <c r="U2053" s="39">
        <v>32.85</v>
      </c>
      <c r="V2053" s="40">
        <f t="shared" si="143"/>
        <v>10.012191405059433</v>
      </c>
      <c r="W2053" s="40"/>
      <c r="X2053" s="39"/>
      <c r="Z2053" s="34" t="s">
        <v>119</v>
      </c>
      <c r="AA2053" s="34">
        <v>433.815</v>
      </c>
      <c r="AB2053" s="34">
        <f t="shared" si="144"/>
        <v>423.73680859494061</v>
      </c>
      <c r="AC2053" s="37"/>
      <c r="AD2053" s="40">
        <f t="shared" si="140"/>
        <v>9.1511914050594321</v>
      </c>
    </row>
    <row r="2054" spans="1:30" s="34" customFormat="1" x14ac:dyDescent="0.2">
      <c r="A2054" s="34" t="s">
        <v>200</v>
      </c>
      <c r="B2054" s="42">
        <v>473423095053301</v>
      </c>
      <c r="C2054" s="36" t="s">
        <v>44</v>
      </c>
      <c r="D2054" s="37">
        <v>38835</v>
      </c>
      <c r="E2054" s="37"/>
      <c r="F2054" s="37"/>
      <c r="G2054" s="37"/>
      <c r="H2054" s="37"/>
      <c r="I2054" s="37"/>
      <c r="J2054" s="38" t="str">
        <f t="shared" si="145"/>
        <v>V</v>
      </c>
      <c r="K2054" s="38"/>
      <c r="L2054" s="38"/>
      <c r="M2054" s="38"/>
      <c r="N2054" s="38"/>
      <c r="O2054" s="38"/>
      <c r="P2054" s="38"/>
      <c r="U2054" s="39">
        <v>32.36</v>
      </c>
      <c r="V2054" s="40">
        <f t="shared" si="143"/>
        <v>9.8628466930813765</v>
      </c>
      <c r="W2054" s="40"/>
      <c r="X2054" s="39"/>
      <c r="Z2054" s="34" t="s">
        <v>120</v>
      </c>
      <c r="AA2054" s="34">
        <v>433.815</v>
      </c>
      <c r="AB2054" s="34">
        <f t="shared" si="144"/>
        <v>423.88615330691863</v>
      </c>
      <c r="AC2054" s="37"/>
      <c r="AD2054" s="40">
        <f t="shared" si="140"/>
        <v>9.0018466930813759</v>
      </c>
    </row>
    <row r="2055" spans="1:30" s="34" customFormat="1" x14ac:dyDescent="0.2">
      <c r="A2055" s="34" t="s">
        <v>200</v>
      </c>
      <c r="B2055" s="42">
        <v>473423095053301</v>
      </c>
      <c r="C2055" s="36" t="s">
        <v>44</v>
      </c>
      <c r="D2055" s="37">
        <v>38856</v>
      </c>
      <c r="E2055" s="37"/>
      <c r="F2055" s="37"/>
      <c r="G2055" s="37"/>
      <c r="H2055" s="37"/>
      <c r="I2055" s="37"/>
      <c r="J2055" s="38" t="str">
        <f t="shared" si="145"/>
        <v>V</v>
      </c>
      <c r="K2055" s="38"/>
      <c r="L2055" s="38"/>
      <c r="M2055" s="38"/>
      <c r="N2055" s="38"/>
      <c r="O2055" s="38"/>
      <c r="P2055" s="38"/>
      <c r="U2055" s="39">
        <v>32.200000000000003</v>
      </c>
      <c r="V2055" s="40">
        <f t="shared" si="143"/>
        <v>9.8140810728436456</v>
      </c>
      <c r="W2055" s="40"/>
      <c r="X2055" s="39"/>
      <c r="Z2055" s="34" t="s">
        <v>121</v>
      </c>
      <c r="AA2055" s="34">
        <v>433.815</v>
      </c>
      <c r="AB2055" s="34">
        <f t="shared" si="144"/>
        <v>423.93491892715639</v>
      </c>
      <c r="AC2055" s="37"/>
      <c r="AD2055" s="40">
        <f t="shared" si="140"/>
        <v>8.953081072843645</v>
      </c>
    </row>
    <row r="2056" spans="1:30" s="34" customFormat="1" x14ac:dyDescent="0.2">
      <c r="A2056" s="34" t="s">
        <v>200</v>
      </c>
      <c r="B2056" s="42">
        <v>473423095053301</v>
      </c>
      <c r="C2056" s="36" t="s">
        <v>44</v>
      </c>
      <c r="D2056" s="37">
        <v>38894</v>
      </c>
      <c r="E2056" s="37"/>
      <c r="F2056" s="37"/>
      <c r="G2056" s="37"/>
      <c r="H2056" s="37"/>
      <c r="I2056" s="37"/>
      <c r="J2056" s="38" t="str">
        <f t="shared" si="145"/>
        <v>V</v>
      </c>
      <c r="K2056" s="38"/>
      <c r="L2056" s="38"/>
      <c r="M2056" s="38"/>
      <c r="N2056" s="38"/>
      <c r="O2056" s="38"/>
      <c r="P2056" s="38"/>
      <c r="U2056" s="39">
        <v>32.22</v>
      </c>
      <c r="V2056" s="40">
        <f t="shared" si="143"/>
        <v>9.8201767753733602</v>
      </c>
      <c r="W2056" s="40"/>
      <c r="X2056" s="39"/>
      <c r="Z2056" s="34" t="s">
        <v>122</v>
      </c>
      <c r="AA2056" s="34">
        <v>433.815</v>
      </c>
      <c r="AB2056" s="34">
        <f t="shared" si="144"/>
        <v>423.92882322462668</v>
      </c>
      <c r="AC2056" s="37"/>
      <c r="AD2056" s="40">
        <f t="shared" si="140"/>
        <v>8.9591767753733595</v>
      </c>
    </row>
    <row r="2057" spans="1:30" s="34" customFormat="1" x14ac:dyDescent="0.2">
      <c r="A2057" s="34" t="s">
        <v>200</v>
      </c>
      <c r="B2057" s="42">
        <v>473423095053301</v>
      </c>
      <c r="C2057" s="36" t="s">
        <v>44</v>
      </c>
      <c r="D2057" s="37">
        <v>38925</v>
      </c>
      <c r="E2057" s="37"/>
      <c r="F2057" s="37"/>
      <c r="G2057" s="37"/>
      <c r="H2057" s="37"/>
      <c r="I2057" s="37"/>
      <c r="J2057" s="38" t="str">
        <f t="shared" si="145"/>
        <v>V</v>
      </c>
      <c r="K2057" s="38"/>
      <c r="L2057" s="38"/>
      <c r="M2057" s="38"/>
      <c r="N2057" s="38"/>
      <c r="O2057" s="38"/>
      <c r="P2057" s="38"/>
      <c r="U2057" s="39">
        <v>32.5</v>
      </c>
      <c r="V2057" s="40">
        <f t="shared" si="143"/>
        <v>9.9055166107893928</v>
      </c>
      <c r="W2057" s="40"/>
      <c r="X2057" s="39"/>
      <c r="Z2057" s="34" t="s">
        <v>123</v>
      </c>
      <c r="AA2057" s="34">
        <v>433.815</v>
      </c>
      <c r="AB2057" s="34">
        <f t="shared" si="144"/>
        <v>423.84348338921063</v>
      </c>
      <c r="AC2057" s="37"/>
      <c r="AD2057" s="40">
        <f t="shared" si="140"/>
        <v>9.0445166107893922</v>
      </c>
    </row>
    <row r="2058" spans="1:30" s="34" customFormat="1" x14ac:dyDescent="0.2">
      <c r="A2058" s="34" t="s">
        <v>200</v>
      </c>
      <c r="B2058" s="42">
        <v>473423095053301</v>
      </c>
      <c r="C2058" s="36" t="s">
        <v>44</v>
      </c>
      <c r="D2058" s="37">
        <v>38958</v>
      </c>
      <c r="E2058" s="37"/>
      <c r="F2058" s="37"/>
      <c r="G2058" s="37"/>
      <c r="H2058" s="37"/>
      <c r="I2058" s="37"/>
      <c r="J2058" s="38" t="str">
        <f t="shared" si="145"/>
        <v>V</v>
      </c>
      <c r="K2058" s="38"/>
      <c r="L2058" s="38"/>
      <c r="M2058" s="38"/>
      <c r="N2058" s="38"/>
      <c r="O2058" s="38"/>
      <c r="P2058" s="38"/>
      <c r="U2058" s="39">
        <v>32.770000000000003</v>
      </c>
      <c r="V2058" s="40">
        <f t="shared" si="143"/>
        <v>9.9878085949405673</v>
      </c>
      <c r="W2058" s="40"/>
      <c r="X2058" s="39"/>
      <c r="Z2058" s="34" t="s">
        <v>124</v>
      </c>
      <c r="AA2058" s="34">
        <v>433.815</v>
      </c>
      <c r="AB2058" s="34">
        <f t="shared" si="144"/>
        <v>423.76119140505944</v>
      </c>
      <c r="AC2058" s="37"/>
      <c r="AD2058" s="40">
        <f t="shared" si="140"/>
        <v>9.1268085949405666</v>
      </c>
    </row>
    <row r="2059" spans="1:30" s="34" customFormat="1" x14ac:dyDescent="0.2">
      <c r="A2059" s="34" t="s">
        <v>200</v>
      </c>
      <c r="B2059" s="42">
        <v>473423095053301</v>
      </c>
      <c r="C2059" s="36" t="s">
        <v>44</v>
      </c>
      <c r="D2059" s="37">
        <v>38986</v>
      </c>
      <c r="E2059" s="37"/>
      <c r="F2059" s="37"/>
      <c r="G2059" s="37"/>
      <c r="H2059" s="37"/>
      <c r="I2059" s="37"/>
      <c r="J2059" s="38" t="str">
        <f t="shared" si="145"/>
        <v>V</v>
      </c>
      <c r="K2059" s="38"/>
      <c r="L2059" s="38"/>
      <c r="M2059" s="38"/>
      <c r="N2059" s="38"/>
      <c r="O2059" s="38"/>
      <c r="P2059" s="38"/>
      <c r="U2059" s="39">
        <v>32.880000000000003</v>
      </c>
      <c r="V2059" s="40">
        <f t="shared" si="143"/>
        <v>10.021334958854009</v>
      </c>
      <c r="W2059" s="40"/>
      <c r="X2059" s="39"/>
      <c r="Z2059" s="34" t="s">
        <v>125</v>
      </c>
      <c r="AA2059" s="34">
        <v>433.815</v>
      </c>
      <c r="AB2059" s="34">
        <f t="shared" si="144"/>
        <v>423.727665041146</v>
      </c>
      <c r="AC2059" s="37"/>
      <c r="AD2059" s="40">
        <f t="shared" si="140"/>
        <v>9.1603349588540084</v>
      </c>
    </row>
    <row r="2060" spans="1:30" s="34" customFormat="1" x14ac:dyDescent="0.2">
      <c r="A2060" s="34" t="s">
        <v>200</v>
      </c>
      <c r="B2060" s="42">
        <v>473423095053301</v>
      </c>
      <c r="C2060" s="36" t="s">
        <v>44</v>
      </c>
      <c r="D2060" s="37">
        <v>39014</v>
      </c>
      <c r="E2060" s="37"/>
      <c r="F2060" s="37"/>
      <c r="G2060" s="37"/>
      <c r="H2060" s="37"/>
      <c r="I2060" s="37"/>
      <c r="J2060" s="38" t="str">
        <f t="shared" si="145"/>
        <v>V</v>
      </c>
      <c r="K2060" s="38"/>
      <c r="L2060" s="38"/>
      <c r="M2060" s="38"/>
      <c r="N2060" s="38"/>
      <c r="O2060" s="38"/>
      <c r="P2060" s="38"/>
      <c r="U2060" s="39">
        <v>32.9</v>
      </c>
      <c r="V2060" s="40">
        <f t="shared" si="143"/>
        <v>10.027430661383724</v>
      </c>
      <c r="W2060" s="40"/>
      <c r="X2060" s="39"/>
      <c r="Z2060" s="34" t="s">
        <v>127</v>
      </c>
      <c r="AA2060" s="34">
        <v>433.815</v>
      </c>
      <c r="AB2060" s="34">
        <f t="shared" si="144"/>
        <v>423.72156933861629</v>
      </c>
      <c r="AC2060" s="37"/>
      <c r="AD2060" s="40">
        <f t="shared" si="140"/>
        <v>9.166430661383723</v>
      </c>
    </row>
    <row r="2061" spans="1:30" s="34" customFormat="1" x14ac:dyDescent="0.2">
      <c r="A2061" s="34" t="s">
        <v>200</v>
      </c>
      <c r="B2061" s="42">
        <v>473423095053301</v>
      </c>
      <c r="C2061" s="36" t="s">
        <v>44</v>
      </c>
      <c r="D2061" s="37">
        <v>39050</v>
      </c>
      <c r="E2061" s="37"/>
      <c r="F2061" s="37"/>
      <c r="G2061" s="37"/>
      <c r="H2061" s="37"/>
      <c r="I2061" s="37"/>
      <c r="J2061" s="38" t="str">
        <f t="shared" si="145"/>
        <v>V</v>
      </c>
      <c r="K2061" s="38"/>
      <c r="L2061" s="38"/>
      <c r="M2061" s="38"/>
      <c r="N2061" s="38"/>
      <c r="O2061" s="38"/>
      <c r="P2061" s="38"/>
      <c r="U2061" s="39">
        <v>32.979999999999997</v>
      </c>
      <c r="V2061" s="40">
        <f t="shared" si="143"/>
        <v>10.051813471502589</v>
      </c>
      <c r="W2061" s="40"/>
      <c r="X2061" s="39"/>
      <c r="Z2061" s="34" t="s">
        <v>128</v>
      </c>
      <c r="AA2061" s="34">
        <v>433.815</v>
      </c>
      <c r="AB2061" s="34">
        <f t="shared" si="144"/>
        <v>423.69718652849741</v>
      </c>
      <c r="AC2061" s="37"/>
      <c r="AD2061" s="40">
        <f t="shared" si="140"/>
        <v>9.1908134715025884</v>
      </c>
    </row>
    <row r="2062" spans="1:30" s="34" customFormat="1" x14ac:dyDescent="0.2">
      <c r="A2062" s="34" t="s">
        <v>200</v>
      </c>
      <c r="B2062" s="42">
        <v>473423095053301</v>
      </c>
      <c r="C2062" s="36" t="s">
        <v>44</v>
      </c>
      <c r="D2062" s="37">
        <v>39077</v>
      </c>
      <c r="E2062" s="37"/>
      <c r="F2062" s="37"/>
      <c r="G2062" s="37"/>
      <c r="H2062" s="37"/>
      <c r="I2062" s="37"/>
      <c r="J2062" s="38" t="str">
        <f t="shared" si="145"/>
        <v>V</v>
      </c>
      <c r="K2062" s="38"/>
      <c r="L2062" s="38"/>
      <c r="M2062" s="38"/>
      <c r="N2062" s="38"/>
      <c r="O2062" s="38"/>
      <c r="P2062" s="38"/>
      <c r="U2062" s="39">
        <v>33.049999999999997</v>
      </c>
      <c r="V2062" s="40">
        <f t="shared" si="143"/>
        <v>10.073148430356598</v>
      </c>
      <c r="W2062" s="40"/>
      <c r="X2062" s="39"/>
      <c r="Z2062" s="34" t="s">
        <v>130</v>
      </c>
      <c r="AA2062" s="34">
        <v>433.815</v>
      </c>
      <c r="AB2062" s="34">
        <f t="shared" si="144"/>
        <v>423.67585156964344</v>
      </c>
      <c r="AC2062" s="37"/>
      <c r="AD2062" s="40">
        <f t="shared" si="140"/>
        <v>9.2121484303565975</v>
      </c>
    </row>
    <row r="2063" spans="1:30" s="34" customFormat="1" x14ac:dyDescent="0.2">
      <c r="A2063" s="34" t="s">
        <v>200</v>
      </c>
      <c r="B2063" s="42">
        <v>473423095053301</v>
      </c>
      <c r="C2063" s="36" t="s">
        <v>44</v>
      </c>
      <c r="D2063" s="37">
        <v>39114</v>
      </c>
      <c r="E2063" s="37"/>
      <c r="F2063" s="37"/>
      <c r="G2063" s="37"/>
      <c r="H2063" s="37"/>
      <c r="I2063" s="37"/>
      <c r="J2063" s="38" t="str">
        <f t="shared" si="145"/>
        <v>V</v>
      </c>
      <c r="K2063" s="38"/>
      <c r="L2063" s="38"/>
      <c r="M2063" s="38"/>
      <c r="N2063" s="38"/>
      <c r="O2063" s="38"/>
      <c r="P2063" s="38"/>
      <c r="U2063" s="39">
        <v>33.15</v>
      </c>
      <c r="V2063" s="40">
        <f t="shared" si="143"/>
        <v>10.10362694300518</v>
      </c>
      <c r="W2063" s="40"/>
      <c r="X2063" s="39"/>
      <c r="Z2063" s="34" t="s">
        <v>131</v>
      </c>
      <c r="AA2063" s="34">
        <v>433.815</v>
      </c>
      <c r="AB2063" s="34">
        <f t="shared" si="144"/>
        <v>423.64537305699486</v>
      </c>
      <c r="AC2063" s="37"/>
      <c r="AD2063" s="40">
        <f t="shared" si="140"/>
        <v>9.2426269430051793</v>
      </c>
    </row>
    <row r="2064" spans="1:30" s="34" customFormat="1" x14ac:dyDescent="0.2">
      <c r="A2064" s="34" t="s">
        <v>200</v>
      </c>
      <c r="B2064" s="42">
        <v>473423095053301</v>
      </c>
      <c r="C2064" s="36" t="s">
        <v>44</v>
      </c>
      <c r="D2064" s="37">
        <v>39136</v>
      </c>
      <c r="E2064" s="37"/>
      <c r="F2064" s="37"/>
      <c r="G2064" s="37"/>
      <c r="H2064" s="37"/>
      <c r="I2064" s="37"/>
      <c r="J2064" s="38" t="str">
        <f t="shared" si="145"/>
        <v>V</v>
      </c>
      <c r="K2064" s="38"/>
      <c r="L2064" s="38"/>
      <c r="M2064" s="38"/>
      <c r="N2064" s="38"/>
      <c r="O2064" s="38"/>
      <c r="P2064" s="38"/>
      <c r="U2064" s="39">
        <v>33.24</v>
      </c>
      <c r="V2064" s="40">
        <f t="shared" si="143"/>
        <v>10.131057604388905</v>
      </c>
      <c r="W2064" s="40"/>
      <c r="X2064" s="39"/>
      <c r="Z2064" s="34" t="s">
        <v>132</v>
      </c>
      <c r="AA2064" s="34">
        <v>433.815</v>
      </c>
      <c r="AB2064" s="34">
        <f t="shared" si="144"/>
        <v>423.61794239561112</v>
      </c>
      <c r="AC2064" s="37"/>
      <c r="AD2064" s="40">
        <f t="shared" si="140"/>
        <v>9.2700576043889047</v>
      </c>
    </row>
    <row r="2065" spans="1:30" s="34" customFormat="1" x14ac:dyDescent="0.2">
      <c r="A2065" s="34" t="s">
        <v>200</v>
      </c>
      <c r="B2065" s="42">
        <v>473423095053301</v>
      </c>
      <c r="C2065" s="36" t="s">
        <v>44</v>
      </c>
      <c r="D2065" s="37">
        <v>39167</v>
      </c>
      <c r="E2065" s="37"/>
      <c r="F2065" s="37"/>
      <c r="G2065" s="37"/>
      <c r="H2065" s="37"/>
      <c r="I2065" s="37"/>
      <c r="J2065" s="38" t="str">
        <f t="shared" si="145"/>
        <v>V</v>
      </c>
      <c r="K2065" s="38"/>
      <c r="L2065" s="38"/>
      <c r="M2065" s="38"/>
      <c r="N2065" s="38"/>
      <c r="O2065" s="38"/>
      <c r="P2065" s="38"/>
      <c r="U2065" s="39">
        <v>33.200000000000003</v>
      </c>
      <c r="V2065" s="40">
        <f t="shared" si="143"/>
        <v>10.118866199329473</v>
      </c>
      <c r="W2065" s="40"/>
      <c r="X2065" s="39"/>
      <c r="Z2065" s="34" t="s">
        <v>134</v>
      </c>
      <c r="AA2065" s="34">
        <v>433.815</v>
      </c>
      <c r="AB2065" s="34">
        <f t="shared" si="144"/>
        <v>423.63013380067054</v>
      </c>
      <c r="AC2065" s="37"/>
      <c r="AD2065" s="40">
        <f t="shared" si="140"/>
        <v>9.257866199329472</v>
      </c>
    </row>
    <row r="2066" spans="1:30" s="34" customFormat="1" x14ac:dyDescent="0.2">
      <c r="A2066" s="34" t="s">
        <v>200</v>
      </c>
      <c r="B2066" s="42">
        <v>473423095053301</v>
      </c>
      <c r="C2066" s="36" t="s">
        <v>44</v>
      </c>
      <c r="D2066" s="37">
        <v>39198</v>
      </c>
      <c r="E2066" s="37"/>
      <c r="F2066" s="37"/>
      <c r="G2066" s="37"/>
      <c r="H2066" s="37"/>
      <c r="I2066" s="37"/>
      <c r="J2066" s="38" t="str">
        <f t="shared" si="145"/>
        <v>V</v>
      </c>
      <c r="K2066" s="38"/>
      <c r="L2066" s="38"/>
      <c r="M2066" s="38"/>
      <c r="N2066" s="38"/>
      <c r="O2066" s="38"/>
      <c r="P2066" s="38"/>
      <c r="U2066" s="39">
        <v>33.020000000000003</v>
      </c>
      <c r="V2066" s="40">
        <f t="shared" si="143"/>
        <v>10.064004876562024</v>
      </c>
      <c r="W2066" s="40"/>
      <c r="X2066" s="39"/>
      <c r="Z2066" s="34" t="s">
        <v>135</v>
      </c>
      <c r="AA2066" s="34">
        <v>433.815</v>
      </c>
      <c r="AB2066" s="34">
        <f t="shared" si="144"/>
        <v>423.684995123438</v>
      </c>
      <c r="AC2066" s="37"/>
      <c r="AD2066" s="40">
        <f t="shared" si="140"/>
        <v>9.2030048765620229</v>
      </c>
    </row>
    <row r="2067" spans="1:30" s="34" customFormat="1" x14ac:dyDescent="0.2">
      <c r="A2067" s="34" t="s">
        <v>200</v>
      </c>
      <c r="B2067" s="42">
        <v>473423095053301</v>
      </c>
      <c r="C2067" s="36" t="s">
        <v>44</v>
      </c>
      <c r="D2067" s="37">
        <v>39220</v>
      </c>
      <c r="E2067" s="37"/>
      <c r="F2067" s="37"/>
      <c r="G2067" s="37"/>
      <c r="H2067" s="37"/>
      <c r="I2067" s="37"/>
      <c r="J2067" s="38" t="str">
        <f t="shared" si="145"/>
        <v>V</v>
      </c>
      <c r="K2067" s="38"/>
      <c r="L2067" s="38"/>
      <c r="M2067" s="38"/>
      <c r="N2067" s="38"/>
      <c r="O2067" s="38"/>
      <c r="P2067" s="38"/>
      <c r="U2067" s="39">
        <v>32.83</v>
      </c>
      <c r="V2067" s="40">
        <f t="shared" si="143"/>
        <v>10.006095702529716</v>
      </c>
      <c r="W2067" s="40"/>
      <c r="X2067" s="39"/>
      <c r="Z2067" s="34" t="s">
        <v>119</v>
      </c>
      <c r="AA2067" s="34">
        <v>433.815</v>
      </c>
      <c r="AB2067" s="34">
        <f t="shared" si="144"/>
        <v>423.74290429747032</v>
      </c>
      <c r="AC2067" s="37"/>
      <c r="AD2067" s="40">
        <f t="shared" si="140"/>
        <v>9.1450957025297157</v>
      </c>
    </row>
    <row r="2068" spans="1:30" s="34" customFormat="1" x14ac:dyDescent="0.2">
      <c r="A2068" s="34" t="s">
        <v>200</v>
      </c>
      <c r="B2068" s="42">
        <v>473423095053301</v>
      </c>
      <c r="C2068" s="36" t="s">
        <v>44</v>
      </c>
      <c r="D2068" s="37">
        <v>39258</v>
      </c>
      <c r="E2068" s="37"/>
      <c r="F2068" s="37"/>
      <c r="G2068" s="37"/>
      <c r="H2068" s="37"/>
      <c r="I2068" s="37"/>
      <c r="J2068" s="38" t="str">
        <f t="shared" si="145"/>
        <v>V</v>
      </c>
      <c r="K2068" s="38"/>
      <c r="L2068" s="38"/>
      <c r="M2068" s="38"/>
      <c r="N2068" s="38"/>
      <c r="O2068" s="38"/>
      <c r="P2068" s="38"/>
      <c r="U2068" s="39">
        <v>32.69</v>
      </c>
      <c r="V2068" s="40">
        <f t="shared" si="143"/>
        <v>9.9634257848217</v>
      </c>
      <c r="W2068" s="40"/>
      <c r="X2068" s="39"/>
      <c r="Z2068" s="34" t="s">
        <v>136</v>
      </c>
      <c r="AA2068" s="34">
        <v>433.815</v>
      </c>
      <c r="AB2068" s="34">
        <f t="shared" si="144"/>
        <v>423.78557421517831</v>
      </c>
      <c r="AC2068" s="37"/>
      <c r="AD2068" s="40">
        <f t="shared" si="140"/>
        <v>9.1024257848216994</v>
      </c>
    </row>
    <row r="2069" spans="1:30" s="34" customFormat="1" x14ac:dyDescent="0.2">
      <c r="A2069" s="34" t="s">
        <v>200</v>
      </c>
      <c r="B2069" s="42">
        <v>473423095053301</v>
      </c>
      <c r="C2069" s="36" t="s">
        <v>44</v>
      </c>
      <c r="D2069" s="37">
        <v>39291</v>
      </c>
      <c r="E2069" s="37"/>
      <c r="F2069" s="37"/>
      <c r="G2069" s="37"/>
      <c r="H2069" s="37"/>
      <c r="I2069" s="37"/>
      <c r="J2069" s="38" t="str">
        <f t="shared" si="145"/>
        <v>V</v>
      </c>
      <c r="K2069" s="38"/>
      <c r="L2069" s="38"/>
      <c r="M2069" s="38"/>
      <c r="N2069" s="38"/>
      <c r="O2069" s="38"/>
      <c r="P2069" s="38"/>
      <c r="U2069" s="39">
        <v>32.770000000000003</v>
      </c>
      <c r="V2069" s="40">
        <f t="shared" si="143"/>
        <v>9.9878085949405673</v>
      </c>
      <c r="W2069" s="40"/>
      <c r="X2069" s="39"/>
      <c r="Z2069" s="34" t="s">
        <v>99</v>
      </c>
      <c r="AA2069" s="34">
        <v>433.815</v>
      </c>
      <c r="AB2069" s="34">
        <f t="shared" si="144"/>
        <v>423.76119140505944</v>
      </c>
      <c r="AC2069" s="37"/>
      <c r="AD2069" s="40">
        <f t="shared" si="140"/>
        <v>9.1268085949405666</v>
      </c>
    </row>
    <row r="2070" spans="1:30" s="34" customFormat="1" x14ac:dyDescent="0.2">
      <c r="A2070" s="34" t="s">
        <v>200</v>
      </c>
      <c r="B2070" s="42">
        <v>473423095053301</v>
      </c>
      <c r="C2070" s="36" t="s">
        <v>44</v>
      </c>
      <c r="D2070" s="37">
        <v>39317</v>
      </c>
      <c r="E2070" s="37"/>
      <c r="F2070" s="37"/>
      <c r="G2070" s="37"/>
      <c r="H2070" s="37"/>
      <c r="I2070" s="37"/>
      <c r="J2070" s="38" t="str">
        <f t="shared" si="145"/>
        <v>V</v>
      </c>
      <c r="K2070" s="38"/>
      <c r="L2070" s="38"/>
      <c r="M2070" s="38"/>
      <c r="N2070" s="38"/>
      <c r="O2070" s="38"/>
      <c r="P2070" s="38"/>
      <c r="U2070" s="39">
        <v>32.96</v>
      </c>
      <c r="V2070" s="40">
        <f t="shared" si="143"/>
        <v>10.045717768972874</v>
      </c>
      <c r="W2070" s="40"/>
      <c r="X2070" s="39"/>
      <c r="Z2070" s="34" t="s">
        <v>140</v>
      </c>
      <c r="AA2070" s="34">
        <v>433.815</v>
      </c>
      <c r="AB2070" s="34">
        <f t="shared" si="144"/>
        <v>423.70328223102717</v>
      </c>
      <c r="AC2070" s="37"/>
      <c r="AD2070" s="40">
        <f t="shared" si="140"/>
        <v>9.1847177689728738</v>
      </c>
    </row>
    <row r="2071" spans="1:30" s="34" customFormat="1" x14ac:dyDescent="0.2">
      <c r="A2071" s="34" t="s">
        <v>200</v>
      </c>
      <c r="B2071" s="42">
        <v>473423095053301</v>
      </c>
      <c r="C2071" s="36" t="s">
        <v>44</v>
      </c>
      <c r="D2071" s="37">
        <v>39356</v>
      </c>
      <c r="E2071" s="37"/>
      <c r="F2071" s="37"/>
      <c r="G2071" s="37"/>
      <c r="H2071" s="37"/>
      <c r="I2071" s="37"/>
      <c r="J2071" s="38" t="str">
        <f t="shared" si="145"/>
        <v>V</v>
      </c>
      <c r="K2071" s="38"/>
      <c r="L2071" s="38"/>
      <c r="M2071" s="38"/>
      <c r="N2071" s="38"/>
      <c r="O2071" s="38"/>
      <c r="P2071" s="38"/>
      <c r="U2071" s="39">
        <v>33.04</v>
      </c>
      <c r="V2071" s="40">
        <f t="shared" si="143"/>
        <v>10.07010057909174</v>
      </c>
      <c r="W2071" s="40"/>
      <c r="X2071" s="39"/>
      <c r="Z2071" s="34" t="s">
        <v>141</v>
      </c>
      <c r="AA2071" s="34">
        <v>433.815</v>
      </c>
      <c r="AB2071" s="34">
        <f t="shared" si="144"/>
        <v>423.67889942090829</v>
      </c>
      <c r="AC2071" s="37"/>
      <c r="AD2071" s="40">
        <f t="shared" si="140"/>
        <v>9.2091005790917393</v>
      </c>
    </row>
    <row r="2072" spans="1:30" s="34" customFormat="1" x14ac:dyDescent="0.2">
      <c r="A2072" s="34" t="s">
        <v>200</v>
      </c>
      <c r="B2072" s="42">
        <v>473423095053301</v>
      </c>
      <c r="C2072" s="36" t="s">
        <v>44</v>
      </c>
      <c r="D2072" s="37">
        <v>39373</v>
      </c>
      <c r="E2072" s="37"/>
      <c r="F2072" s="37"/>
      <c r="G2072" s="37"/>
      <c r="H2072" s="37"/>
      <c r="I2072" s="37"/>
      <c r="J2072" s="38" t="str">
        <f t="shared" si="145"/>
        <v>V</v>
      </c>
      <c r="K2072" s="38"/>
      <c r="L2072" s="38"/>
      <c r="M2072" s="38"/>
      <c r="N2072" s="38"/>
      <c r="O2072" s="38"/>
      <c r="P2072" s="38"/>
      <c r="U2072" s="39">
        <v>32.97</v>
      </c>
      <c r="V2072" s="40">
        <f t="shared" si="143"/>
        <v>10.048765620237731</v>
      </c>
      <c r="W2072" s="40"/>
      <c r="X2072" s="39"/>
      <c r="Z2072" s="34" t="s">
        <v>128</v>
      </c>
      <c r="AA2072" s="34">
        <v>433.815</v>
      </c>
      <c r="AB2072" s="34">
        <f t="shared" si="144"/>
        <v>423.70023437976226</v>
      </c>
      <c r="AC2072" s="37"/>
      <c r="AD2072" s="40">
        <f t="shared" si="140"/>
        <v>9.1877656202377302</v>
      </c>
    </row>
    <row r="2073" spans="1:30" s="34" customFormat="1" x14ac:dyDescent="0.2">
      <c r="A2073" s="34" t="s">
        <v>200</v>
      </c>
      <c r="B2073" s="42">
        <v>473423095053301</v>
      </c>
      <c r="C2073" s="36" t="s">
        <v>44</v>
      </c>
      <c r="D2073" s="37">
        <v>39413</v>
      </c>
      <c r="E2073" s="37"/>
      <c r="F2073" s="37"/>
      <c r="G2073" s="37"/>
      <c r="H2073" s="37"/>
      <c r="I2073" s="37"/>
      <c r="J2073" s="38" t="str">
        <f t="shared" si="145"/>
        <v>V</v>
      </c>
      <c r="K2073" s="38"/>
      <c r="L2073" s="38"/>
      <c r="M2073" s="38"/>
      <c r="N2073" s="38"/>
      <c r="O2073" s="38"/>
      <c r="P2073" s="38"/>
      <c r="U2073" s="39">
        <v>32.799999999999997</v>
      </c>
      <c r="V2073" s="40">
        <f t="shared" si="143"/>
        <v>9.99695214873514</v>
      </c>
      <c r="W2073" s="40"/>
      <c r="X2073" s="39"/>
      <c r="Z2073" s="34" t="s">
        <v>146</v>
      </c>
      <c r="AA2073" s="34">
        <v>433.815</v>
      </c>
      <c r="AB2073" s="34">
        <f t="shared" si="144"/>
        <v>423.75204785126488</v>
      </c>
      <c r="AC2073" s="37"/>
      <c r="AD2073" s="40">
        <f t="shared" si="140"/>
        <v>9.1359521487351394</v>
      </c>
    </row>
    <row r="2074" spans="1:30" s="34" customFormat="1" x14ac:dyDescent="0.2">
      <c r="A2074" s="34" t="s">
        <v>200</v>
      </c>
      <c r="B2074" s="42">
        <v>473423095053301</v>
      </c>
      <c r="C2074" s="36" t="s">
        <v>44</v>
      </c>
      <c r="D2074" s="37">
        <v>39443</v>
      </c>
      <c r="E2074" s="37"/>
      <c r="F2074" s="37"/>
      <c r="G2074" s="37"/>
      <c r="H2074" s="37"/>
      <c r="I2074" s="37"/>
      <c r="J2074" s="38" t="str">
        <f t="shared" si="145"/>
        <v>V</v>
      </c>
      <c r="K2074" s="38"/>
      <c r="L2074" s="38"/>
      <c r="M2074" s="38"/>
      <c r="N2074" s="38"/>
      <c r="O2074" s="38"/>
      <c r="P2074" s="38"/>
      <c r="U2074" s="39">
        <v>32.840000000000003</v>
      </c>
      <c r="V2074" s="40">
        <f t="shared" si="143"/>
        <v>10.009143553794576</v>
      </c>
      <c r="W2074" s="40"/>
      <c r="X2074" s="39"/>
      <c r="Z2074" s="34" t="s">
        <v>147</v>
      </c>
      <c r="AA2074" s="34">
        <v>433.815</v>
      </c>
      <c r="AB2074" s="34">
        <f t="shared" si="144"/>
        <v>423.73985644620547</v>
      </c>
      <c r="AC2074" s="37"/>
      <c r="AD2074" s="40">
        <f t="shared" si="140"/>
        <v>9.1481435537945757</v>
      </c>
    </row>
    <row r="2075" spans="1:30" s="34" customFormat="1" x14ac:dyDescent="0.2">
      <c r="A2075" s="34" t="s">
        <v>200</v>
      </c>
      <c r="B2075" s="42">
        <v>473423095053301</v>
      </c>
      <c r="C2075" s="36" t="s">
        <v>44</v>
      </c>
      <c r="D2075" s="37">
        <v>39472</v>
      </c>
      <c r="E2075" s="37"/>
      <c r="F2075" s="37"/>
      <c r="G2075" s="37"/>
      <c r="H2075" s="37"/>
      <c r="I2075" s="37"/>
      <c r="J2075" s="38" t="str">
        <f t="shared" si="145"/>
        <v>V</v>
      </c>
      <c r="K2075" s="38"/>
      <c r="L2075" s="38"/>
      <c r="M2075" s="38"/>
      <c r="N2075" s="38"/>
      <c r="O2075" s="38"/>
      <c r="P2075" s="38"/>
      <c r="U2075" s="39">
        <v>32.96</v>
      </c>
      <c r="V2075" s="40">
        <f t="shared" si="143"/>
        <v>10.045717768972874</v>
      </c>
      <c r="W2075" s="40"/>
      <c r="X2075" s="39"/>
      <c r="Z2075" s="34" t="s">
        <v>149</v>
      </c>
      <c r="AA2075" s="34">
        <v>433.815</v>
      </c>
      <c r="AB2075" s="34">
        <f t="shared" si="144"/>
        <v>423.70328223102717</v>
      </c>
      <c r="AC2075" s="37"/>
      <c r="AD2075" s="40">
        <f t="shared" si="140"/>
        <v>9.1847177689728738</v>
      </c>
    </row>
    <row r="2076" spans="1:30" s="34" customFormat="1" x14ac:dyDescent="0.2">
      <c r="A2076" s="34" t="s">
        <v>200</v>
      </c>
      <c r="B2076" s="42">
        <v>473423095053301</v>
      </c>
      <c r="C2076" s="36" t="s">
        <v>44</v>
      </c>
      <c r="D2076" s="37">
        <v>39507</v>
      </c>
      <c r="E2076" s="37"/>
      <c r="F2076" s="37"/>
      <c r="G2076" s="37"/>
      <c r="H2076" s="37"/>
      <c r="I2076" s="37"/>
      <c r="J2076" s="38" t="str">
        <f t="shared" si="145"/>
        <v>V</v>
      </c>
      <c r="K2076" s="38"/>
      <c r="L2076" s="38"/>
      <c r="M2076" s="38"/>
      <c r="N2076" s="38"/>
      <c r="O2076" s="38"/>
      <c r="P2076" s="38"/>
      <c r="U2076" s="39">
        <v>33.090000000000003</v>
      </c>
      <c r="V2076" s="40">
        <f t="shared" si="143"/>
        <v>10.085339835416033</v>
      </c>
      <c r="W2076" s="40"/>
      <c r="X2076" s="39"/>
      <c r="Z2076" s="34" t="s">
        <v>152</v>
      </c>
      <c r="AA2076" s="34">
        <v>433.815</v>
      </c>
      <c r="AB2076" s="40">
        <f t="shared" ref="AB2076:AB2098" si="146">AA2076-V2076</f>
        <v>423.72966016458395</v>
      </c>
      <c r="AC2076" s="37"/>
      <c r="AD2076" s="40">
        <f t="shared" si="140"/>
        <v>9.224339835416032</v>
      </c>
    </row>
    <row r="2077" spans="1:30" s="34" customFormat="1" x14ac:dyDescent="0.2">
      <c r="A2077" s="34" t="s">
        <v>200</v>
      </c>
      <c r="B2077" s="42">
        <v>473423095053301</v>
      </c>
      <c r="C2077" s="36" t="s">
        <v>44</v>
      </c>
      <c r="D2077" s="37">
        <v>39536</v>
      </c>
      <c r="E2077" s="37"/>
      <c r="F2077" s="37"/>
      <c r="G2077" s="37"/>
      <c r="H2077" s="37"/>
      <c r="I2077" s="37"/>
      <c r="J2077" s="38" t="str">
        <f t="shared" si="145"/>
        <v>V</v>
      </c>
      <c r="K2077" s="38"/>
      <c r="L2077" s="38"/>
      <c r="M2077" s="38"/>
      <c r="N2077" s="38"/>
      <c r="O2077" s="38"/>
      <c r="P2077" s="38"/>
      <c r="U2077" s="39">
        <v>33.18</v>
      </c>
      <c r="V2077" s="40">
        <f t="shared" si="143"/>
        <v>10.112770496799756</v>
      </c>
      <c r="W2077" s="40"/>
      <c r="X2077" s="39"/>
      <c r="Z2077" s="34" t="s">
        <v>153</v>
      </c>
      <c r="AA2077" s="34">
        <v>433.815</v>
      </c>
      <c r="AB2077" s="40">
        <f t="shared" si="146"/>
        <v>423.70222950320021</v>
      </c>
      <c r="AC2077" s="37"/>
      <c r="AD2077" s="40">
        <f t="shared" si="140"/>
        <v>9.2517704967997556</v>
      </c>
    </row>
    <row r="2078" spans="1:30" s="34" customFormat="1" x14ac:dyDescent="0.2">
      <c r="A2078" s="34" t="s">
        <v>200</v>
      </c>
      <c r="B2078" s="42">
        <v>473423095053301</v>
      </c>
      <c r="C2078" s="36" t="s">
        <v>44</v>
      </c>
      <c r="D2078" s="37">
        <v>39563</v>
      </c>
      <c r="E2078" s="37"/>
      <c r="F2078" s="37"/>
      <c r="G2078" s="37"/>
      <c r="H2078" s="37"/>
      <c r="I2078" s="37"/>
      <c r="J2078" s="38" t="str">
        <f t="shared" si="145"/>
        <v>V</v>
      </c>
      <c r="K2078" s="38"/>
      <c r="L2078" s="38"/>
      <c r="M2078" s="38"/>
      <c r="N2078" s="38"/>
      <c r="O2078" s="38"/>
      <c r="P2078" s="38"/>
      <c r="U2078" s="39">
        <v>33.03</v>
      </c>
      <c r="V2078" s="40">
        <f t="shared" si="143"/>
        <v>10.067052727826882</v>
      </c>
      <c r="W2078" s="40"/>
      <c r="X2078" s="39"/>
      <c r="Z2078" s="34" t="s">
        <v>154</v>
      </c>
      <c r="AA2078" s="34">
        <v>433.815</v>
      </c>
      <c r="AB2078" s="40">
        <f t="shared" si="146"/>
        <v>423.74794727217312</v>
      </c>
      <c r="AC2078" s="37"/>
      <c r="AD2078" s="40">
        <f t="shared" si="140"/>
        <v>9.2060527278268811</v>
      </c>
    </row>
    <row r="2079" spans="1:30" s="34" customFormat="1" x14ac:dyDescent="0.2">
      <c r="A2079" s="34" t="s">
        <v>200</v>
      </c>
      <c r="B2079" s="42">
        <v>473423095053301</v>
      </c>
      <c r="C2079" s="36" t="s">
        <v>44</v>
      </c>
      <c r="D2079" s="37">
        <v>39580</v>
      </c>
      <c r="E2079" s="37"/>
      <c r="F2079" s="37"/>
      <c r="G2079" s="37"/>
      <c r="H2079" s="37"/>
      <c r="I2079" s="37"/>
      <c r="J2079" s="38" t="str">
        <f t="shared" si="145"/>
        <v>V</v>
      </c>
      <c r="K2079" s="38"/>
      <c r="L2079" s="38"/>
      <c r="M2079" s="38"/>
      <c r="N2079" s="38"/>
      <c r="O2079" s="38"/>
      <c r="P2079" s="38"/>
      <c r="U2079" s="39">
        <v>32.79</v>
      </c>
      <c r="V2079" s="40">
        <f t="shared" si="143"/>
        <v>9.9939042974702836</v>
      </c>
      <c r="W2079" s="40"/>
      <c r="X2079" s="39"/>
      <c r="Z2079" s="34" t="s">
        <v>118</v>
      </c>
      <c r="AA2079" s="34">
        <v>433.815</v>
      </c>
      <c r="AB2079" s="40">
        <f t="shared" si="146"/>
        <v>423.8210957025297</v>
      </c>
      <c r="AC2079" s="37"/>
      <c r="AD2079" s="40">
        <f t="shared" si="140"/>
        <v>9.132904297470283</v>
      </c>
    </row>
    <row r="2080" spans="1:30" s="34" customFormat="1" x14ac:dyDescent="0.2">
      <c r="A2080" s="34" t="s">
        <v>200</v>
      </c>
      <c r="B2080" s="42">
        <v>473423095053301</v>
      </c>
      <c r="C2080" s="36" t="s">
        <v>44</v>
      </c>
      <c r="D2080" s="37">
        <v>39652</v>
      </c>
      <c r="E2080" s="37"/>
      <c r="F2080" s="37"/>
      <c r="G2080" s="37"/>
      <c r="H2080" s="37"/>
      <c r="I2080" s="37"/>
      <c r="J2080" s="38" t="str">
        <f t="shared" si="145"/>
        <v>V</v>
      </c>
      <c r="K2080" s="38"/>
      <c r="L2080" s="38"/>
      <c r="M2080" s="38"/>
      <c r="N2080" s="38"/>
      <c r="O2080" s="38"/>
      <c r="P2080" s="38"/>
      <c r="U2080" s="39">
        <v>32.26</v>
      </c>
      <c r="V2080" s="40">
        <f t="shared" si="143"/>
        <v>9.8323681804327947</v>
      </c>
      <c r="W2080" s="40"/>
      <c r="X2080" s="39"/>
      <c r="Z2080" s="34" t="s">
        <v>155</v>
      </c>
      <c r="AA2080" s="34">
        <v>433.815</v>
      </c>
      <c r="AB2080" s="40">
        <f t="shared" si="146"/>
        <v>423.98263181956719</v>
      </c>
      <c r="AC2080" s="37"/>
      <c r="AD2080" s="40">
        <f t="shared" si="140"/>
        <v>8.971368180432794</v>
      </c>
    </row>
    <row r="2081" spans="1:30" s="34" customFormat="1" x14ac:dyDescent="0.2">
      <c r="A2081" s="34" t="s">
        <v>200</v>
      </c>
      <c r="B2081" s="42">
        <v>473423095053301</v>
      </c>
      <c r="C2081" s="36" t="s">
        <v>44</v>
      </c>
      <c r="D2081" s="37">
        <v>39674</v>
      </c>
      <c r="E2081" s="37"/>
      <c r="F2081" s="37"/>
      <c r="G2081" s="37"/>
      <c r="H2081" s="37"/>
      <c r="I2081" s="37"/>
      <c r="J2081" s="38" t="str">
        <f t="shared" si="145"/>
        <v>V</v>
      </c>
      <c r="K2081" s="38"/>
      <c r="L2081" s="38"/>
      <c r="M2081" s="38"/>
      <c r="N2081" s="38"/>
      <c r="O2081" s="38"/>
      <c r="P2081" s="38"/>
      <c r="U2081" s="39">
        <v>32.42</v>
      </c>
      <c r="V2081" s="40">
        <f t="shared" si="143"/>
        <v>9.8811338006705274</v>
      </c>
      <c r="W2081" s="40"/>
      <c r="X2081" s="39"/>
      <c r="Z2081" s="34" t="s">
        <v>156</v>
      </c>
      <c r="AA2081" s="34">
        <v>433.815</v>
      </c>
      <c r="AB2081" s="40">
        <f t="shared" si="146"/>
        <v>423.93386619932949</v>
      </c>
      <c r="AC2081" s="37"/>
      <c r="AD2081" s="40">
        <f t="shared" si="140"/>
        <v>9.0201338006705267</v>
      </c>
    </row>
    <row r="2082" spans="1:30" s="34" customFormat="1" x14ac:dyDescent="0.2">
      <c r="A2082" s="34" t="s">
        <v>200</v>
      </c>
      <c r="B2082" s="42">
        <v>473423095053301</v>
      </c>
      <c r="C2082" s="36" t="s">
        <v>44</v>
      </c>
      <c r="D2082" s="37">
        <v>39725</v>
      </c>
      <c r="E2082" s="37"/>
      <c r="F2082" s="37"/>
      <c r="G2082" s="37"/>
      <c r="H2082" s="37"/>
      <c r="I2082" s="37"/>
      <c r="J2082" s="38" t="str">
        <f t="shared" si="145"/>
        <v>V</v>
      </c>
      <c r="K2082" s="38"/>
      <c r="L2082" s="38"/>
      <c r="M2082" s="38"/>
      <c r="N2082" s="38"/>
      <c r="O2082" s="38"/>
      <c r="P2082" s="38"/>
      <c r="U2082" s="39">
        <v>32.520000000000003</v>
      </c>
      <c r="V2082" s="40">
        <f t="shared" si="143"/>
        <v>9.911612313319111</v>
      </c>
      <c r="W2082" s="40"/>
      <c r="X2082" s="39"/>
      <c r="Z2082" s="34" t="s">
        <v>157</v>
      </c>
      <c r="AA2082" s="34">
        <v>433.815</v>
      </c>
      <c r="AB2082" s="40">
        <f t="shared" si="146"/>
        <v>423.9033876866809</v>
      </c>
      <c r="AC2082" s="37"/>
      <c r="AD2082" s="40">
        <f t="shared" si="140"/>
        <v>9.0506123133191103</v>
      </c>
    </row>
    <row r="2083" spans="1:30" s="34" customFormat="1" x14ac:dyDescent="0.2">
      <c r="A2083" s="34" t="s">
        <v>200</v>
      </c>
      <c r="B2083" s="42">
        <v>473423095053301</v>
      </c>
      <c r="C2083" s="36" t="s">
        <v>44</v>
      </c>
      <c r="D2083" s="37">
        <v>39767</v>
      </c>
      <c r="E2083" s="37"/>
      <c r="F2083" s="37"/>
      <c r="G2083" s="37"/>
      <c r="H2083" s="37"/>
      <c r="I2083" s="37"/>
      <c r="J2083" s="38" t="str">
        <f t="shared" si="145"/>
        <v>V</v>
      </c>
      <c r="K2083" s="38"/>
      <c r="L2083" s="38"/>
      <c r="M2083" s="38"/>
      <c r="N2083" s="38"/>
      <c r="O2083" s="38"/>
      <c r="P2083" s="38"/>
      <c r="U2083" s="39">
        <v>32.22</v>
      </c>
      <c r="V2083" s="40">
        <f t="shared" si="143"/>
        <v>9.8201767753733602</v>
      </c>
      <c r="W2083" s="40"/>
      <c r="X2083" s="39"/>
      <c r="Z2083" s="34" t="s">
        <v>158</v>
      </c>
      <c r="AA2083" s="34">
        <v>433.815</v>
      </c>
      <c r="AB2083" s="40">
        <f t="shared" si="146"/>
        <v>423.99482322462666</v>
      </c>
      <c r="AC2083" s="37"/>
      <c r="AD2083" s="40">
        <f t="shared" si="140"/>
        <v>8.9591767753733595</v>
      </c>
    </row>
    <row r="2084" spans="1:30" s="34" customFormat="1" x14ac:dyDescent="0.2">
      <c r="A2084" s="34" t="s">
        <v>200</v>
      </c>
      <c r="B2084" s="42">
        <v>473423095053301</v>
      </c>
      <c r="C2084" s="36" t="s">
        <v>44</v>
      </c>
      <c r="D2084" s="37">
        <v>39795</v>
      </c>
      <c r="E2084" s="37"/>
      <c r="F2084" s="37"/>
      <c r="G2084" s="37"/>
      <c r="H2084" s="37"/>
      <c r="I2084" s="37"/>
      <c r="J2084" s="38" t="str">
        <f t="shared" si="145"/>
        <v>V</v>
      </c>
      <c r="K2084" s="38"/>
      <c r="L2084" s="38"/>
      <c r="M2084" s="38"/>
      <c r="N2084" s="38"/>
      <c r="O2084" s="38"/>
      <c r="P2084" s="38"/>
      <c r="U2084" s="39">
        <v>32.119999999999997</v>
      </c>
      <c r="V2084" s="40">
        <f t="shared" si="143"/>
        <v>9.7896982627247784</v>
      </c>
      <c r="W2084" s="40"/>
      <c r="X2084" s="39"/>
      <c r="Z2084" s="34" t="s">
        <v>159</v>
      </c>
      <c r="AA2084" s="34">
        <v>433.815</v>
      </c>
      <c r="AB2084" s="40">
        <f t="shared" si="146"/>
        <v>424.02530173727524</v>
      </c>
      <c r="AC2084" s="37"/>
      <c r="AD2084" s="40">
        <f t="shared" si="140"/>
        <v>8.9286982627247777</v>
      </c>
    </row>
    <row r="2085" spans="1:30" s="34" customFormat="1" x14ac:dyDescent="0.2">
      <c r="A2085" s="34" t="s">
        <v>200</v>
      </c>
      <c r="B2085" s="42">
        <v>473423095053301</v>
      </c>
      <c r="C2085" s="36" t="s">
        <v>44</v>
      </c>
      <c r="D2085" s="37">
        <v>39832</v>
      </c>
      <c r="E2085" s="37"/>
      <c r="F2085" s="37"/>
      <c r="G2085" s="37"/>
      <c r="H2085" s="37"/>
      <c r="I2085" s="37"/>
      <c r="J2085" s="38" t="str">
        <f t="shared" si="145"/>
        <v>V</v>
      </c>
      <c r="K2085" s="38"/>
      <c r="L2085" s="38"/>
      <c r="M2085" s="38"/>
      <c r="N2085" s="38"/>
      <c r="O2085" s="38"/>
      <c r="P2085" s="38"/>
      <c r="U2085" s="39">
        <v>32.21</v>
      </c>
      <c r="V2085" s="40">
        <f t="shared" si="143"/>
        <v>9.8171289241085038</v>
      </c>
      <c r="W2085" s="40"/>
      <c r="X2085" s="39"/>
      <c r="Z2085" s="34" t="s">
        <v>155</v>
      </c>
      <c r="AA2085" s="34">
        <v>433.815</v>
      </c>
      <c r="AB2085" s="40">
        <f t="shared" si="146"/>
        <v>423.99787107589151</v>
      </c>
      <c r="AC2085" s="37"/>
      <c r="AD2085" s="40">
        <f t="shared" si="140"/>
        <v>8.9561289241085031</v>
      </c>
    </row>
    <row r="2086" spans="1:30" s="34" customFormat="1" x14ac:dyDescent="0.2">
      <c r="A2086" s="34" t="s">
        <v>200</v>
      </c>
      <c r="B2086" s="42">
        <v>473423095053301</v>
      </c>
      <c r="C2086" s="36" t="s">
        <v>44</v>
      </c>
      <c r="D2086" s="37">
        <v>39866</v>
      </c>
      <c r="E2086" s="37"/>
      <c r="F2086" s="37"/>
      <c r="G2086" s="37"/>
      <c r="H2086" s="37"/>
      <c r="I2086" s="37"/>
      <c r="J2086" s="38" t="str">
        <f t="shared" si="145"/>
        <v>V</v>
      </c>
      <c r="K2086" s="38"/>
      <c r="L2086" s="38"/>
      <c r="M2086" s="38"/>
      <c r="N2086" s="38"/>
      <c r="O2086" s="38"/>
      <c r="P2086" s="38"/>
      <c r="U2086" s="39">
        <v>32.380000000000003</v>
      </c>
      <c r="V2086" s="40">
        <f t="shared" si="143"/>
        <v>9.8689423956110947</v>
      </c>
      <c r="W2086" s="40"/>
      <c r="X2086" s="39"/>
      <c r="Z2086" s="34" t="s">
        <v>164</v>
      </c>
      <c r="AA2086" s="34">
        <v>433.815</v>
      </c>
      <c r="AB2086" s="40">
        <f t="shared" si="146"/>
        <v>423.9460576043889</v>
      </c>
      <c r="AC2086" s="37"/>
      <c r="AD2086" s="40">
        <f t="shared" si="140"/>
        <v>9.007942395611094</v>
      </c>
    </row>
    <row r="2087" spans="1:30" s="34" customFormat="1" x14ac:dyDescent="0.2">
      <c r="A2087" s="34" t="s">
        <v>200</v>
      </c>
      <c r="B2087" s="42">
        <v>473423095053301</v>
      </c>
      <c r="C2087" s="36" t="s">
        <v>44</v>
      </c>
      <c r="D2087" s="37">
        <v>39898</v>
      </c>
      <c r="E2087" s="37"/>
      <c r="F2087" s="37"/>
      <c r="G2087" s="37"/>
      <c r="H2087" s="37"/>
      <c r="I2087" s="37"/>
      <c r="J2087" s="38" t="str">
        <f t="shared" si="145"/>
        <v>V</v>
      </c>
      <c r="K2087" s="38"/>
      <c r="L2087" s="38"/>
      <c r="M2087" s="38"/>
      <c r="N2087" s="38"/>
      <c r="O2087" s="38"/>
      <c r="P2087" s="38"/>
      <c r="U2087" s="39">
        <v>32.28</v>
      </c>
      <c r="V2087" s="40">
        <f t="shared" si="143"/>
        <v>9.8384638829625111</v>
      </c>
      <c r="W2087" s="40"/>
      <c r="X2087" s="39"/>
      <c r="Z2087" s="34" t="s">
        <v>169</v>
      </c>
      <c r="AA2087" s="34">
        <v>433.815</v>
      </c>
      <c r="AB2087" s="40">
        <f t="shared" si="146"/>
        <v>423.97653611703748</v>
      </c>
      <c r="AC2087" s="37"/>
      <c r="AD2087" s="40">
        <f t="shared" si="140"/>
        <v>8.9774638829625104</v>
      </c>
    </row>
    <row r="2088" spans="1:30" s="34" customFormat="1" x14ac:dyDescent="0.2">
      <c r="A2088" s="34" t="s">
        <v>200</v>
      </c>
      <c r="B2088" s="42">
        <v>473423095053301</v>
      </c>
      <c r="C2088" s="36" t="s">
        <v>44</v>
      </c>
      <c r="D2088" s="37">
        <v>39928</v>
      </c>
      <c r="E2088" s="37"/>
      <c r="F2088" s="37"/>
      <c r="G2088" s="37"/>
      <c r="H2088" s="37"/>
      <c r="I2088" s="37"/>
      <c r="J2088" s="38" t="str">
        <f t="shared" si="145"/>
        <v>V</v>
      </c>
      <c r="K2088" s="38"/>
      <c r="L2088" s="38"/>
      <c r="M2088" s="38"/>
      <c r="N2088" s="38"/>
      <c r="O2088" s="38"/>
      <c r="P2088" s="38"/>
      <c r="U2088" s="39">
        <v>31.95</v>
      </c>
      <c r="V2088" s="40">
        <f t="shared" si="143"/>
        <v>9.7378847912221875</v>
      </c>
      <c r="W2088" s="40"/>
      <c r="X2088" s="39"/>
      <c r="Z2088" s="34" t="s">
        <v>170</v>
      </c>
      <c r="AA2088" s="34">
        <v>433.815</v>
      </c>
      <c r="AB2088" s="40">
        <f t="shared" si="146"/>
        <v>424.0771152087778</v>
      </c>
      <c r="AC2088" s="37"/>
      <c r="AD2088" s="40">
        <f t="shared" si="140"/>
        <v>8.8768847912221869</v>
      </c>
    </row>
    <row r="2089" spans="1:30" s="34" customFormat="1" x14ac:dyDescent="0.2">
      <c r="A2089" s="34" t="s">
        <v>200</v>
      </c>
      <c r="B2089" s="42">
        <v>473423095053301</v>
      </c>
      <c r="C2089" s="36" t="s">
        <v>44</v>
      </c>
      <c r="D2089" s="37">
        <v>39966</v>
      </c>
      <c r="E2089" s="37"/>
      <c r="F2089" s="37"/>
      <c r="G2089" s="37"/>
      <c r="H2089" s="37"/>
      <c r="I2089" s="37"/>
      <c r="J2089" s="38" t="str">
        <f t="shared" si="145"/>
        <v>V</v>
      </c>
      <c r="K2089" s="38"/>
      <c r="L2089" s="38"/>
      <c r="M2089" s="38"/>
      <c r="N2089" s="38"/>
      <c r="O2089" s="38"/>
      <c r="P2089" s="38"/>
      <c r="U2089" s="39">
        <v>31.5</v>
      </c>
      <c r="V2089" s="40">
        <f t="shared" si="143"/>
        <v>9.6007314843035658</v>
      </c>
      <c r="W2089" s="40"/>
      <c r="X2089" s="39"/>
      <c r="Z2089" s="34" t="s">
        <v>173</v>
      </c>
      <c r="AA2089" s="34">
        <v>433.815</v>
      </c>
      <c r="AB2089" s="40">
        <f t="shared" si="146"/>
        <v>424.2142685156964</v>
      </c>
      <c r="AC2089" s="37"/>
      <c r="AD2089" s="40">
        <f t="shared" si="140"/>
        <v>8.7397314843035652</v>
      </c>
    </row>
    <row r="2090" spans="1:30" s="34" customFormat="1" x14ac:dyDescent="0.2">
      <c r="A2090" s="34" t="s">
        <v>200</v>
      </c>
      <c r="B2090" s="42">
        <v>473423095053301</v>
      </c>
      <c r="C2090" s="36" t="s">
        <v>44</v>
      </c>
      <c r="D2090" s="37">
        <v>40001</v>
      </c>
      <c r="E2090" s="37"/>
      <c r="F2090" s="37"/>
      <c r="G2090" s="37"/>
      <c r="H2090" s="37"/>
      <c r="I2090" s="37"/>
      <c r="J2090" s="38" t="str">
        <f t="shared" si="145"/>
        <v>V</v>
      </c>
      <c r="K2090" s="38"/>
      <c r="L2090" s="38"/>
      <c r="M2090" s="38"/>
      <c r="N2090" s="38"/>
      <c r="O2090" s="38"/>
      <c r="P2090" s="38"/>
      <c r="U2090" s="39">
        <v>31.58</v>
      </c>
      <c r="V2090" s="40">
        <f t="shared" si="143"/>
        <v>9.6251142944224313</v>
      </c>
      <c r="W2090" s="40"/>
      <c r="X2090" s="39"/>
      <c r="Z2090" s="34" t="s">
        <v>174</v>
      </c>
      <c r="AA2090" s="34">
        <v>433.815</v>
      </c>
      <c r="AB2090" s="40">
        <f t="shared" si="146"/>
        <v>424.18988570557758</v>
      </c>
      <c r="AC2090" s="37"/>
      <c r="AD2090" s="40">
        <f t="shared" si="140"/>
        <v>8.7641142944224306</v>
      </c>
    </row>
    <row r="2091" spans="1:30" s="34" customFormat="1" x14ac:dyDescent="0.2">
      <c r="A2091" s="34" t="s">
        <v>200</v>
      </c>
      <c r="B2091" s="42">
        <v>473423095053301</v>
      </c>
      <c r="C2091" s="36" t="s">
        <v>44</v>
      </c>
      <c r="D2091" s="37">
        <v>40045</v>
      </c>
      <c r="E2091" s="37"/>
      <c r="F2091" s="37"/>
      <c r="G2091" s="37"/>
      <c r="H2091" s="37"/>
      <c r="I2091" s="37"/>
      <c r="J2091" s="38" t="str">
        <f t="shared" si="145"/>
        <v>V</v>
      </c>
      <c r="K2091" s="38"/>
      <c r="L2091" s="38"/>
      <c r="M2091" s="38"/>
      <c r="N2091" s="38"/>
      <c r="O2091" s="38"/>
      <c r="P2091" s="38"/>
      <c r="U2091" s="39">
        <v>32.090000000000003</v>
      </c>
      <c r="V2091" s="40">
        <f t="shared" si="143"/>
        <v>9.7805547089302056</v>
      </c>
      <c r="W2091" s="40"/>
      <c r="X2091" s="39"/>
      <c r="Z2091" s="34" t="s">
        <v>175</v>
      </c>
      <c r="AA2091" s="34">
        <v>433.815</v>
      </c>
      <c r="AB2091" s="40">
        <f t="shared" si="146"/>
        <v>424.0344452910698</v>
      </c>
      <c r="AC2091" s="37"/>
      <c r="AD2091" s="40">
        <f t="shared" si="140"/>
        <v>8.919554708930205</v>
      </c>
    </row>
    <row r="2092" spans="1:30" s="34" customFormat="1" x14ac:dyDescent="0.2">
      <c r="A2092" s="34" t="s">
        <v>200</v>
      </c>
      <c r="B2092" s="42">
        <v>473423095053301</v>
      </c>
      <c r="C2092" s="36" t="s">
        <v>44</v>
      </c>
      <c r="D2092" s="37">
        <v>40074</v>
      </c>
      <c r="E2092" s="37"/>
      <c r="F2092" s="37"/>
      <c r="G2092" s="37"/>
      <c r="H2092" s="37"/>
      <c r="I2092" s="37"/>
      <c r="J2092" s="38" t="str">
        <f t="shared" si="145"/>
        <v>V</v>
      </c>
      <c r="K2092" s="38"/>
      <c r="L2092" s="38"/>
      <c r="M2092" s="38"/>
      <c r="N2092" s="38"/>
      <c r="O2092" s="38"/>
      <c r="P2092" s="38"/>
      <c r="U2092" s="39">
        <v>32.340000000000003</v>
      </c>
      <c r="V2092" s="40">
        <f t="shared" si="143"/>
        <v>9.8567509905516619</v>
      </c>
      <c r="W2092" s="40"/>
      <c r="X2092" s="39"/>
      <c r="Z2092" s="34" t="s">
        <v>179</v>
      </c>
      <c r="AA2092" s="34">
        <v>433.815</v>
      </c>
      <c r="AB2092" s="40">
        <f t="shared" si="146"/>
        <v>423.95824900944831</v>
      </c>
      <c r="AC2092" s="37"/>
      <c r="AD2092" s="40">
        <f t="shared" si="140"/>
        <v>8.9957509905516613</v>
      </c>
    </row>
    <row r="2093" spans="1:30" s="34" customFormat="1" x14ac:dyDescent="0.2">
      <c r="A2093" s="34" t="s">
        <v>200</v>
      </c>
      <c r="B2093" s="42">
        <v>473423095053301</v>
      </c>
      <c r="C2093" s="36" t="s">
        <v>44</v>
      </c>
      <c r="D2093" s="37">
        <v>40101</v>
      </c>
      <c r="E2093" s="37"/>
      <c r="F2093" s="37"/>
      <c r="G2093" s="37"/>
      <c r="H2093" s="37"/>
      <c r="I2093" s="37"/>
      <c r="J2093" s="38" t="str">
        <f t="shared" si="145"/>
        <v>V</v>
      </c>
      <c r="K2093" s="38"/>
      <c r="L2093" s="38"/>
      <c r="M2093" s="38"/>
      <c r="N2093" s="38"/>
      <c r="O2093" s="38"/>
      <c r="P2093" s="38"/>
      <c r="U2093" s="39">
        <v>32.520000000000003</v>
      </c>
      <c r="V2093" s="40">
        <f t="shared" si="143"/>
        <v>9.911612313319111</v>
      </c>
      <c r="W2093" s="40"/>
      <c r="X2093" s="39"/>
      <c r="Z2093" s="34" t="s">
        <v>157</v>
      </c>
      <c r="AA2093" s="34">
        <v>433.815</v>
      </c>
      <c r="AB2093" s="40">
        <f t="shared" si="146"/>
        <v>423.9033876866809</v>
      </c>
      <c r="AC2093" s="37"/>
      <c r="AD2093" s="40">
        <f t="shared" si="140"/>
        <v>9.0506123133191103</v>
      </c>
    </row>
    <row r="2094" spans="1:30" s="34" customFormat="1" x14ac:dyDescent="0.2">
      <c r="A2094" s="34" t="s">
        <v>200</v>
      </c>
      <c r="B2094" s="42">
        <v>473423095053301</v>
      </c>
      <c r="C2094" s="36" t="s">
        <v>44</v>
      </c>
      <c r="D2094" s="37">
        <v>40127</v>
      </c>
      <c r="E2094" s="37"/>
      <c r="F2094" s="37"/>
      <c r="G2094" s="37"/>
      <c r="H2094" s="37"/>
      <c r="I2094" s="37"/>
      <c r="J2094" s="38" t="str">
        <f t="shared" si="145"/>
        <v>V</v>
      </c>
      <c r="K2094" s="38"/>
      <c r="L2094" s="38"/>
      <c r="M2094" s="38"/>
      <c r="N2094" s="38"/>
      <c r="O2094" s="38"/>
      <c r="P2094" s="38"/>
      <c r="U2094" s="39">
        <v>32.57</v>
      </c>
      <c r="V2094" s="40">
        <f t="shared" si="143"/>
        <v>9.9268515696434019</v>
      </c>
      <c r="W2094" s="40"/>
      <c r="X2094" s="39"/>
      <c r="Z2094" s="34" t="s">
        <v>181</v>
      </c>
      <c r="AA2094" s="34">
        <v>433.815</v>
      </c>
      <c r="AB2094" s="40">
        <f t="shared" si="146"/>
        <v>423.88814843035658</v>
      </c>
      <c r="AC2094" s="37"/>
      <c r="AD2094" s="40">
        <f t="shared" si="140"/>
        <v>9.0658515696434012</v>
      </c>
    </row>
    <row r="2095" spans="1:30" s="34" customFormat="1" x14ac:dyDescent="0.2">
      <c r="A2095" s="34" t="s">
        <v>200</v>
      </c>
      <c r="B2095" s="42">
        <v>473423095053301</v>
      </c>
      <c r="C2095" s="36" t="s">
        <v>44</v>
      </c>
      <c r="D2095" s="37">
        <v>40161</v>
      </c>
      <c r="E2095" s="37"/>
      <c r="F2095" s="37"/>
      <c r="G2095" s="37"/>
      <c r="H2095" s="37"/>
      <c r="I2095" s="37"/>
      <c r="J2095" s="38" t="str">
        <f t="shared" si="145"/>
        <v>V</v>
      </c>
      <c r="K2095" s="38"/>
      <c r="L2095" s="38"/>
      <c r="M2095" s="38"/>
      <c r="N2095" s="38"/>
      <c r="O2095" s="38"/>
      <c r="P2095" s="38"/>
      <c r="U2095" s="39">
        <v>32.659999999999997</v>
      </c>
      <c r="V2095" s="40">
        <f t="shared" si="143"/>
        <v>9.9542822310271237</v>
      </c>
      <c r="W2095" s="40"/>
      <c r="X2095" s="39"/>
      <c r="Z2095" s="34" t="s">
        <v>103</v>
      </c>
      <c r="AA2095" s="34">
        <v>433.815</v>
      </c>
      <c r="AB2095" s="40">
        <f t="shared" si="146"/>
        <v>423.86071776897285</v>
      </c>
      <c r="AC2095" s="37"/>
      <c r="AD2095" s="40">
        <f t="shared" si="140"/>
        <v>9.0932822310271231</v>
      </c>
    </row>
    <row r="2096" spans="1:30" s="34" customFormat="1" x14ac:dyDescent="0.2">
      <c r="A2096" s="34" t="s">
        <v>200</v>
      </c>
      <c r="B2096" s="42">
        <v>473423095053301</v>
      </c>
      <c r="C2096" s="36" t="s">
        <v>44</v>
      </c>
      <c r="D2096" s="37">
        <v>40190</v>
      </c>
      <c r="E2096" s="37"/>
      <c r="F2096" s="37"/>
      <c r="G2096" s="37"/>
      <c r="H2096" s="37"/>
      <c r="I2096" s="37"/>
      <c r="J2096" s="38" t="s">
        <v>202</v>
      </c>
      <c r="K2096" s="38"/>
      <c r="L2096" s="38"/>
      <c r="M2096" s="38"/>
      <c r="N2096" s="38"/>
      <c r="O2096" s="38"/>
      <c r="P2096" s="38"/>
      <c r="Q2096" s="39">
        <v>33</v>
      </c>
      <c r="R2096" s="34">
        <v>0.23</v>
      </c>
      <c r="U2096" s="39">
        <v>32.770000000000003</v>
      </c>
      <c r="V2096" s="40">
        <f t="shared" si="143"/>
        <v>9.9878085949405673</v>
      </c>
      <c r="W2096" s="40"/>
      <c r="X2096" s="39"/>
      <c r="Z2096" s="34" t="s">
        <v>208</v>
      </c>
      <c r="AA2096" s="34">
        <v>433.815</v>
      </c>
      <c r="AB2096" s="40">
        <f t="shared" si="146"/>
        <v>423.82719140505941</v>
      </c>
      <c r="AC2096" s="37"/>
      <c r="AD2096" s="40">
        <f t="shared" si="140"/>
        <v>9.1268085949405666</v>
      </c>
    </row>
    <row r="2097" spans="1:30" s="34" customFormat="1" x14ac:dyDescent="0.2">
      <c r="A2097" s="34" t="s">
        <v>200</v>
      </c>
      <c r="B2097" s="42">
        <v>473423095053301</v>
      </c>
      <c r="C2097" s="36" t="s">
        <v>44</v>
      </c>
      <c r="D2097" s="37">
        <v>40191</v>
      </c>
      <c r="E2097" s="37"/>
      <c r="F2097" s="37"/>
      <c r="G2097" s="37"/>
      <c r="H2097" s="37"/>
      <c r="I2097" s="37"/>
      <c r="J2097" s="38" t="s">
        <v>202</v>
      </c>
      <c r="K2097" s="38"/>
      <c r="L2097" s="38"/>
      <c r="M2097" s="38"/>
      <c r="N2097" s="38"/>
      <c r="O2097" s="38"/>
      <c r="P2097" s="38"/>
      <c r="Q2097" s="39">
        <v>33</v>
      </c>
      <c r="R2097" s="34">
        <v>0.23</v>
      </c>
      <c r="U2097" s="39">
        <v>32.770000000000003</v>
      </c>
      <c r="V2097" s="40">
        <f t="shared" si="143"/>
        <v>9.9878085949405673</v>
      </c>
      <c r="W2097" s="40"/>
      <c r="X2097" s="39"/>
      <c r="Z2097" s="34" t="s">
        <v>209</v>
      </c>
      <c r="AA2097" s="34">
        <v>433.815</v>
      </c>
      <c r="AB2097" s="40">
        <f t="shared" si="146"/>
        <v>423.82719140505941</v>
      </c>
      <c r="AC2097" s="37"/>
      <c r="AD2097" s="40">
        <f t="shared" si="140"/>
        <v>9.1268085949405666</v>
      </c>
    </row>
    <row r="2098" spans="1:30" s="34" customFormat="1" x14ac:dyDescent="0.2">
      <c r="A2098" s="34" t="s">
        <v>200</v>
      </c>
      <c r="B2098" s="42">
        <v>473423095053301</v>
      </c>
      <c r="C2098" s="36" t="s">
        <v>44</v>
      </c>
      <c r="D2098" s="37">
        <v>40221</v>
      </c>
      <c r="E2098" s="37"/>
      <c r="F2098" s="37"/>
      <c r="G2098" s="37"/>
      <c r="H2098" s="37"/>
      <c r="I2098" s="37"/>
      <c r="J2098" s="38" t="s">
        <v>202</v>
      </c>
      <c r="K2098" s="38"/>
      <c r="L2098" s="38"/>
      <c r="M2098" s="38"/>
      <c r="N2098" s="38"/>
      <c r="O2098" s="38"/>
      <c r="P2098" s="38"/>
      <c r="Q2098" s="39">
        <v>33</v>
      </c>
      <c r="R2098" s="34">
        <v>0.12</v>
      </c>
      <c r="U2098" s="39">
        <v>32.880000000000003</v>
      </c>
      <c r="V2098" s="40">
        <f t="shared" si="143"/>
        <v>10.021334958854009</v>
      </c>
      <c r="W2098" s="40"/>
      <c r="X2098" s="39"/>
      <c r="Z2098" s="34" t="s">
        <v>210</v>
      </c>
      <c r="AA2098" s="34">
        <v>433.815</v>
      </c>
      <c r="AB2098" s="40">
        <f t="shared" si="146"/>
        <v>423.79366504114597</v>
      </c>
      <c r="AC2098" s="37"/>
      <c r="AD2098" s="40">
        <f>V2098-0.861</f>
        <v>9.1603349588540084</v>
      </c>
    </row>
    <row r="2099" spans="1:30" s="34" customFormat="1" x14ac:dyDescent="0.2">
      <c r="A2099" s="34" t="s">
        <v>200</v>
      </c>
      <c r="B2099" s="42">
        <v>473423095053301</v>
      </c>
      <c r="C2099" s="36" t="s">
        <v>44</v>
      </c>
      <c r="D2099" s="37">
        <v>40246</v>
      </c>
      <c r="E2099" s="37"/>
      <c r="F2099" s="37"/>
      <c r="G2099" s="37"/>
      <c r="H2099" s="37"/>
      <c r="I2099" s="37"/>
      <c r="J2099" s="38" t="s">
        <v>202</v>
      </c>
      <c r="K2099" s="38"/>
      <c r="L2099" s="38"/>
      <c r="M2099" s="38"/>
      <c r="N2099" s="38"/>
      <c r="O2099" s="38"/>
      <c r="P2099" s="38"/>
      <c r="Q2099" s="39">
        <v>33</v>
      </c>
      <c r="R2099" s="34">
        <v>0.04</v>
      </c>
      <c r="U2099" s="39">
        <v>32.96</v>
      </c>
      <c r="V2099" s="40">
        <f>U2099/3.281</f>
        <v>10.045717768972874</v>
      </c>
      <c r="W2099" s="40"/>
      <c r="X2099" s="39"/>
      <c r="Z2099" s="34" t="s">
        <v>218</v>
      </c>
      <c r="AA2099" s="34">
        <v>433.815</v>
      </c>
      <c r="AB2099" s="40">
        <f>AA2099-V2099</f>
        <v>423.76928223102715</v>
      </c>
      <c r="AC2099" s="37"/>
      <c r="AD2099" s="40">
        <f>V2099-0.861</f>
        <v>9.1847177689728738</v>
      </c>
    </row>
    <row r="2100" spans="1:30" s="34" customFormat="1" x14ac:dyDescent="0.2">
      <c r="A2100" s="34" t="s">
        <v>200</v>
      </c>
      <c r="B2100" s="42">
        <v>473423095053301</v>
      </c>
      <c r="C2100" s="36" t="s">
        <v>44</v>
      </c>
      <c r="D2100" s="37">
        <v>40274</v>
      </c>
      <c r="E2100" s="37"/>
      <c r="F2100" s="37"/>
      <c r="G2100" s="37"/>
      <c r="H2100" s="37"/>
      <c r="I2100" s="37"/>
      <c r="J2100" s="38" t="s">
        <v>202</v>
      </c>
      <c r="K2100" s="38"/>
      <c r="L2100" s="38"/>
      <c r="M2100" s="38"/>
      <c r="N2100" s="38"/>
      <c r="O2100" s="38"/>
      <c r="P2100" s="38"/>
      <c r="Q2100" s="39">
        <v>33</v>
      </c>
      <c r="R2100" s="34">
        <v>0.2</v>
      </c>
      <c r="U2100" s="39">
        <v>32.799999999999997</v>
      </c>
      <c r="V2100" s="40">
        <f>U2100/3.281</f>
        <v>9.99695214873514</v>
      </c>
      <c r="W2100" s="40"/>
      <c r="X2100" s="39"/>
      <c r="Z2100" s="34" t="s">
        <v>219</v>
      </c>
      <c r="AA2100" s="34">
        <v>433.815</v>
      </c>
      <c r="AB2100" s="40">
        <f>AA2100-V2100</f>
        <v>423.81804785126485</v>
      </c>
      <c r="AC2100" s="37"/>
      <c r="AD2100" s="40">
        <f>V2100-0.861</f>
        <v>9.1359521487351394</v>
      </c>
    </row>
    <row r="2101" spans="1:30" s="34" customFormat="1" x14ac:dyDescent="0.2">
      <c r="A2101" s="34" t="s">
        <v>200</v>
      </c>
      <c r="B2101" s="42">
        <v>473423095053301</v>
      </c>
      <c r="C2101" s="36" t="s">
        <v>44</v>
      </c>
      <c r="D2101" s="37">
        <v>40302</v>
      </c>
      <c r="E2101" s="37"/>
      <c r="F2101" s="37"/>
      <c r="G2101" s="37"/>
      <c r="H2101" s="37"/>
      <c r="I2101" s="37"/>
      <c r="J2101" s="38" t="s">
        <v>202</v>
      </c>
      <c r="K2101" s="38"/>
      <c r="L2101" s="38"/>
      <c r="M2101" s="38"/>
      <c r="N2101" s="38"/>
      <c r="O2101" s="38"/>
      <c r="P2101" s="38"/>
      <c r="Q2101" s="39">
        <v>33</v>
      </c>
      <c r="R2101" s="34">
        <v>0.22500000000000001</v>
      </c>
      <c r="U2101" s="39">
        <v>32.774999999999999</v>
      </c>
      <c r="V2101" s="40">
        <f>U2101/3.281</f>
        <v>9.9893325205729955</v>
      </c>
      <c r="W2101" s="40"/>
      <c r="X2101" s="39"/>
      <c r="Z2101" s="34" t="s">
        <v>220</v>
      </c>
      <c r="AA2101" s="34">
        <v>433.815</v>
      </c>
      <c r="AB2101" s="40">
        <f>AA2101-V2101</f>
        <v>423.82566747942701</v>
      </c>
      <c r="AC2101" s="37"/>
      <c r="AD2101" s="40">
        <f>V2101-0.861</f>
        <v>9.1283325205729948</v>
      </c>
    </row>
    <row r="2102" spans="1:30" s="34" customFormat="1" x14ac:dyDescent="0.2">
      <c r="A2102" s="34" t="s">
        <v>200</v>
      </c>
      <c r="B2102" s="42">
        <v>473423095053301</v>
      </c>
      <c r="C2102" s="36" t="s">
        <v>44</v>
      </c>
      <c r="D2102" s="37">
        <v>40331</v>
      </c>
      <c r="E2102" s="37"/>
      <c r="F2102" s="37"/>
      <c r="G2102" s="37"/>
      <c r="H2102" s="37"/>
      <c r="I2102" s="37"/>
      <c r="J2102" s="38" t="s">
        <v>202</v>
      </c>
      <c r="K2102" s="38"/>
      <c r="L2102" s="38"/>
      <c r="M2102" s="38"/>
      <c r="N2102" s="38"/>
      <c r="O2102" s="38"/>
      <c r="P2102" s="38"/>
      <c r="Q2102" s="39">
        <v>33</v>
      </c>
      <c r="R2102" s="34">
        <v>0.52</v>
      </c>
      <c r="U2102" s="39">
        <v>32.479999999999997</v>
      </c>
      <c r="V2102" s="40">
        <f>U2102/3.281</f>
        <v>9.8994209082596747</v>
      </c>
      <c r="W2102" s="40"/>
      <c r="X2102" s="39"/>
      <c r="Z2102" s="34" t="s">
        <v>221</v>
      </c>
      <c r="AA2102" s="34">
        <v>433.815</v>
      </c>
      <c r="AB2102" s="40">
        <f>AA2102-V2102</f>
        <v>423.91557909174031</v>
      </c>
      <c r="AC2102" s="37"/>
      <c r="AD2102" s="40">
        <f>V2102-0.861</f>
        <v>9.038420908259674</v>
      </c>
    </row>
    <row r="2103" spans="1:30" s="34" customFormat="1" x14ac:dyDescent="0.2">
      <c r="A2103" s="34" t="s">
        <v>200</v>
      </c>
      <c r="C2103" s="36"/>
      <c r="D2103" s="37"/>
      <c r="E2103" s="37"/>
      <c r="F2103" s="37"/>
      <c r="G2103" s="37"/>
      <c r="H2103" s="37"/>
      <c r="I2103" s="37"/>
      <c r="J2103" s="38"/>
      <c r="K2103" s="38"/>
      <c r="L2103" s="38"/>
      <c r="M2103" s="38"/>
      <c r="N2103" s="38"/>
      <c r="O2103" s="38"/>
      <c r="P2103" s="38"/>
      <c r="U2103" s="39"/>
      <c r="X2103" s="39"/>
    </row>
    <row r="2104" spans="1:30" s="34" customFormat="1" x14ac:dyDescent="0.2">
      <c r="A2104" s="34" t="s">
        <v>200</v>
      </c>
      <c r="C2104" s="36" t="s">
        <v>45</v>
      </c>
      <c r="D2104" s="37">
        <v>31903</v>
      </c>
      <c r="E2104" s="37"/>
      <c r="F2104" s="37"/>
      <c r="G2104" s="37"/>
      <c r="H2104" s="37"/>
      <c r="I2104" s="37"/>
      <c r="J2104" s="38" t="str">
        <f t="shared" si="145"/>
        <v>S</v>
      </c>
      <c r="K2104" s="38"/>
      <c r="L2104" s="38"/>
      <c r="M2104" s="38"/>
      <c r="N2104" s="38"/>
      <c r="O2104" s="38"/>
      <c r="P2104" s="38"/>
      <c r="Q2104" s="34">
        <v>31</v>
      </c>
      <c r="R2104" s="34">
        <v>0.45</v>
      </c>
      <c r="U2104" s="39">
        <f t="shared" ref="U2104:U2167" si="147">V2104*3.281</f>
        <v>30.552671999999998</v>
      </c>
      <c r="V2104" s="34">
        <v>9.3119999999999994</v>
      </c>
      <c r="X2104" s="39"/>
      <c r="Z2104" s="34" t="s">
        <v>46</v>
      </c>
      <c r="AA2104" s="34">
        <v>433.24950000000001</v>
      </c>
      <c r="AB2104" s="34">
        <v>423.94600000000003</v>
      </c>
      <c r="AD2104" s="34">
        <v>8.93</v>
      </c>
    </row>
    <row r="2105" spans="1:30" s="34" customFormat="1" x14ac:dyDescent="0.2">
      <c r="A2105" s="34" t="s">
        <v>200</v>
      </c>
      <c r="C2105" s="36" t="s">
        <v>45</v>
      </c>
      <c r="D2105" s="37">
        <v>31986</v>
      </c>
      <c r="E2105" s="37"/>
      <c r="F2105" s="37"/>
      <c r="G2105" s="37"/>
      <c r="H2105" s="37"/>
      <c r="I2105" s="37"/>
      <c r="J2105" s="38" t="str">
        <f t="shared" si="145"/>
        <v>S</v>
      </c>
      <c r="K2105" s="38"/>
      <c r="L2105" s="38"/>
      <c r="M2105" s="38"/>
      <c r="N2105" s="38"/>
      <c r="O2105" s="38"/>
      <c r="P2105" s="38"/>
      <c r="Q2105" s="34">
        <v>31</v>
      </c>
      <c r="R2105" s="34">
        <v>1.47</v>
      </c>
      <c r="U2105" s="39">
        <f t="shared" si="147"/>
        <v>29.532281000000001</v>
      </c>
      <c r="V2105" s="34">
        <v>9.0009999999999994</v>
      </c>
      <c r="X2105" s="39"/>
      <c r="AA2105" s="34">
        <v>433.24950000000001</v>
      </c>
      <c r="AB2105" s="34">
        <v>424.25700000000001</v>
      </c>
      <c r="AD2105" s="34">
        <v>8.6189999999999998</v>
      </c>
    </row>
    <row r="2106" spans="1:30" s="34" customFormat="1" x14ac:dyDescent="0.2">
      <c r="A2106" s="34" t="s">
        <v>200</v>
      </c>
      <c r="C2106" s="36" t="s">
        <v>45</v>
      </c>
      <c r="D2106" s="37">
        <v>31999</v>
      </c>
      <c r="E2106" s="37"/>
      <c r="F2106" s="37"/>
      <c r="G2106" s="37"/>
      <c r="H2106" s="37"/>
      <c r="I2106" s="37"/>
      <c r="J2106" s="38" t="str">
        <f t="shared" si="145"/>
        <v>S</v>
      </c>
      <c r="K2106" s="38"/>
      <c r="L2106" s="38"/>
      <c r="M2106" s="38"/>
      <c r="N2106" s="38"/>
      <c r="O2106" s="38"/>
      <c r="P2106" s="38"/>
      <c r="Q2106" s="34">
        <v>31</v>
      </c>
      <c r="R2106" s="34">
        <v>2</v>
      </c>
      <c r="U2106" s="39">
        <f t="shared" si="147"/>
        <v>29.000759000000002</v>
      </c>
      <c r="V2106" s="34">
        <v>8.8390000000000004</v>
      </c>
      <c r="X2106" s="39"/>
      <c r="AA2106" s="34">
        <v>433.24950000000001</v>
      </c>
      <c r="AB2106" s="34">
        <v>424.41800000000001</v>
      </c>
      <c r="AD2106" s="34">
        <v>8.4570000000000007</v>
      </c>
    </row>
    <row r="2107" spans="1:30" s="34" customFormat="1" x14ac:dyDescent="0.2">
      <c r="A2107" s="34" t="s">
        <v>200</v>
      </c>
      <c r="C2107" s="36" t="s">
        <v>45</v>
      </c>
      <c r="D2107" s="37">
        <v>32047</v>
      </c>
      <c r="E2107" s="37"/>
      <c r="F2107" s="37"/>
      <c r="G2107" s="37"/>
      <c r="H2107" s="37"/>
      <c r="I2107" s="37"/>
      <c r="J2107" s="38" t="str">
        <f t="shared" si="145"/>
        <v>S</v>
      </c>
      <c r="K2107" s="38"/>
      <c r="L2107" s="38"/>
      <c r="M2107" s="38"/>
      <c r="N2107" s="38"/>
      <c r="O2107" s="38"/>
      <c r="P2107" s="38"/>
      <c r="Q2107" s="34">
        <v>31</v>
      </c>
      <c r="R2107" s="34">
        <v>1.7</v>
      </c>
      <c r="U2107" s="39">
        <f t="shared" si="147"/>
        <v>29.302610999999999</v>
      </c>
      <c r="V2107" s="34">
        <v>8.9309999999999992</v>
      </c>
      <c r="X2107" s="39"/>
      <c r="AA2107" s="34">
        <v>433.24950000000001</v>
      </c>
      <c r="AB2107" s="34">
        <v>424.327</v>
      </c>
      <c r="AD2107" s="34">
        <v>8.5489999999999995</v>
      </c>
    </row>
    <row r="2108" spans="1:30" s="34" customFormat="1" x14ac:dyDescent="0.2">
      <c r="A2108" s="34" t="s">
        <v>200</v>
      </c>
      <c r="C2108" s="36" t="s">
        <v>45</v>
      </c>
      <c r="D2108" s="37">
        <v>32200</v>
      </c>
      <c r="E2108" s="37"/>
      <c r="F2108" s="37"/>
      <c r="G2108" s="37"/>
      <c r="H2108" s="37"/>
      <c r="I2108" s="37"/>
      <c r="J2108" s="38" t="str">
        <f t="shared" si="145"/>
        <v>S</v>
      </c>
      <c r="K2108" s="38"/>
      <c r="L2108" s="38"/>
      <c r="M2108" s="38"/>
      <c r="N2108" s="38"/>
      <c r="O2108" s="38"/>
      <c r="P2108" s="38"/>
      <c r="Q2108" s="34">
        <v>31</v>
      </c>
      <c r="R2108" s="34">
        <v>0.8</v>
      </c>
      <c r="U2108" s="39">
        <f t="shared" si="147"/>
        <v>30.201605000000001</v>
      </c>
      <c r="V2108" s="34">
        <v>9.2050000000000001</v>
      </c>
      <c r="X2108" s="39"/>
      <c r="AA2108" s="34">
        <v>433.24950000000001</v>
      </c>
      <c r="AB2108" s="34">
        <v>424.05200000000002</v>
      </c>
      <c r="AD2108" s="34">
        <v>8.8230000000000004</v>
      </c>
    </row>
    <row r="2109" spans="1:30" s="34" customFormat="1" x14ac:dyDescent="0.2">
      <c r="A2109" s="34" t="s">
        <v>200</v>
      </c>
      <c r="C2109" s="36" t="s">
        <v>45</v>
      </c>
      <c r="D2109" s="37">
        <v>32201</v>
      </c>
      <c r="E2109" s="37"/>
      <c r="F2109" s="37"/>
      <c r="G2109" s="37"/>
      <c r="H2109" s="37"/>
      <c r="I2109" s="37"/>
      <c r="J2109" s="38" t="str">
        <f t="shared" si="145"/>
        <v>S</v>
      </c>
      <c r="K2109" s="38"/>
      <c r="L2109" s="38"/>
      <c r="M2109" s="38"/>
      <c r="N2109" s="38"/>
      <c r="O2109" s="38"/>
      <c r="P2109" s="38"/>
      <c r="Q2109" s="34">
        <v>31</v>
      </c>
      <c r="R2109" s="34">
        <v>0.8</v>
      </c>
      <c r="U2109" s="39">
        <f t="shared" si="147"/>
        <v>30.201605000000001</v>
      </c>
      <c r="V2109" s="34">
        <v>9.2050000000000001</v>
      </c>
      <c r="X2109" s="39"/>
      <c r="AA2109" s="34">
        <v>433.24950000000001</v>
      </c>
      <c r="AB2109" s="34">
        <v>424.05200000000002</v>
      </c>
      <c r="AD2109" s="34">
        <v>8.8230000000000004</v>
      </c>
    </row>
    <row r="2110" spans="1:30" s="34" customFormat="1" x14ac:dyDescent="0.2">
      <c r="A2110" s="34" t="s">
        <v>200</v>
      </c>
      <c r="C2110" s="36" t="s">
        <v>45</v>
      </c>
      <c r="D2110" s="37">
        <v>32231</v>
      </c>
      <c r="E2110" s="37"/>
      <c r="F2110" s="37"/>
      <c r="G2110" s="37"/>
      <c r="H2110" s="37"/>
      <c r="I2110" s="37"/>
      <c r="J2110" s="38" t="str">
        <f t="shared" si="145"/>
        <v>S</v>
      </c>
      <c r="K2110" s="38"/>
      <c r="L2110" s="38"/>
      <c r="M2110" s="38"/>
      <c r="N2110" s="38"/>
      <c r="O2110" s="38"/>
      <c r="P2110" s="38"/>
      <c r="Q2110" s="34">
        <v>32</v>
      </c>
      <c r="R2110" s="34">
        <v>2.0699999999999998</v>
      </c>
      <c r="U2110" s="39">
        <f t="shared" si="147"/>
        <v>29.932562999999998</v>
      </c>
      <c r="V2110" s="34">
        <v>9.1229999999999993</v>
      </c>
      <c r="X2110" s="39"/>
      <c r="AA2110" s="34">
        <v>433.24950000000001</v>
      </c>
      <c r="AB2110" s="34">
        <v>424.13499999999999</v>
      </c>
      <c r="AD2110" s="34">
        <v>8.7409999999999997</v>
      </c>
    </row>
    <row r="2111" spans="1:30" s="34" customFormat="1" x14ac:dyDescent="0.2">
      <c r="A2111" s="34" t="s">
        <v>200</v>
      </c>
      <c r="C2111" s="36" t="s">
        <v>45</v>
      </c>
      <c r="D2111" s="37">
        <v>32235</v>
      </c>
      <c r="E2111" s="37"/>
      <c r="F2111" s="37"/>
      <c r="G2111" s="37"/>
      <c r="H2111" s="37"/>
      <c r="I2111" s="37"/>
      <c r="J2111" s="38" t="str">
        <f t="shared" si="145"/>
        <v>S</v>
      </c>
      <c r="K2111" s="38"/>
      <c r="L2111" s="38"/>
      <c r="M2111" s="38"/>
      <c r="N2111" s="38"/>
      <c r="O2111" s="38"/>
      <c r="P2111" s="38"/>
      <c r="Q2111" s="34">
        <v>31</v>
      </c>
      <c r="R2111" s="34">
        <v>0.62</v>
      </c>
      <c r="U2111" s="39">
        <f t="shared" si="147"/>
        <v>30.382059999999999</v>
      </c>
      <c r="V2111" s="34">
        <v>9.26</v>
      </c>
      <c r="X2111" s="39"/>
      <c r="AA2111" s="34">
        <v>433.24950000000001</v>
      </c>
      <c r="AB2111" s="34">
        <v>423.99799999999999</v>
      </c>
      <c r="AD2111" s="34">
        <v>8.8780000000000001</v>
      </c>
    </row>
    <row r="2112" spans="1:30" s="34" customFormat="1" x14ac:dyDescent="0.2">
      <c r="A2112" s="34" t="s">
        <v>200</v>
      </c>
      <c r="C2112" s="36" t="s">
        <v>45</v>
      </c>
      <c r="D2112" s="37">
        <v>32238</v>
      </c>
      <c r="E2112" s="37"/>
      <c r="F2112" s="37"/>
      <c r="G2112" s="37"/>
      <c r="H2112" s="37"/>
      <c r="I2112" s="37"/>
      <c r="J2112" s="38" t="str">
        <f t="shared" si="145"/>
        <v>S</v>
      </c>
      <c r="K2112" s="38"/>
      <c r="L2112" s="38"/>
      <c r="M2112" s="38"/>
      <c r="N2112" s="38"/>
      <c r="O2112" s="38"/>
      <c r="P2112" s="38"/>
      <c r="Q2112" s="34">
        <v>31</v>
      </c>
      <c r="R2112" s="34">
        <v>0.68</v>
      </c>
      <c r="U2112" s="39">
        <f t="shared" si="147"/>
        <v>30.323002000000002</v>
      </c>
      <c r="V2112" s="34">
        <v>9.2420000000000009</v>
      </c>
      <c r="X2112" s="39"/>
      <c r="AA2112" s="34">
        <v>433.24950000000001</v>
      </c>
      <c r="AB2112" s="34">
        <v>424.01600000000002</v>
      </c>
      <c r="AD2112" s="34">
        <v>8.86</v>
      </c>
    </row>
    <row r="2113" spans="1:30" s="34" customFormat="1" x14ac:dyDescent="0.2">
      <c r="A2113" s="34" t="s">
        <v>200</v>
      </c>
      <c r="C2113" s="36" t="s">
        <v>45</v>
      </c>
      <c r="D2113" s="37">
        <v>32242</v>
      </c>
      <c r="E2113" s="37"/>
      <c r="F2113" s="37"/>
      <c r="G2113" s="37"/>
      <c r="H2113" s="37"/>
      <c r="I2113" s="37"/>
      <c r="J2113" s="38" t="str">
        <f t="shared" ref="J2113:J2148" si="148">IF(ISBLANK(Q2113),"V","S")</f>
        <v>S</v>
      </c>
      <c r="K2113" s="38"/>
      <c r="L2113" s="38"/>
      <c r="M2113" s="38"/>
      <c r="N2113" s="38"/>
      <c r="O2113" s="38"/>
      <c r="P2113" s="38"/>
      <c r="Q2113" s="34">
        <v>31</v>
      </c>
      <c r="R2113" s="34">
        <v>0.71</v>
      </c>
      <c r="U2113" s="39">
        <f t="shared" si="147"/>
        <v>30.293473000000002</v>
      </c>
      <c r="V2113" s="34">
        <v>9.2330000000000005</v>
      </c>
      <c r="X2113" s="39"/>
      <c r="AA2113" s="34">
        <v>433.24950000000001</v>
      </c>
      <c r="AB2113" s="34">
        <v>424.02499999999998</v>
      </c>
      <c r="AD2113" s="34">
        <v>8.8510000000000009</v>
      </c>
    </row>
    <row r="2114" spans="1:30" s="34" customFormat="1" x14ac:dyDescent="0.2">
      <c r="A2114" s="34" t="s">
        <v>200</v>
      </c>
      <c r="C2114" s="36" t="s">
        <v>45</v>
      </c>
      <c r="D2114" s="37">
        <v>32245</v>
      </c>
      <c r="E2114" s="37"/>
      <c r="F2114" s="37"/>
      <c r="G2114" s="37"/>
      <c r="H2114" s="37"/>
      <c r="I2114" s="37"/>
      <c r="J2114" s="38" t="str">
        <f t="shared" si="148"/>
        <v>S</v>
      </c>
      <c r="K2114" s="38"/>
      <c r="L2114" s="38"/>
      <c r="M2114" s="38"/>
      <c r="N2114" s="38"/>
      <c r="O2114" s="38"/>
      <c r="P2114" s="38"/>
      <c r="Q2114" s="34">
        <v>32</v>
      </c>
      <c r="R2114" s="34">
        <v>1.78</v>
      </c>
      <c r="U2114" s="39">
        <f t="shared" si="147"/>
        <v>30.221291000000001</v>
      </c>
      <c r="V2114" s="34">
        <v>9.2110000000000003</v>
      </c>
      <c r="X2114" s="39"/>
      <c r="AA2114" s="34">
        <v>433.24950000000001</v>
      </c>
      <c r="AB2114" s="34">
        <v>424.04599999999999</v>
      </c>
      <c r="AD2114" s="34">
        <v>8.8290000000000006</v>
      </c>
    </row>
    <row r="2115" spans="1:30" s="34" customFormat="1" x14ac:dyDescent="0.2">
      <c r="A2115" s="34" t="s">
        <v>200</v>
      </c>
      <c r="C2115" s="36" t="s">
        <v>45</v>
      </c>
      <c r="D2115" s="37">
        <v>32263</v>
      </c>
      <c r="E2115" s="37"/>
      <c r="F2115" s="37"/>
      <c r="G2115" s="37"/>
      <c r="H2115" s="37"/>
      <c r="I2115" s="37"/>
      <c r="J2115" s="38" t="str">
        <f t="shared" si="148"/>
        <v>S</v>
      </c>
      <c r="K2115" s="38"/>
      <c r="L2115" s="38"/>
      <c r="M2115" s="38"/>
      <c r="N2115" s="38"/>
      <c r="O2115" s="38"/>
      <c r="P2115" s="38"/>
      <c r="Q2115" s="34">
        <v>31</v>
      </c>
      <c r="R2115" s="34">
        <v>0.82</v>
      </c>
      <c r="U2115" s="39">
        <f t="shared" si="147"/>
        <v>30.181919000000001</v>
      </c>
      <c r="V2115" s="34">
        <v>9.1989999999999998</v>
      </c>
      <c r="X2115" s="39"/>
      <c r="AA2115" s="34">
        <v>433.24950000000001</v>
      </c>
      <c r="AB2115" s="34">
        <v>424.05799999999999</v>
      </c>
      <c r="AD2115" s="34">
        <v>8.8170000000000002</v>
      </c>
    </row>
    <row r="2116" spans="1:30" s="34" customFormat="1" x14ac:dyDescent="0.2">
      <c r="A2116" s="34" t="s">
        <v>200</v>
      </c>
      <c r="C2116" s="36" t="s">
        <v>45</v>
      </c>
      <c r="D2116" s="37">
        <v>32266</v>
      </c>
      <c r="E2116" s="37"/>
      <c r="F2116" s="37"/>
      <c r="G2116" s="37"/>
      <c r="H2116" s="37"/>
      <c r="I2116" s="37"/>
      <c r="J2116" s="38" t="str">
        <f t="shared" si="148"/>
        <v>S</v>
      </c>
      <c r="K2116" s="38"/>
      <c r="L2116" s="38"/>
      <c r="M2116" s="38"/>
      <c r="N2116" s="38"/>
      <c r="O2116" s="38"/>
      <c r="P2116" s="38"/>
      <c r="Q2116" s="34">
        <v>31</v>
      </c>
      <c r="R2116" s="34">
        <v>0.98</v>
      </c>
      <c r="U2116" s="39">
        <f t="shared" si="147"/>
        <v>30.021150000000002</v>
      </c>
      <c r="V2116" s="34">
        <v>9.15</v>
      </c>
      <c r="X2116" s="39"/>
      <c r="AA2116" s="34">
        <v>433.24950000000001</v>
      </c>
      <c r="AB2116" s="34">
        <v>424.10700000000003</v>
      </c>
      <c r="AD2116" s="34">
        <v>8.7680000000000007</v>
      </c>
    </row>
    <row r="2117" spans="1:30" s="34" customFormat="1" x14ac:dyDescent="0.2">
      <c r="A2117" s="34" t="s">
        <v>200</v>
      </c>
      <c r="C2117" s="36" t="s">
        <v>45</v>
      </c>
      <c r="D2117" s="37">
        <v>32282</v>
      </c>
      <c r="E2117" s="37"/>
      <c r="F2117" s="37"/>
      <c r="G2117" s="37"/>
      <c r="H2117" s="37"/>
      <c r="I2117" s="37"/>
      <c r="J2117" s="38" t="str">
        <f t="shared" si="148"/>
        <v>S</v>
      </c>
      <c r="K2117" s="38"/>
      <c r="L2117" s="38"/>
      <c r="M2117" s="38"/>
      <c r="N2117" s="38"/>
      <c r="O2117" s="38"/>
      <c r="P2117" s="38"/>
      <c r="Q2117" s="34">
        <v>31</v>
      </c>
      <c r="R2117" s="34">
        <v>0.71</v>
      </c>
      <c r="U2117" s="39">
        <f t="shared" si="147"/>
        <v>30.293473000000002</v>
      </c>
      <c r="V2117" s="34">
        <v>9.2330000000000005</v>
      </c>
      <c r="X2117" s="39"/>
      <c r="AA2117" s="34">
        <v>433.24950000000001</v>
      </c>
      <c r="AB2117" s="34">
        <v>424.02499999999998</v>
      </c>
      <c r="AD2117" s="34">
        <v>8.8510000000000009</v>
      </c>
    </row>
    <row r="2118" spans="1:30" s="34" customFormat="1" x14ac:dyDescent="0.2">
      <c r="A2118" s="34" t="s">
        <v>200</v>
      </c>
      <c r="C2118" s="36" t="s">
        <v>45</v>
      </c>
      <c r="D2118" s="37">
        <v>32313</v>
      </c>
      <c r="E2118" s="37"/>
      <c r="F2118" s="37"/>
      <c r="G2118" s="37"/>
      <c r="H2118" s="37"/>
      <c r="I2118" s="37"/>
      <c r="J2118" s="38" t="str">
        <f t="shared" si="148"/>
        <v>V</v>
      </c>
      <c r="K2118" s="38"/>
      <c r="L2118" s="38"/>
      <c r="M2118" s="38"/>
      <c r="N2118" s="38"/>
      <c r="O2118" s="38"/>
      <c r="P2118" s="38"/>
      <c r="U2118" s="39">
        <f t="shared" si="147"/>
        <v>30.293473000000002</v>
      </c>
      <c r="V2118" s="34">
        <v>9.2330000000000005</v>
      </c>
      <c r="X2118" s="39"/>
      <c r="AA2118" s="34">
        <v>433.24950000000001</v>
      </c>
      <c r="AB2118" s="34">
        <v>424.02499999999998</v>
      </c>
      <c r="AD2118" s="34">
        <v>8.8510000000000009</v>
      </c>
    </row>
    <row r="2119" spans="1:30" s="34" customFormat="1" x14ac:dyDescent="0.2">
      <c r="A2119" s="34" t="s">
        <v>200</v>
      </c>
      <c r="C2119" s="36" t="s">
        <v>45</v>
      </c>
      <c r="D2119" s="37">
        <v>32321</v>
      </c>
      <c r="E2119" s="37"/>
      <c r="F2119" s="37"/>
      <c r="G2119" s="37"/>
      <c r="H2119" s="37"/>
      <c r="I2119" s="37"/>
      <c r="J2119" s="38" t="str">
        <f t="shared" si="148"/>
        <v>S</v>
      </c>
      <c r="K2119" s="38"/>
      <c r="L2119" s="38"/>
      <c r="M2119" s="38"/>
      <c r="N2119" s="38"/>
      <c r="O2119" s="38"/>
      <c r="P2119" s="38"/>
      <c r="Q2119" s="34">
        <v>31</v>
      </c>
      <c r="R2119" s="34">
        <v>0.73</v>
      </c>
      <c r="U2119" s="39">
        <f t="shared" si="147"/>
        <v>30.270506000000005</v>
      </c>
      <c r="V2119" s="34">
        <v>9.2260000000000009</v>
      </c>
      <c r="X2119" s="39"/>
      <c r="AA2119" s="34">
        <v>433.24950000000001</v>
      </c>
      <c r="AB2119" s="34">
        <v>424.03100000000001</v>
      </c>
      <c r="AD2119" s="34">
        <v>8.8439999999999994</v>
      </c>
    </row>
    <row r="2120" spans="1:30" s="34" customFormat="1" x14ac:dyDescent="0.2">
      <c r="A2120" s="34" t="s">
        <v>200</v>
      </c>
      <c r="C2120" s="36" t="s">
        <v>45</v>
      </c>
      <c r="D2120" s="37">
        <v>32333</v>
      </c>
      <c r="E2120" s="37"/>
      <c r="F2120" s="37"/>
      <c r="G2120" s="37"/>
      <c r="H2120" s="37"/>
      <c r="I2120" s="37"/>
      <c r="J2120" s="38" t="str">
        <f t="shared" si="148"/>
        <v>S</v>
      </c>
      <c r="K2120" s="38"/>
      <c r="L2120" s="38"/>
      <c r="M2120" s="38"/>
      <c r="N2120" s="38"/>
      <c r="O2120" s="38"/>
      <c r="P2120" s="38"/>
      <c r="Q2120" s="34">
        <v>31</v>
      </c>
      <c r="R2120" s="34">
        <v>0.67</v>
      </c>
      <c r="U2120" s="39">
        <f t="shared" si="147"/>
        <v>30.332844999999999</v>
      </c>
      <c r="V2120" s="34">
        <v>9.2449999999999992</v>
      </c>
      <c r="X2120" s="39"/>
      <c r="AA2120" s="34">
        <v>433.24950000000001</v>
      </c>
      <c r="AB2120" s="34">
        <v>424.01299999999998</v>
      </c>
      <c r="AD2120" s="34">
        <v>8.8629999999999995</v>
      </c>
    </row>
    <row r="2121" spans="1:30" s="34" customFormat="1" x14ac:dyDescent="0.2">
      <c r="A2121" s="34" t="s">
        <v>200</v>
      </c>
      <c r="C2121" s="36" t="s">
        <v>45</v>
      </c>
      <c r="D2121" s="37">
        <v>32381</v>
      </c>
      <c r="E2121" s="37"/>
      <c r="F2121" s="37"/>
      <c r="G2121" s="37"/>
      <c r="H2121" s="37"/>
      <c r="I2121" s="37"/>
      <c r="J2121" s="38" t="str">
        <f t="shared" si="148"/>
        <v>S</v>
      </c>
      <c r="K2121" s="38"/>
      <c r="L2121" s="38"/>
      <c r="M2121" s="38"/>
      <c r="N2121" s="38"/>
      <c r="O2121" s="38"/>
      <c r="P2121" s="38"/>
      <c r="Q2121" s="34">
        <v>31</v>
      </c>
      <c r="R2121" s="34">
        <v>0.52</v>
      </c>
      <c r="U2121" s="39">
        <f t="shared" si="147"/>
        <v>30.48049</v>
      </c>
      <c r="V2121" s="34">
        <v>9.2899999999999991</v>
      </c>
      <c r="X2121" s="39"/>
      <c r="AA2121" s="34">
        <v>433.24950000000001</v>
      </c>
      <c r="AB2121" s="34">
        <v>423.96699999999998</v>
      </c>
      <c r="AD2121" s="34">
        <v>8.9079999999999995</v>
      </c>
    </row>
    <row r="2122" spans="1:30" s="34" customFormat="1" x14ac:dyDescent="0.2">
      <c r="A2122" s="34" t="s">
        <v>200</v>
      </c>
      <c r="C2122" s="36" t="s">
        <v>45</v>
      </c>
      <c r="D2122" s="37">
        <v>32410</v>
      </c>
      <c r="E2122" s="37"/>
      <c r="F2122" s="37"/>
      <c r="G2122" s="37"/>
      <c r="H2122" s="37"/>
      <c r="I2122" s="37"/>
      <c r="J2122" s="38" t="str">
        <f t="shared" si="148"/>
        <v>S</v>
      </c>
      <c r="K2122" s="38"/>
      <c r="L2122" s="38"/>
      <c r="M2122" s="38"/>
      <c r="N2122" s="38"/>
      <c r="O2122" s="38"/>
      <c r="P2122" s="38"/>
      <c r="Q2122" s="34">
        <v>31</v>
      </c>
      <c r="R2122" s="34">
        <v>0.45</v>
      </c>
      <c r="U2122" s="39">
        <f t="shared" si="147"/>
        <v>30.552671999999998</v>
      </c>
      <c r="V2122" s="34">
        <v>9.3119999999999994</v>
      </c>
      <c r="X2122" s="39"/>
      <c r="AA2122" s="34">
        <v>433.24950000000001</v>
      </c>
      <c r="AB2122" s="34">
        <v>423.94600000000003</v>
      </c>
      <c r="AD2122" s="34">
        <v>8.93</v>
      </c>
    </row>
    <row r="2123" spans="1:30" s="34" customFormat="1" x14ac:dyDescent="0.2">
      <c r="A2123" s="34" t="s">
        <v>200</v>
      </c>
      <c r="C2123" s="36" t="s">
        <v>45</v>
      </c>
      <c r="D2123" s="37">
        <v>32476</v>
      </c>
      <c r="E2123" s="37"/>
      <c r="F2123" s="37"/>
      <c r="G2123" s="37"/>
      <c r="H2123" s="37"/>
      <c r="I2123" s="37"/>
      <c r="J2123" s="38" t="str">
        <f t="shared" si="148"/>
        <v>S</v>
      </c>
      <c r="K2123" s="38"/>
      <c r="L2123" s="38"/>
      <c r="M2123" s="38"/>
      <c r="N2123" s="38"/>
      <c r="O2123" s="38"/>
      <c r="P2123" s="38"/>
      <c r="Q2123" s="34">
        <v>31</v>
      </c>
      <c r="R2123" s="34">
        <v>0.36</v>
      </c>
      <c r="U2123" s="39">
        <f t="shared" si="147"/>
        <v>30.641259000000002</v>
      </c>
      <c r="V2123" s="34">
        <v>9.3390000000000004</v>
      </c>
      <c r="X2123" s="39"/>
      <c r="AA2123" s="34">
        <v>433.24950000000001</v>
      </c>
      <c r="AB2123" s="34">
        <v>423.91800000000001</v>
      </c>
      <c r="AD2123" s="34">
        <v>8.9570000000000007</v>
      </c>
    </row>
    <row r="2124" spans="1:30" s="34" customFormat="1" x14ac:dyDescent="0.2">
      <c r="A2124" s="34" t="s">
        <v>200</v>
      </c>
      <c r="C2124" s="36" t="s">
        <v>45</v>
      </c>
      <c r="D2124" s="37">
        <v>32522</v>
      </c>
      <c r="E2124" s="37"/>
      <c r="F2124" s="37"/>
      <c r="G2124" s="37"/>
      <c r="H2124" s="37"/>
      <c r="I2124" s="37"/>
      <c r="J2124" s="38" t="str">
        <f t="shared" si="148"/>
        <v>S</v>
      </c>
      <c r="K2124" s="38"/>
      <c r="L2124" s="38"/>
      <c r="M2124" s="38"/>
      <c r="N2124" s="38"/>
      <c r="O2124" s="38"/>
      <c r="P2124" s="38"/>
      <c r="Q2124" s="34">
        <v>31</v>
      </c>
      <c r="R2124" s="34">
        <v>0.28000000000000003</v>
      </c>
      <c r="U2124" s="39">
        <f t="shared" si="147"/>
        <v>30.723284000000003</v>
      </c>
      <c r="V2124" s="34">
        <v>9.3640000000000008</v>
      </c>
      <c r="X2124" s="39"/>
      <c r="AA2124" s="34">
        <v>433.24950000000001</v>
      </c>
      <c r="AB2124" s="34">
        <v>423.89400000000001</v>
      </c>
      <c r="AD2124" s="34">
        <v>8.9819999999999993</v>
      </c>
    </row>
    <row r="2125" spans="1:30" s="34" customFormat="1" x14ac:dyDescent="0.2">
      <c r="A2125" s="34" t="s">
        <v>200</v>
      </c>
      <c r="C2125" s="36" t="s">
        <v>45</v>
      </c>
      <c r="D2125" s="37">
        <v>32605</v>
      </c>
      <c r="E2125" s="37"/>
      <c r="F2125" s="37"/>
      <c r="G2125" s="37"/>
      <c r="H2125" s="37"/>
      <c r="I2125" s="37"/>
      <c r="J2125" s="38" t="str">
        <f t="shared" si="148"/>
        <v>V</v>
      </c>
      <c r="K2125" s="38"/>
      <c r="L2125" s="38"/>
      <c r="M2125" s="38"/>
      <c r="N2125" s="38"/>
      <c r="O2125" s="38"/>
      <c r="P2125" s="38"/>
      <c r="U2125" s="39">
        <f t="shared" si="147"/>
        <v>30.752813</v>
      </c>
      <c r="V2125" s="34">
        <v>9.3729999999999993</v>
      </c>
      <c r="X2125" s="39"/>
      <c r="AA2125" s="34">
        <v>433.24950000000001</v>
      </c>
      <c r="AB2125" s="34">
        <v>423.88400000000001</v>
      </c>
      <c r="AD2125" s="34">
        <v>8.9909999999999997</v>
      </c>
    </row>
    <row r="2126" spans="1:30" s="34" customFormat="1" x14ac:dyDescent="0.2">
      <c r="A2126" s="34" t="s">
        <v>200</v>
      </c>
      <c r="C2126" s="36" t="s">
        <v>45</v>
      </c>
      <c r="D2126" s="37">
        <v>32613</v>
      </c>
      <c r="E2126" s="37"/>
      <c r="F2126" s="37"/>
      <c r="G2126" s="37"/>
      <c r="H2126" s="37"/>
      <c r="I2126" s="37"/>
      <c r="J2126" s="38" t="str">
        <f t="shared" si="148"/>
        <v>V</v>
      </c>
      <c r="K2126" s="38"/>
      <c r="L2126" s="38"/>
      <c r="M2126" s="38"/>
      <c r="N2126" s="38"/>
      <c r="O2126" s="38"/>
      <c r="P2126" s="38"/>
      <c r="U2126" s="39">
        <f t="shared" si="147"/>
        <v>30.611730000000001</v>
      </c>
      <c r="V2126" s="34">
        <v>9.33</v>
      </c>
      <c r="X2126" s="39"/>
      <c r="AA2126" s="34">
        <v>433.24950000000001</v>
      </c>
      <c r="AB2126" s="34">
        <v>423.92700000000002</v>
      </c>
      <c r="AD2126" s="34">
        <v>8.9480000000000004</v>
      </c>
    </row>
    <row r="2127" spans="1:30" s="34" customFormat="1" x14ac:dyDescent="0.2">
      <c r="A2127" s="34" t="s">
        <v>200</v>
      </c>
      <c r="C2127" s="36" t="s">
        <v>45</v>
      </c>
      <c r="D2127" s="37">
        <v>32641</v>
      </c>
      <c r="E2127" s="37"/>
      <c r="F2127" s="37"/>
      <c r="G2127" s="37"/>
      <c r="H2127" s="37"/>
      <c r="I2127" s="37"/>
      <c r="J2127" s="38" t="str">
        <f t="shared" si="148"/>
        <v>V</v>
      </c>
      <c r="K2127" s="38"/>
      <c r="L2127" s="38"/>
      <c r="M2127" s="38"/>
      <c r="N2127" s="38"/>
      <c r="O2127" s="38"/>
      <c r="P2127" s="38"/>
      <c r="U2127" s="39">
        <f t="shared" si="147"/>
        <v>30.254101000000002</v>
      </c>
      <c r="V2127" s="34">
        <v>9.2210000000000001</v>
      </c>
      <c r="X2127" s="39"/>
      <c r="AA2127" s="34">
        <v>433.24950000000001</v>
      </c>
      <c r="AB2127" s="34">
        <v>424.036</v>
      </c>
      <c r="AD2127" s="34">
        <v>8.8390000000000004</v>
      </c>
    </row>
    <row r="2128" spans="1:30" s="34" customFormat="1" x14ac:dyDescent="0.2">
      <c r="A2128" s="34" t="s">
        <v>200</v>
      </c>
      <c r="C2128" s="36" t="s">
        <v>45</v>
      </c>
      <c r="D2128" s="37">
        <v>32660</v>
      </c>
      <c r="E2128" s="37"/>
      <c r="F2128" s="37"/>
      <c r="G2128" s="37"/>
      <c r="H2128" s="37"/>
      <c r="I2128" s="37"/>
      <c r="J2128" s="38" t="str">
        <f t="shared" si="148"/>
        <v>V</v>
      </c>
      <c r="K2128" s="38"/>
      <c r="L2128" s="38"/>
      <c r="M2128" s="38"/>
      <c r="N2128" s="38"/>
      <c r="O2128" s="38"/>
      <c r="P2128" s="38"/>
      <c r="U2128" s="39">
        <f t="shared" si="147"/>
        <v>30.221291000000001</v>
      </c>
      <c r="V2128" s="34">
        <v>9.2110000000000003</v>
      </c>
      <c r="X2128" s="39"/>
      <c r="AA2128" s="34">
        <v>433.24950000000001</v>
      </c>
      <c r="AB2128" s="34">
        <v>424.04599999999999</v>
      </c>
      <c r="AD2128" s="34">
        <v>8.8290000000000006</v>
      </c>
    </row>
    <row r="2129" spans="1:30" s="34" customFormat="1" x14ac:dyDescent="0.2">
      <c r="A2129" s="34" t="s">
        <v>200</v>
      </c>
      <c r="C2129" s="36" t="s">
        <v>45</v>
      </c>
      <c r="D2129" s="37">
        <v>32723</v>
      </c>
      <c r="E2129" s="37"/>
      <c r="F2129" s="37"/>
      <c r="G2129" s="37"/>
      <c r="H2129" s="37"/>
      <c r="I2129" s="37"/>
      <c r="J2129" s="38" t="str">
        <f t="shared" si="148"/>
        <v>V</v>
      </c>
      <c r="K2129" s="38"/>
      <c r="L2129" s="38"/>
      <c r="M2129" s="38"/>
      <c r="N2129" s="38"/>
      <c r="O2129" s="38"/>
      <c r="P2129" s="38"/>
      <c r="U2129" s="39">
        <f t="shared" si="147"/>
        <v>30.349250000000001</v>
      </c>
      <c r="V2129" s="34">
        <v>9.25</v>
      </c>
      <c r="X2129" s="39"/>
      <c r="AA2129" s="34">
        <v>433.24950000000001</v>
      </c>
      <c r="AB2129" s="34">
        <v>424.00700000000001</v>
      </c>
      <c r="AD2129" s="34">
        <v>8.8680000000000003</v>
      </c>
    </row>
    <row r="2130" spans="1:30" s="34" customFormat="1" x14ac:dyDescent="0.2">
      <c r="A2130" s="34" t="s">
        <v>200</v>
      </c>
      <c r="C2130" s="36" t="s">
        <v>45</v>
      </c>
      <c r="D2130" s="37">
        <v>32743</v>
      </c>
      <c r="E2130" s="37"/>
      <c r="F2130" s="37"/>
      <c r="G2130" s="37"/>
      <c r="H2130" s="37"/>
      <c r="I2130" s="37"/>
      <c r="J2130" s="38" t="str">
        <f t="shared" si="148"/>
        <v>S</v>
      </c>
      <c r="K2130" s="38"/>
      <c r="L2130" s="38"/>
      <c r="M2130" s="38"/>
      <c r="N2130" s="38"/>
      <c r="O2130" s="38"/>
      <c r="P2130" s="38"/>
      <c r="Q2130" s="34">
        <v>32</v>
      </c>
      <c r="R2130" s="34">
        <v>1.5</v>
      </c>
      <c r="U2130" s="39">
        <f t="shared" si="147"/>
        <v>30.503457000000004</v>
      </c>
      <c r="V2130" s="34">
        <v>9.2970000000000006</v>
      </c>
      <c r="X2130" s="39"/>
      <c r="AA2130" s="34">
        <v>433.24950000000001</v>
      </c>
      <c r="AB2130" s="34">
        <f t="shared" ref="AB2130:AB2147" si="149">AA2130-V2130</f>
        <v>423.95249999999999</v>
      </c>
      <c r="AD2130" s="34">
        <f t="shared" ref="AD2130:AD2147" si="150">432.87-AB2130</f>
        <v>8.9175000000000182</v>
      </c>
    </row>
    <row r="2131" spans="1:30" s="34" customFormat="1" x14ac:dyDescent="0.2">
      <c r="A2131" s="34" t="s">
        <v>200</v>
      </c>
      <c r="C2131" s="36" t="s">
        <v>45</v>
      </c>
      <c r="D2131" s="37">
        <v>32755</v>
      </c>
      <c r="E2131" s="37"/>
      <c r="F2131" s="37"/>
      <c r="G2131" s="37"/>
      <c r="H2131" s="37"/>
      <c r="I2131" s="37"/>
      <c r="J2131" s="38" t="str">
        <f t="shared" si="148"/>
        <v>S</v>
      </c>
      <c r="K2131" s="38"/>
      <c r="L2131" s="38"/>
      <c r="M2131" s="38"/>
      <c r="N2131" s="38"/>
      <c r="O2131" s="38"/>
      <c r="P2131" s="38"/>
      <c r="Q2131" s="34">
        <v>32</v>
      </c>
      <c r="R2131" s="34">
        <v>1.5</v>
      </c>
      <c r="U2131" s="39">
        <f t="shared" si="147"/>
        <v>30.503457000000004</v>
      </c>
      <c r="V2131" s="34">
        <v>9.2970000000000006</v>
      </c>
      <c r="X2131" s="39"/>
      <c r="AA2131" s="34">
        <v>433.24950000000001</v>
      </c>
      <c r="AB2131" s="34">
        <f t="shared" si="149"/>
        <v>423.95249999999999</v>
      </c>
      <c r="AD2131" s="34">
        <f t="shared" si="150"/>
        <v>8.9175000000000182</v>
      </c>
    </row>
    <row r="2132" spans="1:30" s="34" customFormat="1" x14ac:dyDescent="0.2">
      <c r="A2132" s="34" t="s">
        <v>200</v>
      </c>
      <c r="C2132" s="36" t="s">
        <v>45</v>
      </c>
      <c r="D2132" s="37">
        <v>32800</v>
      </c>
      <c r="E2132" s="37"/>
      <c r="F2132" s="37"/>
      <c r="G2132" s="37"/>
      <c r="H2132" s="37"/>
      <c r="I2132" s="37"/>
      <c r="J2132" s="38" t="str">
        <f t="shared" si="148"/>
        <v>V</v>
      </c>
      <c r="K2132" s="38"/>
      <c r="L2132" s="38"/>
      <c r="M2132" s="38"/>
      <c r="N2132" s="38"/>
      <c r="O2132" s="38"/>
      <c r="P2132" s="38"/>
      <c r="U2132" s="39">
        <f t="shared" si="147"/>
        <v>30.559234</v>
      </c>
      <c r="V2132" s="34">
        <v>9.3140000000000001</v>
      </c>
      <c r="X2132" s="39"/>
      <c r="AA2132" s="34">
        <v>433.24950000000001</v>
      </c>
      <c r="AB2132" s="34">
        <f t="shared" si="149"/>
        <v>423.93549999999999</v>
      </c>
      <c r="AD2132" s="34">
        <f t="shared" si="150"/>
        <v>8.9345000000000141</v>
      </c>
    </row>
    <row r="2133" spans="1:30" s="34" customFormat="1" x14ac:dyDescent="0.2">
      <c r="A2133" s="34" t="s">
        <v>200</v>
      </c>
      <c r="C2133" s="36" t="s">
        <v>45</v>
      </c>
      <c r="D2133" s="37">
        <v>32808</v>
      </c>
      <c r="E2133" s="37"/>
      <c r="F2133" s="37"/>
      <c r="G2133" s="37"/>
      <c r="H2133" s="37"/>
      <c r="I2133" s="37"/>
      <c r="J2133" s="38" t="str">
        <f t="shared" si="148"/>
        <v>V</v>
      </c>
      <c r="K2133" s="38"/>
      <c r="L2133" s="38"/>
      <c r="M2133" s="38"/>
      <c r="N2133" s="38"/>
      <c r="O2133" s="38"/>
      <c r="P2133" s="38"/>
      <c r="U2133" s="39">
        <f t="shared" si="147"/>
        <v>30.575639000000002</v>
      </c>
      <c r="V2133" s="34">
        <v>9.3190000000000008</v>
      </c>
      <c r="X2133" s="39"/>
      <c r="AA2133" s="34">
        <v>433.24950000000001</v>
      </c>
      <c r="AB2133" s="34">
        <f t="shared" si="149"/>
        <v>423.93049999999999</v>
      </c>
      <c r="AD2133" s="34">
        <f t="shared" si="150"/>
        <v>8.9395000000000095</v>
      </c>
    </row>
    <row r="2134" spans="1:30" s="34" customFormat="1" x14ac:dyDescent="0.2">
      <c r="A2134" s="34" t="s">
        <v>200</v>
      </c>
      <c r="C2134" s="36" t="s">
        <v>45</v>
      </c>
      <c r="D2134" s="37">
        <v>33257</v>
      </c>
      <c r="E2134" s="37"/>
      <c r="F2134" s="37"/>
      <c r="G2134" s="37"/>
      <c r="H2134" s="37"/>
      <c r="I2134" s="37"/>
      <c r="J2134" s="38" t="str">
        <f t="shared" si="148"/>
        <v>V</v>
      </c>
      <c r="K2134" s="38"/>
      <c r="L2134" s="38"/>
      <c r="M2134" s="38"/>
      <c r="N2134" s="38"/>
      <c r="O2134" s="38"/>
      <c r="P2134" s="38"/>
      <c r="U2134" s="39">
        <f t="shared" si="147"/>
        <v>31.238401000000003</v>
      </c>
      <c r="V2134" s="34">
        <v>9.5210000000000008</v>
      </c>
      <c r="X2134" s="39"/>
      <c r="AA2134" s="34">
        <v>433.24950000000001</v>
      </c>
      <c r="AB2134" s="34">
        <f t="shared" si="149"/>
        <v>423.7285</v>
      </c>
      <c r="AD2134" s="34">
        <f t="shared" si="150"/>
        <v>9.1415000000000077</v>
      </c>
    </row>
    <row r="2135" spans="1:30" s="34" customFormat="1" x14ac:dyDescent="0.2">
      <c r="A2135" s="34" t="s">
        <v>200</v>
      </c>
      <c r="C2135" s="36" t="s">
        <v>45</v>
      </c>
      <c r="D2135" s="37">
        <v>33308</v>
      </c>
      <c r="E2135" s="37"/>
      <c r="F2135" s="37"/>
      <c r="G2135" s="37"/>
      <c r="H2135" s="37"/>
      <c r="I2135" s="37"/>
      <c r="J2135" s="38" t="str">
        <f t="shared" si="148"/>
        <v>V</v>
      </c>
      <c r="K2135" s="38"/>
      <c r="L2135" s="38"/>
      <c r="M2135" s="38"/>
      <c r="N2135" s="38"/>
      <c r="O2135" s="38"/>
      <c r="P2135" s="38"/>
      <c r="U2135" s="39">
        <f t="shared" si="147"/>
        <v>31.336831</v>
      </c>
      <c r="V2135" s="34">
        <v>9.5510000000000002</v>
      </c>
      <c r="X2135" s="39"/>
      <c r="AA2135" s="34">
        <v>433.24950000000001</v>
      </c>
      <c r="AB2135" s="34">
        <f t="shared" si="149"/>
        <v>423.69850000000002</v>
      </c>
      <c r="AD2135" s="34">
        <f t="shared" si="150"/>
        <v>9.1714999999999804</v>
      </c>
    </row>
    <row r="2136" spans="1:30" s="34" customFormat="1" x14ac:dyDescent="0.2">
      <c r="A2136" s="34" t="s">
        <v>200</v>
      </c>
      <c r="C2136" s="36" t="s">
        <v>45</v>
      </c>
      <c r="D2136" s="37">
        <v>33323</v>
      </c>
      <c r="E2136" s="37"/>
      <c r="F2136" s="37"/>
      <c r="G2136" s="37"/>
      <c r="H2136" s="37"/>
      <c r="I2136" s="37"/>
      <c r="J2136" s="38" t="str">
        <f t="shared" si="148"/>
        <v>V</v>
      </c>
      <c r="K2136" s="38"/>
      <c r="L2136" s="38"/>
      <c r="M2136" s="38"/>
      <c r="N2136" s="38"/>
      <c r="O2136" s="38"/>
      <c r="P2136" s="38"/>
      <c r="U2136" s="39">
        <f t="shared" si="147"/>
        <v>31.300739999999998</v>
      </c>
      <c r="V2136" s="34">
        <v>9.5399999999999991</v>
      </c>
      <c r="X2136" s="39"/>
      <c r="AA2136" s="34">
        <v>433.24950000000001</v>
      </c>
      <c r="AB2136" s="34">
        <f t="shared" si="149"/>
        <v>423.70949999999999</v>
      </c>
      <c r="AD2136" s="34">
        <f t="shared" si="150"/>
        <v>9.1605000000000132</v>
      </c>
    </row>
    <row r="2137" spans="1:30" s="34" customFormat="1" x14ac:dyDescent="0.2">
      <c r="A2137" s="34" t="s">
        <v>200</v>
      </c>
      <c r="C2137" s="36" t="s">
        <v>45</v>
      </c>
      <c r="D2137" s="37">
        <v>33653</v>
      </c>
      <c r="E2137" s="37"/>
      <c r="F2137" s="37"/>
      <c r="G2137" s="37"/>
      <c r="H2137" s="37"/>
      <c r="I2137" s="37"/>
      <c r="J2137" s="38" t="str">
        <f t="shared" si="148"/>
        <v>V</v>
      </c>
      <c r="K2137" s="38"/>
      <c r="L2137" s="38"/>
      <c r="M2137" s="38"/>
      <c r="N2137" s="38"/>
      <c r="O2137" s="38"/>
      <c r="P2137" s="38"/>
      <c r="U2137" s="39">
        <f t="shared" si="147"/>
        <v>31.218715000000003</v>
      </c>
      <c r="V2137" s="34">
        <v>9.5150000000000006</v>
      </c>
      <c r="X2137" s="39"/>
      <c r="AA2137" s="34">
        <v>433.24950000000001</v>
      </c>
      <c r="AB2137" s="34">
        <f t="shared" si="149"/>
        <v>423.73450000000003</v>
      </c>
      <c r="AD2137" s="34">
        <f t="shared" si="150"/>
        <v>9.1354999999999791</v>
      </c>
    </row>
    <row r="2138" spans="1:30" s="34" customFormat="1" x14ac:dyDescent="0.2">
      <c r="A2138" s="34" t="s">
        <v>200</v>
      </c>
      <c r="C2138" s="36" t="s">
        <v>45</v>
      </c>
      <c r="D2138" s="37">
        <v>33679</v>
      </c>
      <c r="E2138" s="37"/>
      <c r="F2138" s="37"/>
      <c r="G2138" s="37"/>
      <c r="H2138" s="37"/>
      <c r="I2138" s="37"/>
      <c r="J2138" s="38" t="str">
        <f t="shared" si="148"/>
        <v>V</v>
      </c>
      <c r="K2138" s="38"/>
      <c r="L2138" s="38"/>
      <c r="M2138" s="38"/>
      <c r="N2138" s="38"/>
      <c r="O2138" s="38"/>
      <c r="P2138" s="38"/>
      <c r="U2138" s="39">
        <f t="shared" si="147"/>
        <v>31.139970999999999</v>
      </c>
      <c r="V2138" s="34">
        <v>9.4909999999999997</v>
      </c>
      <c r="X2138" s="39"/>
      <c r="AA2138" s="34">
        <v>433.24950000000001</v>
      </c>
      <c r="AB2138" s="34">
        <f t="shared" si="149"/>
        <v>423.75850000000003</v>
      </c>
      <c r="AD2138" s="34">
        <f t="shared" si="150"/>
        <v>9.1114999999999782</v>
      </c>
    </row>
    <row r="2139" spans="1:30" s="34" customFormat="1" x14ac:dyDescent="0.2">
      <c r="A2139" s="34" t="s">
        <v>200</v>
      </c>
      <c r="C2139" s="36" t="s">
        <v>45</v>
      </c>
      <c r="D2139" s="37">
        <v>33690</v>
      </c>
      <c r="E2139" s="37"/>
      <c r="F2139" s="37"/>
      <c r="G2139" s="37"/>
      <c r="H2139" s="37"/>
      <c r="I2139" s="37"/>
      <c r="J2139" s="38" t="str">
        <f t="shared" si="148"/>
        <v>V</v>
      </c>
      <c r="K2139" s="38"/>
      <c r="L2139" s="38"/>
      <c r="M2139" s="38"/>
      <c r="N2139" s="38"/>
      <c r="O2139" s="38"/>
      <c r="P2139" s="38"/>
      <c r="U2139" s="39">
        <f t="shared" si="147"/>
        <v>31.133409000000004</v>
      </c>
      <c r="V2139" s="34">
        <v>9.4890000000000008</v>
      </c>
      <c r="X2139" s="39"/>
      <c r="AA2139" s="34">
        <v>433.24950000000001</v>
      </c>
      <c r="AB2139" s="34">
        <f t="shared" si="149"/>
        <v>423.76050000000004</v>
      </c>
      <c r="AD2139" s="34">
        <f t="shared" si="150"/>
        <v>9.1094999999999686</v>
      </c>
    </row>
    <row r="2140" spans="1:30" s="34" customFormat="1" x14ac:dyDescent="0.2">
      <c r="A2140" s="34" t="s">
        <v>200</v>
      </c>
      <c r="C2140" s="36" t="s">
        <v>45</v>
      </c>
      <c r="D2140" s="37">
        <v>33693</v>
      </c>
      <c r="E2140" s="37"/>
      <c r="F2140" s="37"/>
      <c r="G2140" s="37"/>
      <c r="H2140" s="37"/>
      <c r="I2140" s="37"/>
      <c r="J2140" s="38" t="str">
        <f t="shared" si="148"/>
        <v>V</v>
      </c>
      <c r="K2140" s="38"/>
      <c r="L2140" s="38"/>
      <c r="M2140" s="38"/>
      <c r="N2140" s="38"/>
      <c r="O2140" s="38"/>
      <c r="P2140" s="38"/>
      <c r="U2140" s="39">
        <f t="shared" si="147"/>
        <v>31.123566000000004</v>
      </c>
      <c r="V2140" s="34">
        <v>9.4860000000000007</v>
      </c>
      <c r="X2140" s="39"/>
      <c r="AA2140" s="34">
        <v>433.24950000000001</v>
      </c>
      <c r="AB2140" s="34">
        <f t="shared" si="149"/>
        <v>423.76350000000002</v>
      </c>
      <c r="AD2140" s="34">
        <f t="shared" si="150"/>
        <v>9.1064999999999827</v>
      </c>
    </row>
    <row r="2141" spans="1:30" s="34" customFormat="1" x14ac:dyDescent="0.2">
      <c r="A2141" s="34" t="s">
        <v>200</v>
      </c>
      <c r="C2141" s="36" t="s">
        <v>45</v>
      </c>
      <c r="D2141" s="37">
        <v>33700</v>
      </c>
      <c r="E2141" s="37"/>
      <c r="F2141" s="37"/>
      <c r="G2141" s="37"/>
      <c r="H2141" s="37"/>
      <c r="I2141" s="37"/>
      <c r="J2141" s="38" t="str">
        <f t="shared" si="148"/>
        <v>V</v>
      </c>
      <c r="K2141" s="38"/>
      <c r="L2141" s="38"/>
      <c r="M2141" s="38"/>
      <c r="N2141" s="38"/>
      <c r="O2141" s="38"/>
      <c r="P2141" s="38"/>
      <c r="U2141" s="39">
        <f t="shared" si="147"/>
        <v>30.998888000000001</v>
      </c>
      <c r="V2141" s="34">
        <v>9.4480000000000004</v>
      </c>
      <c r="X2141" s="39"/>
      <c r="AA2141" s="34">
        <v>433.24950000000001</v>
      </c>
      <c r="AB2141" s="34">
        <f t="shared" si="149"/>
        <v>423.80150000000003</v>
      </c>
      <c r="AD2141" s="34">
        <f t="shared" si="150"/>
        <v>9.0684999999999718</v>
      </c>
    </row>
    <row r="2142" spans="1:30" s="34" customFormat="1" x14ac:dyDescent="0.2">
      <c r="A2142" s="34" t="s">
        <v>200</v>
      </c>
      <c r="C2142" s="36" t="s">
        <v>45</v>
      </c>
      <c r="D2142" s="37">
        <v>33702</v>
      </c>
      <c r="E2142" s="37"/>
      <c r="F2142" s="37"/>
      <c r="G2142" s="37"/>
      <c r="H2142" s="37"/>
      <c r="I2142" s="37"/>
      <c r="J2142" s="38" t="str">
        <f t="shared" si="148"/>
        <v>V</v>
      </c>
      <c r="K2142" s="38"/>
      <c r="L2142" s="38"/>
      <c r="M2142" s="38"/>
      <c r="N2142" s="38"/>
      <c r="O2142" s="38"/>
      <c r="P2142" s="38"/>
      <c r="U2142" s="39">
        <f t="shared" si="147"/>
        <v>30.992326000000002</v>
      </c>
      <c r="V2142" s="34">
        <v>9.4459999999999997</v>
      </c>
      <c r="X2142" s="39"/>
      <c r="AA2142" s="34">
        <v>433.24950000000001</v>
      </c>
      <c r="AB2142" s="34">
        <f t="shared" si="149"/>
        <v>423.80349999999999</v>
      </c>
      <c r="AD2142" s="34">
        <f t="shared" si="150"/>
        <v>9.0665000000000191</v>
      </c>
    </row>
    <row r="2143" spans="1:30" s="34" customFormat="1" x14ac:dyDescent="0.2">
      <c r="A2143" s="34" t="s">
        <v>200</v>
      </c>
      <c r="C2143" s="36" t="s">
        <v>45</v>
      </c>
      <c r="D2143" s="37">
        <v>33707</v>
      </c>
      <c r="E2143" s="37"/>
      <c r="F2143" s="37"/>
      <c r="G2143" s="37"/>
      <c r="H2143" s="37"/>
      <c r="I2143" s="37"/>
      <c r="J2143" s="38" t="str">
        <f t="shared" si="148"/>
        <v>V</v>
      </c>
      <c r="K2143" s="38"/>
      <c r="L2143" s="38"/>
      <c r="M2143" s="38"/>
      <c r="N2143" s="38"/>
      <c r="O2143" s="38"/>
      <c r="P2143" s="38"/>
      <c r="U2143" s="39">
        <f t="shared" si="147"/>
        <v>31.077632000000001</v>
      </c>
      <c r="V2143" s="34">
        <v>9.4719999999999995</v>
      </c>
      <c r="X2143" s="39"/>
      <c r="AA2143" s="34">
        <v>433.24950000000001</v>
      </c>
      <c r="AB2143" s="34">
        <f t="shared" si="149"/>
        <v>423.77750000000003</v>
      </c>
      <c r="AD2143" s="34">
        <f t="shared" si="150"/>
        <v>9.0924999999999727</v>
      </c>
    </row>
    <row r="2144" spans="1:30" s="34" customFormat="1" x14ac:dyDescent="0.2">
      <c r="A2144" s="34" t="s">
        <v>200</v>
      </c>
      <c r="C2144" s="36" t="s">
        <v>45</v>
      </c>
      <c r="D2144" s="37">
        <v>33709</v>
      </c>
      <c r="E2144" s="37"/>
      <c r="F2144" s="37"/>
      <c r="G2144" s="37"/>
      <c r="H2144" s="37"/>
      <c r="I2144" s="37"/>
      <c r="J2144" s="38" t="str">
        <f t="shared" si="148"/>
        <v>V</v>
      </c>
      <c r="K2144" s="38"/>
      <c r="L2144" s="38"/>
      <c r="M2144" s="38"/>
      <c r="N2144" s="38"/>
      <c r="O2144" s="38"/>
      <c r="P2144" s="38"/>
      <c r="U2144" s="39">
        <f t="shared" si="147"/>
        <v>31.087475000000001</v>
      </c>
      <c r="V2144" s="34">
        <v>9.4749999999999996</v>
      </c>
      <c r="X2144" s="39"/>
      <c r="AA2144" s="34">
        <v>433.24950000000001</v>
      </c>
      <c r="AB2144" s="34">
        <f t="shared" si="149"/>
        <v>423.77449999999999</v>
      </c>
      <c r="AD2144" s="34">
        <f t="shared" si="150"/>
        <v>9.0955000000000155</v>
      </c>
    </row>
    <row r="2145" spans="1:30" s="34" customFormat="1" x14ac:dyDescent="0.2">
      <c r="A2145" s="34" t="s">
        <v>200</v>
      </c>
      <c r="C2145" s="36" t="s">
        <v>45</v>
      </c>
      <c r="D2145" s="37">
        <v>33716</v>
      </c>
      <c r="E2145" s="37"/>
      <c r="F2145" s="37"/>
      <c r="G2145" s="37"/>
      <c r="H2145" s="37"/>
      <c r="I2145" s="37"/>
      <c r="J2145" s="38" t="str">
        <f t="shared" si="148"/>
        <v>V</v>
      </c>
      <c r="K2145" s="38"/>
      <c r="L2145" s="38"/>
      <c r="M2145" s="38"/>
      <c r="N2145" s="38"/>
      <c r="O2145" s="38"/>
      <c r="P2145" s="38"/>
      <c r="U2145" s="39">
        <f t="shared" si="147"/>
        <v>31.067788999999998</v>
      </c>
      <c r="V2145" s="34">
        <v>9.4689999999999994</v>
      </c>
      <c r="X2145" s="39"/>
      <c r="AA2145" s="34">
        <v>433.24950000000001</v>
      </c>
      <c r="AB2145" s="34">
        <f t="shared" si="149"/>
        <v>423.78050000000002</v>
      </c>
      <c r="AD2145" s="34">
        <f t="shared" si="150"/>
        <v>9.0894999999999868</v>
      </c>
    </row>
    <row r="2146" spans="1:30" s="34" customFormat="1" x14ac:dyDescent="0.2">
      <c r="A2146" s="34" t="s">
        <v>200</v>
      </c>
      <c r="C2146" s="36" t="s">
        <v>45</v>
      </c>
      <c r="D2146" s="37">
        <v>33718</v>
      </c>
      <c r="E2146" s="37"/>
      <c r="F2146" s="37"/>
      <c r="G2146" s="37"/>
      <c r="H2146" s="37"/>
      <c r="I2146" s="37"/>
      <c r="J2146" s="38" t="str">
        <f t="shared" si="148"/>
        <v>V</v>
      </c>
      <c r="K2146" s="38"/>
      <c r="L2146" s="38"/>
      <c r="M2146" s="38"/>
      <c r="N2146" s="38"/>
      <c r="O2146" s="38"/>
      <c r="P2146" s="38"/>
      <c r="U2146" s="39">
        <f t="shared" si="147"/>
        <v>31.051384000000002</v>
      </c>
      <c r="V2146" s="34">
        <v>9.4640000000000004</v>
      </c>
      <c r="X2146" s="39"/>
      <c r="AA2146" s="34">
        <v>433.24950000000001</v>
      </c>
      <c r="AB2146" s="34">
        <f t="shared" si="149"/>
        <v>423.78550000000001</v>
      </c>
      <c r="AD2146" s="34">
        <f t="shared" si="150"/>
        <v>9.0844999999999914</v>
      </c>
    </row>
    <row r="2147" spans="1:30" s="34" customFormat="1" x14ac:dyDescent="0.2">
      <c r="A2147" s="34" t="s">
        <v>200</v>
      </c>
      <c r="C2147" s="36" t="s">
        <v>45</v>
      </c>
      <c r="D2147" s="37">
        <v>33771</v>
      </c>
      <c r="E2147" s="37"/>
      <c r="F2147" s="37"/>
      <c r="G2147" s="37"/>
      <c r="H2147" s="37"/>
      <c r="I2147" s="37"/>
      <c r="J2147" s="38" t="str">
        <f t="shared" si="148"/>
        <v>V</v>
      </c>
      <c r="K2147" s="38"/>
      <c r="L2147" s="38"/>
      <c r="M2147" s="38"/>
      <c r="N2147" s="38"/>
      <c r="O2147" s="38"/>
      <c r="P2147" s="38"/>
      <c r="U2147" s="39">
        <f t="shared" si="147"/>
        <v>30.824995000000001</v>
      </c>
      <c r="V2147" s="34">
        <v>9.3949999999999996</v>
      </c>
      <c r="X2147" s="39"/>
      <c r="AA2147" s="34">
        <v>433.24950000000001</v>
      </c>
      <c r="AB2147" s="34">
        <f t="shared" si="149"/>
        <v>423.85450000000003</v>
      </c>
      <c r="AD2147" s="34">
        <f t="shared" si="150"/>
        <v>9.0154999999999745</v>
      </c>
    </row>
    <row r="2148" spans="1:30" s="34" customFormat="1" x14ac:dyDescent="0.2">
      <c r="A2148" s="34" t="s">
        <v>200</v>
      </c>
      <c r="C2148" s="36" t="s">
        <v>45</v>
      </c>
      <c r="D2148" s="37">
        <v>33855</v>
      </c>
      <c r="E2148" s="37"/>
      <c r="F2148" s="37"/>
      <c r="G2148" s="37"/>
      <c r="H2148" s="37"/>
      <c r="I2148" s="37"/>
      <c r="J2148" s="38" t="str">
        <f t="shared" si="148"/>
        <v>V</v>
      </c>
      <c r="K2148" s="38"/>
      <c r="L2148" s="38"/>
      <c r="M2148" s="38"/>
      <c r="N2148" s="38"/>
      <c r="O2148" s="38"/>
      <c r="P2148" s="38"/>
      <c r="U2148" s="39">
        <f t="shared" si="147"/>
        <v>30.306597</v>
      </c>
      <c r="V2148" s="34">
        <v>9.2370000000000001</v>
      </c>
      <c r="X2148" s="39"/>
      <c r="AA2148" s="34">
        <v>433.24950000000001</v>
      </c>
      <c r="AB2148" s="34">
        <f>AA2148-V2148</f>
        <v>424.01249999999999</v>
      </c>
      <c r="AD2148" s="34">
        <f>432.87-AB2148</f>
        <v>8.8575000000000159</v>
      </c>
    </row>
    <row r="2149" spans="1:30" s="34" customFormat="1" x14ac:dyDescent="0.2">
      <c r="A2149" s="34" t="s">
        <v>200</v>
      </c>
      <c r="C2149" s="36"/>
      <c r="D2149" s="37"/>
      <c r="E2149" s="37"/>
      <c r="F2149" s="37"/>
      <c r="G2149" s="37"/>
      <c r="H2149" s="37"/>
      <c r="I2149" s="37"/>
      <c r="J2149" s="38"/>
      <c r="K2149" s="38"/>
      <c r="L2149" s="38"/>
      <c r="M2149" s="38"/>
      <c r="N2149" s="38"/>
      <c r="O2149" s="38"/>
      <c r="P2149" s="38"/>
      <c r="U2149" s="39"/>
      <c r="X2149" s="39"/>
    </row>
    <row r="2150" spans="1:30" s="34" customFormat="1" x14ac:dyDescent="0.2">
      <c r="A2150" s="34" t="s">
        <v>200</v>
      </c>
      <c r="C2150" s="36" t="s">
        <v>47</v>
      </c>
      <c r="D2150" s="37">
        <v>33864</v>
      </c>
      <c r="E2150" s="37"/>
      <c r="F2150" s="37"/>
      <c r="G2150" s="37"/>
      <c r="H2150" s="37"/>
      <c r="I2150" s="37"/>
      <c r="J2150" s="38" t="str">
        <f t="shared" ref="J2150:J2213" si="151">IF(ISBLANK(Q2150),"V","S")</f>
        <v>V</v>
      </c>
      <c r="K2150" s="38"/>
      <c r="L2150" s="38"/>
      <c r="M2150" s="38"/>
      <c r="N2150" s="38"/>
      <c r="O2150" s="38"/>
      <c r="P2150" s="38"/>
      <c r="U2150" s="39">
        <f t="shared" si="147"/>
        <v>29.000759000000002</v>
      </c>
      <c r="V2150" s="34">
        <v>8.8390000000000004</v>
      </c>
      <c r="X2150" s="39"/>
      <c r="AB2150" s="34">
        <v>424.02800000000002</v>
      </c>
    </row>
    <row r="2151" spans="1:30" s="34" customFormat="1" x14ac:dyDescent="0.2">
      <c r="A2151" s="34" t="s">
        <v>200</v>
      </c>
      <c r="C2151" s="36"/>
      <c r="D2151" s="37"/>
      <c r="E2151" s="37"/>
      <c r="F2151" s="37"/>
      <c r="G2151" s="37"/>
      <c r="H2151" s="37"/>
      <c r="I2151" s="37"/>
      <c r="J2151" s="38"/>
      <c r="K2151" s="38"/>
      <c r="L2151" s="38"/>
      <c r="M2151" s="38"/>
      <c r="N2151" s="38"/>
      <c r="O2151" s="38"/>
      <c r="P2151" s="38"/>
      <c r="U2151" s="39"/>
      <c r="X2151" s="39"/>
    </row>
    <row r="2152" spans="1:30" s="34" customFormat="1" x14ac:dyDescent="0.2">
      <c r="A2152" s="34" t="s">
        <v>200</v>
      </c>
      <c r="C2152" s="36" t="s">
        <v>48</v>
      </c>
      <c r="D2152" s="37">
        <v>33771</v>
      </c>
      <c r="E2152" s="37"/>
      <c r="F2152" s="37"/>
      <c r="G2152" s="37"/>
      <c r="H2152" s="37"/>
      <c r="I2152" s="37"/>
      <c r="J2152" s="38" t="str">
        <f t="shared" si="151"/>
        <v>V</v>
      </c>
      <c r="K2152" s="38"/>
      <c r="L2152" s="38"/>
      <c r="M2152" s="38"/>
      <c r="N2152" s="38"/>
      <c r="O2152" s="38"/>
      <c r="P2152" s="38"/>
      <c r="U2152" s="39">
        <f t="shared" si="147"/>
        <v>31.973344999999998</v>
      </c>
      <c r="V2152" s="34">
        <v>9.7449999999999992</v>
      </c>
      <c r="X2152" s="39"/>
      <c r="AB2152" s="34">
        <v>423.85</v>
      </c>
      <c r="AD2152" s="34">
        <v>9.18</v>
      </c>
    </row>
    <row r="2153" spans="1:30" s="34" customFormat="1" x14ac:dyDescent="0.2">
      <c r="A2153" s="34" t="s">
        <v>200</v>
      </c>
      <c r="C2153" s="36"/>
      <c r="D2153" s="37"/>
      <c r="E2153" s="37"/>
      <c r="F2153" s="37"/>
      <c r="G2153" s="37"/>
      <c r="H2153" s="37"/>
      <c r="I2153" s="37"/>
      <c r="J2153" s="38"/>
      <c r="K2153" s="38"/>
      <c r="L2153" s="38"/>
      <c r="M2153" s="38"/>
      <c r="N2153" s="38"/>
      <c r="O2153" s="38"/>
      <c r="P2153" s="38"/>
      <c r="U2153" s="39"/>
      <c r="X2153" s="39"/>
    </row>
    <row r="2154" spans="1:30" s="34" customFormat="1" x14ac:dyDescent="0.2">
      <c r="A2154" s="34" t="s">
        <v>200</v>
      </c>
      <c r="B2154" s="44">
        <v>473427095052005</v>
      </c>
      <c r="C2154" s="36">
        <v>311</v>
      </c>
      <c r="D2154" s="37">
        <v>30476</v>
      </c>
      <c r="E2154" s="37"/>
      <c r="F2154" s="37"/>
      <c r="G2154" s="37"/>
      <c r="H2154" s="37"/>
      <c r="I2154" s="37"/>
      <c r="J2154" s="38" t="str">
        <f t="shared" si="151"/>
        <v>S</v>
      </c>
      <c r="K2154" s="38"/>
      <c r="L2154" s="38"/>
      <c r="M2154" s="38"/>
      <c r="N2154" s="38"/>
      <c r="O2154" s="38"/>
      <c r="P2154" s="38"/>
      <c r="Q2154" s="34">
        <v>34</v>
      </c>
      <c r="R2154" s="34">
        <v>0.84</v>
      </c>
      <c r="U2154" s="39">
        <f t="shared" si="147"/>
        <v>33.161066999999996</v>
      </c>
      <c r="V2154" s="34">
        <v>10.106999999999999</v>
      </c>
      <c r="X2154" s="39"/>
      <c r="Z2154" s="34" t="s">
        <v>49</v>
      </c>
      <c r="AA2154" s="34">
        <v>433.42700000000002</v>
      </c>
      <c r="AB2154" s="34">
        <v>423.32</v>
      </c>
      <c r="AD2154" s="34">
        <v>9.3140000000000001</v>
      </c>
    </row>
    <row r="2155" spans="1:30" s="34" customFormat="1" x14ac:dyDescent="0.2">
      <c r="A2155" s="34" t="s">
        <v>200</v>
      </c>
      <c r="B2155" s="44">
        <v>473427095052005</v>
      </c>
      <c r="C2155" s="36">
        <v>311</v>
      </c>
      <c r="D2155" s="37">
        <v>30483</v>
      </c>
      <c r="E2155" s="37"/>
      <c r="F2155" s="37"/>
      <c r="G2155" s="37"/>
      <c r="H2155" s="37"/>
      <c r="I2155" s="37"/>
      <c r="J2155" s="38" t="str">
        <f t="shared" si="151"/>
        <v>S</v>
      </c>
      <c r="K2155" s="38"/>
      <c r="L2155" s="38"/>
      <c r="M2155" s="38"/>
      <c r="N2155" s="38"/>
      <c r="O2155" s="38"/>
      <c r="P2155" s="38"/>
      <c r="Q2155" s="34">
        <v>34</v>
      </c>
      <c r="R2155" s="34">
        <v>0.86499999999999999</v>
      </c>
      <c r="U2155" s="39">
        <f t="shared" si="147"/>
        <v>33.138100000000001</v>
      </c>
      <c r="V2155" s="34">
        <v>10.1</v>
      </c>
      <c r="X2155" s="39"/>
      <c r="AA2155" s="34">
        <v>433.42700000000002</v>
      </c>
      <c r="AB2155" s="34">
        <v>423.327</v>
      </c>
      <c r="AD2155" s="34">
        <v>9.3070000000000004</v>
      </c>
    </row>
    <row r="2156" spans="1:30" s="34" customFormat="1" x14ac:dyDescent="0.2">
      <c r="A2156" s="34" t="s">
        <v>200</v>
      </c>
      <c r="B2156" s="44">
        <v>473427095052005</v>
      </c>
      <c r="C2156" s="36">
        <v>311</v>
      </c>
      <c r="D2156" s="37">
        <v>30488</v>
      </c>
      <c r="E2156" s="37"/>
      <c r="F2156" s="37"/>
      <c r="G2156" s="37"/>
      <c r="H2156" s="37"/>
      <c r="I2156" s="37"/>
      <c r="J2156" s="38" t="str">
        <f t="shared" si="151"/>
        <v>S</v>
      </c>
      <c r="K2156" s="38"/>
      <c r="L2156" s="38"/>
      <c r="M2156" s="38"/>
      <c r="N2156" s="38"/>
      <c r="O2156" s="38"/>
      <c r="P2156" s="38"/>
      <c r="Q2156" s="34">
        <v>34</v>
      </c>
      <c r="R2156" s="34">
        <v>0.91</v>
      </c>
      <c r="U2156" s="39">
        <f t="shared" si="147"/>
        <v>33.092165999999999</v>
      </c>
      <c r="V2156" s="34">
        <v>10.086</v>
      </c>
      <c r="X2156" s="39"/>
      <c r="AA2156" s="34">
        <v>433.42700000000002</v>
      </c>
      <c r="AB2156" s="34">
        <v>423.34100000000001</v>
      </c>
      <c r="AD2156" s="34">
        <v>9.2929999999999993</v>
      </c>
    </row>
    <row r="2157" spans="1:30" s="34" customFormat="1" x14ac:dyDescent="0.2">
      <c r="A2157" s="34" t="s">
        <v>200</v>
      </c>
      <c r="B2157" s="44">
        <v>473427095052005</v>
      </c>
      <c r="C2157" s="36">
        <v>311</v>
      </c>
      <c r="D2157" s="37">
        <v>30509</v>
      </c>
      <c r="E2157" s="37"/>
      <c r="F2157" s="37"/>
      <c r="G2157" s="37"/>
      <c r="H2157" s="37"/>
      <c r="I2157" s="37"/>
      <c r="J2157" s="38" t="str">
        <f t="shared" si="151"/>
        <v>S</v>
      </c>
      <c r="K2157" s="38"/>
      <c r="L2157" s="38"/>
      <c r="M2157" s="38"/>
      <c r="N2157" s="38"/>
      <c r="O2157" s="38"/>
      <c r="P2157" s="38"/>
      <c r="Q2157" s="34">
        <v>34</v>
      </c>
      <c r="R2157" s="34">
        <v>1.1000000000000001</v>
      </c>
      <c r="U2157" s="39">
        <f t="shared" si="147"/>
        <v>32.901868</v>
      </c>
      <c r="V2157" s="34">
        <v>10.028</v>
      </c>
      <c r="X2157" s="39"/>
      <c r="AA2157" s="34">
        <v>433.42700000000002</v>
      </c>
      <c r="AB2157" s="34">
        <v>423.399</v>
      </c>
      <c r="AD2157" s="34">
        <v>9.2349999999999994</v>
      </c>
    </row>
    <row r="2158" spans="1:30" s="34" customFormat="1" x14ac:dyDescent="0.2">
      <c r="A2158" s="34" t="s">
        <v>200</v>
      </c>
      <c r="B2158" s="44">
        <v>473427095052005</v>
      </c>
      <c r="C2158" s="36">
        <v>311</v>
      </c>
      <c r="D2158" s="37">
        <v>30519</v>
      </c>
      <c r="E2158" s="37"/>
      <c r="F2158" s="37"/>
      <c r="G2158" s="37"/>
      <c r="H2158" s="37"/>
      <c r="I2158" s="37"/>
      <c r="J2158" s="38" t="str">
        <f t="shared" si="151"/>
        <v>S</v>
      </c>
      <c r="K2158" s="38"/>
      <c r="L2158" s="38"/>
      <c r="M2158" s="38"/>
      <c r="N2158" s="38"/>
      <c r="O2158" s="38"/>
      <c r="P2158" s="38"/>
      <c r="Q2158" s="34">
        <v>35</v>
      </c>
      <c r="R2158" s="34">
        <v>2.13</v>
      </c>
      <c r="U2158" s="39">
        <f t="shared" si="147"/>
        <v>32.872339000000004</v>
      </c>
      <c r="V2158" s="34">
        <v>10.019</v>
      </c>
      <c r="X2158" s="39"/>
      <c r="AA2158" s="34">
        <v>433.42700000000002</v>
      </c>
      <c r="AB2158" s="34">
        <v>423.40800000000002</v>
      </c>
      <c r="AD2158" s="34">
        <v>9.2260000000000009</v>
      </c>
    </row>
    <row r="2159" spans="1:30" s="34" customFormat="1" x14ac:dyDescent="0.2">
      <c r="A2159" s="34" t="s">
        <v>200</v>
      </c>
      <c r="B2159" s="44">
        <v>473427095052005</v>
      </c>
      <c r="C2159" s="36">
        <v>311</v>
      </c>
      <c r="D2159" s="37">
        <v>30566</v>
      </c>
      <c r="E2159" s="37"/>
      <c r="F2159" s="37"/>
      <c r="G2159" s="37"/>
      <c r="H2159" s="37"/>
      <c r="I2159" s="37"/>
      <c r="J2159" s="38" t="str">
        <f t="shared" si="151"/>
        <v>S</v>
      </c>
      <c r="K2159" s="38"/>
      <c r="L2159" s="38"/>
      <c r="M2159" s="38"/>
      <c r="N2159" s="38"/>
      <c r="O2159" s="38"/>
      <c r="P2159" s="38"/>
      <c r="Q2159" s="34">
        <v>34</v>
      </c>
      <c r="R2159" s="34">
        <v>1</v>
      </c>
      <c r="U2159" s="39">
        <f t="shared" si="147"/>
        <v>33.003579000000002</v>
      </c>
      <c r="V2159" s="34">
        <v>10.058999999999999</v>
      </c>
      <c r="X2159" s="39"/>
      <c r="AA2159" s="34">
        <v>433.42700000000002</v>
      </c>
      <c r="AB2159" s="34">
        <v>423.36799999999999</v>
      </c>
      <c r="AD2159" s="34">
        <v>9.266</v>
      </c>
    </row>
    <row r="2160" spans="1:30" s="34" customFormat="1" x14ac:dyDescent="0.2">
      <c r="A2160" s="34" t="s">
        <v>200</v>
      </c>
      <c r="B2160" s="44">
        <v>473427095052005</v>
      </c>
      <c r="C2160" s="36">
        <v>311</v>
      </c>
      <c r="D2160" s="37">
        <v>30610</v>
      </c>
      <c r="E2160" s="37"/>
      <c r="F2160" s="37"/>
      <c r="G2160" s="37"/>
      <c r="H2160" s="37"/>
      <c r="I2160" s="37"/>
      <c r="J2160" s="38" t="str">
        <f t="shared" si="151"/>
        <v>S</v>
      </c>
      <c r="K2160" s="38"/>
      <c r="L2160" s="38"/>
      <c r="M2160" s="38"/>
      <c r="N2160" s="38"/>
      <c r="O2160" s="38"/>
      <c r="P2160" s="38"/>
      <c r="Q2160" s="34">
        <v>34</v>
      </c>
      <c r="R2160" s="34">
        <v>0.99</v>
      </c>
      <c r="U2160" s="39">
        <f t="shared" si="147"/>
        <v>33.013421999999998</v>
      </c>
      <c r="V2160" s="34">
        <v>10.061999999999999</v>
      </c>
      <c r="X2160" s="39"/>
      <c r="AA2160" s="34">
        <v>433.42700000000002</v>
      </c>
      <c r="AB2160" s="34">
        <v>423.36500000000001</v>
      </c>
      <c r="AD2160" s="34">
        <v>9.2690000000000001</v>
      </c>
    </row>
    <row r="2161" spans="1:30" s="34" customFormat="1" x14ac:dyDescent="0.2">
      <c r="A2161" s="34" t="s">
        <v>200</v>
      </c>
      <c r="B2161" s="44">
        <v>473427095052005</v>
      </c>
      <c r="C2161" s="36">
        <v>311</v>
      </c>
      <c r="D2161" s="37">
        <v>30739</v>
      </c>
      <c r="E2161" s="37"/>
      <c r="F2161" s="37"/>
      <c r="G2161" s="37"/>
      <c r="H2161" s="37"/>
      <c r="I2161" s="37"/>
      <c r="J2161" s="38" t="str">
        <f t="shared" si="151"/>
        <v>S</v>
      </c>
      <c r="K2161" s="38"/>
      <c r="L2161" s="38"/>
      <c r="M2161" s="38"/>
      <c r="N2161" s="38"/>
      <c r="O2161" s="38"/>
      <c r="P2161" s="38"/>
      <c r="Q2161" s="34">
        <v>34</v>
      </c>
      <c r="R2161" s="34">
        <v>0.64</v>
      </c>
      <c r="U2161" s="39">
        <f t="shared" si="147"/>
        <v>33.361207999999998</v>
      </c>
      <c r="V2161" s="34">
        <v>10.167999999999999</v>
      </c>
      <c r="X2161" s="39"/>
      <c r="AA2161" s="34">
        <v>433.42700000000002</v>
      </c>
      <c r="AB2161" s="34">
        <v>423.25900000000001</v>
      </c>
      <c r="AD2161" s="34">
        <v>9.375</v>
      </c>
    </row>
    <row r="2162" spans="1:30" s="34" customFormat="1" x14ac:dyDescent="0.2">
      <c r="A2162" s="34" t="s">
        <v>200</v>
      </c>
      <c r="B2162" s="44">
        <v>473427095052005</v>
      </c>
      <c r="C2162" s="36">
        <v>311</v>
      </c>
      <c r="D2162" s="37">
        <v>30778</v>
      </c>
      <c r="E2162" s="37"/>
      <c r="F2162" s="37"/>
      <c r="G2162" s="37"/>
      <c r="H2162" s="37"/>
      <c r="I2162" s="37"/>
      <c r="J2162" s="38" t="str">
        <f t="shared" si="151"/>
        <v>S</v>
      </c>
      <c r="K2162" s="38"/>
      <c r="L2162" s="38"/>
      <c r="M2162" s="38"/>
      <c r="N2162" s="38"/>
      <c r="O2162" s="38"/>
      <c r="P2162" s="38"/>
      <c r="Q2162" s="34">
        <v>37</v>
      </c>
      <c r="R2162" s="34">
        <v>3.65</v>
      </c>
      <c r="U2162" s="39">
        <f t="shared" si="147"/>
        <v>33.351365000000001</v>
      </c>
      <c r="V2162" s="34">
        <v>10.164999999999999</v>
      </c>
      <c r="X2162" s="39"/>
      <c r="AA2162" s="34">
        <v>433.42700000000002</v>
      </c>
      <c r="AB2162" s="34">
        <v>423.262</v>
      </c>
      <c r="AD2162" s="34">
        <v>9.3719999999999999</v>
      </c>
    </row>
    <row r="2163" spans="1:30" s="34" customFormat="1" x14ac:dyDescent="0.2">
      <c r="A2163" s="34" t="s">
        <v>200</v>
      </c>
      <c r="B2163" s="44">
        <v>473427095052005</v>
      </c>
      <c r="C2163" s="36">
        <v>311</v>
      </c>
      <c r="D2163" s="37">
        <v>30785</v>
      </c>
      <c r="E2163" s="37"/>
      <c r="F2163" s="37"/>
      <c r="G2163" s="37"/>
      <c r="H2163" s="37"/>
      <c r="I2163" s="37"/>
      <c r="J2163" s="38" t="str">
        <f t="shared" si="151"/>
        <v>S</v>
      </c>
      <c r="K2163" s="38"/>
      <c r="L2163" s="38"/>
      <c r="M2163" s="38"/>
      <c r="N2163" s="38"/>
      <c r="O2163" s="38"/>
      <c r="P2163" s="38"/>
      <c r="Q2163" s="34">
        <v>37</v>
      </c>
      <c r="R2163" s="34">
        <v>3.68</v>
      </c>
      <c r="U2163" s="39">
        <f t="shared" si="147"/>
        <v>33.321836000000005</v>
      </c>
      <c r="V2163" s="34">
        <v>10.156000000000001</v>
      </c>
      <c r="X2163" s="39"/>
      <c r="AA2163" s="34">
        <v>433.42700000000002</v>
      </c>
      <c r="AB2163" s="34">
        <v>423.27100000000002</v>
      </c>
      <c r="AD2163" s="34">
        <v>9.3629999999999995</v>
      </c>
    </row>
    <row r="2164" spans="1:30" s="34" customFormat="1" x14ac:dyDescent="0.2">
      <c r="A2164" s="34" t="s">
        <v>200</v>
      </c>
      <c r="B2164" s="44">
        <v>473427095052005</v>
      </c>
      <c r="C2164" s="36">
        <v>311</v>
      </c>
      <c r="D2164" s="37">
        <v>30799</v>
      </c>
      <c r="E2164" s="37"/>
      <c r="F2164" s="37"/>
      <c r="G2164" s="37"/>
      <c r="H2164" s="37"/>
      <c r="I2164" s="37"/>
      <c r="J2164" s="38" t="str">
        <f t="shared" si="151"/>
        <v>S</v>
      </c>
      <c r="K2164" s="38"/>
      <c r="L2164" s="38"/>
      <c r="M2164" s="38"/>
      <c r="N2164" s="38"/>
      <c r="O2164" s="38"/>
      <c r="P2164" s="38"/>
      <c r="Q2164" s="34">
        <v>37</v>
      </c>
      <c r="R2164" s="34">
        <v>3.75</v>
      </c>
      <c r="U2164" s="39">
        <f t="shared" si="147"/>
        <v>33.252935000000001</v>
      </c>
      <c r="V2164" s="34">
        <v>10.135</v>
      </c>
      <c r="X2164" s="39"/>
      <c r="AA2164" s="34">
        <v>433.42700000000002</v>
      </c>
      <c r="AB2164" s="34">
        <v>423.29199999999997</v>
      </c>
      <c r="AD2164" s="34">
        <v>9.3420000000000005</v>
      </c>
    </row>
    <row r="2165" spans="1:30" s="34" customFormat="1" x14ac:dyDescent="0.2">
      <c r="A2165" s="34" t="s">
        <v>200</v>
      </c>
      <c r="B2165" s="44">
        <v>473427095052005</v>
      </c>
      <c r="C2165" s="36">
        <v>311</v>
      </c>
      <c r="D2165" s="37">
        <v>30806</v>
      </c>
      <c r="E2165" s="37"/>
      <c r="F2165" s="37"/>
      <c r="G2165" s="37"/>
      <c r="H2165" s="37"/>
      <c r="I2165" s="37"/>
      <c r="J2165" s="38" t="str">
        <f t="shared" si="151"/>
        <v>S</v>
      </c>
      <c r="K2165" s="38"/>
      <c r="L2165" s="38"/>
      <c r="M2165" s="38"/>
      <c r="N2165" s="38"/>
      <c r="O2165" s="38"/>
      <c r="P2165" s="38"/>
      <c r="Q2165" s="34">
        <v>37</v>
      </c>
      <c r="R2165" s="34">
        <v>3.86</v>
      </c>
      <c r="U2165" s="39">
        <f t="shared" si="147"/>
        <v>33.141381000000003</v>
      </c>
      <c r="V2165" s="34">
        <v>10.101000000000001</v>
      </c>
      <c r="X2165" s="39"/>
      <c r="AA2165" s="34">
        <v>433.42700000000002</v>
      </c>
      <c r="AB2165" s="34">
        <v>423.32600000000002</v>
      </c>
      <c r="AD2165" s="34">
        <v>9.3079999999999998</v>
      </c>
    </row>
    <row r="2166" spans="1:30" s="34" customFormat="1" x14ac:dyDescent="0.2">
      <c r="A2166" s="34" t="s">
        <v>200</v>
      </c>
      <c r="B2166" s="44">
        <v>473427095052005</v>
      </c>
      <c r="C2166" s="36">
        <v>311</v>
      </c>
      <c r="D2166" s="37">
        <v>30830</v>
      </c>
      <c r="E2166" s="37"/>
      <c r="F2166" s="37"/>
      <c r="G2166" s="37"/>
      <c r="H2166" s="37"/>
      <c r="I2166" s="37"/>
      <c r="J2166" s="38" t="str">
        <f t="shared" si="151"/>
        <v>S</v>
      </c>
      <c r="K2166" s="38"/>
      <c r="L2166" s="38"/>
      <c r="M2166" s="38"/>
      <c r="N2166" s="38"/>
      <c r="O2166" s="38"/>
      <c r="P2166" s="38"/>
      <c r="Q2166" s="34">
        <v>37</v>
      </c>
      <c r="R2166" s="34">
        <v>3.88</v>
      </c>
      <c r="U2166" s="39">
        <f t="shared" si="147"/>
        <v>33.121695000000003</v>
      </c>
      <c r="V2166" s="34">
        <v>10.095000000000001</v>
      </c>
      <c r="X2166" s="39"/>
      <c r="AA2166" s="34">
        <v>433.42700000000002</v>
      </c>
      <c r="AB2166" s="34">
        <v>423.33199999999999</v>
      </c>
      <c r="AD2166" s="34">
        <v>9.3019999999999996</v>
      </c>
    </row>
    <row r="2167" spans="1:30" s="34" customFormat="1" x14ac:dyDescent="0.2">
      <c r="A2167" s="34" t="s">
        <v>200</v>
      </c>
      <c r="B2167" s="44">
        <v>473427095052005</v>
      </c>
      <c r="C2167" s="36">
        <v>311</v>
      </c>
      <c r="D2167" s="37">
        <v>30839</v>
      </c>
      <c r="E2167" s="37"/>
      <c r="F2167" s="37"/>
      <c r="G2167" s="37"/>
      <c r="H2167" s="37"/>
      <c r="I2167" s="37"/>
      <c r="J2167" s="38" t="str">
        <f t="shared" si="151"/>
        <v>S</v>
      </c>
      <c r="K2167" s="38"/>
      <c r="L2167" s="38"/>
      <c r="M2167" s="38"/>
      <c r="N2167" s="38"/>
      <c r="O2167" s="38"/>
      <c r="P2167" s="38"/>
      <c r="Q2167" s="34">
        <v>37</v>
      </c>
      <c r="R2167" s="34">
        <v>3.9</v>
      </c>
      <c r="U2167" s="39">
        <f t="shared" si="147"/>
        <v>33.102009000000002</v>
      </c>
      <c r="V2167" s="34">
        <v>10.089</v>
      </c>
      <c r="X2167" s="39"/>
      <c r="AA2167" s="34">
        <v>433.42700000000002</v>
      </c>
      <c r="AB2167" s="34">
        <v>423.33800000000002</v>
      </c>
      <c r="AD2167" s="34">
        <v>9.2959999999999994</v>
      </c>
    </row>
    <row r="2168" spans="1:30" s="34" customFormat="1" x14ac:dyDescent="0.2">
      <c r="A2168" s="34" t="s">
        <v>200</v>
      </c>
      <c r="B2168" s="44">
        <v>473427095052005</v>
      </c>
      <c r="C2168" s="36">
        <v>311</v>
      </c>
      <c r="D2168" s="37">
        <v>30848</v>
      </c>
      <c r="E2168" s="37"/>
      <c r="F2168" s="37"/>
      <c r="G2168" s="37"/>
      <c r="H2168" s="37"/>
      <c r="I2168" s="37"/>
      <c r="J2168" s="38" t="str">
        <f t="shared" si="151"/>
        <v>S</v>
      </c>
      <c r="K2168" s="38"/>
      <c r="L2168" s="38"/>
      <c r="M2168" s="38"/>
      <c r="N2168" s="38"/>
      <c r="O2168" s="38"/>
      <c r="P2168" s="38"/>
      <c r="Q2168" s="34">
        <v>37</v>
      </c>
      <c r="R2168" s="34">
        <v>4.16</v>
      </c>
      <c r="U2168" s="39">
        <f t="shared" ref="U2168:U2234" si="152">V2168*3.281</f>
        <v>32.84281</v>
      </c>
      <c r="V2168" s="34">
        <v>10.01</v>
      </c>
      <c r="X2168" s="39"/>
      <c r="AA2168" s="34">
        <v>433.42700000000002</v>
      </c>
      <c r="AB2168" s="34">
        <v>423.41699999999997</v>
      </c>
      <c r="AD2168" s="34">
        <v>9.2170000000000005</v>
      </c>
    </row>
    <row r="2169" spans="1:30" s="34" customFormat="1" x14ac:dyDescent="0.2">
      <c r="A2169" s="34" t="s">
        <v>200</v>
      </c>
      <c r="B2169" s="44">
        <v>473427095052005</v>
      </c>
      <c r="C2169" s="36">
        <v>311</v>
      </c>
      <c r="D2169" s="37">
        <v>30848</v>
      </c>
      <c r="E2169" s="37"/>
      <c r="F2169" s="37"/>
      <c r="G2169" s="37"/>
      <c r="H2169" s="37"/>
      <c r="I2169" s="37"/>
      <c r="J2169" s="38" t="str">
        <f t="shared" si="151"/>
        <v>S</v>
      </c>
      <c r="K2169" s="38"/>
      <c r="L2169" s="38"/>
      <c r="M2169" s="38"/>
      <c r="N2169" s="38"/>
      <c r="O2169" s="38"/>
      <c r="P2169" s="38"/>
      <c r="Q2169" s="34">
        <v>35</v>
      </c>
      <c r="R2169" s="34">
        <v>2.2999999999999998</v>
      </c>
      <c r="U2169" s="39">
        <f t="shared" si="152"/>
        <v>32.701727000000005</v>
      </c>
      <c r="V2169" s="34">
        <v>9.9670000000000005</v>
      </c>
      <c r="X2169" s="39"/>
      <c r="Z2169" s="34" t="s">
        <v>212</v>
      </c>
      <c r="AA2169" s="34">
        <v>433.42700000000002</v>
      </c>
      <c r="AB2169" s="34">
        <v>423.46</v>
      </c>
      <c r="AD2169" s="34">
        <v>9.1739999999999995</v>
      </c>
    </row>
    <row r="2170" spans="1:30" s="34" customFormat="1" x14ac:dyDescent="0.2">
      <c r="A2170" s="34" t="s">
        <v>200</v>
      </c>
      <c r="B2170" s="44">
        <v>473427095052005</v>
      </c>
      <c r="C2170" s="36">
        <v>311</v>
      </c>
      <c r="D2170" s="37">
        <v>30854</v>
      </c>
      <c r="E2170" s="37"/>
      <c r="F2170" s="37"/>
      <c r="G2170" s="37"/>
      <c r="H2170" s="37"/>
      <c r="I2170" s="37"/>
      <c r="J2170" s="38" t="str">
        <f t="shared" si="151"/>
        <v>S</v>
      </c>
      <c r="K2170" s="38"/>
      <c r="L2170" s="38"/>
      <c r="M2170" s="38"/>
      <c r="N2170" s="38"/>
      <c r="O2170" s="38"/>
      <c r="P2170" s="38"/>
      <c r="Q2170" s="34">
        <v>35</v>
      </c>
      <c r="R2170" s="34">
        <v>2.2999999999999998</v>
      </c>
      <c r="U2170" s="39">
        <f t="shared" si="152"/>
        <v>32.701727000000005</v>
      </c>
      <c r="V2170" s="34">
        <v>9.9670000000000005</v>
      </c>
      <c r="X2170" s="39"/>
      <c r="AA2170" s="34">
        <v>433.42700000000002</v>
      </c>
      <c r="AB2170" s="34">
        <v>423.46</v>
      </c>
      <c r="AD2170" s="34">
        <v>9.1739999999999995</v>
      </c>
    </row>
    <row r="2171" spans="1:30" s="34" customFormat="1" x14ac:dyDescent="0.2">
      <c r="A2171" s="34" t="s">
        <v>200</v>
      </c>
      <c r="B2171" s="44">
        <v>473427095052005</v>
      </c>
      <c r="C2171" s="36">
        <v>311</v>
      </c>
      <c r="D2171" s="37">
        <v>30861</v>
      </c>
      <c r="E2171" s="37"/>
      <c r="F2171" s="37"/>
      <c r="G2171" s="37"/>
      <c r="H2171" s="37"/>
      <c r="I2171" s="37"/>
      <c r="J2171" s="38" t="str">
        <f t="shared" si="151"/>
        <v>S</v>
      </c>
      <c r="K2171" s="38"/>
      <c r="L2171" s="38"/>
      <c r="M2171" s="38"/>
      <c r="N2171" s="38"/>
      <c r="O2171" s="38"/>
      <c r="P2171" s="38"/>
      <c r="Q2171" s="34">
        <v>37</v>
      </c>
      <c r="R2171" s="34">
        <v>4.0199999999999996</v>
      </c>
      <c r="U2171" s="39">
        <f t="shared" si="152"/>
        <v>32.980612000000001</v>
      </c>
      <c r="V2171" s="34">
        <v>10.052</v>
      </c>
      <c r="X2171" s="39"/>
      <c r="AA2171" s="34">
        <v>433.42700000000002</v>
      </c>
      <c r="AB2171" s="34">
        <v>423.37400000000002</v>
      </c>
      <c r="AD2171" s="34">
        <v>9.2590000000000003</v>
      </c>
    </row>
    <row r="2172" spans="1:30" s="34" customFormat="1" x14ac:dyDescent="0.2">
      <c r="A2172" s="34" t="s">
        <v>200</v>
      </c>
      <c r="B2172" s="44">
        <v>473427095052005</v>
      </c>
      <c r="C2172" s="36">
        <v>311</v>
      </c>
      <c r="D2172" s="37">
        <v>30869</v>
      </c>
      <c r="E2172" s="37"/>
      <c r="F2172" s="37"/>
      <c r="G2172" s="37"/>
      <c r="H2172" s="37"/>
      <c r="I2172" s="37"/>
      <c r="J2172" s="38" t="str">
        <f t="shared" si="151"/>
        <v>S</v>
      </c>
      <c r="K2172" s="38"/>
      <c r="L2172" s="38"/>
      <c r="M2172" s="38"/>
      <c r="N2172" s="38"/>
      <c r="O2172" s="38"/>
      <c r="P2172" s="38"/>
      <c r="Q2172" s="34">
        <v>37</v>
      </c>
      <c r="R2172" s="34">
        <v>4.38</v>
      </c>
      <c r="U2172" s="39">
        <f t="shared" si="152"/>
        <v>32.622982999999998</v>
      </c>
      <c r="V2172" s="34">
        <v>9.9429999999999996</v>
      </c>
      <c r="X2172" s="39"/>
      <c r="AA2172" s="34">
        <v>433.42700000000002</v>
      </c>
      <c r="AB2172" s="34">
        <v>423.48399999999998</v>
      </c>
      <c r="AD2172" s="34">
        <v>9.15</v>
      </c>
    </row>
    <row r="2173" spans="1:30" s="34" customFormat="1" x14ac:dyDescent="0.2">
      <c r="A2173" s="34" t="s">
        <v>200</v>
      </c>
      <c r="B2173" s="44">
        <v>473427095052005</v>
      </c>
      <c r="C2173" s="36">
        <v>311</v>
      </c>
      <c r="D2173" s="37">
        <v>30880</v>
      </c>
      <c r="E2173" s="37"/>
      <c r="F2173" s="37"/>
      <c r="G2173" s="37"/>
      <c r="H2173" s="37"/>
      <c r="I2173" s="37"/>
      <c r="J2173" s="38" t="str">
        <f t="shared" si="151"/>
        <v>S</v>
      </c>
      <c r="K2173" s="38"/>
      <c r="L2173" s="38"/>
      <c r="M2173" s="38"/>
      <c r="N2173" s="38"/>
      <c r="O2173" s="38"/>
      <c r="P2173" s="38"/>
      <c r="Q2173" s="34">
        <v>33</v>
      </c>
      <c r="R2173" s="34">
        <v>0.3</v>
      </c>
      <c r="U2173" s="39">
        <f t="shared" si="152"/>
        <v>32.701727000000005</v>
      </c>
      <c r="V2173" s="34">
        <v>9.9670000000000005</v>
      </c>
      <c r="X2173" s="39"/>
      <c r="AA2173" s="34">
        <v>433.42700000000002</v>
      </c>
      <c r="AB2173" s="34">
        <v>423.46</v>
      </c>
      <c r="AD2173" s="34">
        <v>9.1739999999999995</v>
      </c>
    </row>
    <row r="2174" spans="1:30" s="34" customFormat="1" x14ac:dyDescent="0.2">
      <c r="A2174" s="34" t="s">
        <v>200</v>
      </c>
      <c r="B2174" s="44">
        <v>473427095052005</v>
      </c>
      <c r="C2174" s="36">
        <v>311</v>
      </c>
      <c r="D2174" s="37">
        <v>30881</v>
      </c>
      <c r="E2174" s="37"/>
      <c r="F2174" s="37"/>
      <c r="G2174" s="37"/>
      <c r="H2174" s="37"/>
      <c r="I2174" s="37"/>
      <c r="J2174" s="38" t="str">
        <f t="shared" si="151"/>
        <v>S</v>
      </c>
      <c r="K2174" s="38"/>
      <c r="L2174" s="38"/>
      <c r="M2174" s="38"/>
      <c r="N2174" s="38"/>
      <c r="O2174" s="38"/>
      <c r="P2174" s="38"/>
      <c r="Q2174" s="34">
        <v>36</v>
      </c>
      <c r="R2174" s="34">
        <v>3.3</v>
      </c>
      <c r="U2174" s="39">
        <f t="shared" si="152"/>
        <v>32.701727000000005</v>
      </c>
      <c r="V2174" s="34">
        <v>9.9670000000000005</v>
      </c>
      <c r="X2174" s="39"/>
      <c r="AA2174" s="34">
        <v>433.42700000000002</v>
      </c>
      <c r="AB2174" s="34">
        <v>423.46</v>
      </c>
      <c r="AD2174" s="34">
        <v>9.1739999999999995</v>
      </c>
    </row>
    <row r="2175" spans="1:30" s="34" customFormat="1" x14ac:dyDescent="0.2">
      <c r="A2175" s="34" t="s">
        <v>200</v>
      </c>
      <c r="B2175" s="44">
        <v>473427095052005</v>
      </c>
      <c r="C2175" s="36">
        <v>311</v>
      </c>
      <c r="D2175" s="37">
        <v>30888</v>
      </c>
      <c r="E2175" s="37"/>
      <c r="F2175" s="37"/>
      <c r="G2175" s="37"/>
      <c r="H2175" s="37"/>
      <c r="I2175" s="37"/>
      <c r="J2175" s="38" t="str">
        <f t="shared" si="151"/>
        <v>S</v>
      </c>
      <c r="K2175" s="38"/>
      <c r="L2175" s="38"/>
      <c r="M2175" s="38"/>
      <c r="N2175" s="38"/>
      <c r="O2175" s="38"/>
      <c r="P2175" s="38"/>
      <c r="Q2175" s="34">
        <v>39</v>
      </c>
      <c r="R2175" s="34">
        <v>6.2</v>
      </c>
      <c r="U2175" s="39">
        <f t="shared" si="152"/>
        <v>32.803438</v>
      </c>
      <c r="V2175" s="34">
        <v>9.9979999999999993</v>
      </c>
      <c r="X2175" s="39"/>
      <c r="AA2175" s="34">
        <v>433.42700000000002</v>
      </c>
      <c r="AB2175" s="34">
        <v>423.42899999999997</v>
      </c>
      <c r="AD2175" s="34">
        <v>9.2050000000000001</v>
      </c>
    </row>
    <row r="2176" spans="1:30" s="34" customFormat="1" x14ac:dyDescent="0.2">
      <c r="A2176" s="34" t="s">
        <v>200</v>
      </c>
      <c r="B2176" s="44">
        <v>473427095052005</v>
      </c>
      <c r="C2176" s="36">
        <v>311</v>
      </c>
      <c r="D2176" s="37">
        <v>30897</v>
      </c>
      <c r="E2176" s="37"/>
      <c r="F2176" s="37"/>
      <c r="G2176" s="37"/>
      <c r="H2176" s="37"/>
      <c r="I2176" s="37"/>
      <c r="J2176" s="38" t="str">
        <f t="shared" si="151"/>
        <v>S</v>
      </c>
      <c r="K2176" s="38"/>
      <c r="L2176" s="38"/>
      <c r="M2176" s="38"/>
      <c r="N2176" s="38"/>
      <c r="O2176" s="38"/>
      <c r="P2176" s="38"/>
      <c r="Q2176" s="34">
        <v>33</v>
      </c>
      <c r="R2176" s="34">
        <v>0.13</v>
      </c>
      <c r="U2176" s="39">
        <f t="shared" si="152"/>
        <v>32.872339000000004</v>
      </c>
      <c r="V2176" s="34">
        <v>10.019</v>
      </c>
      <c r="X2176" s="39"/>
      <c r="AA2176" s="34">
        <v>433.42700000000002</v>
      </c>
      <c r="AB2176" s="34">
        <v>423.40800000000002</v>
      </c>
      <c r="AD2176" s="34">
        <v>9.2260000000000009</v>
      </c>
    </row>
    <row r="2177" spans="1:30" s="34" customFormat="1" x14ac:dyDescent="0.2">
      <c r="A2177" s="34" t="s">
        <v>200</v>
      </c>
      <c r="B2177" s="44">
        <v>473427095052005</v>
      </c>
      <c r="C2177" s="36">
        <v>311</v>
      </c>
      <c r="D2177" s="37">
        <v>30904</v>
      </c>
      <c r="E2177" s="37"/>
      <c r="F2177" s="37"/>
      <c r="G2177" s="37"/>
      <c r="H2177" s="37"/>
      <c r="I2177" s="37"/>
      <c r="J2177" s="38" t="str">
        <f t="shared" si="151"/>
        <v>S</v>
      </c>
      <c r="K2177" s="38"/>
      <c r="L2177" s="38"/>
      <c r="M2177" s="38"/>
      <c r="N2177" s="38"/>
      <c r="O2177" s="38"/>
      <c r="P2177" s="38"/>
      <c r="Q2177" s="34">
        <v>35</v>
      </c>
      <c r="R2177" s="34">
        <v>2.06</v>
      </c>
      <c r="U2177" s="39">
        <f t="shared" si="152"/>
        <v>32.941240000000001</v>
      </c>
      <c r="V2177" s="34">
        <v>10.039999999999999</v>
      </c>
      <c r="X2177" s="39"/>
      <c r="AA2177" s="34">
        <v>433.42700000000002</v>
      </c>
      <c r="AB2177" s="34">
        <v>423.387</v>
      </c>
      <c r="AD2177" s="34">
        <v>9.2469999999999999</v>
      </c>
    </row>
    <row r="2178" spans="1:30" s="34" customFormat="1" x14ac:dyDescent="0.2">
      <c r="A2178" s="34" t="s">
        <v>200</v>
      </c>
      <c r="B2178" s="44">
        <v>473427095052005</v>
      </c>
      <c r="C2178" s="36">
        <v>311</v>
      </c>
      <c r="D2178" s="37">
        <v>30911</v>
      </c>
      <c r="E2178" s="37"/>
      <c r="F2178" s="37"/>
      <c r="G2178" s="37"/>
      <c r="H2178" s="37"/>
      <c r="I2178" s="37"/>
      <c r="J2178" s="38" t="str">
        <f t="shared" si="151"/>
        <v>S</v>
      </c>
      <c r="K2178" s="38"/>
      <c r="L2178" s="38"/>
      <c r="M2178" s="38"/>
      <c r="N2178" s="38"/>
      <c r="O2178" s="38"/>
      <c r="P2178" s="38"/>
      <c r="Q2178" s="34">
        <v>35</v>
      </c>
      <c r="R2178" s="34">
        <v>2</v>
      </c>
      <c r="U2178" s="39">
        <f t="shared" si="152"/>
        <v>33.003579000000002</v>
      </c>
      <c r="V2178" s="34">
        <v>10.058999999999999</v>
      </c>
      <c r="X2178" s="39"/>
      <c r="AA2178" s="34">
        <v>433.42700000000002</v>
      </c>
      <c r="AB2178" s="34">
        <v>423.36799999999999</v>
      </c>
      <c r="AD2178" s="34">
        <v>9.266</v>
      </c>
    </row>
    <row r="2179" spans="1:30" s="34" customFormat="1" x14ac:dyDescent="0.2">
      <c r="A2179" s="34" t="s">
        <v>200</v>
      </c>
      <c r="B2179" s="44">
        <v>473427095052005</v>
      </c>
      <c r="C2179" s="36">
        <v>311</v>
      </c>
      <c r="D2179" s="37">
        <v>30917</v>
      </c>
      <c r="E2179" s="37"/>
      <c r="F2179" s="37"/>
      <c r="G2179" s="37"/>
      <c r="H2179" s="37"/>
      <c r="I2179" s="37"/>
      <c r="J2179" s="38" t="str">
        <f t="shared" si="151"/>
        <v>S</v>
      </c>
      <c r="K2179" s="38"/>
      <c r="L2179" s="38"/>
      <c r="M2179" s="38"/>
      <c r="N2179" s="38"/>
      <c r="O2179" s="38"/>
      <c r="P2179" s="38"/>
      <c r="Q2179" s="34">
        <v>35</v>
      </c>
      <c r="R2179" s="34">
        <v>1.96</v>
      </c>
      <c r="U2179" s="39">
        <f t="shared" si="152"/>
        <v>33.042951000000002</v>
      </c>
      <c r="V2179" s="34">
        <v>10.071</v>
      </c>
      <c r="X2179" s="39"/>
      <c r="AA2179" s="34">
        <v>433.42700000000002</v>
      </c>
      <c r="AB2179" s="34">
        <v>423.35599999999999</v>
      </c>
      <c r="AD2179" s="34">
        <v>9.2780000000000005</v>
      </c>
    </row>
    <row r="2180" spans="1:30" s="34" customFormat="1" x14ac:dyDescent="0.2">
      <c r="A2180" s="34" t="s">
        <v>200</v>
      </c>
      <c r="B2180" s="44">
        <v>473427095052005</v>
      </c>
      <c r="C2180" s="36">
        <v>311</v>
      </c>
      <c r="D2180" s="37">
        <v>30934</v>
      </c>
      <c r="E2180" s="37"/>
      <c r="F2180" s="37"/>
      <c r="G2180" s="37"/>
      <c r="H2180" s="37"/>
      <c r="I2180" s="37"/>
      <c r="J2180" s="38" t="str">
        <f t="shared" si="151"/>
        <v>S</v>
      </c>
      <c r="K2180" s="38"/>
      <c r="L2180" s="38"/>
      <c r="M2180" s="38"/>
      <c r="N2180" s="38"/>
      <c r="O2180" s="38"/>
      <c r="P2180" s="38"/>
      <c r="Q2180" s="34">
        <v>34</v>
      </c>
      <c r="R2180" s="34">
        <v>0.9</v>
      </c>
      <c r="U2180" s="39">
        <f t="shared" si="152"/>
        <v>33.102009000000002</v>
      </c>
      <c r="V2180" s="34">
        <v>10.089</v>
      </c>
      <c r="X2180" s="39"/>
      <c r="AA2180" s="34">
        <v>433.42700000000002</v>
      </c>
      <c r="AB2180" s="34">
        <v>423.33800000000002</v>
      </c>
      <c r="AD2180" s="34">
        <v>9.2959999999999994</v>
      </c>
    </row>
    <row r="2181" spans="1:30" s="34" customFormat="1" x14ac:dyDescent="0.2">
      <c r="A2181" s="34" t="s">
        <v>200</v>
      </c>
      <c r="B2181" s="44">
        <v>473427095052005</v>
      </c>
      <c r="C2181" s="36">
        <v>311</v>
      </c>
      <c r="D2181" s="37">
        <v>30945</v>
      </c>
      <c r="E2181" s="37"/>
      <c r="F2181" s="37"/>
      <c r="G2181" s="37"/>
      <c r="H2181" s="37"/>
      <c r="I2181" s="37"/>
      <c r="J2181" s="38" t="str">
        <f t="shared" si="151"/>
        <v>S</v>
      </c>
      <c r="K2181" s="38"/>
      <c r="L2181" s="38"/>
      <c r="M2181" s="38"/>
      <c r="N2181" s="38"/>
      <c r="O2181" s="38"/>
      <c r="P2181" s="38"/>
      <c r="Q2181" s="34">
        <v>34</v>
      </c>
      <c r="R2181" s="34">
        <v>0.86</v>
      </c>
      <c r="U2181" s="39">
        <f t="shared" si="152"/>
        <v>33.141381000000003</v>
      </c>
      <c r="V2181" s="34">
        <v>10.101000000000001</v>
      </c>
      <c r="X2181" s="39"/>
      <c r="AA2181" s="34">
        <v>433.42700000000002</v>
      </c>
      <c r="AB2181" s="34">
        <v>423.32600000000002</v>
      </c>
      <c r="AD2181" s="34">
        <v>9.3079999999999998</v>
      </c>
    </row>
    <row r="2182" spans="1:30" s="34" customFormat="1" x14ac:dyDescent="0.2">
      <c r="A2182" s="34" t="s">
        <v>200</v>
      </c>
      <c r="B2182" s="44">
        <v>473427095052005</v>
      </c>
      <c r="C2182" s="36">
        <v>311</v>
      </c>
      <c r="D2182" s="37">
        <v>30970</v>
      </c>
      <c r="E2182" s="37"/>
      <c r="F2182" s="37"/>
      <c r="G2182" s="37"/>
      <c r="H2182" s="37"/>
      <c r="I2182" s="37"/>
      <c r="J2182" s="38" t="str">
        <f t="shared" si="151"/>
        <v>S</v>
      </c>
      <c r="K2182" s="38"/>
      <c r="L2182" s="38"/>
      <c r="M2182" s="38"/>
      <c r="N2182" s="38"/>
      <c r="O2182" s="38"/>
      <c r="P2182" s="38"/>
      <c r="Q2182" s="34">
        <v>37</v>
      </c>
      <c r="R2182" s="34">
        <v>3.81</v>
      </c>
      <c r="U2182" s="39">
        <f t="shared" si="152"/>
        <v>33.190595999999999</v>
      </c>
      <c r="V2182" s="34">
        <v>10.116</v>
      </c>
      <c r="X2182" s="39"/>
      <c r="AA2182" s="34">
        <v>433.42700000000002</v>
      </c>
      <c r="AB2182" s="34">
        <v>423.31</v>
      </c>
      <c r="AD2182" s="34">
        <v>9.3230000000000004</v>
      </c>
    </row>
    <row r="2183" spans="1:30" s="34" customFormat="1" x14ac:dyDescent="0.2">
      <c r="A2183" s="34" t="s">
        <v>200</v>
      </c>
      <c r="B2183" s="44">
        <v>473427095052005</v>
      </c>
      <c r="C2183" s="36">
        <v>311</v>
      </c>
      <c r="D2183" s="37">
        <v>30979</v>
      </c>
      <c r="E2183" s="37"/>
      <c r="F2183" s="37"/>
      <c r="G2183" s="37"/>
      <c r="H2183" s="37"/>
      <c r="I2183" s="37"/>
      <c r="J2183" s="38" t="str">
        <f t="shared" si="151"/>
        <v>S</v>
      </c>
      <c r="K2183" s="38"/>
      <c r="L2183" s="38"/>
      <c r="M2183" s="38"/>
      <c r="N2183" s="38"/>
      <c r="O2183" s="38"/>
      <c r="P2183" s="38"/>
      <c r="Q2183" s="34">
        <v>36</v>
      </c>
      <c r="R2183" s="34">
        <v>3</v>
      </c>
      <c r="U2183" s="39">
        <f t="shared" si="152"/>
        <v>33.003579000000002</v>
      </c>
      <c r="V2183" s="34">
        <v>10.058999999999999</v>
      </c>
      <c r="X2183" s="39"/>
      <c r="AA2183" s="34">
        <v>433.42700000000002</v>
      </c>
      <c r="AB2183" s="34">
        <v>423.36799999999999</v>
      </c>
      <c r="AD2183" s="34">
        <v>9.266</v>
      </c>
    </row>
    <row r="2184" spans="1:30" s="34" customFormat="1" x14ac:dyDescent="0.2">
      <c r="A2184" s="34" t="s">
        <v>200</v>
      </c>
      <c r="B2184" s="44">
        <v>473427095052005</v>
      </c>
      <c r="C2184" s="36">
        <v>311</v>
      </c>
      <c r="D2184" s="37">
        <v>30986</v>
      </c>
      <c r="E2184" s="37"/>
      <c r="F2184" s="37"/>
      <c r="G2184" s="37"/>
      <c r="H2184" s="37"/>
      <c r="I2184" s="37"/>
      <c r="J2184" s="38" t="str">
        <f t="shared" si="151"/>
        <v>S</v>
      </c>
      <c r="K2184" s="38"/>
      <c r="L2184" s="38"/>
      <c r="M2184" s="38"/>
      <c r="N2184" s="38"/>
      <c r="O2184" s="38"/>
      <c r="P2184" s="38"/>
      <c r="Q2184" s="34">
        <v>33</v>
      </c>
      <c r="R2184" s="34">
        <v>7.0000000000000007E-2</v>
      </c>
      <c r="U2184" s="39">
        <f t="shared" si="152"/>
        <v>32.931397000000004</v>
      </c>
      <c r="V2184" s="34">
        <v>10.037000000000001</v>
      </c>
      <c r="X2184" s="39"/>
      <c r="AA2184" s="34">
        <v>433.42700000000002</v>
      </c>
      <c r="AB2184" s="34">
        <v>423.39</v>
      </c>
      <c r="AD2184" s="34">
        <v>9.2439999999999998</v>
      </c>
    </row>
    <row r="2185" spans="1:30" s="34" customFormat="1" x14ac:dyDescent="0.2">
      <c r="A2185" s="34" t="s">
        <v>200</v>
      </c>
      <c r="B2185" s="44">
        <v>473427095052005</v>
      </c>
      <c r="C2185" s="36">
        <v>311</v>
      </c>
      <c r="D2185" s="37">
        <v>30993</v>
      </c>
      <c r="E2185" s="37"/>
      <c r="F2185" s="37"/>
      <c r="G2185" s="37"/>
      <c r="H2185" s="37"/>
      <c r="I2185" s="37"/>
      <c r="J2185" s="38" t="str">
        <f t="shared" si="151"/>
        <v>S</v>
      </c>
      <c r="K2185" s="38"/>
      <c r="L2185" s="38"/>
      <c r="M2185" s="38"/>
      <c r="N2185" s="38"/>
      <c r="O2185" s="38"/>
      <c r="P2185" s="38"/>
      <c r="Q2185" s="34">
        <v>33</v>
      </c>
      <c r="R2185" s="34">
        <v>0.1</v>
      </c>
      <c r="U2185" s="39">
        <f t="shared" si="152"/>
        <v>32.901868</v>
      </c>
      <c r="V2185" s="34">
        <v>10.028</v>
      </c>
      <c r="X2185" s="39"/>
      <c r="AA2185" s="34">
        <v>433.42700000000002</v>
      </c>
      <c r="AB2185" s="34">
        <v>423.399</v>
      </c>
      <c r="AD2185" s="34">
        <v>9.2349999999999994</v>
      </c>
    </row>
    <row r="2186" spans="1:30" s="34" customFormat="1" x14ac:dyDescent="0.2">
      <c r="A2186" s="34" t="s">
        <v>200</v>
      </c>
      <c r="B2186" s="44">
        <v>473427095052005</v>
      </c>
      <c r="C2186" s="36">
        <v>311</v>
      </c>
      <c r="D2186" s="37">
        <v>31002</v>
      </c>
      <c r="E2186" s="37"/>
      <c r="F2186" s="37"/>
      <c r="G2186" s="37"/>
      <c r="H2186" s="37"/>
      <c r="I2186" s="37"/>
      <c r="J2186" s="38" t="str">
        <f t="shared" si="151"/>
        <v>S</v>
      </c>
      <c r="K2186" s="38"/>
      <c r="L2186" s="38"/>
      <c r="M2186" s="38"/>
      <c r="N2186" s="38"/>
      <c r="O2186" s="38"/>
      <c r="P2186" s="38"/>
      <c r="Q2186" s="34">
        <v>34</v>
      </c>
      <c r="R2186" s="34">
        <v>1.1499999999999999</v>
      </c>
      <c r="U2186" s="39">
        <f t="shared" si="152"/>
        <v>32.852653000000004</v>
      </c>
      <c r="V2186" s="34">
        <v>10.013</v>
      </c>
      <c r="X2186" s="39"/>
      <c r="AA2186" s="34">
        <v>433.42700000000002</v>
      </c>
      <c r="AB2186" s="34">
        <v>423.41399999999999</v>
      </c>
      <c r="AD2186" s="34">
        <v>9.2200000000000006</v>
      </c>
    </row>
    <row r="2187" spans="1:30" s="34" customFormat="1" x14ac:dyDescent="0.2">
      <c r="A2187" s="34" t="s">
        <v>200</v>
      </c>
      <c r="B2187" s="44">
        <v>473427095052005</v>
      </c>
      <c r="C2187" s="36">
        <v>311</v>
      </c>
      <c r="D2187" s="37">
        <v>31007</v>
      </c>
      <c r="E2187" s="37"/>
      <c r="F2187" s="37"/>
      <c r="G2187" s="37"/>
      <c r="H2187" s="37"/>
      <c r="I2187" s="37"/>
      <c r="J2187" s="38" t="str">
        <f t="shared" si="151"/>
        <v>S</v>
      </c>
      <c r="K2187" s="38"/>
      <c r="L2187" s="38"/>
      <c r="M2187" s="38"/>
      <c r="N2187" s="38"/>
      <c r="O2187" s="38"/>
      <c r="P2187" s="38"/>
      <c r="Q2187" s="34">
        <v>34</v>
      </c>
      <c r="R2187" s="34">
        <v>1.1000000000000001</v>
      </c>
      <c r="U2187" s="39">
        <f t="shared" si="152"/>
        <v>32.901868</v>
      </c>
      <c r="V2187" s="34">
        <v>10.028</v>
      </c>
      <c r="X2187" s="39"/>
      <c r="AA2187" s="34">
        <v>433.42700000000002</v>
      </c>
      <c r="AB2187" s="34">
        <v>423.399</v>
      </c>
      <c r="AD2187" s="34">
        <v>9.2349999999999994</v>
      </c>
    </row>
    <row r="2188" spans="1:30" s="34" customFormat="1" x14ac:dyDescent="0.2">
      <c r="A2188" s="34" t="s">
        <v>200</v>
      </c>
      <c r="B2188" s="44">
        <v>473427095052005</v>
      </c>
      <c r="C2188" s="36">
        <v>311</v>
      </c>
      <c r="D2188" s="37">
        <v>31016</v>
      </c>
      <c r="E2188" s="37"/>
      <c r="F2188" s="37"/>
      <c r="G2188" s="37"/>
      <c r="H2188" s="37"/>
      <c r="I2188" s="37"/>
      <c r="J2188" s="38" t="str">
        <f t="shared" si="151"/>
        <v>S</v>
      </c>
      <c r="K2188" s="38"/>
      <c r="L2188" s="38"/>
      <c r="M2188" s="38"/>
      <c r="N2188" s="38"/>
      <c r="O2188" s="38"/>
      <c r="P2188" s="38"/>
      <c r="Q2188" s="34">
        <v>33</v>
      </c>
      <c r="R2188" s="34">
        <v>0.05</v>
      </c>
      <c r="U2188" s="39">
        <f t="shared" si="152"/>
        <v>32.951082999999997</v>
      </c>
      <c r="V2188" s="34">
        <v>10.042999999999999</v>
      </c>
      <c r="X2188" s="39"/>
      <c r="AA2188" s="34">
        <v>433.42700000000002</v>
      </c>
      <c r="AB2188" s="34">
        <v>423.38400000000001</v>
      </c>
      <c r="AD2188" s="34">
        <v>9.25</v>
      </c>
    </row>
    <row r="2189" spans="1:30" s="34" customFormat="1" x14ac:dyDescent="0.2">
      <c r="A2189" s="34" t="s">
        <v>200</v>
      </c>
      <c r="B2189" s="44">
        <v>473427095052005</v>
      </c>
      <c r="C2189" s="36">
        <v>311</v>
      </c>
      <c r="D2189" s="37">
        <v>31021</v>
      </c>
      <c r="E2189" s="37"/>
      <c r="F2189" s="37"/>
      <c r="G2189" s="37"/>
      <c r="H2189" s="37"/>
      <c r="I2189" s="37"/>
      <c r="J2189" s="38" t="str">
        <f t="shared" si="151"/>
        <v>S</v>
      </c>
      <c r="K2189" s="38"/>
      <c r="L2189" s="38"/>
      <c r="M2189" s="38"/>
      <c r="N2189" s="38"/>
      <c r="O2189" s="38"/>
      <c r="P2189" s="38"/>
      <c r="Q2189" s="34">
        <v>34</v>
      </c>
      <c r="R2189" s="34">
        <v>1.03</v>
      </c>
      <c r="U2189" s="39">
        <f t="shared" si="152"/>
        <v>32.970768999999997</v>
      </c>
      <c r="V2189" s="34">
        <v>10.048999999999999</v>
      </c>
      <c r="X2189" s="39"/>
      <c r="AA2189" s="34">
        <v>433.42700000000002</v>
      </c>
      <c r="AB2189" s="34">
        <v>423.37799999999999</v>
      </c>
      <c r="AD2189" s="34">
        <v>9.2560000000000002</v>
      </c>
    </row>
    <row r="2190" spans="1:30" s="34" customFormat="1" x14ac:dyDescent="0.2">
      <c r="A2190" s="34" t="s">
        <v>200</v>
      </c>
      <c r="B2190" s="44">
        <v>473427095052005</v>
      </c>
      <c r="C2190" s="36">
        <v>311</v>
      </c>
      <c r="D2190" s="37">
        <v>31029</v>
      </c>
      <c r="E2190" s="37"/>
      <c r="F2190" s="37"/>
      <c r="G2190" s="37"/>
      <c r="H2190" s="37"/>
      <c r="I2190" s="37"/>
      <c r="J2190" s="38" t="str">
        <f t="shared" si="151"/>
        <v>S</v>
      </c>
      <c r="K2190" s="38"/>
      <c r="L2190" s="38"/>
      <c r="M2190" s="38"/>
      <c r="N2190" s="38"/>
      <c r="O2190" s="38"/>
      <c r="P2190" s="38"/>
      <c r="Q2190" s="34">
        <v>34</v>
      </c>
      <c r="R2190" s="34">
        <v>0.98</v>
      </c>
      <c r="U2190" s="39">
        <f t="shared" si="152"/>
        <v>33.023265000000002</v>
      </c>
      <c r="V2190" s="34">
        <v>10.065</v>
      </c>
      <c r="X2190" s="39"/>
      <c r="AA2190" s="34">
        <v>433.42700000000002</v>
      </c>
      <c r="AB2190" s="34">
        <v>423.36200000000002</v>
      </c>
      <c r="AD2190" s="34">
        <v>9.2720000000000002</v>
      </c>
    </row>
    <row r="2191" spans="1:30" s="34" customFormat="1" x14ac:dyDescent="0.2">
      <c r="A2191" s="34" t="s">
        <v>200</v>
      </c>
      <c r="B2191" s="44">
        <v>473427095052005</v>
      </c>
      <c r="C2191" s="36">
        <v>311</v>
      </c>
      <c r="D2191" s="37">
        <v>31039</v>
      </c>
      <c r="E2191" s="37"/>
      <c r="F2191" s="37"/>
      <c r="G2191" s="37"/>
      <c r="H2191" s="37"/>
      <c r="I2191" s="37"/>
      <c r="J2191" s="38" t="str">
        <f t="shared" si="151"/>
        <v>S</v>
      </c>
      <c r="K2191" s="38"/>
      <c r="L2191" s="38"/>
      <c r="M2191" s="38"/>
      <c r="N2191" s="38"/>
      <c r="O2191" s="38"/>
      <c r="P2191" s="38"/>
      <c r="Q2191" s="34">
        <v>34</v>
      </c>
      <c r="R2191" s="34">
        <v>0.93</v>
      </c>
      <c r="U2191" s="39">
        <f t="shared" si="152"/>
        <v>33.072479999999999</v>
      </c>
      <c r="V2191" s="34">
        <v>10.08</v>
      </c>
      <c r="X2191" s="39"/>
      <c r="AA2191" s="34">
        <v>433.42700000000002</v>
      </c>
      <c r="AB2191" s="34">
        <v>423.34699999999998</v>
      </c>
      <c r="AD2191" s="34">
        <v>9.2870000000000008</v>
      </c>
    </row>
    <row r="2192" spans="1:30" s="34" customFormat="1" x14ac:dyDescent="0.2">
      <c r="A2192" s="34" t="s">
        <v>200</v>
      </c>
      <c r="B2192" s="44">
        <v>473427095052005</v>
      </c>
      <c r="C2192" s="36">
        <v>311</v>
      </c>
      <c r="D2192" s="37">
        <v>31046</v>
      </c>
      <c r="E2192" s="37"/>
      <c r="F2192" s="37"/>
      <c r="G2192" s="37"/>
      <c r="H2192" s="37"/>
      <c r="I2192" s="37"/>
      <c r="J2192" s="38" t="str">
        <f t="shared" si="151"/>
        <v>S</v>
      </c>
      <c r="K2192" s="38"/>
      <c r="L2192" s="38"/>
      <c r="M2192" s="38"/>
      <c r="N2192" s="38"/>
      <c r="O2192" s="38"/>
      <c r="P2192" s="38"/>
      <c r="Q2192" s="34">
        <v>34</v>
      </c>
      <c r="R2192" s="34">
        <v>0.9</v>
      </c>
      <c r="U2192" s="39">
        <f t="shared" si="152"/>
        <v>33.102009000000002</v>
      </c>
      <c r="V2192" s="34">
        <v>10.089</v>
      </c>
      <c r="X2192" s="39"/>
      <c r="AA2192" s="34">
        <v>433.42700000000002</v>
      </c>
      <c r="AB2192" s="34">
        <v>423.33800000000002</v>
      </c>
      <c r="AD2192" s="34">
        <v>9.2959999999999994</v>
      </c>
    </row>
    <row r="2193" spans="1:30" s="34" customFormat="1" x14ac:dyDescent="0.2">
      <c r="A2193" s="34" t="s">
        <v>200</v>
      </c>
      <c r="B2193" s="44">
        <v>473427095052005</v>
      </c>
      <c r="C2193" s="36">
        <v>311</v>
      </c>
      <c r="D2193" s="37">
        <v>31053</v>
      </c>
      <c r="E2193" s="37"/>
      <c r="F2193" s="37"/>
      <c r="G2193" s="37"/>
      <c r="H2193" s="37"/>
      <c r="I2193" s="37"/>
      <c r="J2193" s="38" t="str">
        <f t="shared" si="151"/>
        <v>S</v>
      </c>
      <c r="K2193" s="38"/>
      <c r="L2193" s="38"/>
      <c r="M2193" s="38"/>
      <c r="N2193" s="38"/>
      <c r="O2193" s="38"/>
      <c r="P2193" s="38"/>
      <c r="Q2193" s="34">
        <v>34</v>
      </c>
      <c r="R2193" s="34">
        <v>0.87</v>
      </c>
      <c r="U2193" s="39">
        <f t="shared" si="152"/>
        <v>33.131538000000006</v>
      </c>
      <c r="V2193" s="34">
        <v>10.098000000000001</v>
      </c>
      <c r="X2193" s="39"/>
      <c r="AA2193" s="34">
        <v>433.42700000000002</v>
      </c>
      <c r="AB2193" s="34">
        <v>423.32900000000001</v>
      </c>
      <c r="AD2193" s="34">
        <v>9.3049999999999997</v>
      </c>
    </row>
    <row r="2194" spans="1:30" s="34" customFormat="1" x14ac:dyDescent="0.2">
      <c r="A2194" s="34" t="s">
        <v>200</v>
      </c>
      <c r="B2194" s="44">
        <v>473427095052005</v>
      </c>
      <c r="C2194" s="36">
        <v>311</v>
      </c>
      <c r="D2194" s="37">
        <v>31060</v>
      </c>
      <c r="E2194" s="37"/>
      <c r="F2194" s="37"/>
      <c r="G2194" s="37"/>
      <c r="H2194" s="37"/>
      <c r="I2194" s="37"/>
      <c r="J2194" s="38" t="str">
        <f t="shared" si="151"/>
        <v>S</v>
      </c>
      <c r="K2194" s="38"/>
      <c r="L2194" s="38"/>
      <c r="M2194" s="38"/>
      <c r="N2194" s="38"/>
      <c r="O2194" s="38"/>
      <c r="P2194" s="38"/>
      <c r="Q2194" s="34">
        <v>34</v>
      </c>
      <c r="R2194" s="34">
        <v>0.85</v>
      </c>
      <c r="U2194" s="39">
        <f t="shared" si="152"/>
        <v>33.151223999999999</v>
      </c>
      <c r="V2194" s="34">
        <v>10.103999999999999</v>
      </c>
      <c r="X2194" s="39"/>
      <c r="AA2194" s="34">
        <v>433.42700000000002</v>
      </c>
      <c r="AB2194" s="34">
        <v>423.32299999999998</v>
      </c>
      <c r="AD2194" s="34">
        <v>9.3109999999999999</v>
      </c>
    </row>
    <row r="2195" spans="1:30" s="34" customFormat="1" x14ac:dyDescent="0.2">
      <c r="A2195" s="34" t="s">
        <v>200</v>
      </c>
      <c r="B2195" s="44">
        <v>473427095052005</v>
      </c>
      <c r="C2195" s="36">
        <v>311</v>
      </c>
      <c r="D2195" s="37">
        <v>31076</v>
      </c>
      <c r="E2195" s="37"/>
      <c r="F2195" s="37"/>
      <c r="G2195" s="37"/>
      <c r="H2195" s="37"/>
      <c r="I2195" s="37"/>
      <c r="J2195" s="38" t="str">
        <f t="shared" si="151"/>
        <v>S</v>
      </c>
      <c r="K2195" s="38"/>
      <c r="L2195" s="38"/>
      <c r="M2195" s="38"/>
      <c r="N2195" s="38"/>
      <c r="O2195" s="38"/>
      <c r="P2195" s="38"/>
      <c r="Q2195" s="34">
        <v>34</v>
      </c>
      <c r="R2195" s="34">
        <v>0.74</v>
      </c>
      <c r="U2195" s="39">
        <f t="shared" si="152"/>
        <v>33.262778000000004</v>
      </c>
      <c r="V2195" s="34">
        <v>10.138</v>
      </c>
      <c r="X2195" s="39"/>
      <c r="AA2195" s="34">
        <v>433.42700000000002</v>
      </c>
      <c r="AB2195" s="34">
        <v>423.28899999999999</v>
      </c>
      <c r="AD2195" s="34">
        <v>9.3450000000000006</v>
      </c>
    </row>
    <row r="2196" spans="1:30" s="34" customFormat="1" x14ac:dyDescent="0.2">
      <c r="A2196" s="34" t="s">
        <v>200</v>
      </c>
      <c r="B2196" s="44">
        <v>473427095052005</v>
      </c>
      <c r="C2196" s="36">
        <v>311</v>
      </c>
      <c r="D2196" s="37">
        <v>31081</v>
      </c>
      <c r="E2196" s="37"/>
      <c r="F2196" s="37"/>
      <c r="G2196" s="37"/>
      <c r="H2196" s="37"/>
      <c r="I2196" s="37"/>
      <c r="J2196" s="38" t="str">
        <f t="shared" si="151"/>
        <v>S</v>
      </c>
      <c r="K2196" s="38"/>
      <c r="L2196" s="38"/>
      <c r="M2196" s="38"/>
      <c r="N2196" s="38"/>
      <c r="O2196" s="38"/>
      <c r="P2196" s="38"/>
      <c r="Q2196" s="34">
        <v>34</v>
      </c>
      <c r="R2196" s="34">
        <v>0.72</v>
      </c>
      <c r="U2196" s="39">
        <f t="shared" si="152"/>
        <v>33.282464000000004</v>
      </c>
      <c r="V2196" s="34">
        <v>10.144</v>
      </c>
      <c r="X2196" s="39"/>
      <c r="AA2196" s="34">
        <v>433.42700000000002</v>
      </c>
      <c r="AB2196" s="34">
        <v>423.28300000000002</v>
      </c>
      <c r="AD2196" s="34">
        <v>9.3510000000000009</v>
      </c>
    </row>
    <row r="2197" spans="1:30" s="34" customFormat="1" x14ac:dyDescent="0.2">
      <c r="A2197" s="34" t="s">
        <v>200</v>
      </c>
      <c r="B2197" s="44">
        <v>473427095052005</v>
      </c>
      <c r="C2197" s="36">
        <v>311</v>
      </c>
      <c r="D2197" s="37">
        <v>31088</v>
      </c>
      <c r="E2197" s="37"/>
      <c r="F2197" s="37"/>
      <c r="G2197" s="37"/>
      <c r="H2197" s="37"/>
      <c r="I2197" s="37"/>
      <c r="J2197" s="38" t="str">
        <f t="shared" si="151"/>
        <v>S</v>
      </c>
      <c r="K2197" s="38"/>
      <c r="L2197" s="38"/>
      <c r="M2197" s="38"/>
      <c r="N2197" s="38"/>
      <c r="O2197" s="38"/>
      <c r="P2197" s="38"/>
      <c r="Q2197" s="34">
        <v>34</v>
      </c>
      <c r="R2197" s="34">
        <v>0.71</v>
      </c>
      <c r="U2197" s="39">
        <f t="shared" si="152"/>
        <v>33.292307000000001</v>
      </c>
      <c r="V2197" s="34">
        <v>10.147</v>
      </c>
      <c r="X2197" s="39"/>
      <c r="AA2197" s="34">
        <v>433.42700000000002</v>
      </c>
      <c r="AB2197" s="34">
        <v>423.28</v>
      </c>
      <c r="AD2197" s="34">
        <v>9.3539999999999992</v>
      </c>
    </row>
    <row r="2198" spans="1:30" s="34" customFormat="1" x14ac:dyDescent="0.2">
      <c r="A2198" s="34" t="s">
        <v>200</v>
      </c>
      <c r="B2198" s="44">
        <v>473427095052005</v>
      </c>
      <c r="C2198" s="36">
        <v>311</v>
      </c>
      <c r="D2198" s="37">
        <v>31095</v>
      </c>
      <c r="E2198" s="37"/>
      <c r="F2198" s="37"/>
      <c r="G2198" s="37"/>
      <c r="H2198" s="37"/>
      <c r="I2198" s="37"/>
      <c r="J2198" s="38" t="str">
        <f t="shared" si="151"/>
        <v>S</v>
      </c>
      <c r="K2198" s="38"/>
      <c r="L2198" s="38"/>
      <c r="M2198" s="38"/>
      <c r="N2198" s="38"/>
      <c r="O2198" s="38"/>
      <c r="P2198" s="38"/>
      <c r="Q2198" s="34">
        <v>34</v>
      </c>
      <c r="R2198" s="34">
        <v>0.67</v>
      </c>
      <c r="U2198" s="39">
        <f t="shared" si="152"/>
        <v>33.331679000000001</v>
      </c>
      <c r="V2198" s="34">
        <v>10.159000000000001</v>
      </c>
      <c r="X2198" s="39"/>
      <c r="AA2198" s="34">
        <v>433.42700000000002</v>
      </c>
      <c r="AB2198" s="34">
        <v>423.26799999999997</v>
      </c>
      <c r="AD2198" s="34">
        <v>9.3659999999999997</v>
      </c>
    </row>
    <row r="2199" spans="1:30" s="34" customFormat="1" x14ac:dyDescent="0.2">
      <c r="A2199" s="34" t="s">
        <v>200</v>
      </c>
      <c r="B2199" s="44">
        <v>473427095052005</v>
      </c>
      <c r="C2199" s="36">
        <v>311</v>
      </c>
      <c r="D2199" s="37">
        <v>31102</v>
      </c>
      <c r="E2199" s="37"/>
      <c r="F2199" s="37"/>
      <c r="G2199" s="37"/>
      <c r="H2199" s="37"/>
      <c r="I2199" s="37"/>
      <c r="J2199" s="38" t="str">
        <f t="shared" si="151"/>
        <v>S</v>
      </c>
      <c r="K2199" s="38"/>
      <c r="L2199" s="38"/>
      <c r="M2199" s="38"/>
      <c r="N2199" s="38"/>
      <c r="O2199" s="38"/>
      <c r="P2199" s="38"/>
      <c r="Q2199" s="34">
        <v>34</v>
      </c>
      <c r="R2199" s="34">
        <v>0.64</v>
      </c>
      <c r="U2199" s="39">
        <f t="shared" si="152"/>
        <v>33.361207999999998</v>
      </c>
      <c r="V2199" s="34">
        <v>10.167999999999999</v>
      </c>
      <c r="X2199" s="39"/>
      <c r="AA2199" s="34">
        <v>433.42700000000002</v>
      </c>
      <c r="AB2199" s="34">
        <v>423.25900000000001</v>
      </c>
      <c r="AD2199" s="34">
        <v>9.375</v>
      </c>
    </row>
    <row r="2200" spans="1:30" s="34" customFormat="1" x14ac:dyDescent="0.2">
      <c r="A2200" s="34" t="s">
        <v>200</v>
      </c>
      <c r="B2200" s="44">
        <v>473427095052005</v>
      </c>
      <c r="C2200" s="36">
        <v>311</v>
      </c>
      <c r="D2200" s="37">
        <v>31109</v>
      </c>
      <c r="E2200" s="37"/>
      <c r="F2200" s="37"/>
      <c r="G2200" s="37"/>
      <c r="H2200" s="37"/>
      <c r="I2200" s="37"/>
      <c r="J2200" s="38" t="str">
        <f t="shared" si="151"/>
        <v>S</v>
      </c>
      <c r="K2200" s="38"/>
      <c r="L2200" s="38"/>
      <c r="M2200" s="38"/>
      <c r="N2200" s="38"/>
      <c r="O2200" s="38"/>
      <c r="P2200" s="38"/>
      <c r="Q2200" s="34">
        <v>34</v>
      </c>
      <c r="R2200" s="34">
        <v>0.64</v>
      </c>
      <c r="U2200" s="39">
        <f t="shared" si="152"/>
        <v>33.361207999999998</v>
      </c>
      <c r="V2200" s="34">
        <v>10.167999999999999</v>
      </c>
      <c r="X2200" s="39"/>
      <c r="AA2200" s="34">
        <v>433.42700000000002</v>
      </c>
      <c r="AB2200" s="34">
        <v>423.25900000000001</v>
      </c>
      <c r="AD2200" s="34">
        <v>9.375</v>
      </c>
    </row>
    <row r="2201" spans="1:30" s="34" customFormat="1" x14ac:dyDescent="0.2">
      <c r="A2201" s="34" t="s">
        <v>200</v>
      </c>
      <c r="B2201" s="44">
        <v>473427095052005</v>
      </c>
      <c r="C2201" s="36">
        <v>311</v>
      </c>
      <c r="D2201" s="37">
        <v>31116</v>
      </c>
      <c r="E2201" s="37"/>
      <c r="F2201" s="37"/>
      <c r="G2201" s="37"/>
      <c r="H2201" s="37"/>
      <c r="I2201" s="37"/>
      <c r="J2201" s="38" t="str">
        <f t="shared" si="151"/>
        <v>S</v>
      </c>
      <c r="K2201" s="38"/>
      <c r="L2201" s="38"/>
      <c r="M2201" s="38"/>
      <c r="N2201" s="38"/>
      <c r="O2201" s="38"/>
      <c r="P2201" s="38"/>
      <c r="Q2201" s="34">
        <v>34</v>
      </c>
      <c r="R2201" s="34">
        <v>0.62</v>
      </c>
      <c r="U2201" s="39">
        <f t="shared" si="152"/>
        <v>33.380893999999998</v>
      </c>
      <c r="V2201" s="34">
        <v>10.173999999999999</v>
      </c>
      <c r="X2201" s="39"/>
      <c r="AA2201" s="34">
        <v>433.42700000000002</v>
      </c>
      <c r="AB2201" s="34">
        <v>423.25299999999999</v>
      </c>
      <c r="AD2201" s="34">
        <v>9.3810000000000002</v>
      </c>
    </row>
    <row r="2202" spans="1:30" s="34" customFormat="1" x14ac:dyDescent="0.2">
      <c r="A2202" s="34" t="s">
        <v>200</v>
      </c>
      <c r="B2202" s="44">
        <v>473427095052005</v>
      </c>
      <c r="C2202" s="36">
        <v>311</v>
      </c>
      <c r="D2202" s="37">
        <v>31123</v>
      </c>
      <c r="E2202" s="37"/>
      <c r="F2202" s="37"/>
      <c r="G2202" s="37"/>
      <c r="H2202" s="37"/>
      <c r="I2202" s="37"/>
      <c r="J2202" s="38" t="str">
        <f t="shared" si="151"/>
        <v>S</v>
      </c>
      <c r="K2202" s="38"/>
      <c r="L2202" s="38"/>
      <c r="M2202" s="38"/>
      <c r="N2202" s="38"/>
      <c r="O2202" s="38"/>
      <c r="P2202" s="38"/>
      <c r="Q2202" s="34">
        <v>34</v>
      </c>
      <c r="R2202" s="34">
        <v>0.61</v>
      </c>
      <c r="U2202" s="39">
        <f t="shared" si="152"/>
        <v>33.390737000000001</v>
      </c>
      <c r="V2202" s="34">
        <v>10.177</v>
      </c>
      <c r="X2202" s="39"/>
      <c r="AA2202" s="34">
        <v>433.42700000000002</v>
      </c>
      <c r="AB2202" s="34">
        <v>423.25</v>
      </c>
      <c r="AD2202" s="34">
        <v>9.3840000000000003</v>
      </c>
    </row>
    <row r="2203" spans="1:30" s="34" customFormat="1" x14ac:dyDescent="0.2">
      <c r="A2203" s="34" t="s">
        <v>200</v>
      </c>
      <c r="B2203" s="44">
        <v>473427095052005</v>
      </c>
      <c r="C2203" s="36">
        <v>311</v>
      </c>
      <c r="D2203" s="37">
        <v>31130</v>
      </c>
      <c r="E2203" s="37"/>
      <c r="F2203" s="37"/>
      <c r="G2203" s="37"/>
      <c r="H2203" s="37"/>
      <c r="I2203" s="37"/>
      <c r="J2203" s="38" t="str">
        <f t="shared" si="151"/>
        <v>S</v>
      </c>
      <c r="K2203" s="38"/>
      <c r="L2203" s="38"/>
      <c r="M2203" s="38"/>
      <c r="N2203" s="38"/>
      <c r="O2203" s="38"/>
      <c r="P2203" s="38"/>
      <c r="Q2203" s="34">
        <v>34</v>
      </c>
      <c r="R2203" s="34">
        <v>0.67</v>
      </c>
      <c r="U2203" s="39">
        <f t="shared" si="152"/>
        <v>33.331679000000001</v>
      </c>
      <c r="V2203" s="34">
        <v>10.159000000000001</v>
      </c>
      <c r="X2203" s="39"/>
      <c r="AA2203" s="34">
        <v>433.42700000000002</v>
      </c>
      <c r="AB2203" s="34">
        <v>423.26799999999997</v>
      </c>
      <c r="AD2203" s="34">
        <v>9.3659999999999997</v>
      </c>
    </row>
    <row r="2204" spans="1:30" s="34" customFormat="1" x14ac:dyDescent="0.2">
      <c r="A2204" s="34" t="s">
        <v>200</v>
      </c>
      <c r="B2204" s="44">
        <v>473427095052005</v>
      </c>
      <c r="C2204" s="36">
        <v>311</v>
      </c>
      <c r="D2204" s="37">
        <v>31137</v>
      </c>
      <c r="E2204" s="37"/>
      <c r="F2204" s="37"/>
      <c r="G2204" s="37"/>
      <c r="H2204" s="37"/>
      <c r="I2204" s="37"/>
      <c r="J2204" s="38" t="str">
        <f t="shared" si="151"/>
        <v>S</v>
      </c>
      <c r="K2204" s="38"/>
      <c r="L2204" s="38"/>
      <c r="M2204" s="38"/>
      <c r="N2204" s="38"/>
      <c r="O2204" s="38"/>
      <c r="P2204" s="38"/>
      <c r="Q2204" s="34">
        <v>34</v>
      </c>
      <c r="R2204" s="34">
        <v>0.71</v>
      </c>
      <c r="U2204" s="39">
        <f t="shared" si="152"/>
        <v>33.292307000000001</v>
      </c>
      <c r="V2204" s="34">
        <v>10.147</v>
      </c>
      <c r="X2204" s="39"/>
      <c r="AA2204" s="34">
        <v>433.42700000000002</v>
      </c>
      <c r="AB2204" s="34">
        <v>423.28</v>
      </c>
      <c r="AD2204" s="34">
        <v>9.3539999999999992</v>
      </c>
    </row>
    <row r="2205" spans="1:30" s="34" customFormat="1" x14ac:dyDescent="0.2">
      <c r="A2205" s="34" t="s">
        <v>200</v>
      </c>
      <c r="B2205" s="44">
        <v>473427095052005</v>
      </c>
      <c r="C2205" s="36">
        <v>311</v>
      </c>
      <c r="D2205" s="37">
        <v>31144</v>
      </c>
      <c r="E2205" s="37"/>
      <c r="F2205" s="37"/>
      <c r="G2205" s="37"/>
      <c r="H2205" s="37"/>
      <c r="I2205" s="37"/>
      <c r="J2205" s="38" t="str">
        <f t="shared" si="151"/>
        <v>S</v>
      </c>
      <c r="K2205" s="38"/>
      <c r="L2205" s="38"/>
      <c r="M2205" s="38"/>
      <c r="N2205" s="38"/>
      <c r="O2205" s="38"/>
      <c r="P2205" s="38"/>
      <c r="Q2205" s="34">
        <v>34</v>
      </c>
      <c r="R2205" s="34">
        <v>0.75</v>
      </c>
      <c r="U2205" s="39">
        <f t="shared" si="152"/>
        <v>33.252935000000001</v>
      </c>
      <c r="V2205" s="34">
        <v>10.135</v>
      </c>
      <c r="X2205" s="39"/>
      <c r="AA2205" s="34">
        <v>433.42700000000002</v>
      </c>
      <c r="AB2205" s="34">
        <v>423.29199999999997</v>
      </c>
      <c r="AD2205" s="34">
        <v>9.3420000000000005</v>
      </c>
    </row>
    <row r="2206" spans="1:30" s="34" customFormat="1" x14ac:dyDescent="0.2">
      <c r="A2206" s="34" t="s">
        <v>200</v>
      </c>
      <c r="B2206" s="44">
        <v>473427095052005</v>
      </c>
      <c r="C2206" s="36">
        <v>311</v>
      </c>
      <c r="D2206" s="37">
        <v>31151</v>
      </c>
      <c r="E2206" s="37"/>
      <c r="F2206" s="37"/>
      <c r="G2206" s="37"/>
      <c r="H2206" s="37"/>
      <c r="I2206" s="37"/>
      <c r="J2206" s="38" t="str">
        <f t="shared" si="151"/>
        <v>S</v>
      </c>
      <c r="K2206" s="38"/>
      <c r="L2206" s="38"/>
      <c r="M2206" s="38"/>
      <c r="N2206" s="38"/>
      <c r="O2206" s="38"/>
      <c r="P2206" s="38"/>
      <c r="Q2206" s="34">
        <v>34</v>
      </c>
      <c r="R2206" s="34">
        <v>0.76</v>
      </c>
      <c r="U2206" s="39">
        <f t="shared" si="152"/>
        <v>33.243091999999997</v>
      </c>
      <c r="V2206" s="34">
        <v>10.132</v>
      </c>
      <c r="X2206" s="39"/>
      <c r="AA2206" s="34">
        <v>433.42700000000002</v>
      </c>
      <c r="AB2206" s="34">
        <v>423.29500000000002</v>
      </c>
      <c r="AD2206" s="34">
        <v>9.3390000000000004</v>
      </c>
    </row>
    <row r="2207" spans="1:30" s="34" customFormat="1" x14ac:dyDescent="0.2">
      <c r="A2207" s="34" t="s">
        <v>200</v>
      </c>
      <c r="B2207" s="44">
        <v>473427095052005</v>
      </c>
      <c r="C2207" s="36">
        <v>311</v>
      </c>
      <c r="D2207" s="37">
        <v>31158</v>
      </c>
      <c r="E2207" s="37"/>
      <c r="F2207" s="37"/>
      <c r="G2207" s="37"/>
      <c r="H2207" s="37"/>
      <c r="I2207" s="37"/>
      <c r="J2207" s="38" t="str">
        <f t="shared" si="151"/>
        <v>S</v>
      </c>
      <c r="K2207" s="38"/>
      <c r="L2207" s="38"/>
      <c r="M2207" s="38"/>
      <c r="N2207" s="38"/>
      <c r="O2207" s="38"/>
      <c r="P2207" s="38"/>
      <c r="Q2207" s="34">
        <v>34</v>
      </c>
      <c r="R2207" s="34">
        <v>0.78</v>
      </c>
      <c r="U2207" s="39">
        <f t="shared" si="152"/>
        <v>33.223405999999997</v>
      </c>
      <c r="V2207" s="34">
        <v>10.125999999999999</v>
      </c>
      <c r="X2207" s="39"/>
      <c r="AA2207" s="34">
        <v>433.42700000000002</v>
      </c>
      <c r="AB2207" s="34">
        <v>423.30099999999999</v>
      </c>
      <c r="AD2207" s="34">
        <v>9.3330000000000002</v>
      </c>
    </row>
    <row r="2208" spans="1:30" s="34" customFormat="1" x14ac:dyDescent="0.2">
      <c r="A2208" s="34" t="s">
        <v>200</v>
      </c>
      <c r="B2208" s="44">
        <v>473427095052005</v>
      </c>
      <c r="C2208" s="36">
        <v>311</v>
      </c>
      <c r="D2208" s="37">
        <v>31165</v>
      </c>
      <c r="E2208" s="37"/>
      <c r="F2208" s="37"/>
      <c r="G2208" s="37"/>
      <c r="H2208" s="37"/>
      <c r="I2208" s="37"/>
      <c r="J2208" s="38" t="str">
        <f t="shared" si="151"/>
        <v>S</v>
      </c>
      <c r="K2208" s="38"/>
      <c r="L2208" s="38"/>
      <c r="M2208" s="38"/>
      <c r="N2208" s="38"/>
      <c r="O2208" s="38"/>
      <c r="P2208" s="38"/>
      <c r="Q2208" s="34">
        <v>34</v>
      </c>
      <c r="R2208" s="34">
        <v>0.88</v>
      </c>
      <c r="U2208" s="39">
        <f t="shared" si="152"/>
        <v>33.121695000000003</v>
      </c>
      <c r="V2208" s="34">
        <v>10.095000000000001</v>
      </c>
      <c r="X2208" s="39"/>
      <c r="AA2208" s="34">
        <v>433.42700000000002</v>
      </c>
      <c r="AB2208" s="34">
        <v>423.33199999999999</v>
      </c>
      <c r="AD2208" s="34">
        <v>9.3019999999999996</v>
      </c>
    </row>
    <row r="2209" spans="1:30" s="34" customFormat="1" x14ac:dyDescent="0.2">
      <c r="A2209" s="34" t="s">
        <v>200</v>
      </c>
      <c r="B2209" s="44">
        <v>473427095052005</v>
      </c>
      <c r="C2209" s="36">
        <v>311</v>
      </c>
      <c r="D2209" s="37">
        <v>31172</v>
      </c>
      <c r="E2209" s="37"/>
      <c r="F2209" s="37"/>
      <c r="G2209" s="37"/>
      <c r="H2209" s="37"/>
      <c r="I2209" s="37"/>
      <c r="J2209" s="38" t="str">
        <f t="shared" si="151"/>
        <v>S</v>
      </c>
      <c r="K2209" s="38"/>
      <c r="L2209" s="38"/>
      <c r="M2209" s="38"/>
      <c r="N2209" s="38"/>
      <c r="O2209" s="38"/>
      <c r="P2209" s="38"/>
      <c r="Q2209" s="34">
        <v>34</v>
      </c>
      <c r="R2209" s="34">
        <v>1.01</v>
      </c>
      <c r="U2209" s="39">
        <f t="shared" si="152"/>
        <v>32.990454999999997</v>
      </c>
      <c r="V2209" s="34">
        <v>10.055</v>
      </c>
      <c r="X2209" s="39"/>
      <c r="AA2209" s="34">
        <v>433.42700000000002</v>
      </c>
      <c r="AB2209" s="34">
        <v>423.37099999999998</v>
      </c>
      <c r="AD2209" s="34">
        <v>9.2620000000000005</v>
      </c>
    </row>
    <row r="2210" spans="1:30" s="34" customFormat="1" x14ac:dyDescent="0.2">
      <c r="A2210" s="34" t="s">
        <v>200</v>
      </c>
      <c r="B2210" s="44">
        <v>473427095052005</v>
      </c>
      <c r="C2210" s="36">
        <v>311</v>
      </c>
      <c r="D2210" s="37">
        <v>31179</v>
      </c>
      <c r="E2210" s="37"/>
      <c r="F2210" s="37"/>
      <c r="G2210" s="37"/>
      <c r="H2210" s="37"/>
      <c r="I2210" s="37"/>
      <c r="J2210" s="38" t="str">
        <f t="shared" si="151"/>
        <v>S</v>
      </c>
      <c r="K2210" s="38"/>
      <c r="L2210" s="38"/>
      <c r="M2210" s="38"/>
      <c r="N2210" s="38"/>
      <c r="O2210" s="38"/>
      <c r="P2210" s="38"/>
      <c r="Q2210" s="34">
        <v>34</v>
      </c>
      <c r="R2210" s="34">
        <v>1.34</v>
      </c>
      <c r="U2210" s="39">
        <f t="shared" si="152"/>
        <v>32.662355000000005</v>
      </c>
      <c r="V2210" s="34">
        <v>9.9550000000000001</v>
      </c>
      <c r="X2210" s="39"/>
      <c r="AA2210" s="34">
        <v>433.42700000000002</v>
      </c>
      <c r="AB2210" s="34">
        <v>423.47199999999998</v>
      </c>
      <c r="AD2210" s="34">
        <v>9.1620000000000008</v>
      </c>
    </row>
    <row r="2211" spans="1:30" s="34" customFormat="1" x14ac:dyDescent="0.2">
      <c r="A2211" s="34" t="s">
        <v>200</v>
      </c>
      <c r="B2211" s="44">
        <v>473427095052005</v>
      </c>
      <c r="C2211" s="36">
        <v>311</v>
      </c>
      <c r="D2211" s="37">
        <v>31186</v>
      </c>
      <c r="E2211" s="37"/>
      <c r="F2211" s="37"/>
      <c r="G2211" s="37"/>
      <c r="H2211" s="37"/>
      <c r="I2211" s="37"/>
      <c r="J2211" s="38" t="str">
        <f t="shared" si="151"/>
        <v>S</v>
      </c>
      <c r="K2211" s="38"/>
      <c r="L2211" s="38"/>
      <c r="M2211" s="38"/>
      <c r="N2211" s="38"/>
      <c r="O2211" s="38"/>
      <c r="P2211" s="38"/>
      <c r="Q2211" s="34">
        <v>34</v>
      </c>
      <c r="R2211" s="34">
        <v>1.39</v>
      </c>
      <c r="U2211" s="39">
        <f t="shared" si="152"/>
        <v>32.613140000000001</v>
      </c>
      <c r="V2211" s="34">
        <v>9.94</v>
      </c>
      <c r="X2211" s="39"/>
      <c r="AA2211" s="34">
        <v>433.42700000000002</v>
      </c>
      <c r="AB2211" s="34">
        <v>423.48700000000002</v>
      </c>
      <c r="AD2211" s="34">
        <v>9.1470000000000002</v>
      </c>
    </row>
    <row r="2212" spans="1:30" s="34" customFormat="1" x14ac:dyDescent="0.2">
      <c r="A2212" s="34" t="s">
        <v>200</v>
      </c>
      <c r="B2212" s="44">
        <v>473427095052005</v>
      </c>
      <c r="C2212" s="36">
        <v>311</v>
      </c>
      <c r="D2212" s="37">
        <v>31193</v>
      </c>
      <c r="E2212" s="37"/>
      <c r="F2212" s="37"/>
      <c r="G2212" s="37"/>
      <c r="H2212" s="37"/>
      <c r="I2212" s="37"/>
      <c r="J2212" s="38" t="str">
        <f t="shared" si="151"/>
        <v>S</v>
      </c>
      <c r="K2212" s="38"/>
      <c r="L2212" s="38"/>
      <c r="M2212" s="38"/>
      <c r="N2212" s="38"/>
      <c r="O2212" s="38"/>
      <c r="P2212" s="38"/>
      <c r="Q2212" s="34">
        <v>34</v>
      </c>
      <c r="R2212" s="34">
        <v>1.4</v>
      </c>
      <c r="U2212" s="39">
        <f t="shared" si="152"/>
        <v>32.603296999999998</v>
      </c>
      <c r="V2212" s="34">
        <v>9.9369999999999994</v>
      </c>
      <c r="X2212" s="39"/>
      <c r="AA2212" s="34">
        <v>433.42700000000002</v>
      </c>
      <c r="AB2212" s="34">
        <v>423.49</v>
      </c>
      <c r="AD2212" s="34">
        <v>9.1440000000000001</v>
      </c>
    </row>
    <row r="2213" spans="1:30" s="34" customFormat="1" x14ac:dyDescent="0.2">
      <c r="A2213" s="34" t="s">
        <v>200</v>
      </c>
      <c r="B2213" s="44">
        <v>473427095052005</v>
      </c>
      <c r="C2213" s="36">
        <v>311</v>
      </c>
      <c r="D2213" s="37">
        <v>31200</v>
      </c>
      <c r="E2213" s="37"/>
      <c r="F2213" s="37"/>
      <c r="G2213" s="37"/>
      <c r="H2213" s="37"/>
      <c r="I2213" s="37"/>
      <c r="J2213" s="38" t="str">
        <f t="shared" si="151"/>
        <v>S</v>
      </c>
      <c r="K2213" s="38"/>
      <c r="L2213" s="38"/>
      <c r="M2213" s="38"/>
      <c r="N2213" s="38"/>
      <c r="O2213" s="38"/>
      <c r="P2213" s="38"/>
      <c r="Q2213" s="34">
        <v>34</v>
      </c>
      <c r="R2213" s="34">
        <v>1.4</v>
      </c>
      <c r="U2213" s="39">
        <f t="shared" si="152"/>
        <v>32.603296999999998</v>
      </c>
      <c r="V2213" s="34">
        <v>9.9369999999999994</v>
      </c>
      <c r="X2213" s="39"/>
      <c r="AA2213" s="34">
        <v>433.42700000000002</v>
      </c>
      <c r="AB2213" s="34">
        <v>423.49</v>
      </c>
      <c r="AD2213" s="34">
        <v>9.1440000000000001</v>
      </c>
    </row>
    <row r="2214" spans="1:30" s="34" customFormat="1" x14ac:dyDescent="0.2">
      <c r="A2214" s="34" t="s">
        <v>200</v>
      </c>
      <c r="B2214" s="44">
        <v>473427095052005</v>
      </c>
      <c r="C2214" s="36">
        <v>311</v>
      </c>
      <c r="D2214" s="37">
        <v>31207</v>
      </c>
      <c r="E2214" s="37"/>
      <c r="F2214" s="37"/>
      <c r="G2214" s="37"/>
      <c r="H2214" s="37"/>
      <c r="I2214" s="37"/>
      <c r="J2214" s="38" t="str">
        <f t="shared" ref="J2214:J2277" si="153">IF(ISBLANK(Q2214),"V","S")</f>
        <v>S</v>
      </c>
      <c r="K2214" s="38"/>
      <c r="L2214" s="38"/>
      <c r="M2214" s="38"/>
      <c r="N2214" s="38"/>
      <c r="O2214" s="38"/>
      <c r="P2214" s="38"/>
      <c r="Q2214" s="34">
        <v>34</v>
      </c>
      <c r="R2214" s="34">
        <v>1.44</v>
      </c>
      <c r="U2214" s="39">
        <f t="shared" si="152"/>
        <v>32.560643999999996</v>
      </c>
      <c r="V2214" s="34">
        <v>9.9239999999999995</v>
      </c>
      <c r="X2214" s="39"/>
      <c r="AA2214" s="34">
        <v>433.42700000000002</v>
      </c>
      <c r="AB2214" s="34">
        <v>423.50200000000001</v>
      </c>
      <c r="AD2214" s="34">
        <v>9.1310000000000002</v>
      </c>
    </row>
    <row r="2215" spans="1:30" s="34" customFormat="1" x14ac:dyDescent="0.2">
      <c r="A2215" s="34" t="s">
        <v>200</v>
      </c>
      <c r="B2215" s="44">
        <v>473427095052005</v>
      </c>
      <c r="C2215" s="36">
        <v>311</v>
      </c>
      <c r="D2215" s="37">
        <v>31214</v>
      </c>
      <c r="E2215" s="37"/>
      <c r="F2215" s="37"/>
      <c r="G2215" s="37"/>
      <c r="H2215" s="37"/>
      <c r="I2215" s="37"/>
      <c r="J2215" s="38" t="str">
        <f t="shared" si="153"/>
        <v>S</v>
      </c>
      <c r="K2215" s="38"/>
      <c r="L2215" s="38"/>
      <c r="M2215" s="38"/>
      <c r="N2215" s="38"/>
      <c r="O2215" s="38"/>
      <c r="P2215" s="38"/>
      <c r="Q2215" s="34">
        <v>34</v>
      </c>
      <c r="R2215" s="34">
        <v>1.44</v>
      </c>
      <c r="U2215" s="39">
        <f t="shared" si="152"/>
        <v>32.560643999999996</v>
      </c>
      <c r="V2215" s="34">
        <v>9.9239999999999995</v>
      </c>
      <c r="X2215" s="39"/>
      <c r="AA2215" s="34">
        <v>433.42700000000002</v>
      </c>
      <c r="AB2215" s="34">
        <v>423.50200000000001</v>
      </c>
      <c r="AD2215" s="34">
        <v>9.1310000000000002</v>
      </c>
    </row>
    <row r="2216" spans="1:30" s="34" customFormat="1" x14ac:dyDescent="0.2">
      <c r="A2216" s="34" t="s">
        <v>200</v>
      </c>
      <c r="B2216" s="44">
        <v>473427095052005</v>
      </c>
      <c r="C2216" s="36">
        <v>311</v>
      </c>
      <c r="D2216" s="37">
        <v>31216</v>
      </c>
      <c r="E2216" s="37"/>
      <c r="F2216" s="37"/>
      <c r="G2216" s="37"/>
      <c r="H2216" s="37"/>
      <c r="I2216" s="37"/>
      <c r="J2216" s="38" t="str">
        <f t="shared" si="153"/>
        <v>S</v>
      </c>
      <c r="K2216" s="38"/>
      <c r="L2216" s="38"/>
      <c r="M2216" s="38"/>
      <c r="N2216" s="38"/>
      <c r="O2216" s="38"/>
      <c r="P2216" s="38"/>
      <c r="Q2216" s="34">
        <v>34</v>
      </c>
      <c r="R2216" s="34">
        <v>1.46</v>
      </c>
      <c r="U2216" s="39">
        <f t="shared" si="152"/>
        <v>32.540957999999996</v>
      </c>
      <c r="V2216" s="34">
        <v>9.9179999999999993</v>
      </c>
      <c r="X2216" s="39"/>
      <c r="AA2216" s="34">
        <v>433.42700000000002</v>
      </c>
      <c r="AB2216" s="34">
        <v>423.50900000000001</v>
      </c>
      <c r="AD2216" s="34">
        <v>9.125</v>
      </c>
    </row>
    <row r="2217" spans="1:30" s="34" customFormat="1" x14ac:dyDescent="0.2">
      <c r="A2217" s="34" t="s">
        <v>200</v>
      </c>
      <c r="B2217" s="44">
        <v>473427095052005</v>
      </c>
      <c r="C2217" s="36">
        <v>311</v>
      </c>
      <c r="D2217" s="37">
        <v>31228</v>
      </c>
      <c r="E2217" s="37"/>
      <c r="F2217" s="37"/>
      <c r="G2217" s="37"/>
      <c r="H2217" s="37"/>
      <c r="I2217" s="37"/>
      <c r="J2217" s="38" t="str">
        <f t="shared" si="153"/>
        <v>S</v>
      </c>
      <c r="K2217" s="38"/>
      <c r="L2217" s="38"/>
      <c r="M2217" s="38"/>
      <c r="N2217" s="38"/>
      <c r="O2217" s="38"/>
      <c r="P2217" s="38"/>
      <c r="Q2217" s="34">
        <v>34</v>
      </c>
      <c r="R2217" s="34">
        <v>1.46</v>
      </c>
      <c r="U2217" s="39">
        <f t="shared" si="152"/>
        <v>32.540957999999996</v>
      </c>
      <c r="V2217" s="34">
        <v>9.9179999999999993</v>
      </c>
      <c r="X2217" s="39"/>
      <c r="AA2217" s="34">
        <v>433.42700000000002</v>
      </c>
      <c r="AB2217" s="34">
        <v>423.50900000000001</v>
      </c>
      <c r="AD2217" s="34">
        <v>9.125</v>
      </c>
    </row>
    <row r="2218" spans="1:30" s="34" customFormat="1" x14ac:dyDescent="0.2">
      <c r="A2218" s="34" t="s">
        <v>200</v>
      </c>
      <c r="B2218" s="44">
        <v>473427095052005</v>
      </c>
      <c r="C2218" s="36">
        <v>311</v>
      </c>
      <c r="D2218" s="37">
        <v>31235</v>
      </c>
      <c r="E2218" s="37"/>
      <c r="F2218" s="37"/>
      <c r="G2218" s="37"/>
      <c r="H2218" s="37"/>
      <c r="I2218" s="37"/>
      <c r="J2218" s="38" t="str">
        <f t="shared" si="153"/>
        <v>S</v>
      </c>
      <c r="K2218" s="38"/>
      <c r="L2218" s="38"/>
      <c r="M2218" s="38"/>
      <c r="N2218" s="38"/>
      <c r="O2218" s="38"/>
      <c r="P2218" s="38"/>
      <c r="Q2218" s="34">
        <v>34</v>
      </c>
      <c r="R2218" s="34">
        <v>1.52</v>
      </c>
      <c r="U2218" s="39">
        <f t="shared" si="152"/>
        <v>32.481900000000003</v>
      </c>
      <c r="V2218" s="34">
        <v>9.9</v>
      </c>
      <c r="X2218" s="39"/>
      <c r="AA2218" s="34">
        <v>433.42700000000002</v>
      </c>
      <c r="AB2218" s="34">
        <v>423.52699999999999</v>
      </c>
      <c r="AD2218" s="34">
        <v>9.1069999999999993</v>
      </c>
    </row>
    <row r="2219" spans="1:30" s="34" customFormat="1" x14ac:dyDescent="0.2">
      <c r="A2219" s="34" t="s">
        <v>200</v>
      </c>
      <c r="B2219" s="44">
        <v>473427095052005</v>
      </c>
      <c r="C2219" s="36">
        <v>311</v>
      </c>
      <c r="D2219" s="37">
        <v>31242</v>
      </c>
      <c r="E2219" s="37"/>
      <c r="F2219" s="37"/>
      <c r="G2219" s="37"/>
      <c r="H2219" s="37"/>
      <c r="I2219" s="37"/>
      <c r="J2219" s="38" t="str">
        <f t="shared" si="153"/>
        <v>S</v>
      </c>
      <c r="K2219" s="38"/>
      <c r="L2219" s="38"/>
      <c r="M2219" s="38"/>
      <c r="N2219" s="38"/>
      <c r="O2219" s="38"/>
      <c r="P2219" s="38"/>
      <c r="Q2219" s="34">
        <v>34</v>
      </c>
      <c r="R2219" s="34">
        <v>1.51</v>
      </c>
      <c r="U2219" s="39">
        <f t="shared" si="152"/>
        <v>32.491743</v>
      </c>
      <c r="V2219" s="34">
        <v>9.9030000000000005</v>
      </c>
      <c r="X2219" s="39"/>
      <c r="AA2219" s="34">
        <v>433.42700000000002</v>
      </c>
      <c r="AB2219" s="34">
        <v>423.524</v>
      </c>
      <c r="AD2219" s="34">
        <v>9.11</v>
      </c>
    </row>
    <row r="2220" spans="1:30" s="34" customFormat="1" x14ac:dyDescent="0.2">
      <c r="A2220" s="34" t="s">
        <v>200</v>
      </c>
      <c r="B2220" s="44">
        <v>473427095052005</v>
      </c>
      <c r="C2220" s="36">
        <v>311</v>
      </c>
      <c r="D2220" s="37">
        <v>31249</v>
      </c>
      <c r="E2220" s="37"/>
      <c r="F2220" s="37"/>
      <c r="G2220" s="37"/>
      <c r="H2220" s="37"/>
      <c r="I2220" s="37"/>
      <c r="J2220" s="38" t="str">
        <f t="shared" si="153"/>
        <v>S</v>
      </c>
      <c r="K2220" s="38"/>
      <c r="L2220" s="38"/>
      <c r="M2220" s="38"/>
      <c r="N2220" s="38"/>
      <c r="O2220" s="38"/>
      <c r="P2220" s="38"/>
      <c r="Q2220" s="34">
        <v>34</v>
      </c>
      <c r="R2220" s="34">
        <v>1.46</v>
      </c>
      <c r="U2220" s="39">
        <f t="shared" si="152"/>
        <v>32.540957999999996</v>
      </c>
      <c r="V2220" s="34">
        <v>9.9179999999999993</v>
      </c>
      <c r="X2220" s="39"/>
      <c r="AA2220" s="34">
        <v>433.42700000000002</v>
      </c>
      <c r="AB2220" s="34">
        <v>423.50900000000001</v>
      </c>
      <c r="AD2220" s="34">
        <v>9.125</v>
      </c>
    </row>
    <row r="2221" spans="1:30" s="34" customFormat="1" x14ac:dyDescent="0.2">
      <c r="A2221" s="34" t="s">
        <v>200</v>
      </c>
      <c r="B2221" s="44">
        <v>473427095052005</v>
      </c>
      <c r="C2221" s="36">
        <v>311</v>
      </c>
      <c r="D2221" s="37">
        <v>31256</v>
      </c>
      <c r="E2221" s="37"/>
      <c r="F2221" s="37"/>
      <c r="G2221" s="37"/>
      <c r="H2221" s="37"/>
      <c r="I2221" s="37"/>
      <c r="J2221" s="38" t="str">
        <f t="shared" si="153"/>
        <v>S</v>
      </c>
      <c r="K2221" s="38"/>
      <c r="L2221" s="38"/>
      <c r="M2221" s="38"/>
      <c r="N2221" s="38"/>
      <c r="O2221" s="38"/>
      <c r="P2221" s="38"/>
      <c r="Q2221" s="34">
        <v>34</v>
      </c>
      <c r="R2221" s="34">
        <v>1.47</v>
      </c>
      <c r="U2221" s="39">
        <f t="shared" si="152"/>
        <v>32.531115</v>
      </c>
      <c r="V2221" s="34">
        <v>9.9149999999999991</v>
      </c>
      <c r="X2221" s="39"/>
      <c r="AA2221" s="34">
        <v>433.42700000000002</v>
      </c>
      <c r="AB2221" s="34">
        <v>423.512</v>
      </c>
      <c r="AD2221" s="34">
        <v>9.1219999999999999</v>
      </c>
    </row>
    <row r="2222" spans="1:30" s="34" customFormat="1" x14ac:dyDescent="0.2">
      <c r="A2222" s="34" t="s">
        <v>200</v>
      </c>
      <c r="B2222" s="44">
        <v>473427095052005</v>
      </c>
      <c r="C2222" s="36">
        <v>311</v>
      </c>
      <c r="D2222" s="37">
        <v>31263</v>
      </c>
      <c r="E2222" s="37"/>
      <c r="F2222" s="37"/>
      <c r="G2222" s="37"/>
      <c r="H2222" s="37"/>
      <c r="I2222" s="37"/>
      <c r="J2222" s="38" t="str">
        <f t="shared" si="153"/>
        <v>S</v>
      </c>
      <c r="K2222" s="38"/>
      <c r="L2222" s="38"/>
      <c r="M2222" s="38"/>
      <c r="N2222" s="38"/>
      <c r="O2222" s="38"/>
      <c r="P2222" s="38"/>
      <c r="Q2222" s="34">
        <v>34</v>
      </c>
      <c r="R2222" s="34">
        <v>1.49</v>
      </c>
      <c r="U2222" s="39">
        <f t="shared" si="152"/>
        <v>32.511429000000007</v>
      </c>
      <c r="V2222" s="34">
        <v>9.9090000000000007</v>
      </c>
      <c r="X2222" s="39"/>
      <c r="AA2222" s="34">
        <v>433.42700000000002</v>
      </c>
      <c r="AB2222" s="34">
        <v>423.51799999999997</v>
      </c>
      <c r="AD2222" s="34">
        <v>9.1159999999999997</v>
      </c>
    </row>
    <row r="2223" spans="1:30" s="34" customFormat="1" x14ac:dyDescent="0.2">
      <c r="A2223" s="34" t="s">
        <v>200</v>
      </c>
      <c r="B2223" s="44">
        <v>473427095052005</v>
      </c>
      <c r="C2223" s="36">
        <v>311</v>
      </c>
      <c r="D2223" s="37">
        <v>31270</v>
      </c>
      <c r="E2223" s="37"/>
      <c r="F2223" s="37"/>
      <c r="G2223" s="37"/>
      <c r="H2223" s="37"/>
      <c r="I2223" s="37"/>
      <c r="J2223" s="38" t="str">
        <f t="shared" si="153"/>
        <v>S</v>
      </c>
      <c r="K2223" s="38"/>
      <c r="L2223" s="38"/>
      <c r="M2223" s="38"/>
      <c r="N2223" s="38"/>
      <c r="O2223" s="38"/>
      <c r="P2223" s="38"/>
      <c r="Q2223" s="34">
        <v>34</v>
      </c>
      <c r="R2223" s="34">
        <v>1.5</v>
      </c>
      <c r="U2223" s="39">
        <f t="shared" si="152"/>
        <v>32.501586000000003</v>
      </c>
      <c r="V2223" s="34">
        <v>9.9060000000000006</v>
      </c>
      <c r="X2223" s="39"/>
      <c r="AA2223" s="34">
        <v>433.42700000000002</v>
      </c>
      <c r="AB2223" s="34">
        <v>423.52100000000002</v>
      </c>
      <c r="AD2223" s="34">
        <v>9.1129999999999995</v>
      </c>
    </row>
    <row r="2224" spans="1:30" s="34" customFormat="1" x14ac:dyDescent="0.2">
      <c r="A2224" s="34" t="s">
        <v>200</v>
      </c>
      <c r="B2224" s="44">
        <v>473427095052005</v>
      </c>
      <c r="C2224" s="36">
        <v>311</v>
      </c>
      <c r="D2224" s="37">
        <v>31272</v>
      </c>
      <c r="E2224" s="37"/>
      <c r="F2224" s="37"/>
      <c r="G2224" s="37"/>
      <c r="H2224" s="37"/>
      <c r="I2224" s="37"/>
      <c r="J2224" s="38" t="str">
        <f t="shared" si="153"/>
        <v>S</v>
      </c>
      <c r="K2224" s="38"/>
      <c r="L2224" s="38"/>
      <c r="M2224" s="38"/>
      <c r="N2224" s="38"/>
      <c r="O2224" s="38"/>
      <c r="P2224" s="38"/>
      <c r="Q2224" s="34">
        <v>33</v>
      </c>
      <c r="R2224" s="34">
        <v>0.5</v>
      </c>
      <c r="U2224" s="39">
        <f t="shared" si="152"/>
        <v>32.501586000000003</v>
      </c>
      <c r="V2224" s="34">
        <v>9.9060000000000006</v>
      </c>
      <c r="X2224" s="39"/>
      <c r="AA2224" s="34">
        <v>433.42700000000002</v>
      </c>
      <c r="AB2224" s="34">
        <v>423.52100000000002</v>
      </c>
      <c r="AD2224" s="34">
        <v>9.1129999999999995</v>
      </c>
    </row>
    <row r="2225" spans="1:30" s="34" customFormat="1" x14ac:dyDescent="0.2">
      <c r="A2225" s="34" t="s">
        <v>200</v>
      </c>
      <c r="B2225" s="44">
        <v>473427095052005</v>
      </c>
      <c r="C2225" s="36">
        <v>311</v>
      </c>
      <c r="D2225" s="37">
        <v>31277</v>
      </c>
      <c r="E2225" s="37"/>
      <c r="F2225" s="37"/>
      <c r="G2225" s="37"/>
      <c r="H2225" s="37"/>
      <c r="I2225" s="37"/>
      <c r="J2225" s="38" t="str">
        <f t="shared" si="153"/>
        <v>S</v>
      </c>
      <c r="K2225" s="38"/>
      <c r="L2225" s="38"/>
      <c r="M2225" s="38"/>
      <c r="N2225" s="38"/>
      <c r="O2225" s="38"/>
      <c r="P2225" s="38"/>
      <c r="Q2225" s="34">
        <v>34</v>
      </c>
      <c r="R2225" s="34">
        <v>1.46</v>
      </c>
      <c r="U2225" s="39">
        <f t="shared" si="152"/>
        <v>32.540957999999996</v>
      </c>
      <c r="V2225" s="34">
        <v>9.9179999999999993</v>
      </c>
      <c r="X2225" s="39"/>
      <c r="AA2225" s="34">
        <v>433.42700000000002</v>
      </c>
      <c r="AB2225" s="34">
        <v>423.50900000000001</v>
      </c>
      <c r="AD2225" s="34">
        <v>9.125</v>
      </c>
    </row>
    <row r="2226" spans="1:30" s="34" customFormat="1" x14ac:dyDescent="0.2">
      <c r="A2226" s="34" t="s">
        <v>200</v>
      </c>
      <c r="B2226" s="44">
        <v>473427095052005</v>
      </c>
      <c r="C2226" s="36">
        <v>311</v>
      </c>
      <c r="D2226" s="37">
        <v>31284</v>
      </c>
      <c r="E2226" s="37"/>
      <c r="F2226" s="37"/>
      <c r="G2226" s="37"/>
      <c r="H2226" s="37"/>
      <c r="I2226" s="37"/>
      <c r="J2226" s="38" t="str">
        <f t="shared" si="153"/>
        <v>S</v>
      </c>
      <c r="K2226" s="38"/>
      <c r="L2226" s="38"/>
      <c r="M2226" s="38"/>
      <c r="N2226" s="38"/>
      <c r="O2226" s="38"/>
      <c r="P2226" s="38"/>
      <c r="Q2226" s="34">
        <v>34</v>
      </c>
      <c r="R2226" s="34">
        <v>1.44</v>
      </c>
      <c r="U2226" s="39">
        <f t="shared" si="152"/>
        <v>32.560643999999996</v>
      </c>
      <c r="V2226" s="34">
        <v>9.9239999999999995</v>
      </c>
      <c r="X2226" s="39"/>
      <c r="AA2226" s="34">
        <v>433.42700000000002</v>
      </c>
      <c r="AB2226" s="34">
        <v>423.50200000000001</v>
      </c>
      <c r="AD2226" s="34">
        <v>9.1310000000000002</v>
      </c>
    </row>
    <row r="2227" spans="1:30" s="34" customFormat="1" x14ac:dyDescent="0.2">
      <c r="A2227" s="34" t="s">
        <v>200</v>
      </c>
      <c r="B2227" s="44">
        <v>473427095052005</v>
      </c>
      <c r="C2227" s="36">
        <v>311</v>
      </c>
      <c r="D2227" s="37">
        <v>31291</v>
      </c>
      <c r="E2227" s="37"/>
      <c r="F2227" s="37"/>
      <c r="G2227" s="37"/>
      <c r="H2227" s="37"/>
      <c r="I2227" s="37"/>
      <c r="J2227" s="38" t="str">
        <f t="shared" si="153"/>
        <v>S</v>
      </c>
      <c r="K2227" s="38"/>
      <c r="L2227" s="38"/>
      <c r="M2227" s="38"/>
      <c r="N2227" s="38"/>
      <c r="O2227" s="38"/>
      <c r="P2227" s="38"/>
      <c r="Q2227" s="34">
        <v>34</v>
      </c>
      <c r="R2227" s="34">
        <v>1.44</v>
      </c>
      <c r="U2227" s="39">
        <f t="shared" si="152"/>
        <v>32.560643999999996</v>
      </c>
      <c r="V2227" s="34">
        <v>9.9239999999999995</v>
      </c>
      <c r="X2227" s="39"/>
      <c r="AA2227" s="34">
        <v>433.42700000000002</v>
      </c>
      <c r="AB2227" s="34">
        <v>423.50200000000001</v>
      </c>
      <c r="AD2227" s="34">
        <v>9.1310000000000002</v>
      </c>
    </row>
    <row r="2228" spans="1:30" s="34" customFormat="1" x14ac:dyDescent="0.2">
      <c r="A2228" s="34" t="s">
        <v>200</v>
      </c>
      <c r="B2228" s="44">
        <v>473427095052005</v>
      </c>
      <c r="C2228" s="36">
        <v>311</v>
      </c>
      <c r="D2228" s="37">
        <v>31298</v>
      </c>
      <c r="E2228" s="37"/>
      <c r="F2228" s="37"/>
      <c r="G2228" s="37"/>
      <c r="H2228" s="37"/>
      <c r="I2228" s="37"/>
      <c r="J2228" s="38" t="str">
        <f t="shared" si="153"/>
        <v>S</v>
      </c>
      <c r="K2228" s="38"/>
      <c r="L2228" s="38"/>
      <c r="M2228" s="38"/>
      <c r="N2228" s="38"/>
      <c r="O2228" s="38"/>
      <c r="P2228" s="38"/>
      <c r="Q2228" s="34">
        <v>34</v>
      </c>
      <c r="R2228" s="34">
        <v>1.42</v>
      </c>
      <c r="U2228" s="39">
        <f t="shared" si="152"/>
        <v>32.583610999999998</v>
      </c>
      <c r="V2228" s="34">
        <v>9.9309999999999992</v>
      </c>
      <c r="X2228" s="39"/>
      <c r="AA2228" s="34">
        <v>433.42700000000002</v>
      </c>
      <c r="AB2228" s="34">
        <v>423.49599999999998</v>
      </c>
      <c r="AD2228" s="34">
        <v>9.1379999999999999</v>
      </c>
    </row>
    <row r="2229" spans="1:30" s="34" customFormat="1" x14ac:dyDescent="0.2">
      <c r="A2229" s="34" t="s">
        <v>200</v>
      </c>
      <c r="B2229" s="44">
        <v>473427095052005</v>
      </c>
      <c r="C2229" s="36">
        <v>311</v>
      </c>
      <c r="D2229" s="37">
        <v>31305</v>
      </c>
      <c r="E2229" s="37"/>
      <c r="F2229" s="37"/>
      <c r="G2229" s="37"/>
      <c r="H2229" s="37"/>
      <c r="I2229" s="37"/>
      <c r="J2229" s="38" t="str">
        <f t="shared" si="153"/>
        <v>S</v>
      </c>
      <c r="K2229" s="38"/>
      <c r="L2229" s="38"/>
      <c r="M2229" s="38"/>
      <c r="N2229" s="38"/>
      <c r="O2229" s="38"/>
      <c r="P2229" s="38"/>
      <c r="Q2229" s="34">
        <v>34</v>
      </c>
      <c r="R2229" s="34">
        <v>1.41</v>
      </c>
      <c r="U2229" s="39">
        <f t="shared" si="152"/>
        <v>32.593454000000001</v>
      </c>
      <c r="V2229" s="34">
        <v>9.9339999999999993</v>
      </c>
      <c r="X2229" s="39"/>
      <c r="AA2229" s="34">
        <v>433.42700000000002</v>
      </c>
      <c r="AB2229" s="34">
        <v>423.49299999999999</v>
      </c>
      <c r="AD2229" s="34">
        <v>9.141</v>
      </c>
    </row>
    <row r="2230" spans="1:30" s="34" customFormat="1" x14ac:dyDescent="0.2">
      <c r="A2230" s="34" t="s">
        <v>200</v>
      </c>
      <c r="B2230" s="44">
        <v>473427095052005</v>
      </c>
      <c r="C2230" s="36">
        <v>311</v>
      </c>
      <c r="D2230" s="37">
        <v>31312</v>
      </c>
      <c r="E2230" s="37"/>
      <c r="F2230" s="37"/>
      <c r="G2230" s="37"/>
      <c r="H2230" s="37"/>
      <c r="I2230" s="37"/>
      <c r="J2230" s="38" t="str">
        <f t="shared" si="153"/>
        <v>S</v>
      </c>
      <c r="K2230" s="38"/>
      <c r="L2230" s="38"/>
      <c r="M2230" s="38"/>
      <c r="N2230" s="38"/>
      <c r="O2230" s="38"/>
      <c r="P2230" s="38"/>
      <c r="Q2230" s="34">
        <v>34</v>
      </c>
      <c r="R2230" s="34">
        <v>1.38</v>
      </c>
      <c r="U2230" s="39">
        <f t="shared" si="152"/>
        <v>32.622982999999998</v>
      </c>
      <c r="V2230" s="34">
        <v>9.9429999999999996</v>
      </c>
      <c r="X2230" s="39"/>
      <c r="AA2230" s="34">
        <v>433.42700000000002</v>
      </c>
      <c r="AB2230" s="34">
        <v>423.48399999999998</v>
      </c>
      <c r="AD2230" s="34">
        <v>9.15</v>
      </c>
    </row>
    <row r="2231" spans="1:30" s="34" customFormat="1" x14ac:dyDescent="0.2">
      <c r="A2231" s="34" t="s">
        <v>200</v>
      </c>
      <c r="B2231" s="44">
        <v>473427095052005</v>
      </c>
      <c r="C2231" s="36">
        <v>311</v>
      </c>
      <c r="D2231" s="37">
        <v>31317</v>
      </c>
      <c r="E2231" s="37"/>
      <c r="F2231" s="37"/>
      <c r="G2231" s="37"/>
      <c r="H2231" s="37"/>
      <c r="I2231" s="37"/>
      <c r="J2231" s="38" t="str">
        <f t="shared" si="153"/>
        <v>S</v>
      </c>
      <c r="K2231" s="38"/>
      <c r="L2231" s="38"/>
      <c r="M2231" s="38"/>
      <c r="N2231" s="38"/>
      <c r="O2231" s="38"/>
      <c r="P2231" s="38"/>
      <c r="Q2231" s="34">
        <v>34</v>
      </c>
      <c r="R2231" s="34">
        <v>1.38</v>
      </c>
      <c r="U2231" s="39">
        <f t="shared" si="152"/>
        <v>32.622982999999998</v>
      </c>
      <c r="V2231" s="34">
        <v>9.9429999999999996</v>
      </c>
      <c r="X2231" s="39"/>
      <c r="AA2231" s="34">
        <v>433.42700000000002</v>
      </c>
      <c r="AB2231" s="34">
        <v>423.48399999999998</v>
      </c>
      <c r="AD2231" s="34">
        <v>9.15</v>
      </c>
    </row>
    <row r="2232" spans="1:30" s="34" customFormat="1" x14ac:dyDescent="0.2">
      <c r="A2232" s="34" t="s">
        <v>200</v>
      </c>
      <c r="B2232" s="44">
        <v>473427095052005</v>
      </c>
      <c r="C2232" s="36">
        <v>311</v>
      </c>
      <c r="D2232" s="37">
        <v>31326</v>
      </c>
      <c r="E2232" s="37"/>
      <c r="F2232" s="37"/>
      <c r="G2232" s="37"/>
      <c r="H2232" s="37"/>
      <c r="I2232" s="37"/>
      <c r="J2232" s="38" t="str">
        <f t="shared" si="153"/>
        <v>S</v>
      </c>
      <c r="K2232" s="38"/>
      <c r="L2232" s="38"/>
      <c r="M2232" s="38"/>
      <c r="N2232" s="38"/>
      <c r="O2232" s="38"/>
      <c r="P2232" s="38"/>
      <c r="Q2232" s="34">
        <v>34</v>
      </c>
      <c r="R2232" s="34">
        <v>1.36</v>
      </c>
      <c r="U2232" s="39">
        <f t="shared" si="152"/>
        <v>32.642668999999998</v>
      </c>
      <c r="V2232" s="34">
        <v>9.9489999999999998</v>
      </c>
      <c r="X2232" s="39"/>
      <c r="AA2232" s="34">
        <v>433.42700000000002</v>
      </c>
      <c r="AB2232" s="34">
        <v>423.47800000000001</v>
      </c>
      <c r="AD2232" s="34">
        <v>9.1560000000000006</v>
      </c>
    </row>
    <row r="2233" spans="1:30" s="34" customFormat="1" x14ac:dyDescent="0.2">
      <c r="A2233" s="34" t="s">
        <v>200</v>
      </c>
      <c r="B2233" s="44">
        <v>473427095052005</v>
      </c>
      <c r="C2233" s="36">
        <v>311</v>
      </c>
      <c r="D2233" s="37">
        <v>31333</v>
      </c>
      <c r="E2233" s="37"/>
      <c r="F2233" s="37"/>
      <c r="G2233" s="37"/>
      <c r="H2233" s="37"/>
      <c r="I2233" s="37"/>
      <c r="J2233" s="38" t="str">
        <f t="shared" si="153"/>
        <v>S</v>
      </c>
      <c r="K2233" s="38"/>
      <c r="L2233" s="38"/>
      <c r="M2233" s="38"/>
      <c r="N2233" s="38"/>
      <c r="O2233" s="38"/>
      <c r="P2233" s="38"/>
      <c r="Q2233" s="34">
        <v>34</v>
      </c>
      <c r="R2233" s="34">
        <v>1.34</v>
      </c>
      <c r="U2233" s="39">
        <f t="shared" si="152"/>
        <v>32.662355000000005</v>
      </c>
      <c r="V2233" s="34">
        <v>9.9550000000000001</v>
      </c>
      <c r="X2233" s="39"/>
      <c r="AA2233" s="34">
        <v>433.42700000000002</v>
      </c>
      <c r="AB2233" s="34">
        <v>423.47199999999998</v>
      </c>
      <c r="AD2233" s="34">
        <v>9.1620000000000008</v>
      </c>
    </row>
    <row r="2234" spans="1:30" s="34" customFormat="1" x14ac:dyDescent="0.2">
      <c r="A2234" s="34" t="s">
        <v>200</v>
      </c>
      <c r="B2234" s="44">
        <v>473427095052005</v>
      </c>
      <c r="C2234" s="36">
        <v>311</v>
      </c>
      <c r="D2234" s="37">
        <v>31340</v>
      </c>
      <c r="E2234" s="37"/>
      <c r="F2234" s="37"/>
      <c r="G2234" s="37"/>
      <c r="H2234" s="37"/>
      <c r="I2234" s="37"/>
      <c r="J2234" s="38" t="str">
        <f t="shared" si="153"/>
        <v>S</v>
      </c>
      <c r="K2234" s="38"/>
      <c r="L2234" s="38"/>
      <c r="M2234" s="38"/>
      <c r="N2234" s="38"/>
      <c r="O2234" s="38"/>
      <c r="P2234" s="38"/>
      <c r="Q2234" s="34">
        <v>34</v>
      </c>
      <c r="R2234" s="34">
        <v>1.34</v>
      </c>
      <c r="U2234" s="39">
        <f t="shared" si="152"/>
        <v>32.662355000000005</v>
      </c>
      <c r="V2234" s="34">
        <v>9.9550000000000001</v>
      </c>
      <c r="X2234" s="39"/>
      <c r="AA2234" s="34">
        <v>433.42700000000002</v>
      </c>
      <c r="AB2234" s="34">
        <v>423.47199999999998</v>
      </c>
      <c r="AD2234" s="34">
        <v>9.1620000000000008</v>
      </c>
    </row>
    <row r="2235" spans="1:30" s="34" customFormat="1" x14ac:dyDescent="0.2">
      <c r="A2235" s="34" t="s">
        <v>200</v>
      </c>
      <c r="B2235" s="44">
        <v>473427095052005</v>
      </c>
      <c r="C2235" s="36">
        <v>311</v>
      </c>
      <c r="D2235" s="37">
        <v>31347</v>
      </c>
      <c r="E2235" s="37"/>
      <c r="F2235" s="37"/>
      <c r="G2235" s="37"/>
      <c r="H2235" s="37"/>
      <c r="I2235" s="37"/>
      <c r="J2235" s="38" t="str">
        <f t="shared" si="153"/>
        <v>S</v>
      </c>
      <c r="K2235" s="38"/>
      <c r="L2235" s="38"/>
      <c r="M2235" s="38"/>
      <c r="N2235" s="38"/>
      <c r="O2235" s="38"/>
      <c r="P2235" s="38"/>
      <c r="Q2235" s="34">
        <v>34</v>
      </c>
      <c r="R2235" s="34">
        <v>1.31</v>
      </c>
      <c r="U2235" s="39">
        <f t="shared" ref="U2235:U2298" si="154">V2235*3.281</f>
        <v>32.691884000000002</v>
      </c>
      <c r="V2235" s="34">
        <v>9.9640000000000004</v>
      </c>
      <c r="X2235" s="39"/>
      <c r="AA2235" s="34">
        <v>433.42700000000002</v>
      </c>
      <c r="AB2235" s="34">
        <v>423.46300000000002</v>
      </c>
      <c r="AD2235" s="34">
        <v>9.1709999999999994</v>
      </c>
    </row>
    <row r="2236" spans="1:30" s="34" customFormat="1" x14ac:dyDescent="0.2">
      <c r="A2236" s="34" t="s">
        <v>200</v>
      </c>
      <c r="B2236" s="44">
        <v>473427095052005</v>
      </c>
      <c r="C2236" s="36">
        <v>311</v>
      </c>
      <c r="D2236" s="37">
        <v>31437</v>
      </c>
      <c r="E2236" s="37"/>
      <c r="F2236" s="37"/>
      <c r="G2236" s="37"/>
      <c r="H2236" s="37"/>
      <c r="I2236" s="37"/>
      <c r="J2236" s="38" t="str">
        <f t="shared" si="153"/>
        <v>S</v>
      </c>
      <c r="K2236" s="38"/>
      <c r="L2236" s="38"/>
      <c r="M2236" s="38"/>
      <c r="N2236" s="38"/>
      <c r="O2236" s="38"/>
      <c r="P2236" s="38"/>
      <c r="Q2236" s="34">
        <v>34</v>
      </c>
      <c r="R2236" s="34">
        <v>1.1499999999999999</v>
      </c>
      <c r="U2236" s="39">
        <f t="shared" si="154"/>
        <v>32.852653000000004</v>
      </c>
      <c r="V2236" s="34">
        <v>10.013</v>
      </c>
      <c r="X2236" s="39"/>
      <c r="AA2236" s="34">
        <v>433.42700000000002</v>
      </c>
      <c r="AB2236" s="34">
        <v>423.41399999999999</v>
      </c>
      <c r="AD2236" s="34">
        <v>9.2200000000000006</v>
      </c>
    </row>
    <row r="2237" spans="1:30" s="34" customFormat="1" x14ac:dyDescent="0.2">
      <c r="A2237" s="34" t="s">
        <v>200</v>
      </c>
      <c r="B2237" s="44">
        <v>473427095052005</v>
      </c>
      <c r="C2237" s="36">
        <v>311</v>
      </c>
      <c r="D2237" s="37">
        <v>31445</v>
      </c>
      <c r="E2237" s="37"/>
      <c r="F2237" s="37"/>
      <c r="G2237" s="37"/>
      <c r="H2237" s="37"/>
      <c r="I2237" s="37"/>
      <c r="J2237" s="38" t="str">
        <f t="shared" si="153"/>
        <v>S</v>
      </c>
      <c r="K2237" s="38"/>
      <c r="L2237" s="38"/>
      <c r="M2237" s="38"/>
      <c r="N2237" s="38"/>
      <c r="O2237" s="38"/>
      <c r="P2237" s="38"/>
      <c r="Q2237" s="34">
        <v>34</v>
      </c>
      <c r="R2237" s="34">
        <v>1.01</v>
      </c>
      <c r="U2237" s="39">
        <f t="shared" si="154"/>
        <v>32.990454999999997</v>
      </c>
      <c r="V2237" s="34">
        <v>10.055</v>
      </c>
      <c r="X2237" s="39"/>
      <c r="AA2237" s="34">
        <v>433.42700000000002</v>
      </c>
      <c r="AB2237" s="34">
        <v>423.37099999999998</v>
      </c>
      <c r="AD2237" s="34">
        <v>9.2620000000000005</v>
      </c>
    </row>
    <row r="2238" spans="1:30" s="34" customFormat="1" x14ac:dyDescent="0.2">
      <c r="A2238" s="34" t="s">
        <v>200</v>
      </c>
      <c r="B2238" s="44">
        <v>473427095052005</v>
      </c>
      <c r="C2238" s="36">
        <v>311</v>
      </c>
      <c r="D2238" s="37">
        <v>31451</v>
      </c>
      <c r="E2238" s="37"/>
      <c r="F2238" s="37"/>
      <c r="G2238" s="37"/>
      <c r="H2238" s="37"/>
      <c r="I2238" s="37"/>
      <c r="J2238" s="38" t="str">
        <f t="shared" si="153"/>
        <v>S</v>
      </c>
      <c r="K2238" s="38"/>
      <c r="L2238" s="38"/>
      <c r="M2238" s="38"/>
      <c r="N2238" s="38"/>
      <c r="O2238" s="38"/>
      <c r="P2238" s="38"/>
      <c r="Q2238" s="34">
        <v>34</v>
      </c>
      <c r="R2238" s="34">
        <v>1.0900000000000001</v>
      </c>
      <c r="U2238" s="39">
        <f t="shared" si="154"/>
        <v>32.911711000000004</v>
      </c>
      <c r="V2238" s="34">
        <v>10.031000000000001</v>
      </c>
      <c r="X2238" s="39"/>
      <c r="AA2238" s="34">
        <v>433.42700000000002</v>
      </c>
      <c r="AB2238" s="34">
        <v>423.39600000000002</v>
      </c>
      <c r="AD2238" s="34">
        <v>9.2379999999999995</v>
      </c>
    </row>
    <row r="2239" spans="1:30" s="34" customFormat="1" x14ac:dyDescent="0.2">
      <c r="A2239" s="34" t="s">
        <v>200</v>
      </c>
      <c r="B2239" s="44">
        <v>473427095052005</v>
      </c>
      <c r="C2239" s="36">
        <v>311</v>
      </c>
      <c r="D2239" s="37">
        <v>31458</v>
      </c>
      <c r="E2239" s="37"/>
      <c r="F2239" s="37"/>
      <c r="G2239" s="37"/>
      <c r="H2239" s="37"/>
      <c r="I2239" s="37"/>
      <c r="J2239" s="38" t="str">
        <f t="shared" si="153"/>
        <v>S</v>
      </c>
      <c r="K2239" s="38"/>
      <c r="L2239" s="38"/>
      <c r="M2239" s="38"/>
      <c r="N2239" s="38"/>
      <c r="O2239" s="38"/>
      <c r="P2239" s="38"/>
      <c r="Q2239" s="34">
        <v>34</v>
      </c>
      <c r="R2239" s="34">
        <v>1.08</v>
      </c>
      <c r="U2239" s="39">
        <f t="shared" si="154"/>
        <v>32.921554</v>
      </c>
      <c r="V2239" s="34">
        <v>10.034000000000001</v>
      </c>
      <c r="X2239" s="39"/>
      <c r="AA2239" s="34">
        <v>433.42700000000002</v>
      </c>
      <c r="AB2239" s="34">
        <v>423.39299999999997</v>
      </c>
      <c r="AD2239" s="34">
        <v>9.2409999999999997</v>
      </c>
    </row>
    <row r="2240" spans="1:30" s="34" customFormat="1" x14ac:dyDescent="0.2">
      <c r="A2240" s="34" t="s">
        <v>200</v>
      </c>
      <c r="B2240" s="44">
        <v>473427095052005</v>
      </c>
      <c r="C2240" s="36">
        <v>311</v>
      </c>
      <c r="D2240" s="37">
        <v>31465</v>
      </c>
      <c r="E2240" s="37"/>
      <c r="F2240" s="37"/>
      <c r="G2240" s="37"/>
      <c r="H2240" s="37"/>
      <c r="I2240" s="37"/>
      <c r="J2240" s="38" t="str">
        <f t="shared" si="153"/>
        <v>S</v>
      </c>
      <c r="K2240" s="38"/>
      <c r="L2240" s="38"/>
      <c r="M2240" s="38"/>
      <c r="N2240" s="38"/>
      <c r="O2240" s="38"/>
      <c r="P2240" s="38"/>
      <c r="Q2240" s="34">
        <v>34</v>
      </c>
      <c r="R2240" s="34">
        <v>1.03</v>
      </c>
      <c r="U2240" s="39">
        <f t="shared" si="154"/>
        <v>32.970768999999997</v>
      </c>
      <c r="V2240" s="34">
        <v>10.048999999999999</v>
      </c>
      <c r="X2240" s="39"/>
      <c r="AA2240" s="34">
        <v>433.42700000000002</v>
      </c>
      <c r="AB2240" s="34">
        <v>423.37799999999999</v>
      </c>
      <c r="AD2240" s="34">
        <v>9.2560000000000002</v>
      </c>
    </row>
    <row r="2241" spans="1:30" s="34" customFormat="1" x14ac:dyDescent="0.2">
      <c r="A2241" s="34" t="s">
        <v>200</v>
      </c>
      <c r="B2241" s="44">
        <v>473427095052005</v>
      </c>
      <c r="C2241" s="36">
        <v>311</v>
      </c>
      <c r="D2241" s="37">
        <v>31473</v>
      </c>
      <c r="E2241" s="37"/>
      <c r="F2241" s="37"/>
      <c r="G2241" s="37"/>
      <c r="H2241" s="37"/>
      <c r="I2241" s="37"/>
      <c r="J2241" s="38" t="str">
        <f t="shared" si="153"/>
        <v>S</v>
      </c>
      <c r="K2241" s="38"/>
      <c r="L2241" s="38"/>
      <c r="M2241" s="38"/>
      <c r="N2241" s="38"/>
      <c r="O2241" s="38"/>
      <c r="P2241" s="38"/>
      <c r="Q2241" s="34">
        <v>34</v>
      </c>
      <c r="R2241" s="34">
        <v>1.01</v>
      </c>
      <c r="U2241" s="39">
        <f t="shared" si="154"/>
        <v>32.990454999999997</v>
      </c>
      <c r="V2241" s="34">
        <v>10.055</v>
      </c>
      <c r="X2241" s="39"/>
      <c r="AA2241" s="34">
        <v>433.42700000000002</v>
      </c>
      <c r="AB2241" s="34">
        <v>423.37099999999998</v>
      </c>
      <c r="AD2241" s="34">
        <v>9.2620000000000005</v>
      </c>
    </row>
    <row r="2242" spans="1:30" s="34" customFormat="1" x14ac:dyDescent="0.2">
      <c r="A2242" s="34" t="s">
        <v>200</v>
      </c>
      <c r="B2242" s="44">
        <v>473427095052005</v>
      </c>
      <c r="C2242" s="36">
        <v>311</v>
      </c>
      <c r="D2242" s="37">
        <v>31480</v>
      </c>
      <c r="E2242" s="37"/>
      <c r="F2242" s="37"/>
      <c r="G2242" s="37"/>
      <c r="H2242" s="37"/>
      <c r="I2242" s="37"/>
      <c r="J2242" s="38" t="str">
        <f t="shared" si="153"/>
        <v>S</v>
      </c>
      <c r="K2242" s="38"/>
      <c r="L2242" s="38"/>
      <c r="M2242" s="38"/>
      <c r="N2242" s="38"/>
      <c r="O2242" s="38"/>
      <c r="P2242" s="38"/>
      <c r="Q2242" s="34">
        <v>34</v>
      </c>
      <c r="R2242" s="34">
        <v>1.01</v>
      </c>
      <c r="U2242" s="39">
        <f t="shared" si="154"/>
        <v>32.990454999999997</v>
      </c>
      <c r="V2242" s="34">
        <v>10.055</v>
      </c>
      <c r="X2242" s="39"/>
      <c r="AA2242" s="34">
        <v>433.42700000000002</v>
      </c>
      <c r="AB2242" s="34">
        <v>423.37099999999998</v>
      </c>
      <c r="AD2242" s="34">
        <v>9.2620000000000005</v>
      </c>
    </row>
    <row r="2243" spans="1:30" s="34" customFormat="1" x14ac:dyDescent="0.2">
      <c r="A2243" s="34" t="s">
        <v>200</v>
      </c>
      <c r="B2243" s="44">
        <v>473427095052005</v>
      </c>
      <c r="C2243" s="36">
        <v>311</v>
      </c>
      <c r="D2243" s="37">
        <v>31487</v>
      </c>
      <c r="E2243" s="37"/>
      <c r="F2243" s="37"/>
      <c r="G2243" s="37"/>
      <c r="H2243" s="37"/>
      <c r="I2243" s="37"/>
      <c r="J2243" s="38" t="str">
        <f t="shared" si="153"/>
        <v>S</v>
      </c>
      <c r="K2243" s="38"/>
      <c r="L2243" s="38"/>
      <c r="M2243" s="38"/>
      <c r="N2243" s="38"/>
      <c r="O2243" s="38"/>
      <c r="P2243" s="38"/>
      <c r="Q2243" s="34">
        <v>34</v>
      </c>
      <c r="R2243" s="34">
        <v>0.98</v>
      </c>
      <c r="U2243" s="39">
        <f t="shared" si="154"/>
        <v>33.023265000000002</v>
      </c>
      <c r="V2243" s="34">
        <v>10.065</v>
      </c>
      <c r="X2243" s="39"/>
      <c r="AA2243" s="34">
        <v>433.42700000000002</v>
      </c>
      <c r="AB2243" s="34">
        <v>423.36200000000002</v>
      </c>
      <c r="AD2243" s="34">
        <v>9.2720000000000002</v>
      </c>
    </row>
    <row r="2244" spans="1:30" s="34" customFormat="1" x14ac:dyDescent="0.2">
      <c r="A2244" s="34" t="s">
        <v>200</v>
      </c>
      <c r="B2244" s="44">
        <v>473427095052005</v>
      </c>
      <c r="C2244" s="36">
        <v>311</v>
      </c>
      <c r="D2244" s="37">
        <v>31493</v>
      </c>
      <c r="E2244" s="37"/>
      <c r="F2244" s="37"/>
      <c r="G2244" s="37"/>
      <c r="H2244" s="37"/>
      <c r="I2244" s="37"/>
      <c r="J2244" s="38" t="str">
        <f t="shared" si="153"/>
        <v>S</v>
      </c>
      <c r="K2244" s="38"/>
      <c r="L2244" s="38"/>
      <c r="M2244" s="38"/>
      <c r="N2244" s="38"/>
      <c r="O2244" s="38"/>
      <c r="P2244" s="38"/>
      <c r="Q2244" s="34">
        <v>34</v>
      </c>
      <c r="R2244" s="34">
        <v>0.96</v>
      </c>
      <c r="U2244" s="39">
        <f t="shared" si="154"/>
        <v>33.042951000000002</v>
      </c>
      <c r="V2244" s="34">
        <v>10.071</v>
      </c>
      <c r="X2244" s="39"/>
      <c r="AA2244" s="34">
        <v>433.42700000000002</v>
      </c>
      <c r="AB2244" s="34">
        <v>423.35599999999999</v>
      </c>
      <c r="AD2244" s="34">
        <v>9.2780000000000005</v>
      </c>
    </row>
    <row r="2245" spans="1:30" s="34" customFormat="1" x14ac:dyDescent="0.2">
      <c r="A2245" s="34" t="s">
        <v>200</v>
      </c>
      <c r="B2245" s="44">
        <v>473427095052005</v>
      </c>
      <c r="C2245" s="36">
        <v>311</v>
      </c>
      <c r="D2245" s="37">
        <v>31500</v>
      </c>
      <c r="E2245" s="37"/>
      <c r="F2245" s="37"/>
      <c r="G2245" s="37"/>
      <c r="H2245" s="37"/>
      <c r="I2245" s="37"/>
      <c r="J2245" s="38" t="str">
        <f t="shared" si="153"/>
        <v>S</v>
      </c>
      <c r="K2245" s="38"/>
      <c r="L2245" s="38"/>
      <c r="M2245" s="38"/>
      <c r="N2245" s="38"/>
      <c r="O2245" s="38"/>
      <c r="P2245" s="38"/>
      <c r="Q2245" s="34">
        <v>34</v>
      </c>
      <c r="R2245" s="34">
        <v>1.0900000000000001</v>
      </c>
      <c r="U2245" s="39">
        <f t="shared" si="154"/>
        <v>32.911711000000004</v>
      </c>
      <c r="V2245" s="34">
        <v>10.031000000000001</v>
      </c>
      <c r="X2245" s="39"/>
      <c r="AA2245" s="34">
        <v>433.42700000000002</v>
      </c>
      <c r="AB2245" s="34">
        <v>423.39600000000002</v>
      </c>
      <c r="AD2245" s="34">
        <v>9.2379999999999995</v>
      </c>
    </row>
    <row r="2246" spans="1:30" s="34" customFormat="1" x14ac:dyDescent="0.2">
      <c r="A2246" s="34" t="s">
        <v>200</v>
      </c>
      <c r="B2246" s="44">
        <v>473427095052005</v>
      </c>
      <c r="C2246" s="36">
        <v>311</v>
      </c>
      <c r="D2246" s="37">
        <v>31507</v>
      </c>
      <c r="E2246" s="37"/>
      <c r="F2246" s="37"/>
      <c r="G2246" s="37"/>
      <c r="H2246" s="37"/>
      <c r="I2246" s="37"/>
      <c r="J2246" s="38" t="str">
        <f t="shared" si="153"/>
        <v>S</v>
      </c>
      <c r="K2246" s="38"/>
      <c r="L2246" s="38"/>
      <c r="M2246" s="38"/>
      <c r="N2246" s="38"/>
      <c r="O2246" s="38"/>
      <c r="P2246" s="38"/>
      <c r="Q2246" s="34">
        <v>34</v>
      </c>
      <c r="R2246" s="34">
        <v>1.1299999999999999</v>
      </c>
      <c r="U2246" s="39">
        <f t="shared" si="154"/>
        <v>32.872339000000004</v>
      </c>
      <c r="V2246" s="34">
        <v>10.019</v>
      </c>
      <c r="X2246" s="39"/>
      <c r="AA2246" s="34">
        <v>433.42700000000002</v>
      </c>
      <c r="AB2246" s="34">
        <v>423.40800000000002</v>
      </c>
      <c r="AD2246" s="34">
        <v>9.2260000000000009</v>
      </c>
    </row>
    <row r="2247" spans="1:30" s="34" customFormat="1" x14ac:dyDescent="0.2">
      <c r="A2247" s="34" t="s">
        <v>200</v>
      </c>
      <c r="B2247" s="44">
        <v>473427095052005</v>
      </c>
      <c r="C2247" s="36">
        <v>311</v>
      </c>
      <c r="D2247" s="37">
        <v>31515</v>
      </c>
      <c r="E2247" s="37"/>
      <c r="F2247" s="37"/>
      <c r="G2247" s="37"/>
      <c r="H2247" s="37"/>
      <c r="I2247" s="37"/>
      <c r="J2247" s="38" t="str">
        <f t="shared" si="153"/>
        <v>S</v>
      </c>
      <c r="K2247" s="38"/>
      <c r="L2247" s="38"/>
      <c r="M2247" s="38"/>
      <c r="N2247" s="38"/>
      <c r="O2247" s="38"/>
      <c r="P2247" s="38"/>
      <c r="Q2247" s="34">
        <v>34</v>
      </c>
      <c r="R2247" s="34">
        <v>1.23</v>
      </c>
      <c r="U2247" s="39">
        <f t="shared" si="154"/>
        <v>32.770628000000002</v>
      </c>
      <c r="V2247" s="34">
        <v>9.9879999999999995</v>
      </c>
      <c r="X2247" s="39"/>
      <c r="AA2247" s="34">
        <v>433.42700000000002</v>
      </c>
      <c r="AB2247" s="34">
        <v>423.43799999999999</v>
      </c>
      <c r="AD2247" s="34">
        <v>9.1950000000000003</v>
      </c>
    </row>
    <row r="2248" spans="1:30" s="34" customFormat="1" x14ac:dyDescent="0.2">
      <c r="A2248" s="34" t="s">
        <v>200</v>
      </c>
      <c r="B2248" s="44">
        <v>473427095052005</v>
      </c>
      <c r="C2248" s="36">
        <v>311</v>
      </c>
      <c r="D2248" s="37">
        <v>31522</v>
      </c>
      <c r="E2248" s="37"/>
      <c r="F2248" s="37"/>
      <c r="G2248" s="37"/>
      <c r="H2248" s="37"/>
      <c r="I2248" s="37"/>
      <c r="J2248" s="38" t="str">
        <f t="shared" si="153"/>
        <v>S</v>
      </c>
      <c r="K2248" s="38"/>
      <c r="L2248" s="38"/>
      <c r="M2248" s="38"/>
      <c r="N2248" s="38"/>
      <c r="O2248" s="38"/>
      <c r="P2248" s="38"/>
      <c r="Q2248" s="34">
        <v>34</v>
      </c>
      <c r="R2248" s="34">
        <v>1.26</v>
      </c>
      <c r="U2248" s="39">
        <f t="shared" si="154"/>
        <v>32.741098999999998</v>
      </c>
      <c r="V2248" s="34">
        <v>9.9789999999999992</v>
      </c>
      <c r="X2248" s="39"/>
      <c r="AA2248" s="34">
        <v>433.42700000000002</v>
      </c>
      <c r="AB2248" s="34">
        <v>423.44799999999998</v>
      </c>
      <c r="AD2248" s="34">
        <v>9.1859999999999999</v>
      </c>
    </row>
    <row r="2249" spans="1:30" s="34" customFormat="1" x14ac:dyDescent="0.2">
      <c r="A2249" s="34" t="s">
        <v>200</v>
      </c>
      <c r="B2249" s="44">
        <v>473427095052005</v>
      </c>
      <c r="C2249" s="36">
        <v>311</v>
      </c>
      <c r="D2249" s="37">
        <v>31529</v>
      </c>
      <c r="E2249" s="37"/>
      <c r="F2249" s="37"/>
      <c r="G2249" s="37"/>
      <c r="H2249" s="37"/>
      <c r="I2249" s="37"/>
      <c r="J2249" s="38" t="str">
        <f t="shared" si="153"/>
        <v>S</v>
      </c>
      <c r="K2249" s="38"/>
      <c r="L2249" s="38"/>
      <c r="M2249" s="38"/>
      <c r="N2249" s="38"/>
      <c r="O2249" s="38"/>
      <c r="P2249" s="38"/>
      <c r="Q2249" s="34">
        <v>34</v>
      </c>
      <c r="R2249" s="34">
        <v>1.3</v>
      </c>
      <c r="U2249" s="39">
        <f t="shared" si="154"/>
        <v>32.701727000000005</v>
      </c>
      <c r="V2249" s="34">
        <v>9.9670000000000005</v>
      </c>
      <c r="X2249" s="39"/>
      <c r="AA2249" s="34">
        <v>433.42700000000002</v>
      </c>
      <c r="AB2249" s="34">
        <v>423.46</v>
      </c>
      <c r="AD2249" s="34">
        <v>9.1739999999999995</v>
      </c>
    </row>
    <row r="2250" spans="1:30" s="34" customFormat="1" x14ac:dyDescent="0.2">
      <c r="A2250" s="34" t="s">
        <v>200</v>
      </c>
      <c r="B2250" s="44">
        <v>473427095052005</v>
      </c>
      <c r="C2250" s="36">
        <v>311</v>
      </c>
      <c r="D2250" s="37">
        <v>31537</v>
      </c>
      <c r="E2250" s="37"/>
      <c r="F2250" s="37"/>
      <c r="G2250" s="37"/>
      <c r="H2250" s="37"/>
      <c r="I2250" s="37"/>
      <c r="J2250" s="38" t="str">
        <f t="shared" si="153"/>
        <v>S</v>
      </c>
      <c r="K2250" s="38"/>
      <c r="L2250" s="38"/>
      <c r="M2250" s="38"/>
      <c r="N2250" s="38"/>
      <c r="O2250" s="38"/>
      <c r="P2250" s="38"/>
      <c r="Q2250" s="34">
        <v>34</v>
      </c>
      <c r="R2250" s="34">
        <v>1.46</v>
      </c>
      <c r="U2250" s="39">
        <f t="shared" si="154"/>
        <v>32.540957999999996</v>
      </c>
      <c r="V2250" s="34">
        <v>9.9179999999999993</v>
      </c>
      <c r="X2250" s="39"/>
      <c r="AA2250" s="34">
        <v>433.42700000000002</v>
      </c>
      <c r="AB2250" s="34">
        <v>423.50900000000001</v>
      </c>
      <c r="AD2250" s="34">
        <v>9.125</v>
      </c>
    </row>
    <row r="2251" spans="1:30" s="34" customFormat="1" x14ac:dyDescent="0.2">
      <c r="A2251" s="34" t="s">
        <v>200</v>
      </c>
      <c r="B2251" s="44">
        <v>473427095052005</v>
      </c>
      <c r="C2251" s="36">
        <v>311</v>
      </c>
      <c r="D2251" s="37">
        <v>31543</v>
      </c>
      <c r="E2251" s="37"/>
      <c r="F2251" s="37"/>
      <c r="G2251" s="37"/>
      <c r="H2251" s="37"/>
      <c r="I2251" s="37"/>
      <c r="J2251" s="38" t="str">
        <f t="shared" si="153"/>
        <v>S</v>
      </c>
      <c r="K2251" s="38"/>
      <c r="L2251" s="38"/>
      <c r="M2251" s="38"/>
      <c r="N2251" s="38"/>
      <c r="O2251" s="38"/>
      <c r="P2251" s="38"/>
      <c r="Q2251" s="34">
        <v>34</v>
      </c>
      <c r="R2251" s="34">
        <v>1.52</v>
      </c>
      <c r="U2251" s="39">
        <f t="shared" si="154"/>
        <v>32.481900000000003</v>
      </c>
      <c r="V2251" s="34">
        <v>9.9</v>
      </c>
      <c r="X2251" s="39"/>
      <c r="AA2251" s="34">
        <v>433.42700000000002</v>
      </c>
      <c r="AB2251" s="34">
        <v>423.52699999999999</v>
      </c>
      <c r="AD2251" s="34">
        <v>9.1069999999999993</v>
      </c>
    </row>
    <row r="2252" spans="1:30" s="34" customFormat="1" x14ac:dyDescent="0.2">
      <c r="A2252" s="34" t="s">
        <v>200</v>
      </c>
      <c r="B2252" s="44">
        <v>473427095052005</v>
      </c>
      <c r="C2252" s="36">
        <v>311</v>
      </c>
      <c r="D2252" s="37">
        <v>31551</v>
      </c>
      <c r="E2252" s="37"/>
      <c r="F2252" s="37"/>
      <c r="G2252" s="37"/>
      <c r="H2252" s="37"/>
      <c r="I2252" s="37"/>
      <c r="J2252" s="38" t="str">
        <f t="shared" si="153"/>
        <v>S</v>
      </c>
      <c r="K2252" s="38"/>
      <c r="L2252" s="38"/>
      <c r="M2252" s="38"/>
      <c r="N2252" s="38"/>
      <c r="O2252" s="38"/>
      <c r="P2252" s="38"/>
      <c r="Q2252" s="34">
        <v>34</v>
      </c>
      <c r="R2252" s="34">
        <v>1.53</v>
      </c>
      <c r="U2252" s="39">
        <f t="shared" si="154"/>
        <v>32.472057</v>
      </c>
      <c r="V2252" s="34">
        <v>9.8970000000000002</v>
      </c>
      <c r="X2252" s="39"/>
      <c r="AA2252" s="34">
        <v>433.42700000000002</v>
      </c>
      <c r="AB2252" s="34">
        <v>423.53</v>
      </c>
      <c r="AD2252" s="34">
        <v>9.1039999999999992</v>
      </c>
    </row>
    <row r="2253" spans="1:30" s="34" customFormat="1" x14ac:dyDescent="0.2">
      <c r="A2253" s="34" t="s">
        <v>200</v>
      </c>
      <c r="B2253" s="44">
        <v>473427095052005</v>
      </c>
      <c r="C2253" s="36">
        <v>311</v>
      </c>
      <c r="D2253" s="37">
        <v>31568</v>
      </c>
      <c r="E2253" s="37"/>
      <c r="F2253" s="37"/>
      <c r="G2253" s="37"/>
      <c r="H2253" s="37"/>
      <c r="I2253" s="37"/>
      <c r="J2253" s="38" t="str">
        <f t="shared" si="153"/>
        <v>S</v>
      </c>
      <c r="K2253" s="38"/>
      <c r="L2253" s="38"/>
      <c r="M2253" s="38"/>
      <c r="N2253" s="38"/>
      <c r="O2253" s="38"/>
      <c r="P2253" s="38"/>
      <c r="Q2253" s="34">
        <v>34</v>
      </c>
      <c r="R2253" s="34">
        <v>1.5</v>
      </c>
      <c r="U2253" s="39">
        <f t="shared" si="154"/>
        <v>32.501586000000003</v>
      </c>
      <c r="V2253" s="34">
        <v>9.9060000000000006</v>
      </c>
      <c r="X2253" s="39"/>
      <c r="AA2253" s="34">
        <v>433.42700000000002</v>
      </c>
      <c r="AB2253" s="34">
        <v>423.52100000000002</v>
      </c>
      <c r="AD2253" s="34">
        <v>9.1129999999999995</v>
      </c>
    </row>
    <row r="2254" spans="1:30" s="34" customFormat="1" x14ac:dyDescent="0.2">
      <c r="A2254" s="34" t="s">
        <v>200</v>
      </c>
      <c r="B2254" s="44">
        <v>473427095052005</v>
      </c>
      <c r="C2254" s="36">
        <v>311</v>
      </c>
      <c r="D2254" s="37">
        <v>31578</v>
      </c>
      <c r="E2254" s="37"/>
      <c r="F2254" s="37"/>
      <c r="G2254" s="37"/>
      <c r="H2254" s="37"/>
      <c r="I2254" s="37"/>
      <c r="J2254" s="38" t="str">
        <f t="shared" si="153"/>
        <v>S</v>
      </c>
      <c r="K2254" s="38"/>
      <c r="L2254" s="38"/>
      <c r="M2254" s="38"/>
      <c r="N2254" s="38"/>
      <c r="O2254" s="38"/>
      <c r="P2254" s="38"/>
      <c r="Q2254" s="34">
        <v>34</v>
      </c>
      <c r="R2254" s="34">
        <v>1.52</v>
      </c>
      <c r="U2254" s="39">
        <f t="shared" si="154"/>
        <v>32.481900000000003</v>
      </c>
      <c r="V2254" s="34">
        <v>9.9</v>
      </c>
      <c r="X2254" s="39"/>
      <c r="AA2254" s="34">
        <v>433.42700000000002</v>
      </c>
      <c r="AB2254" s="34">
        <v>423.52699999999999</v>
      </c>
      <c r="AD2254" s="34">
        <v>9.1069999999999993</v>
      </c>
    </row>
    <row r="2255" spans="1:30" s="34" customFormat="1" x14ac:dyDescent="0.2">
      <c r="A2255" s="34" t="s">
        <v>200</v>
      </c>
      <c r="B2255" s="44">
        <v>473427095052005</v>
      </c>
      <c r="C2255" s="36">
        <v>311</v>
      </c>
      <c r="D2255" s="37">
        <v>31592</v>
      </c>
      <c r="E2255" s="37"/>
      <c r="F2255" s="37"/>
      <c r="G2255" s="37"/>
      <c r="H2255" s="37"/>
      <c r="I2255" s="37"/>
      <c r="J2255" s="38" t="str">
        <f t="shared" si="153"/>
        <v>S</v>
      </c>
      <c r="K2255" s="38"/>
      <c r="L2255" s="38"/>
      <c r="M2255" s="38"/>
      <c r="N2255" s="38"/>
      <c r="O2255" s="38"/>
      <c r="P2255" s="38"/>
      <c r="Q2255" s="34">
        <v>34</v>
      </c>
      <c r="R2255" s="34">
        <v>1.54</v>
      </c>
      <c r="U2255" s="39">
        <f t="shared" si="154"/>
        <v>32.462214000000003</v>
      </c>
      <c r="V2255" s="34">
        <v>9.8940000000000001</v>
      </c>
      <c r="X2255" s="39"/>
      <c r="AA2255" s="34">
        <v>433.42700000000002</v>
      </c>
      <c r="AB2255" s="34">
        <v>423.53300000000002</v>
      </c>
      <c r="AD2255" s="34">
        <v>9.1010000000000009</v>
      </c>
    </row>
    <row r="2256" spans="1:30" s="34" customFormat="1" x14ac:dyDescent="0.2">
      <c r="A2256" s="34" t="s">
        <v>200</v>
      </c>
      <c r="B2256" s="44">
        <v>473427095052005</v>
      </c>
      <c r="C2256" s="36">
        <v>311</v>
      </c>
      <c r="D2256" s="37">
        <v>31602</v>
      </c>
      <c r="E2256" s="37"/>
      <c r="F2256" s="37"/>
      <c r="G2256" s="37"/>
      <c r="H2256" s="37"/>
      <c r="I2256" s="37"/>
      <c r="J2256" s="38" t="str">
        <f t="shared" si="153"/>
        <v>S</v>
      </c>
      <c r="K2256" s="38"/>
      <c r="L2256" s="38"/>
      <c r="M2256" s="38"/>
      <c r="N2256" s="38"/>
      <c r="O2256" s="38"/>
      <c r="P2256" s="38"/>
      <c r="Q2256" s="34">
        <v>34</v>
      </c>
      <c r="R2256" s="34">
        <v>1.48</v>
      </c>
      <c r="U2256" s="39">
        <f t="shared" si="154"/>
        <v>32.521272000000003</v>
      </c>
      <c r="V2256" s="34">
        <v>9.9120000000000008</v>
      </c>
      <c r="X2256" s="39"/>
      <c r="AA2256" s="34">
        <v>433.42700000000002</v>
      </c>
      <c r="AB2256" s="34">
        <v>423.51499999999999</v>
      </c>
      <c r="AD2256" s="34">
        <v>9.1189999999999998</v>
      </c>
    </row>
    <row r="2257" spans="1:30" s="34" customFormat="1" x14ac:dyDescent="0.2">
      <c r="A2257" s="34" t="s">
        <v>200</v>
      </c>
      <c r="B2257" s="44">
        <v>473427095052005</v>
      </c>
      <c r="C2257" s="36">
        <v>311</v>
      </c>
      <c r="D2257" s="37">
        <v>31606</v>
      </c>
      <c r="E2257" s="37"/>
      <c r="F2257" s="37"/>
      <c r="G2257" s="37"/>
      <c r="H2257" s="37"/>
      <c r="I2257" s="37"/>
      <c r="J2257" s="38" t="str">
        <f t="shared" si="153"/>
        <v>S</v>
      </c>
      <c r="K2257" s="38"/>
      <c r="L2257" s="38"/>
      <c r="M2257" s="38"/>
      <c r="N2257" s="38"/>
      <c r="O2257" s="38"/>
      <c r="P2257" s="38"/>
      <c r="Q2257" s="34">
        <v>34</v>
      </c>
      <c r="R2257" s="34">
        <v>1.41</v>
      </c>
      <c r="U2257" s="39">
        <f t="shared" si="154"/>
        <v>32.593454000000001</v>
      </c>
      <c r="V2257" s="34">
        <v>9.9339999999999993</v>
      </c>
      <c r="X2257" s="39"/>
      <c r="AA2257" s="34">
        <v>433.42700000000002</v>
      </c>
      <c r="AB2257" s="34">
        <v>423.49299999999999</v>
      </c>
      <c r="AD2257" s="34">
        <v>9.141</v>
      </c>
    </row>
    <row r="2258" spans="1:30" s="34" customFormat="1" x14ac:dyDescent="0.2">
      <c r="A2258" s="34" t="s">
        <v>200</v>
      </c>
      <c r="B2258" s="44">
        <v>473427095052005</v>
      </c>
      <c r="C2258" s="36">
        <v>311</v>
      </c>
      <c r="D2258" s="37">
        <v>31614</v>
      </c>
      <c r="E2258" s="37"/>
      <c r="F2258" s="37"/>
      <c r="G2258" s="37"/>
      <c r="H2258" s="37"/>
      <c r="I2258" s="37"/>
      <c r="J2258" s="38" t="str">
        <f t="shared" si="153"/>
        <v>S</v>
      </c>
      <c r="K2258" s="38"/>
      <c r="L2258" s="38"/>
      <c r="M2258" s="38"/>
      <c r="N2258" s="38"/>
      <c r="O2258" s="38"/>
      <c r="P2258" s="38"/>
      <c r="Q2258" s="34">
        <v>34</v>
      </c>
      <c r="R2258" s="34">
        <v>1.37</v>
      </c>
      <c r="U2258" s="39">
        <f t="shared" si="154"/>
        <v>32.632826000000001</v>
      </c>
      <c r="V2258" s="34">
        <v>9.9459999999999997</v>
      </c>
      <c r="X2258" s="39"/>
      <c r="AA2258" s="34">
        <v>433.42700000000002</v>
      </c>
      <c r="AB2258" s="34">
        <v>423.48099999999999</v>
      </c>
      <c r="AD2258" s="34">
        <v>9.1530000000000005</v>
      </c>
    </row>
    <row r="2259" spans="1:30" s="34" customFormat="1" x14ac:dyDescent="0.2">
      <c r="A2259" s="34" t="s">
        <v>200</v>
      </c>
      <c r="B2259" s="44">
        <v>473427095052005</v>
      </c>
      <c r="C2259" s="36">
        <v>311</v>
      </c>
      <c r="D2259" s="37">
        <v>31719</v>
      </c>
      <c r="E2259" s="37"/>
      <c r="F2259" s="37"/>
      <c r="G2259" s="37"/>
      <c r="H2259" s="37"/>
      <c r="I2259" s="37"/>
      <c r="J2259" s="38" t="str">
        <f t="shared" si="153"/>
        <v>S</v>
      </c>
      <c r="K2259" s="38"/>
      <c r="L2259" s="38"/>
      <c r="M2259" s="38"/>
      <c r="N2259" s="38"/>
      <c r="O2259" s="38"/>
      <c r="P2259" s="38"/>
      <c r="Q2259" s="34">
        <v>34</v>
      </c>
      <c r="R2259" s="34">
        <v>0.96</v>
      </c>
      <c r="U2259" s="39">
        <f t="shared" si="154"/>
        <v>33.042951000000002</v>
      </c>
      <c r="V2259" s="34">
        <v>10.071</v>
      </c>
      <c r="X2259" s="39"/>
      <c r="AA2259" s="34">
        <v>433.42700000000002</v>
      </c>
      <c r="AB2259" s="34">
        <v>423.35599999999999</v>
      </c>
      <c r="AD2259" s="34">
        <v>9.2780000000000005</v>
      </c>
    </row>
    <row r="2260" spans="1:30" s="34" customFormat="1" x14ac:dyDescent="0.2">
      <c r="A2260" s="34" t="s">
        <v>200</v>
      </c>
      <c r="B2260" s="44">
        <v>473427095052005</v>
      </c>
      <c r="C2260" s="36">
        <v>311</v>
      </c>
      <c r="D2260" s="37">
        <v>31760</v>
      </c>
      <c r="E2260" s="37"/>
      <c r="F2260" s="37"/>
      <c r="G2260" s="37"/>
      <c r="H2260" s="37"/>
      <c r="I2260" s="37"/>
      <c r="J2260" s="38" t="str">
        <f t="shared" si="153"/>
        <v>S</v>
      </c>
      <c r="K2260" s="38"/>
      <c r="L2260" s="38"/>
      <c r="M2260" s="38"/>
      <c r="N2260" s="38"/>
      <c r="O2260" s="38"/>
      <c r="P2260" s="38"/>
      <c r="Q2260" s="34">
        <v>34</v>
      </c>
      <c r="R2260" s="34">
        <v>1.08</v>
      </c>
      <c r="U2260" s="39">
        <f t="shared" si="154"/>
        <v>32.921554</v>
      </c>
      <c r="V2260" s="34">
        <v>10.034000000000001</v>
      </c>
      <c r="X2260" s="39"/>
      <c r="AA2260" s="34">
        <v>433.42700000000002</v>
      </c>
      <c r="AB2260" s="34">
        <v>423.39299999999997</v>
      </c>
      <c r="AD2260" s="34">
        <v>9.2409999999999997</v>
      </c>
    </row>
    <row r="2261" spans="1:30" s="34" customFormat="1" x14ac:dyDescent="0.2">
      <c r="A2261" s="34" t="s">
        <v>200</v>
      </c>
      <c r="B2261" s="44">
        <v>473427095052005</v>
      </c>
      <c r="C2261" s="36">
        <v>311</v>
      </c>
      <c r="D2261" s="37">
        <v>31774</v>
      </c>
      <c r="E2261" s="37"/>
      <c r="F2261" s="37"/>
      <c r="G2261" s="37"/>
      <c r="H2261" s="37"/>
      <c r="I2261" s="37"/>
      <c r="J2261" s="38" t="str">
        <f t="shared" si="153"/>
        <v>S</v>
      </c>
      <c r="K2261" s="38"/>
      <c r="L2261" s="38"/>
      <c r="M2261" s="38"/>
      <c r="N2261" s="38"/>
      <c r="O2261" s="38"/>
      <c r="P2261" s="38"/>
      <c r="Q2261" s="34">
        <v>34</v>
      </c>
      <c r="R2261" s="34">
        <v>0.95</v>
      </c>
      <c r="U2261" s="39">
        <f t="shared" si="154"/>
        <v>33.052793999999999</v>
      </c>
      <c r="V2261" s="34">
        <v>10.074</v>
      </c>
      <c r="X2261" s="39"/>
      <c r="AA2261" s="34">
        <v>433.42700000000002</v>
      </c>
      <c r="AB2261" s="34">
        <v>423.35300000000001</v>
      </c>
      <c r="AD2261" s="34">
        <v>9.2810000000000006</v>
      </c>
    </row>
    <row r="2262" spans="1:30" s="34" customFormat="1" x14ac:dyDescent="0.2">
      <c r="A2262" s="34" t="s">
        <v>200</v>
      </c>
      <c r="B2262" s="44">
        <v>473427095052005</v>
      </c>
      <c r="C2262" s="36">
        <v>311</v>
      </c>
      <c r="D2262" s="37">
        <v>31780</v>
      </c>
      <c r="E2262" s="37"/>
      <c r="F2262" s="37"/>
      <c r="G2262" s="37"/>
      <c r="H2262" s="37"/>
      <c r="I2262" s="37"/>
      <c r="J2262" s="38" t="str">
        <f t="shared" si="153"/>
        <v>S</v>
      </c>
      <c r="K2262" s="38"/>
      <c r="L2262" s="38"/>
      <c r="M2262" s="38"/>
      <c r="N2262" s="38"/>
      <c r="O2262" s="38"/>
      <c r="P2262" s="38"/>
      <c r="Q2262" s="34">
        <v>34</v>
      </c>
      <c r="R2262" s="34">
        <v>0.93</v>
      </c>
      <c r="U2262" s="39">
        <f t="shared" si="154"/>
        <v>33.072479999999999</v>
      </c>
      <c r="V2262" s="34">
        <v>10.08</v>
      </c>
      <c r="X2262" s="39"/>
      <c r="AA2262" s="34">
        <v>433.42700000000002</v>
      </c>
      <c r="AB2262" s="34">
        <v>423.34699999999998</v>
      </c>
      <c r="AD2262" s="34">
        <v>9.2870000000000008</v>
      </c>
    </row>
    <row r="2263" spans="1:30" s="34" customFormat="1" x14ac:dyDescent="0.2">
      <c r="A2263" s="34" t="s">
        <v>200</v>
      </c>
      <c r="B2263" s="44">
        <v>473427095052005</v>
      </c>
      <c r="C2263" s="36">
        <v>311</v>
      </c>
      <c r="D2263" s="37">
        <v>31788</v>
      </c>
      <c r="E2263" s="37"/>
      <c r="F2263" s="37"/>
      <c r="G2263" s="37"/>
      <c r="H2263" s="37"/>
      <c r="I2263" s="37"/>
      <c r="J2263" s="38" t="str">
        <f t="shared" si="153"/>
        <v>S</v>
      </c>
      <c r="K2263" s="38"/>
      <c r="L2263" s="38"/>
      <c r="M2263" s="38"/>
      <c r="N2263" s="38"/>
      <c r="O2263" s="38"/>
      <c r="P2263" s="38"/>
      <c r="Q2263" s="34">
        <v>34</v>
      </c>
      <c r="R2263" s="34">
        <v>0.91</v>
      </c>
      <c r="U2263" s="39">
        <f t="shared" si="154"/>
        <v>33.092165999999999</v>
      </c>
      <c r="V2263" s="34">
        <v>10.086</v>
      </c>
      <c r="X2263" s="39"/>
      <c r="AA2263" s="34">
        <v>433.42700000000002</v>
      </c>
      <c r="AB2263" s="34">
        <v>423.34100000000001</v>
      </c>
      <c r="AD2263" s="34">
        <v>9.2929999999999993</v>
      </c>
    </row>
    <row r="2264" spans="1:30" s="34" customFormat="1" x14ac:dyDescent="0.2">
      <c r="A2264" s="34" t="s">
        <v>200</v>
      </c>
      <c r="B2264" s="44">
        <v>473427095052005</v>
      </c>
      <c r="C2264" s="36">
        <v>311</v>
      </c>
      <c r="D2264" s="37">
        <v>31904</v>
      </c>
      <c r="E2264" s="37"/>
      <c r="F2264" s="37"/>
      <c r="G2264" s="37"/>
      <c r="H2264" s="37"/>
      <c r="I2264" s="37"/>
      <c r="J2264" s="38" t="str">
        <f t="shared" si="153"/>
        <v>S</v>
      </c>
      <c r="K2264" s="38"/>
      <c r="L2264" s="38"/>
      <c r="M2264" s="38"/>
      <c r="N2264" s="38"/>
      <c r="O2264" s="38"/>
      <c r="P2264" s="38"/>
      <c r="Q2264" s="34">
        <v>34</v>
      </c>
      <c r="R2264" s="34">
        <v>0.74</v>
      </c>
      <c r="U2264" s="39">
        <f t="shared" si="154"/>
        <v>33.262778000000004</v>
      </c>
      <c r="V2264" s="34">
        <v>10.138</v>
      </c>
      <c r="X2264" s="39"/>
      <c r="AA2264" s="34">
        <v>433.42700000000002</v>
      </c>
      <c r="AB2264" s="34">
        <v>423.28899999999999</v>
      </c>
      <c r="AD2264" s="34">
        <v>9.3450000000000006</v>
      </c>
    </row>
    <row r="2265" spans="1:30" s="34" customFormat="1" x14ac:dyDescent="0.2">
      <c r="A2265" s="34" t="s">
        <v>200</v>
      </c>
      <c r="B2265" s="44">
        <v>473427095052005</v>
      </c>
      <c r="C2265" s="36">
        <v>311</v>
      </c>
      <c r="D2265" s="37">
        <v>32381</v>
      </c>
      <c r="E2265" s="37"/>
      <c r="F2265" s="37"/>
      <c r="G2265" s="37"/>
      <c r="H2265" s="37"/>
      <c r="I2265" s="37"/>
      <c r="J2265" s="38" t="str">
        <f t="shared" si="153"/>
        <v>S</v>
      </c>
      <c r="K2265" s="38"/>
      <c r="L2265" s="38"/>
      <c r="M2265" s="38"/>
      <c r="N2265" s="38"/>
      <c r="O2265" s="38"/>
      <c r="P2265" s="38"/>
      <c r="Q2265" s="34">
        <v>34</v>
      </c>
      <c r="R2265" s="34">
        <v>0.68</v>
      </c>
      <c r="U2265" s="39">
        <f t="shared" si="154"/>
        <v>33.321836000000005</v>
      </c>
      <c r="V2265" s="34">
        <v>10.156000000000001</v>
      </c>
      <c r="X2265" s="39"/>
      <c r="AA2265" s="34">
        <v>433.42700000000002</v>
      </c>
      <c r="AB2265" s="34">
        <v>423.27100000000002</v>
      </c>
      <c r="AD2265" s="34">
        <v>9.3629999999999995</v>
      </c>
    </row>
    <row r="2266" spans="1:30" s="34" customFormat="1" x14ac:dyDescent="0.2">
      <c r="A2266" s="34" t="s">
        <v>200</v>
      </c>
      <c r="B2266" s="44">
        <v>473427095052005</v>
      </c>
      <c r="C2266" s="36">
        <v>311</v>
      </c>
      <c r="D2266" s="37">
        <v>32397</v>
      </c>
      <c r="E2266" s="37"/>
      <c r="F2266" s="37"/>
      <c r="G2266" s="37"/>
      <c r="H2266" s="37"/>
      <c r="I2266" s="37"/>
      <c r="J2266" s="38" t="str">
        <f t="shared" si="153"/>
        <v>V</v>
      </c>
      <c r="K2266" s="38"/>
      <c r="L2266" s="38"/>
      <c r="M2266" s="38"/>
      <c r="N2266" s="38"/>
      <c r="O2266" s="38"/>
      <c r="P2266" s="38"/>
      <c r="U2266" s="39">
        <f t="shared" si="154"/>
        <v>33.390737000000001</v>
      </c>
      <c r="V2266" s="34">
        <v>10.177</v>
      </c>
      <c r="X2266" s="39"/>
      <c r="AA2266" s="34">
        <v>433.42700000000002</v>
      </c>
      <c r="AB2266" s="34">
        <v>423.25</v>
      </c>
      <c r="AD2266" s="34">
        <v>9.3840000000000003</v>
      </c>
    </row>
    <row r="2267" spans="1:30" s="34" customFormat="1" x14ac:dyDescent="0.2">
      <c r="A2267" s="34" t="s">
        <v>200</v>
      </c>
      <c r="B2267" s="44">
        <v>473427095052005</v>
      </c>
      <c r="C2267" s="36">
        <v>311</v>
      </c>
      <c r="D2267" s="37">
        <v>32411</v>
      </c>
      <c r="E2267" s="37"/>
      <c r="F2267" s="37"/>
      <c r="G2267" s="37"/>
      <c r="H2267" s="37"/>
      <c r="I2267" s="37"/>
      <c r="J2267" s="38" t="str">
        <f t="shared" si="153"/>
        <v>V</v>
      </c>
      <c r="K2267" s="38"/>
      <c r="L2267" s="38"/>
      <c r="M2267" s="38"/>
      <c r="N2267" s="38"/>
      <c r="O2267" s="38"/>
      <c r="P2267" s="38"/>
      <c r="U2267" s="39">
        <f t="shared" si="154"/>
        <v>33.443232999999999</v>
      </c>
      <c r="V2267" s="34">
        <v>10.193</v>
      </c>
      <c r="X2267" s="39"/>
      <c r="AA2267" s="34">
        <v>433.42700000000002</v>
      </c>
      <c r="AB2267" s="34">
        <v>423.23399999999998</v>
      </c>
      <c r="AD2267" s="34">
        <v>9.4</v>
      </c>
    </row>
    <row r="2268" spans="1:30" s="34" customFormat="1" x14ac:dyDescent="0.2">
      <c r="A2268" s="34" t="s">
        <v>200</v>
      </c>
      <c r="B2268" s="44">
        <v>473427095052005</v>
      </c>
      <c r="C2268" s="36">
        <v>311</v>
      </c>
      <c r="D2268" s="37">
        <v>32476</v>
      </c>
      <c r="E2268" s="37"/>
      <c r="F2268" s="37"/>
      <c r="G2268" s="37"/>
      <c r="H2268" s="37"/>
      <c r="I2268" s="37"/>
      <c r="J2268" s="38" t="str">
        <f t="shared" si="153"/>
        <v>S</v>
      </c>
      <c r="K2268" s="38"/>
      <c r="L2268" s="38"/>
      <c r="M2268" s="38"/>
      <c r="N2268" s="38"/>
      <c r="O2268" s="38"/>
      <c r="P2268" s="38"/>
      <c r="Q2268" s="34">
        <v>34</v>
      </c>
      <c r="R2268" s="34">
        <v>0.53</v>
      </c>
      <c r="U2268" s="39">
        <f t="shared" si="154"/>
        <v>33.472762000000003</v>
      </c>
      <c r="V2268" s="34">
        <v>10.202</v>
      </c>
      <c r="X2268" s="39"/>
      <c r="AA2268" s="34">
        <v>433.42700000000002</v>
      </c>
      <c r="AB2268" s="34">
        <v>423.22500000000002</v>
      </c>
      <c r="AD2268" s="34">
        <v>9.4090000000000007</v>
      </c>
    </row>
    <row r="2269" spans="1:30" s="34" customFormat="1" x14ac:dyDescent="0.2">
      <c r="A2269" s="34" t="s">
        <v>200</v>
      </c>
      <c r="B2269" s="44">
        <v>473427095052005</v>
      </c>
      <c r="C2269" s="36">
        <v>311</v>
      </c>
      <c r="D2269" s="37">
        <v>32667</v>
      </c>
      <c r="E2269" s="37"/>
      <c r="F2269" s="37"/>
      <c r="G2269" s="37"/>
      <c r="H2269" s="37"/>
      <c r="I2269" s="37"/>
      <c r="J2269" s="38" t="str">
        <f t="shared" si="153"/>
        <v>V</v>
      </c>
      <c r="K2269" s="38"/>
      <c r="L2269" s="38"/>
      <c r="M2269" s="38"/>
      <c r="N2269" s="38"/>
      <c r="O2269" s="38"/>
      <c r="P2269" s="38"/>
      <c r="U2269" s="39">
        <f t="shared" si="154"/>
        <v>33.052793999999999</v>
      </c>
      <c r="V2269" s="34">
        <v>10.074</v>
      </c>
      <c r="X2269" s="39"/>
      <c r="AA2269" s="34">
        <v>433.42700000000002</v>
      </c>
      <c r="AB2269" s="34">
        <v>423.35300000000001</v>
      </c>
      <c r="AD2269" s="34">
        <v>9.2810000000000006</v>
      </c>
    </row>
    <row r="2270" spans="1:30" s="34" customFormat="1" x14ac:dyDescent="0.2">
      <c r="A2270" s="34" t="s">
        <v>200</v>
      </c>
      <c r="B2270" s="44">
        <v>473427095052005</v>
      </c>
      <c r="C2270" s="36">
        <v>311</v>
      </c>
      <c r="D2270" s="37">
        <v>32723</v>
      </c>
      <c r="E2270" s="37"/>
      <c r="F2270" s="37"/>
      <c r="G2270" s="37"/>
      <c r="H2270" s="37"/>
      <c r="I2270" s="37"/>
      <c r="J2270" s="38" t="str">
        <f t="shared" si="153"/>
        <v>V</v>
      </c>
      <c r="K2270" s="38"/>
      <c r="L2270" s="38"/>
      <c r="M2270" s="38"/>
      <c r="N2270" s="38"/>
      <c r="O2270" s="38"/>
      <c r="P2270" s="38"/>
      <c r="U2270" s="39">
        <f t="shared" si="154"/>
        <v>33.216844000000002</v>
      </c>
      <c r="V2270" s="34">
        <v>10.124000000000001</v>
      </c>
      <c r="X2270" s="39"/>
      <c r="AA2270" s="34">
        <v>433.42700000000002</v>
      </c>
      <c r="AB2270" s="34">
        <v>423.303</v>
      </c>
      <c r="AD2270" s="34">
        <v>9.3309999999999995</v>
      </c>
    </row>
    <row r="2271" spans="1:30" s="34" customFormat="1" x14ac:dyDescent="0.2">
      <c r="A2271" s="34" t="s">
        <v>200</v>
      </c>
      <c r="B2271" s="44">
        <v>473427095052005</v>
      </c>
      <c r="C2271" s="36">
        <v>311</v>
      </c>
      <c r="D2271" s="37">
        <v>32755</v>
      </c>
      <c r="E2271" s="37"/>
      <c r="F2271" s="37"/>
      <c r="G2271" s="37"/>
      <c r="H2271" s="37"/>
      <c r="I2271" s="37"/>
      <c r="J2271" s="38" t="str">
        <f t="shared" si="153"/>
        <v>V</v>
      </c>
      <c r="K2271" s="38"/>
      <c r="L2271" s="38"/>
      <c r="M2271" s="38"/>
      <c r="N2271" s="38"/>
      <c r="O2271" s="38"/>
      <c r="P2271" s="38"/>
      <c r="U2271" s="39">
        <f t="shared" si="154"/>
        <v>33.36777</v>
      </c>
      <c r="V2271" s="34">
        <v>10.17</v>
      </c>
      <c r="X2271" s="39"/>
      <c r="AA2271" s="34">
        <v>433.42700000000002</v>
      </c>
      <c r="AB2271" s="34">
        <v>423.25700000000001</v>
      </c>
      <c r="AD2271" s="34">
        <v>9.3770000000000007</v>
      </c>
    </row>
    <row r="2272" spans="1:30" s="34" customFormat="1" x14ac:dyDescent="0.2">
      <c r="A2272" s="34" t="s">
        <v>200</v>
      </c>
      <c r="B2272" s="44">
        <v>473427095052005</v>
      </c>
      <c r="C2272" s="36">
        <v>311</v>
      </c>
      <c r="D2272" s="37">
        <v>32781</v>
      </c>
      <c r="E2272" s="37"/>
      <c r="F2272" s="37"/>
      <c r="G2272" s="37"/>
      <c r="H2272" s="37"/>
      <c r="I2272" s="37"/>
      <c r="J2272" s="38" t="str">
        <f t="shared" si="153"/>
        <v>V</v>
      </c>
      <c r="K2272" s="38"/>
      <c r="L2272" s="38"/>
      <c r="M2272" s="38"/>
      <c r="N2272" s="38"/>
      <c r="O2272" s="38"/>
      <c r="P2272" s="38"/>
      <c r="U2272" s="39">
        <f t="shared" si="154"/>
        <v>33.387456</v>
      </c>
      <c r="V2272" s="34">
        <v>10.176</v>
      </c>
      <c r="X2272" s="39"/>
      <c r="AA2272" s="34">
        <v>433.42700000000002</v>
      </c>
      <c r="AB2272" s="34">
        <v>423.25099999999998</v>
      </c>
      <c r="AD2272" s="34">
        <v>9.3829999999999991</v>
      </c>
    </row>
    <row r="2273" spans="1:30" s="34" customFormat="1" x14ac:dyDescent="0.2">
      <c r="A2273" s="34" t="s">
        <v>200</v>
      </c>
      <c r="B2273" s="44">
        <v>473427095052005</v>
      </c>
      <c r="C2273" s="36">
        <v>311</v>
      </c>
      <c r="D2273" s="37">
        <v>32802</v>
      </c>
      <c r="E2273" s="37"/>
      <c r="F2273" s="37"/>
      <c r="G2273" s="37"/>
      <c r="H2273" s="37"/>
      <c r="I2273" s="37"/>
      <c r="J2273" s="38" t="str">
        <f t="shared" si="153"/>
        <v>V</v>
      </c>
      <c r="K2273" s="38"/>
      <c r="L2273" s="38"/>
      <c r="M2273" s="38"/>
      <c r="N2273" s="38"/>
      <c r="O2273" s="38"/>
      <c r="P2273" s="38"/>
      <c r="U2273" s="39">
        <f t="shared" si="154"/>
        <v>33.413703999999996</v>
      </c>
      <c r="V2273" s="34">
        <v>10.183999999999999</v>
      </c>
      <c r="X2273" s="39"/>
      <c r="AA2273" s="34">
        <v>433.42700000000002</v>
      </c>
      <c r="AB2273" s="34">
        <v>423.24299999999999</v>
      </c>
      <c r="AD2273" s="34">
        <v>9.391</v>
      </c>
    </row>
    <row r="2274" spans="1:30" s="34" customFormat="1" x14ac:dyDescent="0.2">
      <c r="A2274" s="34" t="s">
        <v>200</v>
      </c>
      <c r="B2274" s="44">
        <v>473427095052005</v>
      </c>
      <c r="C2274" s="36">
        <v>311</v>
      </c>
      <c r="D2274" s="37">
        <v>32807</v>
      </c>
      <c r="E2274" s="37"/>
      <c r="F2274" s="37"/>
      <c r="G2274" s="37"/>
      <c r="H2274" s="37"/>
      <c r="I2274" s="37"/>
      <c r="J2274" s="38" t="str">
        <f t="shared" si="153"/>
        <v>V</v>
      </c>
      <c r="K2274" s="38"/>
      <c r="L2274" s="38"/>
      <c r="M2274" s="38"/>
      <c r="N2274" s="38"/>
      <c r="O2274" s="38"/>
      <c r="P2274" s="38"/>
      <c r="U2274" s="39">
        <f t="shared" si="154"/>
        <v>33.433390000000003</v>
      </c>
      <c r="V2274" s="34">
        <v>10.19</v>
      </c>
      <c r="X2274" s="39"/>
      <c r="AA2274" s="34">
        <v>433.42700000000002</v>
      </c>
      <c r="AB2274" s="34">
        <v>423.23700000000002</v>
      </c>
      <c r="AD2274" s="34">
        <v>9.3970000000000002</v>
      </c>
    </row>
    <row r="2275" spans="1:30" s="34" customFormat="1" x14ac:dyDescent="0.2">
      <c r="A2275" s="34" t="s">
        <v>200</v>
      </c>
      <c r="B2275" s="44">
        <v>473427095052005</v>
      </c>
      <c r="C2275" s="36">
        <v>311</v>
      </c>
      <c r="D2275" s="37">
        <v>32811</v>
      </c>
      <c r="E2275" s="37"/>
      <c r="F2275" s="37"/>
      <c r="G2275" s="37"/>
      <c r="H2275" s="37"/>
      <c r="I2275" s="37"/>
      <c r="J2275" s="38" t="str">
        <f t="shared" si="153"/>
        <v>V</v>
      </c>
      <c r="K2275" s="38"/>
      <c r="L2275" s="38"/>
      <c r="M2275" s="38"/>
      <c r="N2275" s="38"/>
      <c r="O2275" s="38"/>
      <c r="P2275" s="38"/>
      <c r="U2275" s="39">
        <f t="shared" si="154"/>
        <v>33.416985000000004</v>
      </c>
      <c r="V2275" s="34">
        <v>10.185</v>
      </c>
      <c r="X2275" s="39"/>
      <c r="AA2275" s="34">
        <v>433.42700000000002</v>
      </c>
      <c r="AB2275" s="34">
        <v>423.24200000000002</v>
      </c>
      <c r="AD2275" s="34">
        <v>9.3919999999999995</v>
      </c>
    </row>
    <row r="2276" spans="1:30" s="34" customFormat="1" x14ac:dyDescent="0.2">
      <c r="A2276" s="34" t="s">
        <v>200</v>
      </c>
      <c r="B2276" s="44">
        <v>473427095052005</v>
      </c>
      <c r="C2276" s="36">
        <v>311</v>
      </c>
      <c r="D2276" s="37">
        <v>33313</v>
      </c>
      <c r="E2276" s="37"/>
      <c r="F2276" s="37"/>
      <c r="G2276" s="37"/>
      <c r="H2276" s="37"/>
      <c r="I2276" s="37"/>
      <c r="J2276" s="38" t="str">
        <f t="shared" si="153"/>
        <v>V</v>
      </c>
      <c r="K2276" s="38"/>
      <c r="L2276" s="38"/>
      <c r="M2276" s="38"/>
      <c r="N2276" s="38"/>
      <c r="O2276" s="38"/>
      <c r="P2276" s="38"/>
      <c r="U2276" s="39">
        <f t="shared" si="154"/>
        <v>34.105995</v>
      </c>
      <c r="V2276" s="34">
        <v>10.395</v>
      </c>
      <c r="X2276" s="39"/>
      <c r="AA2276" s="34">
        <v>433.42700000000002</v>
      </c>
      <c r="AB2276" s="34">
        <v>423.03199999999998</v>
      </c>
      <c r="AD2276" s="34">
        <v>9.6020000000000003</v>
      </c>
    </row>
    <row r="2277" spans="1:30" s="34" customFormat="1" x14ac:dyDescent="0.2">
      <c r="A2277" s="34" t="s">
        <v>200</v>
      </c>
      <c r="B2277" s="44">
        <v>473427095052005</v>
      </c>
      <c r="C2277" s="36">
        <v>311</v>
      </c>
      <c r="D2277" s="37">
        <v>33323</v>
      </c>
      <c r="E2277" s="37"/>
      <c r="F2277" s="37"/>
      <c r="G2277" s="37"/>
      <c r="H2277" s="37"/>
      <c r="I2277" s="37"/>
      <c r="J2277" s="38" t="str">
        <f t="shared" si="153"/>
        <v>V</v>
      </c>
      <c r="K2277" s="38"/>
      <c r="L2277" s="38"/>
      <c r="M2277" s="38"/>
      <c r="N2277" s="38"/>
      <c r="O2277" s="38"/>
      <c r="P2277" s="38"/>
      <c r="U2277" s="39">
        <f t="shared" si="154"/>
        <v>34.073185000000002</v>
      </c>
      <c r="V2277" s="34">
        <v>10.385</v>
      </c>
      <c r="X2277" s="39"/>
      <c r="AA2277" s="34">
        <v>433.42700000000002</v>
      </c>
      <c r="AB2277" s="34">
        <v>423.04199999999997</v>
      </c>
      <c r="AD2277" s="34">
        <v>9.5920000000000005</v>
      </c>
    </row>
    <row r="2278" spans="1:30" s="34" customFormat="1" x14ac:dyDescent="0.2">
      <c r="A2278" s="34" t="s">
        <v>200</v>
      </c>
      <c r="B2278" s="44">
        <v>473427095052005</v>
      </c>
      <c r="C2278" s="36">
        <v>311</v>
      </c>
      <c r="D2278" s="37">
        <v>33410</v>
      </c>
      <c r="E2278" s="37"/>
      <c r="F2278" s="37"/>
      <c r="G2278" s="37"/>
      <c r="H2278" s="37"/>
      <c r="I2278" s="37"/>
      <c r="J2278" s="38" t="str">
        <f t="shared" ref="J2278:J2341" si="155">IF(ISBLANK(Q2278),"V","S")</f>
        <v>S</v>
      </c>
      <c r="K2278" s="38"/>
      <c r="L2278" s="38"/>
      <c r="M2278" s="38"/>
      <c r="N2278" s="38"/>
      <c r="O2278" s="38"/>
      <c r="P2278" s="38"/>
      <c r="Q2278" s="34">
        <v>34</v>
      </c>
      <c r="R2278" s="34">
        <v>0.4</v>
      </c>
      <c r="U2278" s="39">
        <f t="shared" si="154"/>
        <v>33.600721</v>
      </c>
      <c r="V2278" s="34">
        <v>10.241</v>
      </c>
      <c r="X2278" s="39"/>
      <c r="AA2278" s="34">
        <v>433.42700000000002</v>
      </c>
      <c r="AB2278" s="34">
        <v>423.18599999999998</v>
      </c>
      <c r="AD2278" s="34">
        <v>9.4480000000000004</v>
      </c>
    </row>
    <row r="2279" spans="1:30" s="34" customFormat="1" x14ac:dyDescent="0.2">
      <c r="A2279" s="34" t="s">
        <v>200</v>
      </c>
      <c r="B2279" s="44">
        <v>473427095052005</v>
      </c>
      <c r="C2279" s="36">
        <v>311</v>
      </c>
      <c r="D2279" s="37">
        <v>33653</v>
      </c>
      <c r="E2279" s="37"/>
      <c r="F2279" s="37"/>
      <c r="G2279" s="37"/>
      <c r="H2279" s="37"/>
      <c r="I2279" s="37"/>
      <c r="J2279" s="38" t="str">
        <f t="shared" si="155"/>
        <v>V</v>
      </c>
      <c r="K2279" s="38"/>
      <c r="L2279" s="38"/>
      <c r="M2279" s="38"/>
      <c r="N2279" s="38"/>
      <c r="O2279" s="38"/>
      <c r="P2279" s="38"/>
      <c r="U2279" s="39">
        <f t="shared" si="154"/>
        <v>33.899292000000003</v>
      </c>
      <c r="V2279" s="34">
        <v>10.332000000000001</v>
      </c>
      <c r="X2279" s="39"/>
      <c r="AA2279" s="34">
        <v>433.42700000000002</v>
      </c>
      <c r="AB2279" s="34">
        <v>423.1</v>
      </c>
      <c r="AD2279" s="34">
        <v>9.5399999999999991</v>
      </c>
    </row>
    <row r="2280" spans="1:30" s="34" customFormat="1" x14ac:dyDescent="0.2">
      <c r="A2280" s="34" t="s">
        <v>200</v>
      </c>
      <c r="B2280" s="44">
        <v>473427095052005</v>
      </c>
      <c r="C2280" s="36">
        <v>311</v>
      </c>
      <c r="D2280" s="37">
        <v>33679</v>
      </c>
      <c r="E2280" s="37"/>
      <c r="F2280" s="37"/>
      <c r="G2280" s="37"/>
      <c r="H2280" s="37"/>
      <c r="I2280" s="37"/>
      <c r="J2280" s="38" t="str">
        <f t="shared" si="155"/>
        <v>V</v>
      </c>
      <c r="K2280" s="38"/>
      <c r="L2280" s="38"/>
      <c r="M2280" s="38"/>
      <c r="N2280" s="38"/>
      <c r="O2280" s="38"/>
      <c r="P2280" s="38"/>
      <c r="U2280" s="39">
        <f t="shared" si="154"/>
        <v>33.794300000000007</v>
      </c>
      <c r="V2280" s="34">
        <v>10.3</v>
      </c>
      <c r="X2280" s="39"/>
      <c r="AA2280" s="34">
        <v>433.42700000000002</v>
      </c>
      <c r="AB2280" s="34">
        <v>423.13</v>
      </c>
      <c r="AD2280" s="34">
        <v>9.51</v>
      </c>
    </row>
    <row r="2281" spans="1:30" s="34" customFormat="1" x14ac:dyDescent="0.2">
      <c r="A2281" s="34" t="s">
        <v>200</v>
      </c>
      <c r="B2281" s="44">
        <v>473427095052005</v>
      </c>
      <c r="C2281" s="36">
        <v>311</v>
      </c>
      <c r="D2281" s="37">
        <v>33686</v>
      </c>
      <c r="E2281" s="37"/>
      <c r="F2281" s="37"/>
      <c r="G2281" s="37"/>
      <c r="H2281" s="37"/>
      <c r="I2281" s="37"/>
      <c r="J2281" s="38" t="str">
        <f t="shared" si="155"/>
        <v>V</v>
      </c>
      <c r="K2281" s="38"/>
      <c r="L2281" s="38"/>
      <c r="M2281" s="38"/>
      <c r="N2281" s="38"/>
      <c r="O2281" s="38"/>
      <c r="P2281" s="38"/>
      <c r="U2281" s="39">
        <f t="shared" si="154"/>
        <v>33.764771000000003</v>
      </c>
      <c r="V2281" s="34">
        <v>10.291</v>
      </c>
      <c r="X2281" s="39"/>
      <c r="AA2281" s="34">
        <v>433.42700000000002</v>
      </c>
      <c r="AB2281" s="34">
        <v>423.14</v>
      </c>
      <c r="AD2281" s="34">
        <v>9.5</v>
      </c>
    </row>
    <row r="2282" spans="1:30" s="34" customFormat="1" x14ac:dyDescent="0.2">
      <c r="A2282" s="34" t="s">
        <v>200</v>
      </c>
      <c r="B2282" s="44">
        <v>473427095052005</v>
      </c>
      <c r="C2282" s="36">
        <v>311</v>
      </c>
      <c r="D2282" s="37">
        <v>33688</v>
      </c>
      <c r="E2282" s="37"/>
      <c r="F2282" s="37"/>
      <c r="G2282" s="37"/>
      <c r="H2282" s="37"/>
      <c r="I2282" s="37"/>
      <c r="J2282" s="38" t="str">
        <f t="shared" si="155"/>
        <v>V</v>
      </c>
      <c r="K2282" s="38"/>
      <c r="L2282" s="38"/>
      <c r="M2282" s="38"/>
      <c r="N2282" s="38"/>
      <c r="O2282" s="38"/>
      <c r="P2282" s="38"/>
      <c r="U2282" s="39">
        <f t="shared" si="154"/>
        <v>33.764771000000003</v>
      </c>
      <c r="V2282" s="34">
        <v>10.291</v>
      </c>
      <c r="X2282" s="39"/>
      <c r="AA2282" s="34">
        <v>433.42700000000002</v>
      </c>
      <c r="AB2282" s="34">
        <v>423.14</v>
      </c>
      <c r="AD2282" s="34">
        <v>9.5</v>
      </c>
    </row>
    <row r="2283" spans="1:30" s="34" customFormat="1" x14ac:dyDescent="0.2">
      <c r="A2283" s="34" t="s">
        <v>200</v>
      </c>
      <c r="B2283" s="44">
        <v>473427095052005</v>
      </c>
      <c r="C2283" s="36">
        <v>311</v>
      </c>
      <c r="D2283" s="37">
        <v>33690</v>
      </c>
      <c r="E2283" s="37"/>
      <c r="F2283" s="37"/>
      <c r="G2283" s="37"/>
      <c r="H2283" s="37"/>
      <c r="I2283" s="37"/>
      <c r="J2283" s="38"/>
      <c r="K2283" s="38"/>
      <c r="L2283" s="38"/>
      <c r="M2283" s="38"/>
      <c r="N2283" s="38"/>
      <c r="O2283" s="38"/>
      <c r="P2283" s="38"/>
      <c r="U2283" s="39"/>
      <c r="X2283" s="39"/>
      <c r="AA2283" s="34">
        <v>433.42700000000002</v>
      </c>
    </row>
    <row r="2284" spans="1:30" s="34" customFormat="1" x14ac:dyDescent="0.2">
      <c r="A2284" s="34" t="s">
        <v>200</v>
      </c>
      <c r="B2284" s="44">
        <v>473427095052005</v>
      </c>
      <c r="C2284" s="36">
        <v>311</v>
      </c>
      <c r="D2284" s="37">
        <v>33693</v>
      </c>
      <c r="E2284" s="37"/>
      <c r="F2284" s="37"/>
      <c r="G2284" s="37"/>
      <c r="H2284" s="37"/>
      <c r="I2284" s="37"/>
      <c r="J2284" s="38" t="str">
        <f t="shared" si="155"/>
        <v>V</v>
      </c>
      <c r="K2284" s="38"/>
      <c r="L2284" s="38"/>
      <c r="M2284" s="38"/>
      <c r="N2284" s="38"/>
      <c r="O2284" s="38"/>
      <c r="P2284" s="38"/>
      <c r="U2284" s="39">
        <f t="shared" si="154"/>
        <v>33.754928</v>
      </c>
      <c r="V2284" s="34">
        <v>10.288</v>
      </c>
      <c r="X2284" s="39"/>
      <c r="AA2284" s="34">
        <v>433.42700000000002</v>
      </c>
      <c r="AB2284" s="34">
        <v>423.14</v>
      </c>
      <c r="AD2284" s="34">
        <v>9.5</v>
      </c>
    </row>
    <row r="2285" spans="1:30" s="34" customFormat="1" x14ac:dyDescent="0.2">
      <c r="A2285" s="34" t="s">
        <v>200</v>
      </c>
      <c r="B2285" s="44">
        <v>473427095052005</v>
      </c>
      <c r="C2285" s="36">
        <v>311</v>
      </c>
      <c r="D2285" s="37">
        <v>33695</v>
      </c>
      <c r="E2285" s="37"/>
      <c r="F2285" s="37"/>
      <c r="G2285" s="37"/>
      <c r="H2285" s="37"/>
      <c r="I2285" s="37"/>
      <c r="J2285" s="38" t="str">
        <f t="shared" si="155"/>
        <v>V</v>
      </c>
      <c r="K2285" s="38"/>
      <c r="L2285" s="38"/>
      <c r="M2285" s="38"/>
      <c r="N2285" s="38"/>
      <c r="O2285" s="38"/>
      <c r="P2285" s="38"/>
      <c r="U2285" s="39">
        <f t="shared" si="154"/>
        <v>33.774614</v>
      </c>
      <c r="V2285" s="34">
        <v>10.294</v>
      </c>
      <c r="X2285" s="39"/>
      <c r="AA2285" s="34">
        <v>433.42700000000002</v>
      </c>
      <c r="AB2285" s="34">
        <v>423.13</v>
      </c>
      <c r="AD2285" s="34">
        <v>9.5</v>
      </c>
    </row>
    <row r="2286" spans="1:30" s="34" customFormat="1" x14ac:dyDescent="0.2">
      <c r="A2286" s="34" t="s">
        <v>200</v>
      </c>
      <c r="B2286" s="44">
        <v>473427095052005</v>
      </c>
      <c r="C2286" s="36">
        <v>311</v>
      </c>
      <c r="D2286" s="37">
        <v>33699</v>
      </c>
      <c r="E2286" s="37"/>
      <c r="F2286" s="37"/>
      <c r="G2286" s="37"/>
      <c r="H2286" s="37"/>
      <c r="I2286" s="37"/>
      <c r="J2286" s="38" t="str">
        <f t="shared" si="155"/>
        <v>V</v>
      </c>
      <c r="K2286" s="38"/>
      <c r="L2286" s="38"/>
      <c r="M2286" s="38"/>
      <c r="N2286" s="38"/>
      <c r="O2286" s="38"/>
      <c r="P2286" s="38"/>
      <c r="U2286" s="39">
        <f t="shared" si="154"/>
        <v>33.731961000000005</v>
      </c>
      <c r="V2286" s="34">
        <v>10.281000000000001</v>
      </c>
      <c r="X2286" s="39"/>
      <c r="AA2286" s="34">
        <v>433.42700000000002</v>
      </c>
      <c r="AB2286" s="34">
        <v>423.15</v>
      </c>
      <c r="AD2286" s="34">
        <v>9.49</v>
      </c>
    </row>
    <row r="2287" spans="1:30" s="34" customFormat="1" x14ac:dyDescent="0.2">
      <c r="A2287" s="34" t="s">
        <v>200</v>
      </c>
      <c r="B2287" s="44">
        <v>473427095052005</v>
      </c>
      <c r="C2287" s="36">
        <v>311</v>
      </c>
      <c r="D2287" s="37">
        <v>33700</v>
      </c>
      <c r="E2287" s="37"/>
      <c r="F2287" s="37"/>
      <c r="G2287" s="37"/>
      <c r="H2287" s="37"/>
      <c r="I2287" s="37"/>
      <c r="J2287" s="38" t="str">
        <f t="shared" si="155"/>
        <v>V</v>
      </c>
      <c r="K2287" s="38"/>
      <c r="L2287" s="38"/>
      <c r="M2287" s="38"/>
      <c r="N2287" s="38"/>
      <c r="O2287" s="38"/>
      <c r="P2287" s="38"/>
      <c r="U2287" s="39">
        <f t="shared" si="154"/>
        <v>33.735242</v>
      </c>
      <c r="V2287" s="34">
        <v>10.282</v>
      </c>
      <c r="X2287" s="39"/>
      <c r="AA2287" s="34">
        <v>433.42700000000002</v>
      </c>
      <c r="AB2287" s="34">
        <v>423.15</v>
      </c>
      <c r="AD2287" s="34">
        <v>9.49</v>
      </c>
    </row>
    <row r="2288" spans="1:30" s="34" customFormat="1" x14ac:dyDescent="0.2">
      <c r="A2288" s="34" t="s">
        <v>200</v>
      </c>
      <c r="B2288" s="44">
        <v>473427095052005</v>
      </c>
      <c r="C2288" s="36">
        <v>311</v>
      </c>
      <c r="D2288" s="37">
        <v>33702</v>
      </c>
      <c r="E2288" s="37"/>
      <c r="F2288" s="37"/>
      <c r="G2288" s="37"/>
      <c r="H2288" s="37"/>
      <c r="I2288" s="37"/>
      <c r="J2288" s="38" t="str">
        <f t="shared" si="155"/>
        <v>V</v>
      </c>
      <c r="K2288" s="38"/>
      <c r="L2288" s="38"/>
      <c r="M2288" s="38"/>
      <c r="N2288" s="38"/>
      <c r="O2288" s="38"/>
      <c r="P2288" s="38"/>
      <c r="U2288" s="39">
        <f t="shared" si="154"/>
        <v>33.738523000000001</v>
      </c>
      <c r="V2288" s="34">
        <v>10.282999999999999</v>
      </c>
      <c r="X2288" s="39"/>
      <c r="AA2288" s="34">
        <v>433.42700000000002</v>
      </c>
      <c r="AB2288" s="34">
        <v>423.14</v>
      </c>
      <c r="AD2288" s="34">
        <v>9.49</v>
      </c>
    </row>
    <row r="2289" spans="1:30" s="34" customFormat="1" x14ac:dyDescent="0.2">
      <c r="A2289" s="34" t="s">
        <v>200</v>
      </c>
      <c r="B2289" s="44">
        <v>473427095052005</v>
      </c>
      <c r="C2289" s="36">
        <v>311</v>
      </c>
      <c r="D2289" s="37">
        <v>33707</v>
      </c>
      <c r="E2289" s="37"/>
      <c r="F2289" s="37"/>
      <c r="G2289" s="37"/>
      <c r="H2289" s="37"/>
      <c r="I2289" s="37"/>
      <c r="J2289" s="38" t="str">
        <f t="shared" si="155"/>
        <v>V</v>
      </c>
      <c r="K2289" s="38"/>
      <c r="L2289" s="38"/>
      <c r="M2289" s="38"/>
      <c r="N2289" s="38"/>
      <c r="O2289" s="38"/>
      <c r="P2289" s="38"/>
      <c r="U2289" s="39">
        <f t="shared" si="154"/>
        <v>33.735242</v>
      </c>
      <c r="V2289" s="34">
        <v>10.282</v>
      </c>
      <c r="X2289" s="39"/>
      <c r="AA2289" s="34">
        <v>433.42700000000002</v>
      </c>
      <c r="AB2289" s="34">
        <v>423.15</v>
      </c>
      <c r="AD2289" s="34">
        <v>9.49</v>
      </c>
    </row>
    <row r="2290" spans="1:30" s="34" customFormat="1" x14ac:dyDescent="0.2">
      <c r="A2290" s="34" t="s">
        <v>200</v>
      </c>
      <c r="B2290" s="44">
        <v>473427095052005</v>
      </c>
      <c r="C2290" s="36">
        <v>311</v>
      </c>
      <c r="D2290" s="37">
        <v>33709</v>
      </c>
      <c r="E2290" s="37"/>
      <c r="F2290" s="37"/>
      <c r="G2290" s="37"/>
      <c r="H2290" s="37"/>
      <c r="I2290" s="37"/>
      <c r="J2290" s="38" t="str">
        <f t="shared" si="155"/>
        <v>V</v>
      </c>
      <c r="K2290" s="38"/>
      <c r="L2290" s="38"/>
      <c r="M2290" s="38"/>
      <c r="N2290" s="38"/>
      <c r="O2290" s="38"/>
      <c r="P2290" s="38"/>
      <c r="U2290" s="39">
        <f t="shared" si="154"/>
        <v>33.725399000000003</v>
      </c>
      <c r="V2290" s="34">
        <v>10.279</v>
      </c>
      <c r="X2290" s="39"/>
      <c r="AA2290" s="34">
        <v>433.42700000000002</v>
      </c>
      <c r="AB2290" s="34">
        <v>423.15</v>
      </c>
      <c r="AD2290" s="34">
        <v>9.49</v>
      </c>
    </row>
    <row r="2291" spans="1:30" s="34" customFormat="1" x14ac:dyDescent="0.2">
      <c r="A2291" s="34" t="s">
        <v>200</v>
      </c>
      <c r="B2291" s="44">
        <v>473427095052005</v>
      </c>
      <c r="C2291" s="36">
        <v>311</v>
      </c>
      <c r="D2291" s="37">
        <v>33711</v>
      </c>
      <c r="E2291" s="37"/>
      <c r="F2291" s="37"/>
      <c r="G2291" s="37"/>
      <c r="H2291" s="37"/>
      <c r="I2291" s="37"/>
      <c r="J2291" s="38" t="str">
        <f t="shared" si="155"/>
        <v>V</v>
      </c>
      <c r="K2291" s="38"/>
      <c r="L2291" s="38"/>
      <c r="M2291" s="38"/>
      <c r="N2291" s="38"/>
      <c r="O2291" s="38"/>
      <c r="P2291" s="38"/>
      <c r="U2291" s="39">
        <f t="shared" si="154"/>
        <v>33.715555999999999</v>
      </c>
      <c r="V2291" s="34">
        <v>10.276</v>
      </c>
      <c r="X2291" s="39"/>
      <c r="AA2291" s="34">
        <v>433.42700000000002</v>
      </c>
      <c r="AB2291" s="34">
        <v>423.15</v>
      </c>
      <c r="AD2291" s="34">
        <v>9.48</v>
      </c>
    </row>
    <row r="2292" spans="1:30" s="34" customFormat="1" x14ac:dyDescent="0.2">
      <c r="A2292" s="34" t="s">
        <v>200</v>
      </c>
      <c r="B2292" s="44">
        <v>473427095052005</v>
      </c>
      <c r="C2292" s="36">
        <v>311</v>
      </c>
      <c r="D2292" s="37">
        <v>33714</v>
      </c>
      <c r="E2292" s="37"/>
      <c r="F2292" s="37"/>
      <c r="G2292" s="37"/>
      <c r="H2292" s="37"/>
      <c r="I2292" s="37"/>
      <c r="J2292" s="38" t="str">
        <f t="shared" si="155"/>
        <v>V</v>
      </c>
      <c r="K2292" s="38"/>
      <c r="L2292" s="38"/>
      <c r="M2292" s="38"/>
      <c r="N2292" s="38"/>
      <c r="O2292" s="38"/>
      <c r="P2292" s="38"/>
      <c r="U2292" s="39">
        <f t="shared" si="154"/>
        <v>33.702432000000002</v>
      </c>
      <c r="V2292" s="34">
        <v>10.272</v>
      </c>
      <c r="X2292" s="39"/>
      <c r="AA2292" s="34">
        <v>433.42700000000002</v>
      </c>
      <c r="AB2292" s="34">
        <v>423.16</v>
      </c>
      <c r="AD2292" s="34">
        <v>9.48</v>
      </c>
    </row>
    <row r="2293" spans="1:30" s="34" customFormat="1" x14ac:dyDescent="0.2">
      <c r="A2293" s="34" t="s">
        <v>200</v>
      </c>
      <c r="B2293" s="44">
        <v>473427095052005</v>
      </c>
      <c r="C2293" s="36">
        <v>311</v>
      </c>
      <c r="D2293" s="37">
        <v>33716</v>
      </c>
      <c r="E2293" s="37"/>
      <c r="F2293" s="37"/>
      <c r="G2293" s="37"/>
      <c r="H2293" s="37"/>
      <c r="I2293" s="37"/>
      <c r="J2293" s="38" t="str">
        <f t="shared" si="155"/>
        <v>V</v>
      </c>
      <c r="K2293" s="38"/>
      <c r="L2293" s="38"/>
      <c r="M2293" s="38"/>
      <c r="N2293" s="38"/>
      <c r="O2293" s="38"/>
      <c r="P2293" s="38"/>
      <c r="U2293" s="39">
        <f t="shared" si="154"/>
        <v>33.692589000000005</v>
      </c>
      <c r="V2293" s="34">
        <v>10.269</v>
      </c>
      <c r="X2293" s="39"/>
      <c r="AA2293" s="34">
        <v>433.42700000000002</v>
      </c>
      <c r="AB2293" s="34">
        <v>423.16</v>
      </c>
      <c r="AD2293" s="34">
        <v>9.48</v>
      </c>
    </row>
    <row r="2294" spans="1:30" s="34" customFormat="1" x14ac:dyDescent="0.2">
      <c r="A2294" s="34" t="s">
        <v>200</v>
      </c>
      <c r="B2294" s="44">
        <v>473427095052005</v>
      </c>
      <c r="C2294" s="36">
        <v>311</v>
      </c>
      <c r="D2294" s="37">
        <v>33718</v>
      </c>
      <c r="E2294" s="37"/>
      <c r="F2294" s="37"/>
      <c r="G2294" s="37"/>
      <c r="H2294" s="37"/>
      <c r="I2294" s="37"/>
      <c r="J2294" s="38" t="str">
        <f t="shared" si="155"/>
        <v>V</v>
      </c>
      <c r="K2294" s="38"/>
      <c r="L2294" s="38"/>
      <c r="M2294" s="38"/>
      <c r="N2294" s="38"/>
      <c r="O2294" s="38"/>
      <c r="P2294" s="38"/>
      <c r="U2294" s="39">
        <f t="shared" si="154"/>
        <v>33.663060000000002</v>
      </c>
      <c r="V2294" s="34">
        <v>10.26</v>
      </c>
      <c r="X2294" s="39"/>
      <c r="AA2294" s="34">
        <v>433.42700000000002</v>
      </c>
      <c r="AB2294" s="34">
        <v>423.17</v>
      </c>
      <c r="AD2294" s="34">
        <v>9.4700000000000006</v>
      </c>
    </row>
    <row r="2295" spans="1:30" s="34" customFormat="1" x14ac:dyDescent="0.2">
      <c r="A2295" s="34" t="s">
        <v>200</v>
      </c>
      <c r="B2295" s="44">
        <v>473427095052005</v>
      </c>
      <c r="C2295" s="36">
        <v>311</v>
      </c>
      <c r="D2295" s="37">
        <v>33771</v>
      </c>
      <c r="E2295" s="37"/>
      <c r="F2295" s="37"/>
      <c r="G2295" s="37"/>
      <c r="H2295" s="37"/>
      <c r="I2295" s="37"/>
      <c r="J2295" s="38" t="str">
        <f t="shared" si="155"/>
        <v>V</v>
      </c>
      <c r="K2295" s="38"/>
      <c r="L2295" s="38"/>
      <c r="M2295" s="38"/>
      <c r="N2295" s="38"/>
      <c r="O2295" s="38"/>
      <c r="P2295" s="38"/>
      <c r="U2295" s="39">
        <f t="shared" si="154"/>
        <v>33.502291</v>
      </c>
      <c r="V2295" s="34">
        <v>10.211</v>
      </c>
      <c r="X2295" s="39"/>
      <c r="AA2295" s="34">
        <v>433.42700000000002</v>
      </c>
      <c r="AB2295" s="34">
        <v>423.22</v>
      </c>
      <c r="AD2295" s="34">
        <v>9.42</v>
      </c>
    </row>
    <row r="2296" spans="1:30" s="34" customFormat="1" x14ac:dyDescent="0.2">
      <c r="A2296" s="34" t="s">
        <v>200</v>
      </c>
      <c r="B2296" s="44">
        <v>473427095052005</v>
      </c>
      <c r="C2296" s="36">
        <v>311</v>
      </c>
      <c r="D2296" s="37">
        <v>33996</v>
      </c>
      <c r="E2296" s="37"/>
      <c r="F2296" s="37"/>
      <c r="G2296" s="37"/>
      <c r="H2296" s="37"/>
      <c r="I2296" s="37"/>
      <c r="J2296" s="38" t="str">
        <f t="shared" si="155"/>
        <v>V</v>
      </c>
      <c r="K2296" s="38"/>
      <c r="L2296" s="38"/>
      <c r="M2296" s="38"/>
      <c r="N2296" s="38"/>
      <c r="O2296" s="38"/>
      <c r="P2296" s="38"/>
      <c r="U2296" s="39">
        <f t="shared" si="154"/>
        <v>33.331679000000001</v>
      </c>
      <c r="V2296" s="34">
        <v>10.159000000000001</v>
      </c>
      <c r="X2296" s="39"/>
      <c r="AA2296" s="34">
        <v>433.42700000000002</v>
      </c>
      <c r="AB2296" s="34">
        <v>423.27</v>
      </c>
      <c r="AD2296" s="34">
        <v>9.3659999999999997</v>
      </c>
    </row>
    <row r="2297" spans="1:30" s="34" customFormat="1" x14ac:dyDescent="0.2">
      <c r="A2297" s="34" t="s">
        <v>200</v>
      </c>
      <c r="B2297" s="44">
        <v>473427095052005</v>
      </c>
      <c r="C2297" s="36">
        <v>311</v>
      </c>
      <c r="D2297" s="37">
        <v>34026</v>
      </c>
      <c r="E2297" s="37"/>
      <c r="F2297" s="37"/>
      <c r="G2297" s="37"/>
      <c r="H2297" s="37"/>
      <c r="I2297" s="37"/>
      <c r="J2297" s="38" t="str">
        <f t="shared" si="155"/>
        <v>V</v>
      </c>
      <c r="K2297" s="38"/>
      <c r="L2297" s="38"/>
      <c r="M2297" s="38"/>
      <c r="N2297" s="38"/>
      <c r="O2297" s="38"/>
      <c r="P2297" s="38"/>
      <c r="U2297" s="39">
        <f t="shared" si="154"/>
        <v>33.420265999999998</v>
      </c>
      <c r="V2297" s="34">
        <v>10.186</v>
      </c>
      <c r="X2297" s="39"/>
      <c r="AA2297" s="34">
        <v>433.42700000000002</v>
      </c>
      <c r="AB2297" s="34">
        <v>423.24</v>
      </c>
      <c r="AD2297" s="34">
        <v>9.3930000000000007</v>
      </c>
    </row>
    <row r="2298" spans="1:30" s="34" customFormat="1" x14ac:dyDescent="0.2">
      <c r="A2298" s="34" t="s">
        <v>200</v>
      </c>
      <c r="B2298" s="44">
        <v>473427095052005</v>
      </c>
      <c r="C2298" s="36">
        <v>311</v>
      </c>
      <c r="D2298" s="37">
        <v>34044</v>
      </c>
      <c r="E2298" s="37"/>
      <c r="F2298" s="37"/>
      <c r="G2298" s="37"/>
      <c r="H2298" s="37"/>
      <c r="I2298" s="37"/>
      <c r="J2298" s="38" t="str">
        <f t="shared" si="155"/>
        <v>V</v>
      </c>
      <c r="K2298" s="38"/>
      <c r="L2298" s="38"/>
      <c r="M2298" s="38"/>
      <c r="N2298" s="38"/>
      <c r="O2298" s="38"/>
      <c r="P2298" s="38"/>
      <c r="U2298" s="39">
        <f t="shared" si="154"/>
        <v>33.466200000000001</v>
      </c>
      <c r="V2298" s="34">
        <v>10.199999999999999</v>
      </c>
      <c r="X2298" s="39"/>
      <c r="AA2298" s="34">
        <v>433.42700000000002</v>
      </c>
      <c r="AB2298" s="34">
        <v>423.23</v>
      </c>
      <c r="AD2298" s="34">
        <v>9.407</v>
      </c>
    </row>
    <row r="2299" spans="1:30" s="34" customFormat="1" x14ac:dyDescent="0.2">
      <c r="A2299" s="34" t="s">
        <v>200</v>
      </c>
      <c r="B2299" s="44">
        <v>473427095052005</v>
      </c>
      <c r="C2299" s="36">
        <v>311</v>
      </c>
      <c r="D2299" s="37">
        <v>34058</v>
      </c>
      <c r="E2299" s="37"/>
      <c r="F2299" s="37"/>
      <c r="G2299" s="37"/>
      <c r="H2299" s="37"/>
      <c r="I2299" s="37"/>
      <c r="J2299" s="38" t="str">
        <f t="shared" si="155"/>
        <v>V</v>
      </c>
      <c r="K2299" s="38"/>
      <c r="L2299" s="38"/>
      <c r="M2299" s="38"/>
      <c r="N2299" s="38"/>
      <c r="O2299" s="38"/>
      <c r="P2299" s="38"/>
      <c r="U2299" s="39">
        <f t="shared" ref="U2299:U2360" si="156">V2299*3.281</f>
        <v>33.433390000000003</v>
      </c>
      <c r="V2299" s="34">
        <v>10.19</v>
      </c>
      <c r="X2299" s="39"/>
      <c r="AA2299" s="34">
        <v>433.42700000000002</v>
      </c>
      <c r="AB2299" s="34">
        <v>423.24</v>
      </c>
      <c r="AD2299" s="34">
        <v>9.3970000000000002</v>
      </c>
    </row>
    <row r="2300" spans="1:30" s="34" customFormat="1" x14ac:dyDescent="0.2">
      <c r="A2300" s="34" t="s">
        <v>200</v>
      </c>
      <c r="B2300" s="44">
        <v>473427095052005</v>
      </c>
      <c r="C2300" s="36">
        <v>311</v>
      </c>
      <c r="D2300" s="37">
        <v>34065</v>
      </c>
      <c r="E2300" s="37"/>
      <c r="F2300" s="37"/>
      <c r="G2300" s="37"/>
      <c r="H2300" s="37"/>
      <c r="I2300" s="37"/>
      <c r="J2300" s="38" t="str">
        <f t="shared" si="155"/>
        <v>V</v>
      </c>
      <c r="K2300" s="38"/>
      <c r="L2300" s="38"/>
      <c r="M2300" s="38"/>
      <c r="N2300" s="38"/>
      <c r="O2300" s="38"/>
      <c r="P2300" s="38"/>
      <c r="U2300" s="39">
        <f t="shared" si="156"/>
        <v>33.364489000000006</v>
      </c>
      <c r="V2300" s="34">
        <v>10.169</v>
      </c>
      <c r="X2300" s="39"/>
      <c r="AA2300" s="34">
        <v>433.42700000000002</v>
      </c>
      <c r="AB2300" s="34">
        <v>423.26</v>
      </c>
      <c r="AD2300" s="34">
        <v>9.3759999999999994</v>
      </c>
    </row>
    <row r="2301" spans="1:30" s="34" customFormat="1" x14ac:dyDescent="0.2">
      <c r="A2301" s="34" t="s">
        <v>200</v>
      </c>
      <c r="B2301" s="44">
        <v>473427095052005</v>
      </c>
      <c r="C2301" s="36">
        <v>311</v>
      </c>
      <c r="D2301" s="37">
        <v>34075</v>
      </c>
      <c r="E2301" s="37"/>
      <c r="F2301" s="37"/>
      <c r="G2301" s="37"/>
      <c r="H2301" s="37"/>
      <c r="I2301" s="37"/>
      <c r="J2301" s="38" t="str">
        <f t="shared" si="155"/>
        <v>V</v>
      </c>
      <c r="K2301" s="38"/>
      <c r="L2301" s="38"/>
      <c r="M2301" s="38"/>
      <c r="N2301" s="38"/>
      <c r="O2301" s="38"/>
      <c r="P2301" s="38"/>
      <c r="U2301" s="39">
        <f t="shared" si="156"/>
        <v>33.285744999999999</v>
      </c>
      <c r="V2301" s="34">
        <v>10.145</v>
      </c>
      <c r="X2301" s="39"/>
      <c r="AA2301" s="34">
        <v>433.42700000000002</v>
      </c>
      <c r="AB2301" s="34">
        <v>423.28</v>
      </c>
      <c r="AD2301" s="34">
        <v>9.3520000000000003</v>
      </c>
    </row>
    <row r="2302" spans="1:30" s="34" customFormat="1" x14ac:dyDescent="0.2">
      <c r="A2302" s="34" t="s">
        <v>200</v>
      </c>
      <c r="B2302" s="44">
        <v>473427095052005</v>
      </c>
      <c r="C2302" s="36">
        <v>311</v>
      </c>
      <c r="D2302" s="37">
        <v>34086</v>
      </c>
      <c r="E2302" s="37"/>
      <c r="F2302" s="37"/>
      <c r="G2302" s="37"/>
      <c r="H2302" s="37"/>
      <c r="I2302" s="37"/>
      <c r="J2302" s="38" t="str">
        <f t="shared" si="155"/>
        <v>V</v>
      </c>
      <c r="K2302" s="38"/>
      <c r="L2302" s="38"/>
      <c r="M2302" s="38"/>
      <c r="N2302" s="38"/>
      <c r="O2302" s="38"/>
      <c r="P2302" s="38"/>
      <c r="U2302" s="39">
        <f t="shared" si="156"/>
        <v>33.223405999999997</v>
      </c>
      <c r="V2302" s="34">
        <v>10.125999999999999</v>
      </c>
      <c r="X2302" s="39"/>
      <c r="AA2302" s="34">
        <v>433.42700000000002</v>
      </c>
      <c r="AB2302" s="34">
        <v>423.3</v>
      </c>
      <c r="AD2302" s="34">
        <v>9.3330000000000002</v>
      </c>
    </row>
    <row r="2303" spans="1:30" s="34" customFormat="1" x14ac:dyDescent="0.2">
      <c r="A2303" s="34" t="s">
        <v>200</v>
      </c>
      <c r="B2303" s="44">
        <v>473427095052005</v>
      </c>
      <c r="C2303" s="36">
        <v>311</v>
      </c>
      <c r="D2303" s="37">
        <v>34100</v>
      </c>
      <c r="E2303" s="37"/>
      <c r="F2303" s="37"/>
      <c r="G2303" s="37"/>
      <c r="H2303" s="37"/>
      <c r="I2303" s="37"/>
      <c r="J2303" s="38" t="str">
        <f t="shared" si="155"/>
        <v>V</v>
      </c>
      <c r="K2303" s="38"/>
      <c r="L2303" s="38"/>
      <c r="M2303" s="38"/>
      <c r="N2303" s="38"/>
      <c r="O2303" s="38"/>
      <c r="P2303" s="38"/>
      <c r="U2303" s="39">
        <f t="shared" si="156"/>
        <v>33.102009000000002</v>
      </c>
      <c r="V2303" s="34">
        <v>10.089</v>
      </c>
      <c r="X2303" s="39"/>
      <c r="AA2303" s="34">
        <v>433.42700000000002</v>
      </c>
      <c r="AB2303" s="34">
        <v>423.34</v>
      </c>
      <c r="AD2303" s="34">
        <v>9.2959999999999994</v>
      </c>
    </row>
    <row r="2304" spans="1:30" s="34" customFormat="1" x14ac:dyDescent="0.2">
      <c r="A2304" s="34" t="s">
        <v>200</v>
      </c>
      <c r="B2304" s="44">
        <v>473427095052005</v>
      </c>
      <c r="C2304" s="36">
        <v>311</v>
      </c>
      <c r="D2304" s="37">
        <v>34110</v>
      </c>
      <c r="E2304" s="37"/>
      <c r="F2304" s="37"/>
      <c r="G2304" s="37"/>
      <c r="H2304" s="37"/>
      <c r="I2304" s="37"/>
      <c r="J2304" s="38" t="str">
        <f t="shared" si="155"/>
        <v>V</v>
      </c>
      <c r="K2304" s="38"/>
      <c r="L2304" s="38"/>
      <c r="M2304" s="38"/>
      <c r="N2304" s="38"/>
      <c r="O2304" s="38"/>
      <c r="P2304" s="38"/>
      <c r="U2304" s="39">
        <f t="shared" si="156"/>
        <v>33.102009000000002</v>
      </c>
      <c r="V2304" s="34">
        <v>10.089</v>
      </c>
      <c r="X2304" s="39"/>
      <c r="AA2304" s="34">
        <v>433.42700000000002</v>
      </c>
      <c r="AB2304" s="34">
        <v>423.34</v>
      </c>
      <c r="AD2304" s="34">
        <v>9.2959999999999994</v>
      </c>
    </row>
    <row r="2305" spans="1:30" s="34" customFormat="1" x14ac:dyDescent="0.2">
      <c r="A2305" s="34" t="s">
        <v>200</v>
      </c>
      <c r="B2305" s="44">
        <v>473427095052005</v>
      </c>
      <c r="C2305" s="36">
        <v>311</v>
      </c>
      <c r="D2305" s="37">
        <v>34117</v>
      </c>
      <c r="E2305" s="37"/>
      <c r="F2305" s="37"/>
      <c r="G2305" s="37"/>
      <c r="H2305" s="37"/>
      <c r="I2305" s="37"/>
      <c r="J2305" s="38" t="str">
        <f t="shared" si="155"/>
        <v>V</v>
      </c>
      <c r="K2305" s="38"/>
      <c r="L2305" s="38"/>
      <c r="M2305" s="38"/>
      <c r="N2305" s="38"/>
      <c r="O2305" s="38"/>
      <c r="P2305" s="38"/>
      <c r="U2305" s="39">
        <f t="shared" si="156"/>
        <v>33.079042000000001</v>
      </c>
      <c r="V2305" s="34">
        <v>10.082000000000001</v>
      </c>
      <c r="X2305" s="39"/>
      <c r="AA2305" s="34">
        <v>433.42700000000002</v>
      </c>
      <c r="AB2305" s="34">
        <v>423.34</v>
      </c>
      <c r="AD2305" s="34">
        <v>9.2889999999999997</v>
      </c>
    </row>
    <row r="2306" spans="1:30" s="34" customFormat="1" x14ac:dyDescent="0.2">
      <c r="A2306" s="34" t="s">
        <v>200</v>
      </c>
      <c r="B2306" s="44">
        <v>473427095052005</v>
      </c>
      <c r="C2306" s="36">
        <v>311</v>
      </c>
      <c r="D2306" s="37">
        <v>34129</v>
      </c>
      <c r="E2306" s="37"/>
      <c r="F2306" s="37"/>
      <c r="G2306" s="37"/>
      <c r="H2306" s="37"/>
      <c r="I2306" s="37"/>
      <c r="J2306" s="38" t="str">
        <f t="shared" si="155"/>
        <v>V</v>
      </c>
      <c r="K2306" s="38"/>
      <c r="L2306" s="38"/>
      <c r="M2306" s="38"/>
      <c r="N2306" s="38"/>
      <c r="O2306" s="38"/>
      <c r="P2306" s="38"/>
      <c r="U2306" s="39">
        <f t="shared" si="156"/>
        <v>33.059356000000001</v>
      </c>
      <c r="V2306" s="34">
        <v>10.076000000000001</v>
      </c>
      <c r="X2306" s="39"/>
      <c r="AA2306" s="34">
        <v>433.42700000000002</v>
      </c>
      <c r="AB2306" s="34">
        <v>423.35</v>
      </c>
      <c r="AD2306" s="34">
        <v>9.2829999999999995</v>
      </c>
    </row>
    <row r="2307" spans="1:30" s="34" customFormat="1" x14ac:dyDescent="0.2">
      <c r="A2307" s="34" t="s">
        <v>200</v>
      </c>
      <c r="B2307" s="44">
        <v>473427095052005</v>
      </c>
      <c r="C2307" s="36">
        <v>311</v>
      </c>
      <c r="D2307" s="37">
        <v>34151</v>
      </c>
      <c r="E2307" s="37"/>
      <c r="F2307" s="37"/>
      <c r="G2307" s="37"/>
      <c r="H2307" s="37"/>
      <c r="I2307" s="37"/>
      <c r="J2307" s="38" t="str">
        <f t="shared" si="155"/>
        <v>V</v>
      </c>
      <c r="K2307" s="38"/>
      <c r="L2307" s="38"/>
      <c r="M2307" s="38"/>
      <c r="N2307" s="38"/>
      <c r="O2307" s="38"/>
      <c r="P2307" s="38"/>
      <c r="U2307" s="39">
        <f t="shared" si="156"/>
        <v>32.997017</v>
      </c>
      <c r="V2307" s="34">
        <v>10.057</v>
      </c>
      <c r="X2307" s="39"/>
      <c r="AA2307" s="34">
        <v>433.42700000000002</v>
      </c>
      <c r="AB2307" s="34">
        <v>423.37</v>
      </c>
      <c r="AD2307" s="34">
        <v>9.2639999999999993</v>
      </c>
    </row>
    <row r="2308" spans="1:30" s="34" customFormat="1" x14ac:dyDescent="0.2">
      <c r="A2308" s="34" t="s">
        <v>200</v>
      </c>
      <c r="B2308" s="44">
        <v>473427095052005</v>
      </c>
      <c r="C2308" s="36">
        <v>311</v>
      </c>
      <c r="D2308" s="37">
        <v>34267</v>
      </c>
      <c r="E2308" s="37"/>
      <c r="F2308" s="37"/>
      <c r="G2308" s="37"/>
      <c r="H2308" s="37"/>
      <c r="I2308" s="37"/>
      <c r="J2308" s="38" t="str">
        <f t="shared" si="155"/>
        <v>V</v>
      </c>
      <c r="K2308" s="38"/>
      <c r="L2308" s="38"/>
      <c r="M2308" s="38"/>
      <c r="N2308" s="38"/>
      <c r="O2308" s="38"/>
      <c r="P2308" s="38"/>
      <c r="U2308" s="39">
        <f t="shared" si="156"/>
        <v>32.911711000000004</v>
      </c>
      <c r="V2308" s="34">
        <v>10.031000000000001</v>
      </c>
      <c r="X2308" s="39"/>
      <c r="AA2308" s="34">
        <v>433.42700000000002</v>
      </c>
      <c r="AB2308" s="34">
        <v>423.39600000000002</v>
      </c>
      <c r="AD2308" s="34">
        <v>9.2379999999999995</v>
      </c>
    </row>
    <row r="2309" spans="1:30" s="34" customFormat="1" x14ac:dyDescent="0.2">
      <c r="A2309" s="34" t="s">
        <v>200</v>
      </c>
      <c r="B2309" s="44">
        <v>473427095052005</v>
      </c>
      <c r="C2309" s="36">
        <v>311</v>
      </c>
      <c r="D2309" s="37">
        <v>34310</v>
      </c>
      <c r="E2309" s="37"/>
      <c r="F2309" s="37"/>
      <c r="G2309" s="37"/>
      <c r="H2309" s="37"/>
      <c r="I2309" s="37"/>
      <c r="J2309" s="38" t="str">
        <f t="shared" si="155"/>
        <v>V</v>
      </c>
      <c r="K2309" s="38"/>
      <c r="L2309" s="38"/>
      <c r="M2309" s="38"/>
      <c r="N2309" s="38"/>
      <c r="O2309" s="38"/>
      <c r="P2309" s="38"/>
      <c r="U2309" s="39">
        <f t="shared" si="156"/>
        <v>33.046231999999996</v>
      </c>
      <c r="V2309" s="34">
        <v>10.071999999999999</v>
      </c>
      <c r="X2309" s="39"/>
      <c r="AA2309" s="34">
        <v>433.42700000000002</v>
      </c>
      <c r="AB2309" s="34">
        <v>423.35500000000002</v>
      </c>
      <c r="AD2309" s="34">
        <v>9.2789999999999999</v>
      </c>
    </row>
    <row r="2310" spans="1:30" s="34" customFormat="1" x14ac:dyDescent="0.2">
      <c r="A2310" s="34" t="s">
        <v>200</v>
      </c>
      <c r="B2310" s="44">
        <v>473427095052005</v>
      </c>
      <c r="C2310" s="36">
        <v>311</v>
      </c>
      <c r="D2310" s="37">
        <v>34341</v>
      </c>
      <c r="E2310" s="37"/>
      <c r="F2310" s="37"/>
      <c r="G2310" s="37"/>
      <c r="H2310" s="37"/>
      <c r="I2310" s="37"/>
      <c r="J2310" s="38" t="str">
        <f t="shared" si="155"/>
        <v>V</v>
      </c>
      <c r="K2310" s="38"/>
      <c r="L2310" s="38"/>
      <c r="M2310" s="38"/>
      <c r="N2310" s="38"/>
      <c r="O2310" s="38"/>
      <c r="P2310" s="38"/>
      <c r="U2310" s="39">
        <f t="shared" si="156"/>
        <v>32.839529000000006</v>
      </c>
      <c r="V2310" s="34">
        <v>10.009</v>
      </c>
      <c r="X2310" s="39"/>
      <c r="AA2310" s="34">
        <v>433.42700000000002</v>
      </c>
      <c r="AB2310" s="34">
        <v>423.41800000000001</v>
      </c>
      <c r="AD2310" s="34">
        <v>9.2159999999999993</v>
      </c>
    </row>
    <row r="2311" spans="1:30" s="34" customFormat="1" x14ac:dyDescent="0.2">
      <c r="A2311" s="34" t="s">
        <v>200</v>
      </c>
      <c r="B2311" s="44">
        <v>473427095052005</v>
      </c>
      <c r="C2311" s="36">
        <v>311</v>
      </c>
      <c r="D2311" s="37">
        <v>34366</v>
      </c>
      <c r="E2311" s="37"/>
      <c r="F2311" s="37"/>
      <c r="G2311" s="37"/>
      <c r="H2311" s="37"/>
      <c r="I2311" s="37"/>
      <c r="J2311" s="38" t="str">
        <f t="shared" si="155"/>
        <v>V</v>
      </c>
      <c r="K2311" s="38"/>
      <c r="L2311" s="38"/>
      <c r="M2311" s="38"/>
      <c r="N2311" s="38"/>
      <c r="O2311" s="38"/>
      <c r="P2311" s="38"/>
      <c r="U2311" s="39">
        <f t="shared" si="156"/>
        <v>33.207001000000005</v>
      </c>
      <c r="V2311" s="34">
        <v>10.121</v>
      </c>
      <c r="X2311" s="39"/>
      <c r="AA2311" s="34">
        <v>433.42700000000002</v>
      </c>
      <c r="AB2311" s="34">
        <v>423.30599999999998</v>
      </c>
      <c r="AD2311" s="34">
        <v>9.3279999999999994</v>
      </c>
    </row>
    <row r="2312" spans="1:30" s="34" customFormat="1" x14ac:dyDescent="0.2">
      <c r="A2312" s="34" t="s">
        <v>200</v>
      </c>
      <c r="B2312" s="44">
        <v>473427095052005</v>
      </c>
      <c r="C2312" s="36">
        <v>311</v>
      </c>
      <c r="D2312" s="37">
        <v>34402</v>
      </c>
      <c r="E2312" s="37"/>
      <c r="F2312" s="37"/>
      <c r="G2312" s="37"/>
      <c r="H2312" s="37"/>
      <c r="I2312" s="37"/>
      <c r="J2312" s="38" t="str">
        <f t="shared" si="155"/>
        <v>V</v>
      </c>
      <c r="K2312" s="38"/>
      <c r="L2312" s="38"/>
      <c r="M2312" s="38"/>
      <c r="N2312" s="38"/>
      <c r="O2312" s="38"/>
      <c r="P2312" s="38"/>
      <c r="U2312" s="39">
        <f t="shared" si="156"/>
        <v>33.311993000000001</v>
      </c>
      <c r="V2312" s="34">
        <v>10.153</v>
      </c>
      <c r="X2312" s="39"/>
      <c r="AA2312" s="34">
        <v>433.42700000000002</v>
      </c>
      <c r="AB2312" s="34">
        <v>423.274</v>
      </c>
      <c r="AD2312" s="34">
        <v>9.36</v>
      </c>
    </row>
    <row r="2313" spans="1:30" s="34" customFormat="1" x14ac:dyDescent="0.2">
      <c r="A2313" s="34" t="s">
        <v>200</v>
      </c>
      <c r="B2313" s="44">
        <v>473427095052005</v>
      </c>
      <c r="C2313" s="36">
        <v>311</v>
      </c>
      <c r="D2313" s="37">
        <v>34488</v>
      </c>
      <c r="E2313" s="37"/>
      <c r="F2313" s="37"/>
      <c r="G2313" s="37"/>
      <c r="H2313" s="37"/>
      <c r="I2313" s="37"/>
      <c r="J2313" s="38" t="str">
        <f t="shared" si="155"/>
        <v>V</v>
      </c>
      <c r="K2313" s="38"/>
      <c r="L2313" s="38"/>
      <c r="M2313" s="38"/>
      <c r="N2313" s="38"/>
      <c r="O2313" s="38"/>
      <c r="P2313" s="38"/>
      <c r="U2313" s="39">
        <f t="shared" si="156"/>
        <v>32.993735999999998</v>
      </c>
      <c r="V2313" s="34">
        <v>10.055999999999999</v>
      </c>
      <c r="X2313" s="39"/>
      <c r="AA2313" s="34">
        <v>433.42700000000002</v>
      </c>
      <c r="AB2313" s="34">
        <v>423.37099999999998</v>
      </c>
      <c r="AD2313" s="34">
        <v>9.2629999999999999</v>
      </c>
    </row>
    <row r="2314" spans="1:30" s="34" customFormat="1" x14ac:dyDescent="0.2">
      <c r="A2314" s="34" t="s">
        <v>200</v>
      </c>
      <c r="B2314" s="44">
        <v>473427095052005</v>
      </c>
      <c r="C2314" s="36">
        <v>311</v>
      </c>
      <c r="D2314" s="37">
        <v>34522</v>
      </c>
      <c r="E2314" s="37"/>
      <c r="F2314" s="37"/>
      <c r="G2314" s="37"/>
      <c r="H2314" s="37"/>
      <c r="I2314" s="37"/>
      <c r="J2314" s="38" t="str">
        <f t="shared" si="155"/>
        <v>V</v>
      </c>
      <c r="K2314" s="38"/>
      <c r="L2314" s="38"/>
      <c r="M2314" s="38"/>
      <c r="N2314" s="38"/>
      <c r="O2314" s="38"/>
      <c r="P2314" s="38"/>
      <c r="U2314" s="39">
        <f t="shared" si="156"/>
        <v>32.921554</v>
      </c>
      <c r="V2314" s="34">
        <v>10.034000000000001</v>
      </c>
      <c r="X2314" s="39"/>
      <c r="AA2314" s="34">
        <v>433.42700000000002</v>
      </c>
      <c r="AB2314" s="34">
        <v>423.39299999999997</v>
      </c>
      <c r="AD2314" s="34">
        <v>9.2409999999999997</v>
      </c>
    </row>
    <row r="2315" spans="1:30" s="34" customFormat="1" x14ac:dyDescent="0.2">
      <c r="A2315" s="34" t="s">
        <v>200</v>
      </c>
      <c r="B2315" s="44">
        <v>473427095052005</v>
      </c>
      <c r="C2315" s="36">
        <v>311</v>
      </c>
      <c r="D2315" s="37">
        <v>34561</v>
      </c>
      <c r="E2315" s="37"/>
      <c r="F2315" s="37"/>
      <c r="G2315" s="37"/>
      <c r="H2315" s="37"/>
      <c r="I2315" s="37"/>
      <c r="J2315" s="38" t="str">
        <f t="shared" si="155"/>
        <v>V</v>
      </c>
      <c r="K2315" s="38"/>
      <c r="L2315" s="38"/>
      <c r="M2315" s="38"/>
      <c r="N2315" s="38"/>
      <c r="O2315" s="38"/>
      <c r="P2315" s="38"/>
      <c r="U2315" s="39">
        <f t="shared" si="156"/>
        <v>32.760784999999998</v>
      </c>
      <c r="V2315" s="34">
        <v>9.9849999999999994</v>
      </c>
      <c r="X2315" s="39"/>
      <c r="AA2315" s="34">
        <v>433.42700000000002</v>
      </c>
      <c r="AB2315" s="34">
        <v>423.44200000000001</v>
      </c>
      <c r="AD2315" s="34">
        <v>9.1920000000000002</v>
      </c>
    </row>
    <row r="2316" spans="1:30" s="34" customFormat="1" x14ac:dyDescent="0.2">
      <c r="A2316" s="34" t="s">
        <v>200</v>
      </c>
      <c r="B2316" s="44">
        <v>473427095052005</v>
      </c>
      <c r="C2316" s="36">
        <v>311</v>
      </c>
      <c r="D2316" s="37">
        <v>34589</v>
      </c>
      <c r="E2316" s="37"/>
      <c r="F2316" s="37"/>
      <c r="G2316" s="37"/>
      <c r="H2316" s="37"/>
      <c r="I2316" s="37"/>
      <c r="J2316" s="38" t="str">
        <f t="shared" si="155"/>
        <v>V</v>
      </c>
      <c r="K2316" s="38"/>
      <c r="L2316" s="38"/>
      <c r="M2316" s="38"/>
      <c r="N2316" s="38"/>
      <c r="O2316" s="38"/>
      <c r="P2316" s="38"/>
      <c r="U2316" s="39">
        <f t="shared" si="156"/>
        <v>32.81</v>
      </c>
      <c r="V2316" s="34">
        <v>10</v>
      </c>
      <c r="X2316" s="39"/>
      <c r="AA2316" s="34">
        <v>433.42700000000002</v>
      </c>
      <c r="AB2316" s="34">
        <v>423.42700000000002</v>
      </c>
      <c r="AD2316" s="34">
        <v>9.2070000000000007</v>
      </c>
    </row>
    <row r="2317" spans="1:30" s="34" customFormat="1" x14ac:dyDescent="0.2">
      <c r="A2317" s="34" t="s">
        <v>200</v>
      </c>
      <c r="B2317" s="44">
        <v>473427095052005</v>
      </c>
      <c r="C2317" s="36">
        <v>311</v>
      </c>
      <c r="D2317" s="37">
        <v>34611</v>
      </c>
      <c r="E2317" s="37"/>
      <c r="F2317" s="37"/>
      <c r="G2317" s="37"/>
      <c r="H2317" s="37"/>
      <c r="I2317" s="37"/>
      <c r="J2317" s="38" t="str">
        <f t="shared" si="155"/>
        <v>V</v>
      </c>
      <c r="K2317" s="38"/>
      <c r="L2317" s="38"/>
      <c r="M2317" s="38"/>
      <c r="N2317" s="38"/>
      <c r="O2317" s="38"/>
      <c r="P2317" s="38"/>
      <c r="U2317" s="39">
        <f t="shared" si="156"/>
        <v>32.649231</v>
      </c>
      <c r="V2317" s="34">
        <v>9.9510000000000005</v>
      </c>
      <c r="X2317" s="39"/>
      <c r="AA2317" s="34">
        <v>433.42700000000002</v>
      </c>
      <c r="AB2317" s="34">
        <v>423.476</v>
      </c>
      <c r="AD2317" s="34">
        <v>9.1579999999999995</v>
      </c>
    </row>
    <row r="2318" spans="1:30" s="34" customFormat="1" x14ac:dyDescent="0.2">
      <c r="A2318" s="34" t="s">
        <v>200</v>
      </c>
      <c r="B2318" s="44">
        <v>473427095052005</v>
      </c>
      <c r="C2318" s="36">
        <v>311</v>
      </c>
      <c r="D2318" s="37">
        <v>34648</v>
      </c>
      <c r="E2318" s="37"/>
      <c r="F2318" s="37"/>
      <c r="G2318" s="37"/>
      <c r="H2318" s="37"/>
      <c r="I2318" s="37"/>
      <c r="J2318" s="38" t="str">
        <f t="shared" si="155"/>
        <v>V</v>
      </c>
      <c r="K2318" s="38"/>
      <c r="L2318" s="38"/>
      <c r="M2318" s="38"/>
      <c r="N2318" s="38"/>
      <c r="O2318" s="38"/>
      <c r="P2318" s="38"/>
      <c r="U2318" s="39">
        <f t="shared" si="156"/>
        <v>32.517991000000002</v>
      </c>
      <c r="V2318" s="34">
        <v>9.9109999999999996</v>
      </c>
      <c r="X2318" s="39"/>
      <c r="AA2318" s="34">
        <v>433.42700000000002</v>
      </c>
      <c r="AB2318" s="34">
        <v>423.51600000000002</v>
      </c>
      <c r="AD2318" s="34">
        <v>9.1180000000000003</v>
      </c>
    </row>
    <row r="2319" spans="1:30" s="34" customFormat="1" x14ac:dyDescent="0.2">
      <c r="A2319" s="34" t="s">
        <v>200</v>
      </c>
      <c r="B2319" s="44">
        <v>473427095052005</v>
      </c>
      <c r="C2319" s="36">
        <v>311</v>
      </c>
      <c r="D2319" s="37">
        <v>34676</v>
      </c>
      <c r="E2319" s="37"/>
      <c r="F2319" s="37"/>
      <c r="G2319" s="37"/>
      <c r="H2319" s="37"/>
      <c r="I2319" s="37"/>
      <c r="J2319" s="38" t="str">
        <f t="shared" si="155"/>
        <v>V</v>
      </c>
      <c r="K2319" s="38"/>
      <c r="L2319" s="38"/>
      <c r="M2319" s="38"/>
      <c r="N2319" s="38"/>
      <c r="O2319" s="38"/>
      <c r="P2319" s="38"/>
      <c r="U2319" s="39">
        <f t="shared" si="156"/>
        <v>32.478619000000002</v>
      </c>
      <c r="V2319" s="34">
        <v>9.8989999999999991</v>
      </c>
      <c r="X2319" s="39"/>
      <c r="AA2319" s="34">
        <v>433.42700000000002</v>
      </c>
      <c r="AB2319" s="34">
        <v>423.52800000000002</v>
      </c>
      <c r="AD2319" s="34">
        <v>9.1059999999999999</v>
      </c>
    </row>
    <row r="2320" spans="1:30" s="34" customFormat="1" x14ac:dyDescent="0.2">
      <c r="A2320" s="34" t="s">
        <v>200</v>
      </c>
      <c r="B2320" s="44">
        <v>473427095052005</v>
      </c>
      <c r="C2320" s="36">
        <v>311</v>
      </c>
      <c r="D2320" s="37">
        <v>34702</v>
      </c>
      <c r="E2320" s="37"/>
      <c r="F2320" s="37"/>
      <c r="G2320" s="37"/>
      <c r="H2320" s="37"/>
      <c r="I2320" s="37"/>
      <c r="J2320" s="38" t="str">
        <f t="shared" si="155"/>
        <v>V</v>
      </c>
      <c r="K2320" s="38"/>
      <c r="L2320" s="38"/>
      <c r="M2320" s="38"/>
      <c r="N2320" s="38"/>
      <c r="O2320" s="38"/>
      <c r="P2320" s="38"/>
      <c r="U2320" s="39">
        <f t="shared" si="156"/>
        <v>29.594619999999999</v>
      </c>
      <c r="V2320" s="34">
        <v>9.02</v>
      </c>
      <c r="X2320" s="39"/>
      <c r="AA2320" s="34">
        <v>433.42700000000002</v>
      </c>
      <c r="AB2320" s="34">
        <v>424.41</v>
      </c>
      <c r="AD2320" s="34">
        <v>8.23</v>
      </c>
    </row>
    <row r="2321" spans="1:30" s="34" customFormat="1" x14ac:dyDescent="0.2">
      <c r="A2321" s="34" t="s">
        <v>200</v>
      </c>
      <c r="B2321" s="44">
        <v>473427095052005</v>
      </c>
      <c r="C2321" s="36">
        <v>311</v>
      </c>
      <c r="D2321" s="37">
        <v>34775</v>
      </c>
      <c r="E2321" s="37"/>
      <c r="F2321" s="37"/>
      <c r="G2321" s="37"/>
      <c r="H2321" s="37"/>
      <c r="I2321" s="37"/>
      <c r="J2321" s="38" t="str">
        <f t="shared" si="155"/>
        <v>V</v>
      </c>
      <c r="K2321" s="38"/>
      <c r="L2321" s="38"/>
      <c r="M2321" s="38"/>
      <c r="N2321" s="38"/>
      <c r="O2321" s="38"/>
      <c r="P2321" s="38"/>
      <c r="U2321" s="39">
        <f t="shared" si="156"/>
        <v>32.849372000000002</v>
      </c>
      <c r="V2321" s="34">
        <v>10.012</v>
      </c>
      <c r="X2321" s="39"/>
      <c r="AA2321" s="34">
        <v>433.42700000000002</v>
      </c>
      <c r="AB2321" s="34">
        <v>423.41500000000002</v>
      </c>
      <c r="AD2321" s="34">
        <v>9.2189999999999994</v>
      </c>
    </row>
    <row r="2322" spans="1:30" s="34" customFormat="1" x14ac:dyDescent="0.2">
      <c r="A2322" s="34" t="s">
        <v>200</v>
      </c>
      <c r="B2322" s="44">
        <v>473427095052005</v>
      </c>
      <c r="C2322" s="36">
        <v>311</v>
      </c>
      <c r="D2322" s="37">
        <v>34817</v>
      </c>
      <c r="E2322" s="37"/>
      <c r="F2322" s="37"/>
      <c r="G2322" s="37"/>
      <c r="H2322" s="37"/>
      <c r="I2322" s="37"/>
      <c r="J2322" s="38" t="str">
        <f t="shared" si="155"/>
        <v>V</v>
      </c>
      <c r="K2322" s="38"/>
      <c r="L2322" s="38"/>
      <c r="M2322" s="38"/>
      <c r="N2322" s="38"/>
      <c r="O2322" s="38"/>
      <c r="P2322" s="38"/>
      <c r="U2322" s="39">
        <f t="shared" si="156"/>
        <v>32.714851000000003</v>
      </c>
      <c r="V2322" s="34">
        <v>9.9710000000000001</v>
      </c>
      <c r="X2322" s="39"/>
      <c r="AA2322" s="34">
        <v>433.42700000000002</v>
      </c>
      <c r="AB2322" s="34">
        <v>423.45600000000002</v>
      </c>
      <c r="AD2322" s="34">
        <v>9.1780000000000008</v>
      </c>
    </row>
    <row r="2323" spans="1:30" s="34" customFormat="1" x14ac:dyDescent="0.2">
      <c r="A2323" s="34" t="s">
        <v>200</v>
      </c>
      <c r="B2323" s="44">
        <v>473427095052005</v>
      </c>
      <c r="C2323" s="36">
        <v>311</v>
      </c>
      <c r="D2323" s="37">
        <v>34859</v>
      </c>
      <c r="E2323" s="37"/>
      <c r="F2323" s="37"/>
      <c r="G2323" s="37"/>
      <c r="H2323" s="37"/>
      <c r="I2323" s="37"/>
      <c r="J2323" s="38" t="str">
        <f t="shared" si="155"/>
        <v>V</v>
      </c>
      <c r="K2323" s="38"/>
      <c r="L2323" s="38"/>
      <c r="M2323" s="38"/>
      <c r="N2323" s="38"/>
      <c r="O2323" s="38"/>
      <c r="P2323" s="38"/>
      <c r="U2323" s="39">
        <f t="shared" si="156"/>
        <v>32.495024000000001</v>
      </c>
      <c r="V2323" s="34">
        <v>9.9039999999999999</v>
      </c>
      <c r="X2323" s="39"/>
      <c r="AA2323" s="34">
        <v>433.42700000000002</v>
      </c>
      <c r="AB2323" s="34">
        <f t="shared" ref="AB2323:AB2386" si="157">AA2323-V2323</f>
        <v>423.52300000000002</v>
      </c>
      <c r="AD2323" s="34">
        <f t="shared" ref="AD2323:AD2348" si="158">432.634-AB2323</f>
        <v>9.11099999999999</v>
      </c>
    </row>
    <row r="2324" spans="1:30" s="34" customFormat="1" x14ac:dyDescent="0.2">
      <c r="A2324" s="34" t="s">
        <v>200</v>
      </c>
      <c r="B2324" s="44">
        <v>473427095052005</v>
      </c>
      <c r="C2324" s="36">
        <v>311</v>
      </c>
      <c r="D2324" s="37">
        <v>35025</v>
      </c>
      <c r="E2324" s="37"/>
      <c r="F2324" s="37"/>
      <c r="G2324" s="37"/>
      <c r="H2324" s="37"/>
      <c r="I2324" s="37"/>
      <c r="J2324" s="38" t="str">
        <f t="shared" si="155"/>
        <v>V</v>
      </c>
      <c r="K2324" s="38"/>
      <c r="L2324" s="38"/>
      <c r="M2324" s="38"/>
      <c r="N2324" s="38"/>
      <c r="O2324" s="38"/>
      <c r="P2324" s="38"/>
      <c r="U2324" s="39">
        <f t="shared" si="156"/>
        <v>32.780470999999999</v>
      </c>
      <c r="V2324" s="34">
        <v>9.9909999999999997</v>
      </c>
      <c r="X2324" s="39"/>
      <c r="AA2324" s="34">
        <v>433.42700000000002</v>
      </c>
      <c r="AB2324" s="34">
        <f>AA2324-V2324</f>
        <v>423.43600000000004</v>
      </c>
      <c r="AD2324" s="34">
        <f>432.634-AB2324</f>
        <v>9.1979999999999791</v>
      </c>
    </row>
    <row r="2325" spans="1:30" s="34" customFormat="1" x14ac:dyDescent="0.2">
      <c r="A2325" s="34" t="s">
        <v>200</v>
      </c>
      <c r="B2325" s="44">
        <v>473427095052005</v>
      </c>
      <c r="C2325" s="36">
        <v>311</v>
      </c>
      <c r="D2325" s="37">
        <v>35101</v>
      </c>
      <c r="E2325" s="37"/>
      <c r="F2325" s="37"/>
      <c r="G2325" s="37"/>
      <c r="H2325" s="37"/>
      <c r="I2325" s="37"/>
      <c r="J2325" s="38" t="str">
        <f t="shared" si="155"/>
        <v>V</v>
      </c>
      <c r="K2325" s="38"/>
      <c r="L2325" s="38"/>
      <c r="M2325" s="38"/>
      <c r="N2325" s="38"/>
      <c r="O2325" s="38"/>
      <c r="P2325" s="38"/>
      <c r="U2325" s="39">
        <f t="shared" si="156"/>
        <v>34.204425000000001</v>
      </c>
      <c r="V2325" s="34">
        <v>10.425000000000001</v>
      </c>
      <c r="X2325" s="39"/>
      <c r="AA2325" s="34">
        <v>433.42700000000002</v>
      </c>
      <c r="AB2325" s="34">
        <f t="shared" si="157"/>
        <v>423.00200000000001</v>
      </c>
      <c r="AD2325" s="34">
        <f t="shared" si="158"/>
        <v>9.632000000000005</v>
      </c>
    </row>
    <row r="2326" spans="1:30" s="34" customFormat="1" x14ac:dyDescent="0.2">
      <c r="A2326" s="34" t="s">
        <v>200</v>
      </c>
      <c r="B2326" s="44">
        <v>473427095052005</v>
      </c>
      <c r="C2326" s="36">
        <v>311</v>
      </c>
      <c r="D2326" s="37">
        <v>35143</v>
      </c>
      <c r="E2326" s="37"/>
      <c r="F2326" s="37"/>
      <c r="G2326" s="37"/>
      <c r="H2326" s="37"/>
      <c r="I2326" s="37"/>
      <c r="J2326" s="38" t="str">
        <f t="shared" si="155"/>
        <v>V</v>
      </c>
      <c r="K2326" s="38"/>
      <c r="L2326" s="38"/>
      <c r="M2326" s="38"/>
      <c r="N2326" s="38"/>
      <c r="O2326" s="38"/>
      <c r="P2326" s="38"/>
      <c r="U2326" s="39">
        <f t="shared" si="156"/>
        <v>33.866481999999998</v>
      </c>
      <c r="V2326" s="34">
        <v>10.321999999999999</v>
      </c>
      <c r="X2326" s="39"/>
      <c r="AA2326" s="34">
        <v>433.42700000000002</v>
      </c>
      <c r="AB2326" s="34">
        <f t="shared" si="157"/>
        <v>423.10500000000002</v>
      </c>
      <c r="AD2326" s="34">
        <f t="shared" si="158"/>
        <v>9.5289999999999964</v>
      </c>
    </row>
    <row r="2327" spans="1:30" s="34" customFormat="1" x14ac:dyDescent="0.2">
      <c r="A2327" s="34" t="s">
        <v>200</v>
      </c>
      <c r="B2327" s="44">
        <v>473427095052005</v>
      </c>
      <c r="C2327" s="36">
        <v>311</v>
      </c>
      <c r="D2327" s="37">
        <v>35184</v>
      </c>
      <c r="E2327" s="37"/>
      <c r="F2327" s="37"/>
      <c r="G2327" s="37"/>
      <c r="H2327" s="37"/>
      <c r="I2327" s="37"/>
      <c r="J2327" s="38" t="str">
        <f t="shared" si="155"/>
        <v>V</v>
      </c>
      <c r="K2327" s="38"/>
      <c r="L2327" s="38"/>
      <c r="M2327" s="38"/>
      <c r="N2327" s="38"/>
      <c r="O2327" s="38"/>
      <c r="P2327" s="38"/>
      <c r="U2327" s="39">
        <f t="shared" si="156"/>
        <v>32.544239000000005</v>
      </c>
      <c r="V2327" s="34">
        <v>9.9190000000000005</v>
      </c>
      <c r="X2327" s="39"/>
      <c r="AA2327" s="34">
        <v>433.42700000000002</v>
      </c>
      <c r="AB2327" s="34">
        <f t="shared" si="157"/>
        <v>423.50800000000004</v>
      </c>
      <c r="AD2327" s="34">
        <f t="shared" si="158"/>
        <v>9.1259999999999764</v>
      </c>
    </row>
    <row r="2328" spans="1:30" s="34" customFormat="1" x14ac:dyDescent="0.2">
      <c r="A2328" s="34" t="s">
        <v>200</v>
      </c>
      <c r="B2328" s="44">
        <v>473427095052005</v>
      </c>
      <c r="C2328" s="36">
        <v>311</v>
      </c>
      <c r="D2328" s="37">
        <v>35213</v>
      </c>
      <c r="E2328" s="37"/>
      <c r="F2328" s="37"/>
      <c r="G2328" s="37"/>
      <c r="H2328" s="37"/>
      <c r="I2328" s="37"/>
      <c r="J2328" s="38" t="str">
        <f t="shared" si="155"/>
        <v>V</v>
      </c>
      <c r="K2328" s="38"/>
      <c r="L2328" s="38"/>
      <c r="M2328" s="38"/>
      <c r="N2328" s="38"/>
      <c r="O2328" s="38"/>
      <c r="P2328" s="38"/>
      <c r="U2328" s="39">
        <f t="shared" si="156"/>
        <v>32.147238000000002</v>
      </c>
      <c r="V2328" s="34">
        <v>9.798</v>
      </c>
      <c r="X2328" s="39"/>
      <c r="AA2328" s="34">
        <v>433.42700000000002</v>
      </c>
      <c r="AB2328" s="34">
        <f t="shared" si="157"/>
        <v>423.62900000000002</v>
      </c>
      <c r="AD2328" s="34">
        <f t="shared" si="158"/>
        <v>9.0049999999999955</v>
      </c>
    </row>
    <row r="2329" spans="1:30" s="34" customFormat="1" x14ac:dyDescent="0.2">
      <c r="A2329" s="34" t="s">
        <v>200</v>
      </c>
      <c r="B2329" s="44">
        <v>473427095052005</v>
      </c>
      <c r="C2329" s="36">
        <v>311</v>
      </c>
      <c r="D2329" s="37">
        <v>35240</v>
      </c>
      <c r="E2329" s="37"/>
      <c r="F2329" s="37"/>
      <c r="G2329" s="37"/>
      <c r="H2329" s="37"/>
      <c r="I2329" s="37"/>
      <c r="J2329" s="38" t="str">
        <f t="shared" si="155"/>
        <v>V</v>
      </c>
      <c r="K2329" s="38"/>
      <c r="L2329" s="38"/>
      <c r="M2329" s="38"/>
      <c r="N2329" s="38"/>
      <c r="O2329" s="38"/>
      <c r="P2329" s="38"/>
      <c r="U2329" s="39">
        <f t="shared" si="156"/>
        <v>32.180047999999999</v>
      </c>
      <c r="V2329" s="34">
        <v>9.8079999999999998</v>
      </c>
      <c r="X2329" s="39"/>
      <c r="AA2329" s="34">
        <v>433.42700000000002</v>
      </c>
      <c r="AB2329" s="34">
        <f t="shared" si="157"/>
        <v>423.61900000000003</v>
      </c>
      <c r="AD2329" s="34">
        <f t="shared" si="158"/>
        <v>9.0149999999999864</v>
      </c>
    </row>
    <row r="2330" spans="1:30" s="34" customFormat="1" x14ac:dyDescent="0.2">
      <c r="A2330" s="34" t="s">
        <v>200</v>
      </c>
      <c r="B2330" s="44">
        <v>473427095052005</v>
      </c>
      <c r="C2330" s="36">
        <v>311</v>
      </c>
      <c r="D2330" s="37">
        <v>35286</v>
      </c>
      <c r="E2330" s="37"/>
      <c r="F2330" s="37"/>
      <c r="G2330" s="37"/>
      <c r="H2330" s="37"/>
      <c r="I2330" s="37"/>
      <c r="J2330" s="38" t="str">
        <f t="shared" si="155"/>
        <v>V</v>
      </c>
      <c r="K2330" s="38"/>
      <c r="L2330" s="38"/>
      <c r="M2330" s="38"/>
      <c r="N2330" s="38"/>
      <c r="O2330" s="38"/>
      <c r="P2330" s="38"/>
      <c r="U2330" s="39">
        <f t="shared" si="156"/>
        <v>32.439247000000002</v>
      </c>
      <c r="V2330" s="34">
        <v>9.8870000000000005</v>
      </c>
      <c r="X2330" s="39"/>
      <c r="AA2330" s="34">
        <v>433.42700000000002</v>
      </c>
      <c r="AB2330" s="34">
        <f t="shared" si="157"/>
        <v>423.54</v>
      </c>
      <c r="AD2330" s="34">
        <f t="shared" si="158"/>
        <v>9.0939999999999941</v>
      </c>
    </row>
    <row r="2331" spans="1:30" s="34" customFormat="1" x14ac:dyDescent="0.2">
      <c r="A2331" s="34" t="s">
        <v>200</v>
      </c>
      <c r="B2331" s="44">
        <v>473427095052005</v>
      </c>
      <c r="C2331" s="36">
        <v>311</v>
      </c>
      <c r="D2331" s="37">
        <v>35311</v>
      </c>
      <c r="E2331" s="37"/>
      <c r="F2331" s="37"/>
      <c r="G2331" s="37"/>
      <c r="H2331" s="37"/>
      <c r="I2331" s="37"/>
      <c r="J2331" s="38" t="str">
        <f t="shared" si="155"/>
        <v>V</v>
      </c>
      <c r="K2331" s="38"/>
      <c r="L2331" s="38"/>
      <c r="M2331" s="38"/>
      <c r="N2331" s="38"/>
      <c r="O2331" s="38"/>
      <c r="P2331" s="38"/>
      <c r="U2331" s="39">
        <f t="shared" si="156"/>
        <v>32.606578000000006</v>
      </c>
      <c r="V2331" s="34">
        <v>9.9380000000000006</v>
      </c>
      <c r="X2331" s="39"/>
      <c r="AA2331" s="34">
        <v>433.42700000000002</v>
      </c>
      <c r="AB2331" s="34">
        <f t="shared" si="157"/>
        <v>423.48900000000003</v>
      </c>
      <c r="AD2331" s="34">
        <f t="shared" si="158"/>
        <v>9.1449999999999818</v>
      </c>
    </row>
    <row r="2332" spans="1:30" s="34" customFormat="1" x14ac:dyDescent="0.2">
      <c r="A2332" s="34" t="s">
        <v>200</v>
      </c>
      <c r="B2332" s="44">
        <v>473427095052005</v>
      </c>
      <c r="C2332" s="36">
        <v>311</v>
      </c>
      <c r="D2332" s="37">
        <v>35359</v>
      </c>
      <c r="E2332" s="37"/>
      <c r="F2332" s="37"/>
      <c r="G2332" s="37"/>
      <c r="H2332" s="37"/>
      <c r="I2332" s="37"/>
      <c r="J2332" s="38" t="str">
        <f t="shared" si="155"/>
        <v>V</v>
      </c>
      <c r="K2332" s="38"/>
      <c r="L2332" s="38"/>
      <c r="M2332" s="38"/>
      <c r="N2332" s="38"/>
      <c r="O2332" s="38"/>
      <c r="P2332" s="38"/>
      <c r="U2332" s="39">
        <f t="shared" si="156"/>
        <v>32.875619999999998</v>
      </c>
      <c r="V2332" s="34">
        <v>10.02</v>
      </c>
      <c r="X2332" s="39"/>
      <c r="AA2332" s="34">
        <v>433.42700000000002</v>
      </c>
      <c r="AB2332" s="34">
        <f t="shared" si="157"/>
        <v>423.40700000000004</v>
      </c>
      <c r="AD2332" s="34">
        <f t="shared" si="158"/>
        <v>9.2269999999999754</v>
      </c>
    </row>
    <row r="2333" spans="1:30" s="34" customFormat="1" x14ac:dyDescent="0.2">
      <c r="A2333" s="34" t="s">
        <v>200</v>
      </c>
      <c r="B2333" s="44">
        <v>473427095052005</v>
      </c>
      <c r="C2333" s="36">
        <v>311</v>
      </c>
      <c r="D2333" s="37">
        <v>35419</v>
      </c>
      <c r="E2333" s="37"/>
      <c r="F2333" s="37"/>
      <c r="G2333" s="37"/>
      <c r="H2333" s="37"/>
      <c r="I2333" s="37"/>
      <c r="J2333" s="38" t="str">
        <f t="shared" si="155"/>
        <v>V</v>
      </c>
      <c r="K2333" s="38"/>
      <c r="L2333" s="38"/>
      <c r="M2333" s="38"/>
      <c r="N2333" s="38"/>
      <c r="O2333" s="38"/>
      <c r="P2333" s="38"/>
      <c r="U2333" s="39">
        <f t="shared" si="156"/>
        <v>33.699151000000001</v>
      </c>
      <c r="V2333" s="34">
        <v>10.271000000000001</v>
      </c>
      <c r="X2333" s="39"/>
      <c r="AA2333" s="34">
        <v>433.42700000000002</v>
      </c>
      <c r="AB2333" s="34">
        <f t="shared" si="157"/>
        <v>423.15600000000001</v>
      </c>
      <c r="AD2333" s="34">
        <f t="shared" si="158"/>
        <v>9.4780000000000086</v>
      </c>
    </row>
    <row r="2334" spans="1:30" s="34" customFormat="1" x14ac:dyDescent="0.2">
      <c r="A2334" s="34" t="s">
        <v>200</v>
      </c>
      <c r="B2334" s="44">
        <v>473427095052005</v>
      </c>
      <c r="C2334" s="36">
        <v>311</v>
      </c>
      <c r="D2334" s="37">
        <v>35487</v>
      </c>
      <c r="E2334" s="37"/>
      <c r="F2334" s="37"/>
      <c r="G2334" s="37"/>
      <c r="H2334" s="37"/>
      <c r="I2334" s="37"/>
      <c r="J2334" s="38" t="str">
        <f t="shared" si="155"/>
        <v>V</v>
      </c>
      <c r="K2334" s="38"/>
      <c r="L2334" s="38"/>
      <c r="M2334" s="38"/>
      <c r="N2334" s="38"/>
      <c r="O2334" s="38"/>
      <c r="P2334" s="38"/>
      <c r="U2334" s="39">
        <f t="shared" si="156"/>
        <v>33.873044</v>
      </c>
      <c r="V2334" s="34">
        <v>10.324</v>
      </c>
      <c r="X2334" s="39"/>
      <c r="AA2334" s="34">
        <v>433.42700000000002</v>
      </c>
      <c r="AB2334" s="34">
        <f t="shared" si="157"/>
        <v>423.10300000000001</v>
      </c>
      <c r="AD2334" s="34">
        <f t="shared" si="158"/>
        <v>9.5310000000000059</v>
      </c>
    </row>
    <row r="2335" spans="1:30" s="34" customFormat="1" x14ac:dyDescent="0.2">
      <c r="A2335" s="34" t="s">
        <v>200</v>
      </c>
      <c r="B2335" s="44">
        <v>473427095052005</v>
      </c>
      <c r="C2335" s="36">
        <v>311</v>
      </c>
      <c r="D2335" s="37">
        <v>35551</v>
      </c>
      <c r="E2335" s="37"/>
      <c r="F2335" s="37"/>
      <c r="G2335" s="37"/>
      <c r="H2335" s="37"/>
      <c r="I2335" s="37"/>
      <c r="J2335" s="38" t="str">
        <f t="shared" si="155"/>
        <v>V</v>
      </c>
      <c r="K2335" s="38"/>
      <c r="L2335" s="38"/>
      <c r="M2335" s="38"/>
      <c r="N2335" s="38"/>
      <c r="O2335" s="38"/>
      <c r="P2335" s="38"/>
      <c r="U2335" s="39">
        <f t="shared" si="156"/>
        <v>32.353941000000006</v>
      </c>
      <c r="V2335" s="34">
        <v>9.8610000000000007</v>
      </c>
      <c r="X2335" s="39"/>
      <c r="AA2335" s="34">
        <v>433.42700000000002</v>
      </c>
      <c r="AB2335" s="34">
        <f t="shared" si="157"/>
        <v>423.56600000000003</v>
      </c>
      <c r="AD2335" s="34">
        <f t="shared" si="158"/>
        <v>9.0679999999999836</v>
      </c>
    </row>
    <row r="2336" spans="1:30" s="34" customFormat="1" x14ac:dyDescent="0.2">
      <c r="A2336" s="34" t="s">
        <v>200</v>
      </c>
      <c r="B2336" s="44">
        <v>473427095052005</v>
      </c>
      <c r="C2336" s="36">
        <v>311</v>
      </c>
      <c r="D2336" s="37">
        <v>35586</v>
      </c>
      <c r="E2336" s="37"/>
      <c r="F2336" s="37"/>
      <c r="G2336" s="37"/>
      <c r="H2336" s="37"/>
      <c r="I2336" s="37"/>
      <c r="J2336" s="38" t="str">
        <f t="shared" si="155"/>
        <v>V</v>
      </c>
      <c r="K2336" s="38"/>
      <c r="L2336" s="38"/>
      <c r="M2336" s="38"/>
      <c r="N2336" s="38"/>
      <c r="O2336" s="38"/>
      <c r="P2336" s="38"/>
      <c r="U2336" s="39">
        <f t="shared" si="156"/>
        <v>32.265354000000002</v>
      </c>
      <c r="V2336" s="34">
        <v>9.8339999999999996</v>
      </c>
      <c r="X2336" s="39"/>
      <c r="AA2336" s="34">
        <v>433.42700000000002</v>
      </c>
      <c r="AB2336" s="34">
        <f t="shared" si="157"/>
        <v>423.59300000000002</v>
      </c>
      <c r="AD2336" s="34">
        <f t="shared" si="158"/>
        <v>9.0409999999999968</v>
      </c>
    </row>
    <row r="2337" spans="1:30" s="34" customFormat="1" x14ac:dyDescent="0.2">
      <c r="A2337" s="34" t="s">
        <v>200</v>
      </c>
      <c r="B2337" s="44">
        <v>473427095052005</v>
      </c>
      <c r="C2337" s="36">
        <v>311</v>
      </c>
      <c r="D2337" s="37">
        <v>35651</v>
      </c>
      <c r="E2337" s="37"/>
      <c r="F2337" s="37"/>
      <c r="G2337" s="37"/>
      <c r="H2337" s="37"/>
      <c r="I2337" s="37"/>
      <c r="J2337" s="38" t="str">
        <f t="shared" si="155"/>
        <v>V</v>
      </c>
      <c r="K2337" s="38"/>
      <c r="L2337" s="38"/>
      <c r="M2337" s="38"/>
      <c r="N2337" s="38"/>
      <c r="O2337" s="38"/>
      <c r="P2337" s="38"/>
      <c r="U2337" s="39">
        <f t="shared" si="156"/>
        <v>31.914287000000002</v>
      </c>
      <c r="V2337" s="34">
        <v>9.7270000000000003</v>
      </c>
      <c r="X2337" s="39"/>
      <c r="AA2337" s="34">
        <v>433.42700000000002</v>
      </c>
      <c r="AB2337" s="34">
        <f t="shared" si="157"/>
        <v>423.70000000000005</v>
      </c>
      <c r="AD2337" s="34">
        <f t="shared" si="158"/>
        <v>8.9339999999999691</v>
      </c>
    </row>
    <row r="2338" spans="1:30" s="34" customFormat="1" x14ac:dyDescent="0.2">
      <c r="A2338" s="34" t="s">
        <v>200</v>
      </c>
      <c r="B2338" s="44">
        <v>473427095052005</v>
      </c>
      <c r="C2338" s="36">
        <v>311</v>
      </c>
      <c r="D2338" s="37">
        <v>35693</v>
      </c>
      <c r="E2338" s="37"/>
      <c r="F2338" s="37"/>
      <c r="G2338" s="37"/>
      <c r="H2338" s="37"/>
      <c r="I2338" s="37"/>
      <c r="J2338" s="38" t="str">
        <f t="shared" si="155"/>
        <v>V</v>
      </c>
      <c r="K2338" s="38"/>
      <c r="L2338" s="38"/>
      <c r="M2338" s="38"/>
      <c r="N2338" s="38"/>
      <c r="O2338" s="38"/>
      <c r="P2338" s="38"/>
      <c r="U2338" s="39">
        <f t="shared" si="156"/>
        <v>32.321131000000001</v>
      </c>
      <c r="V2338" s="34">
        <v>9.8510000000000009</v>
      </c>
      <c r="X2338" s="39"/>
      <c r="AA2338" s="34">
        <v>433.42700000000002</v>
      </c>
      <c r="AB2338" s="34">
        <f t="shared" si="157"/>
        <v>423.57600000000002</v>
      </c>
      <c r="AD2338" s="34">
        <f t="shared" si="158"/>
        <v>9.0579999999999927</v>
      </c>
    </row>
    <row r="2339" spans="1:30" s="34" customFormat="1" x14ac:dyDescent="0.2">
      <c r="A2339" s="34" t="s">
        <v>200</v>
      </c>
      <c r="B2339" s="44">
        <v>473427095052005</v>
      </c>
      <c r="C2339" s="36">
        <v>311</v>
      </c>
      <c r="D2339" s="37">
        <v>35731</v>
      </c>
      <c r="E2339" s="37"/>
      <c r="F2339" s="37"/>
      <c r="G2339" s="37"/>
      <c r="H2339" s="37"/>
      <c r="I2339" s="37"/>
      <c r="J2339" s="38" t="str">
        <f t="shared" si="155"/>
        <v>V</v>
      </c>
      <c r="K2339" s="38"/>
      <c r="L2339" s="38"/>
      <c r="M2339" s="38"/>
      <c r="N2339" s="38"/>
      <c r="O2339" s="38"/>
      <c r="P2339" s="38"/>
      <c r="U2339" s="39">
        <f t="shared" si="156"/>
        <v>32.806719000000001</v>
      </c>
      <c r="V2339" s="34">
        <v>9.9990000000000006</v>
      </c>
      <c r="X2339" s="39"/>
      <c r="AA2339" s="34">
        <v>433.42700000000002</v>
      </c>
      <c r="AB2339" s="34">
        <f t="shared" si="157"/>
        <v>423.428</v>
      </c>
      <c r="AD2339" s="34">
        <f t="shared" si="158"/>
        <v>9.2060000000000173</v>
      </c>
    </row>
    <row r="2340" spans="1:30" s="34" customFormat="1" x14ac:dyDescent="0.2">
      <c r="A2340" s="34" t="s">
        <v>200</v>
      </c>
      <c r="B2340" s="44">
        <v>473427095052005</v>
      </c>
      <c r="C2340" s="36">
        <v>311</v>
      </c>
      <c r="D2340" s="37">
        <v>35754</v>
      </c>
      <c r="E2340" s="37"/>
      <c r="F2340" s="37"/>
      <c r="G2340" s="37"/>
      <c r="H2340" s="37"/>
      <c r="I2340" s="37"/>
      <c r="J2340" s="38" t="str">
        <f t="shared" si="155"/>
        <v>V</v>
      </c>
      <c r="K2340" s="38"/>
      <c r="L2340" s="38"/>
      <c r="M2340" s="38"/>
      <c r="N2340" s="38"/>
      <c r="O2340" s="38"/>
      <c r="P2340" s="38"/>
      <c r="U2340" s="39">
        <f t="shared" si="156"/>
        <v>32.901868</v>
      </c>
      <c r="V2340" s="34">
        <v>10.028</v>
      </c>
      <c r="X2340" s="39"/>
      <c r="AA2340" s="34">
        <v>433.42700000000002</v>
      </c>
      <c r="AB2340" s="34">
        <f t="shared" si="157"/>
        <v>423.399</v>
      </c>
      <c r="AD2340" s="34">
        <f t="shared" si="158"/>
        <v>9.2350000000000136</v>
      </c>
    </row>
    <row r="2341" spans="1:30" s="34" customFormat="1" x14ac:dyDescent="0.2">
      <c r="A2341" s="34" t="s">
        <v>200</v>
      </c>
      <c r="B2341" s="44">
        <v>473427095052005</v>
      </c>
      <c r="C2341" s="36">
        <v>311</v>
      </c>
      <c r="D2341" s="37">
        <v>35776</v>
      </c>
      <c r="E2341" s="37"/>
      <c r="F2341" s="37"/>
      <c r="G2341" s="37"/>
      <c r="H2341" s="37"/>
      <c r="I2341" s="37"/>
      <c r="J2341" s="38" t="str">
        <f t="shared" si="155"/>
        <v>V</v>
      </c>
      <c r="K2341" s="38"/>
      <c r="L2341" s="38"/>
      <c r="M2341" s="38"/>
      <c r="N2341" s="38"/>
      <c r="O2341" s="38"/>
      <c r="P2341" s="38"/>
      <c r="U2341" s="39">
        <f t="shared" si="156"/>
        <v>33.000298000000001</v>
      </c>
      <c r="V2341" s="34">
        <v>10.058</v>
      </c>
      <c r="X2341" s="39"/>
      <c r="AA2341" s="34">
        <v>433.42700000000002</v>
      </c>
      <c r="AB2341" s="34">
        <f t="shared" si="157"/>
        <v>423.36900000000003</v>
      </c>
      <c r="AD2341" s="34">
        <f t="shared" si="158"/>
        <v>9.2649999999999864</v>
      </c>
    </row>
    <row r="2342" spans="1:30" s="34" customFormat="1" x14ac:dyDescent="0.2">
      <c r="A2342" s="34" t="s">
        <v>200</v>
      </c>
      <c r="B2342" s="44">
        <v>473427095052005</v>
      </c>
      <c r="C2342" s="36">
        <v>311</v>
      </c>
      <c r="D2342" s="37">
        <v>35817</v>
      </c>
      <c r="E2342" s="37"/>
      <c r="F2342" s="37"/>
      <c r="G2342" s="37"/>
      <c r="H2342" s="37"/>
      <c r="I2342" s="37"/>
      <c r="J2342" s="38" t="str">
        <f t="shared" ref="J2342:J2405" si="159">IF(ISBLANK(Q2342),"V","S")</f>
        <v>V</v>
      </c>
      <c r="K2342" s="38"/>
      <c r="L2342" s="38"/>
      <c r="M2342" s="38"/>
      <c r="N2342" s="38"/>
      <c r="O2342" s="38"/>
      <c r="P2342" s="38"/>
      <c r="U2342" s="39">
        <f t="shared" si="156"/>
        <v>33.141381000000003</v>
      </c>
      <c r="V2342" s="34">
        <v>10.101000000000001</v>
      </c>
      <c r="X2342" s="39"/>
      <c r="AA2342" s="34">
        <v>433.42700000000002</v>
      </c>
      <c r="AB2342" s="34">
        <f t="shared" si="157"/>
        <v>423.32600000000002</v>
      </c>
      <c r="AD2342" s="34">
        <f t="shared" si="158"/>
        <v>9.3079999999999927</v>
      </c>
    </row>
    <row r="2343" spans="1:30" s="34" customFormat="1" x14ac:dyDescent="0.2">
      <c r="A2343" s="34" t="s">
        <v>200</v>
      </c>
      <c r="B2343" s="44">
        <v>473427095052005</v>
      </c>
      <c r="C2343" s="36">
        <v>311</v>
      </c>
      <c r="D2343" s="37">
        <v>35845</v>
      </c>
      <c r="E2343" s="37"/>
      <c r="F2343" s="37"/>
      <c r="G2343" s="37"/>
      <c r="H2343" s="37"/>
      <c r="I2343" s="37"/>
      <c r="J2343" s="38" t="str">
        <f t="shared" si="159"/>
        <v>V</v>
      </c>
      <c r="K2343" s="38"/>
      <c r="L2343" s="38"/>
      <c r="M2343" s="38"/>
      <c r="N2343" s="38"/>
      <c r="O2343" s="38"/>
      <c r="P2343" s="38"/>
      <c r="U2343" s="39">
        <f t="shared" si="156"/>
        <v>33.243091999999997</v>
      </c>
      <c r="V2343" s="34">
        <v>10.132</v>
      </c>
      <c r="X2343" s="39"/>
      <c r="AA2343" s="34">
        <v>433.42700000000002</v>
      </c>
      <c r="AB2343" s="34">
        <f t="shared" si="157"/>
        <v>423.29500000000002</v>
      </c>
      <c r="AD2343" s="34">
        <f t="shared" si="158"/>
        <v>9.3389999999999986</v>
      </c>
    </row>
    <row r="2344" spans="1:30" s="34" customFormat="1" x14ac:dyDescent="0.2">
      <c r="A2344" s="34" t="s">
        <v>200</v>
      </c>
      <c r="B2344" s="44">
        <v>473427095052005</v>
      </c>
      <c r="C2344" s="36">
        <v>311</v>
      </c>
      <c r="D2344" s="37">
        <v>35871</v>
      </c>
      <c r="E2344" s="37"/>
      <c r="F2344" s="37"/>
      <c r="G2344" s="37"/>
      <c r="H2344" s="37"/>
      <c r="I2344" s="37"/>
      <c r="J2344" s="38" t="str">
        <f t="shared" si="159"/>
        <v>V</v>
      </c>
      <c r="K2344" s="38"/>
      <c r="L2344" s="38"/>
      <c r="M2344" s="38"/>
      <c r="N2344" s="38"/>
      <c r="O2344" s="38"/>
      <c r="P2344" s="38"/>
      <c r="U2344" s="39">
        <f t="shared" si="156"/>
        <v>33.216844000000002</v>
      </c>
      <c r="V2344" s="34">
        <v>10.124000000000001</v>
      </c>
      <c r="X2344" s="39"/>
      <c r="AA2344" s="34">
        <v>433.42700000000002</v>
      </c>
      <c r="AB2344" s="34">
        <f t="shared" si="157"/>
        <v>423.303</v>
      </c>
      <c r="AD2344" s="34">
        <f t="shared" si="158"/>
        <v>9.3310000000000173</v>
      </c>
    </row>
    <row r="2345" spans="1:30" s="34" customFormat="1" x14ac:dyDescent="0.2">
      <c r="A2345" s="34" t="s">
        <v>200</v>
      </c>
      <c r="B2345" s="44">
        <v>473427095052005</v>
      </c>
      <c r="C2345" s="36">
        <v>311</v>
      </c>
      <c r="D2345" s="37">
        <v>35900</v>
      </c>
      <c r="E2345" s="37"/>
      <c r="F2345" s="37"/>
      <c r="G2345" s="37"/>
      <c r="H2345" s="37"/>
      <c r="I2345" s="37"/>
      <c r="J2345" s="38" t="str">
        <f t="shared" si="159"/>
        <v>V</v>
      </c>
      <c r="K2345" s="38"/>
      <c r="L2345" s="38"/>
      <c r="M2345" s="38"/>
      <c r="N2345" s="38"/>
      <c r="O2345" s="38"/>
      <c r="P2345" s="38"/>
      <c r="U2345" s="39">
        <f t="shared" si="156"/>
        <v>33.164348000000004</v>
      </c>
      <c r="V2345" s="34">
        <v>10.108000000000001</v>
      </c>
      <c r="X2345" s="39"/>
      <c r="AA2345" s="34">
        <v>433.42700000000002</v>
      </c>
      <c r="AB2345" s="34">
        <f t="shared" si="157"/>
        <v>423.31900000000002</v>
      </c>
      <c r="AD2345" s="34">
        <f t="shared" si="158"/>
        <v>9.3149999999999977</v>
      </c>
    </row>
    <row r="2346" spans="1:30" s="34" customFormat="1" x14ac:dyDescent="0.2">
      <c r="A2346" s="34" t="s">
        <v>200</v>
      </c>
      <c r="B2346" s="44">
        <v>473427095052005</v>
      </c>
      <c r="C2346" s="36">
        <v>311</v>
      </c>
      <c r="D2346" s="37">
        <v>35956</v>
      </c>
      <c r="E2346" s="37"/>
      <c r="F2346" s="37"/>
      <c r="G2346" s="37"/>
      <c r="H2346" s="37"/>
      <c r="I2346" s="37"/>
      <c r="J2346" s="38" t="str">
        <f t="shared" si="159"/>
        <v>V</v>
      </c>
      <c r="K2346" s="38"/>
      <c r="L2346" s="38"/>
      <c r="M2346" s="38"/>
      <c r="N2346" s="38"/>
      <c r="O2346" s="38"/>
      <c r="P2346" s="38"/>
      <c r="U2346" s="39">
        <f t="shared" si="156"/>
        <v>32.409718000000005</v>
      </c>
      <c r="V2346" s="34">
        <v>9.8780000000000001</v>
      </c>
      <c r="X2346" s="39"/>
      <c r="AA2346" s="34">
        <v>433.42700000000002</v>
      </c>
      <c r="AB2346" s="34">
        <f t="shared" si="157"/>
        <v>423.54900000000004</v>
      </c>
      <c r="AD2346" s="34">
        <f t="shared" si="158"/>
        <v>9.0849999999999795</v>
      </c>
    </row>
    <row r="2347" spans="1:30" s="34" customFormat="1" x14ac:dyDescent="0.2">
      <c r="A2347" s="34" t="s">
        <v>200</v>
      </c>
      <c r="B2347" s="44">
        <v>473427095052005</v>
      </c>
      <c r="C2347" s="36">
        <v>311</v>
      </c>
      <c r="D2347" s="37">
        <v>36060</v>
      </c>
      <c r="E2347" s="37"/>
      <c r="F2347" s="37"/>
      <c r="G2347" s="37"/>
      <c r="H2347" s="37"/>
      <c r="I2347" s="37"/>
      <c r="J2347" s="38" t="str">
        <f t="shared" si="159"/>
        <v>V</v>
      </c>
      <c r="K2347" s="38"/>
      <c r="L2347" s="38"/>
      <c r="M2347" s="38"/>
      <c r="N2347" s="38"/>
      <c r="O2347" s="38"/>
      <c r="P2347" s="38"/>
      <c r="U2347" s="39">
        <f t="shared" si="156"/>
        <v>31.953659000000005</v>
      </c>
      <c r="V2347" s="34">
        <v>9.7390000000000008</v>
      </c>
      <c r="X2347" s="39"/>
      <c r="AA2347" s="34">
        <v>433.42700000000002</v>
      </c>
      <c r="AB2347" s="34">
        <f t="shared" si="157"/>
        <v>423.68800000000005</v>
      </c>
      <c r="AD2347" s="34">
        <f t="shared" si="158"/>
        <v>8.9459999999999695</v>
      </c>
    </row>
    <row r="2348" spans="1:30" s="34" customFormat="1" x14ac:dyDescent="0.2">
      <c r="A2348" s="34" t="s">
        <v>200</v>
      </c>
      <c r="B2348" s="44">
        <v>473427095052005</v>
      </c>
      <c r="C2348" s="36">
        <v>311</v>
      </c>
      <c r="D2348" s="37">
        <v>36082</v>
      </c>
      <c r="E2348" s="37"/>
      <c r="F2348" s="37"/>
      <c r="G2348" s="37"/>
      <c r="H2348" s="37"/>
      <c r="I2348" s="37"/>
      <c r="J2348" s="38" t="str">
        <f t="shared" si="159"/>
        <v>V</v>
      </c>
      <c r="K2348" s="38"/>
      <c r="L2348" s="38"/>
      <c r="M2348" s="38"/>
      <c r="N2348" s="38"/>
      <c r="O2348" s="38"/>
      <c r="P2348" s="38"/>
      <c r="U2348" s="39">
        <f t="shared" si="156"/>
        <v>34.781881000000006</v>
      </c>
      <c r="V2348" s="34">
        <v>10.601000000000001</v>
      </c>
      <c r="X2348" s="39"/>
      <c r="AA2348" s="34">
        <v>433.42700000000002</v>
      </c>
      <c r="AB2348" s="34">
        <f t="shared" si="157"/>
        <v>422.82600000000002</v>
      </c>
      <c r="AD2348" s="34">
        <f t="shared" si="158"/>
        <v>9.8079999999999927</v>
      </c>
    </row>
    <row r="2349" spans="1:30" s="34" customFormat="1" x14ac:dyDescent="0.2">
      <c r="A2349" s="34" t="s">
        <v>200</v>
      </c>
      <c r="B2349" s="44">
        <v>473427095052005</v>
      </c>
      <c r="C2349" s="36">
        <v>311</v>
      </c>
      <c r="D2349" s="37">
        <v>36185</v>
      </c>
      <c r="E2349" s="37"/>
      <c r="F2349" s="37"/>
      <c r="G2349" s="37"/>
      <c r="H2349" s="37"/>
      <c r="I2349" s="37"/>
      <c r="J2349" s="38" t="str">
        <f t="shared" si="159"/>
        <v>V</v>
      </c>
      <c r="K2349" s="38"/>
      <c r="L2349" s="38"/>
      <c r="M2349" s="38"/>
      <c r="N2349" s="38"/>
      <c r="O2349" s="38"/>
      <c r="P2349" s="38"/>
      <c r="U2349" s="39">
        <f t="shared" si="156"/>
        <v>33.154505</v>
      </c>
      <c r="V2349" s="34">
        <v>10.105</v>
      </c>
      <c r="X2349" s="39"/>
      <c r="AA2349" s="34">
        <v>434.42700000000002</v>
      </c>
      <c r="AB2349" s="34">
        <f>AA2349-V2349</f>
        <v>424.322</v>
      </c>
      <c r="AD2349" s="34">
        <f>432.634-AB2349</f>
        <v>8.3120000000000118</v>
      </c>
    </row>
    <row r="2350" spans="1:30" s="34" customFormat="1" x14ac:dyDescent="0.2">
      <c r="A2350" s="34" t="s">
        <v>200</v>
      </c>
      <c r="B2350" s="44">
        <v>473427095052005</v>
      </c>
      <c r="C2350" s="36">
        <v>311</v>
      </c>
      <c r="D2350" s="37">
        <v>36216</v>
      </c>
      <c r="E2350" s="37"/>
      <c r="F2350" s="37"/>
      <c r="G2350" s="37"/>
      <c r="H2350" s="37"/>
      <c r="I2350" s="37"/>
      <c r="J2350" s="38" t="str">
        <f t="shared" si="159"/>
        <v>V</v>
      </c>
      <c r="K2350" s="38"/>
      <c r="L2350" s="38"/>
      <c r="M2350" s="38"/>
      <c r="N2350" s="38"/>
      <c r="O2350" s="38"/>
      <c r="P2350" s="38"/>
      <c r="U2350" s="39">
        <f t="shared" si="156"/>
        <v>33.249654</v>
      </c>
      <c r="V2350" s="34">
        <v>10.134</v>
      </c>
      <c r="X2350" s="39"/>
      <c r="AA2350" s="34">
        <v>435.42700000000002</v>
      </c>
      <c r="AB2350" s="34">
        <f>AA2350-V2350</f>
        <v>425.29300000000001</v>
      </c>
      <c r="AD2350" s="34">
        <f>432.634-AB2350</f>
        <v>7.3410000000000082</v>
      </c>
    </row>
    <row r="2351" spans="1:30" s="34" customFormat="1" x14ac:dyDescent="0.2">
      <c r="A2351" s="34" t="s">
        <v>200</v>
      </c>
      <c r="B2351" s="44">
        <v>473427095052005</v>
      </c>
      <c r="C2351" s="36">
        <v>311</v>
      </c>
      <c r="D2351" s="37">
        <v>36235</v>
      </c>
      <c r="E2351" s="37"/>
      <c r="F2351" s="37"/>
      <c r="G2351" s="37"/>
      <c r="H2351" s="37"/>
      <c r="I2351" s="37"/>
      <c r="J2351" s="38" t="str">
        <f t="shared" si="159"/>
        <v>V</v>
      </c>
      <c r="K2351" s="38"/>
      <c r="L2351" s="38"/>
      <c r="M2351" s="38"/>
      <c r="N2351" s="38"/>
      <c r="O2351" s="38"/>
      <c r="P2351" s="38"/>
      <c r="U2351" s="39">
        <f t="shared" si="156"/>
        <v>33.233249000000001</v>
      </c>
      <c r="V2351" s="34">
        <v>10.129</v>
      </c>
      <c r="X2351" s="39"/>
      <c r="AA2351" s="34">
        <v>436.42700000000002</v>
      </c>
      <c r="AB2351" s="34">
        <f>AA2351-V2351</f>
        <v>426.298</v>
      </c>
      <c r="AD2351" s="34">
        <f>432.634-AB2351</f>
        <v>6.3360000000000127</v>
      </c>
    </row>
    <row r="2352" spans="1:30" s="34" customFormat="1" x14ac:dyDescent="0.2">
      <c r="A2352" s="34" t="s">
        <v>200</v>
      </c>
      <c r="B2352" s="44">
        <v>473427095052005</v>
      </c>
      <c r="C2352" s="36">
        <v>311</v>
      </c>
      <c r="D2352" s="37">
        <v>36277</v>
      </c>
      <c r="E2352" s="37"/>
      <c r="F2352" s="37"/>
      <c r="G2352" s="37"/>
      <c r="H2352" s="37"/>
      <c r="I2352" s="37"/>
      <c r="J2352" s="38" t="str">
        <f t="shared" si="159"/>
        <v>V</v>
      </c>
      <c r="K2352" s="38"/>
      <c r="L2352" s="38"/>
      <c r="M2352" s="38"/>
      <c r="N2352" s="38"/>
      <c r="O2352" s="38"/>
      <c r="P2352" s="38"/>
      <c r="U2352" s="39">
        <f t="shared" si="156"/>
        <v>32.767347000000001</v>
      </c>
      <c r="V2352" s="34">
        <v>9.9870000000000001</v>
      </c>
      <c r="X2352" s="39"/>
      <c r="AA2352" s="34">
        <v>436.42700000000002</v>
      </c>
      <c r="AB2352" s="34">
        <f>AA2352-V2352</f>
        <v>426.44</v>
      </c>
      <c r="AD2352" s="34">
        <f>432.634-AB2352</f>
        <v>6.1940000000000168</v>
      </c>
    </row>
    <row r="2353" spans="1:30" s="34" customFormat="1" x14ac:dyDescent="0.2">
      <c r="A2353" s="34" t="s">
        <v>200</v>
      </c>
      <c r="B2353" s="44">
        <v>473427095052005</v>
      </c>
      <c r="C2353" s="36">
        <v>311</v>
      </c>
      <c r="D2353" s="37">
        <v>36299</v>
      </c>
      <c r="E2353" s="37"/>
      <c r="F2353" s="37"/>
      <c r="G2353" s="37"/>
      <c r="H2353" s="37"/>
      <c r="I2353" s="37"/>
      <c r="J2353" s="38" t="str">
        <f t="shared" si="159"/>
        <v>V</v>
      </c>
      <c r="K2353" s="38"/>
      <c r="L2353" s="38"/>
      <c r="M2353" s="38"/>
      <c r="N2353" s="38"/>
      <c r="O2353" s="38"/>
      <c r="P2353" s="38"/>
      <c r="U2353" s="39">
        <f t="shared" si="156"/>
        <v>32.330973999999998</v>
      </c>
      <c r="V2353" s="34">
        <v>9.8539999999999992</v>
      </c>
      <c r="X2353" s="39"/>
      <c r="AA2353" s="34">
        <v>433.42700000000002</v>
      </c>
      <c r="AB2353" s="34">
        <f t="shared" si="157"/>
        <v>423.57300000000004</v>
      </c>
      <c r="AD2353" s="34">
        <v>9.0609999999999999</v>
      </c>
    </row>
    <row r="2354" spans="1:30" s="34" customFormat="1" x14ac:dyDescent="0.2">
      <c r="A2354" s="34" t="s">
        <v>200</v>
      </c>
      <c r="B2354" s="44">
        <v>473427095052005</v>
      </c>
      <c r="C2354" s="36">
        <v>311</v>
      </c>
      <c r="D2354" s="37">
        <v>36328</v>
      </c>
      <c r="E2354" s="37"/>
      <c r="F2354" s="37"/>
      <c r="G2354" s="37"/>
      <c r="H2354" s="37"/>
      <c r="I2354" s="37"/>
      <c r="J2354" s="38" t="str">
        <f t="shared" si="159"/>
        <v>V</v>
      </c>
      <c r="K2354" s="38"/>
      <c r="L2354" s="38"/>
      <c r="M2354" s="38"/>
      <c r="N2354" s="38"/>
      <c r="O2354" s="38"/>
      <c r="P2354" s="38"/>
      <c r="U2354" s="39">
        <f t="shared" si="156"/>
        <v>31.858510000000003</v>
      </c>
      <c r="V2354" s="34">
        <v>9.7100000000000009</v>
      </c>
      <c r="X2354" s="39"/>
      <c r="AA2354" s="34">
        <v>433.42700000000002</v>
      </c>
      <c r="AB2354" s="34">
        <f t="shared" si="157"/>
        <v>423.71700000000004</v>
      </c>
      <c r="AD2354" s="34">
        <v>8.9169999999999998</v>
      </c>
    </row>
    <row r="2355" spans="1:30" s="34" customFormat="1" x14ac:dyDescent="0.2">
      <c r="A2355" s="34" t="s">
        <v>200</v>
      </c>
      <c r="B2355" s="44">
        <v>473427095052005</v>
      </c>
      <c r="C2355" s="36">
        <v>311</v>
      </c>
      <c r="D2355" s="37">
        <v>36371</v>
      </c>
      <c r="E2355" s="37"/>
      <c r="F2355" s="37"/>
      <c r="G2355" s="37"/>
      <c r="H2355" s="37"/>
      <c r="I2355" s="37"/>
      <c r="J2355" s="38" t="str">
        <f t="shared" si="159"/>
        <v>V</v>
      </c>
      <c r="K2355" s="38"/>
      <c r="L2355" s="38"/>
      <c r="M2355" s="38"/>
      <c r="N2355" s="38"/>
      <c r="O2355" s="38"/>
      <c r="P2355" s="38"/>
      <c r="U2355" s="39">
        <f t="shared" si="156"/>
        <v>31.579625</v>
      </c>
      <c r="V2355" s="34">
        <v>9.625</v>
      </c>
      <c r="X2355" s="39"/>
      <c r="AA2355" s="34">
        <v>433.42700000000002</v>
      </c>
      <c r="AB2355" s="34">
        <f t="shared" si="157"/>
        <v>423.80200000000002</v>
      </c>
      <c r="AD2355" s="34">
        <v>8.8320000000000007</v>
      </c>
    </row>
    <row r="2356" spans="1:30" s="34" customFormat="1" x14ac:dyDescent="0.2">
      <c r="A2356" s="34" t="s">
        <v>200</v>
      </c>
      <c r="B2356" s="44">
        <v>473427095052005</v>
      </c>
      <c r="C2356" s="36">
        <v>311</v>
      </c>
      <c r="D2356" s="37">
        <v>36399</v>
      </c>
      <c r="E2356" s="37"/>
      <c r="F2356" s="37"/>
      <c r="G2356" s="37"/>
      <c r="H2356" s="37"/>
      <c r="I2356" s="37"/>
      <c r="J2356" s="38" t="str">
        <f t="shared" si="159"/>
        <v>V</v>
      </c>
      <c r="K2356" s="38"/>
      <c r="L2356" s="38"/>
      <c r="M2356" s="38"/>
      <c r="N2356" s="38"/>
      <c r="O2356" s="38"/>
      <c r="P2356" s="38"/>
      <c r="U2356" s="39">
        <f t="shared" si="156"/>
        <v>31.556658000000002</v>
      </c>
      <c r="V2356" s="34">
        <v>9.6180000000000003</v>
      </c>
      <c r="X2356" s="39"/>
      <c r="AA2356" s="34">
        <v>433.42700000000002</v>
      </c>
      <c r="AB2356" s="34">
        <f t="shared" si="157"/>
        <v>423.80900000000003</v>
      </c>
      <c r="AD2356" s="34">
        <v>8.8249999999999993</v>
      </c>
    </row>
    <row r="2357" spans="1:30" s="34" customFormat="1" x14ac:dyDescent="0.2">
      <c r="A2357" s="34" t="s">
        <v>200</v>
      </c>
      <c r="B2357" s="44">
        <v>473427095052005</v>
      </c>
      <c r="C2357" s="36">
        <v>311</v>
      </c>
      <c r="D2357" s="37">
        <v>36427</v>
      </c>
      <c r="E2357" s="37"/>
      <c r="F2357" s="37"/>
      <c r="G2357" s="37"/>
      <c r="H2357" s="37"/>
      <c r="I2357" s="37"/>
      <c r="J2357" s="38" t="str">
        <f t="shared" si="159"/>
        <v>V</v>
      </c>
      <c r="K2357" s="38"/>
      <c r="L2357" s="38"/>
      <c r="M2357" s="38"/>
      <c r="N2357" s="38"/>
      <c r="O2357" s="38"/>
      <c r="P2357" s="38"/>
      <c r="U2357" s="39">
        <f t="shared" si="156"/>
        <v>31.461509000000003</v>
      </c>
      <c r="V2357" s="34">
        <v>9.5890000000000004</v>
      </c>
      <c r="X2357" s="39"/>
      <c r="AA2357" s="34">
        <v>433.42700000000002</v>
      </c>
      <c r="AB2357" s="34">
        <f t="shared" si="157"/>
        <v>423.83800000000002</v>
      </c>
      <c r="AD2357" s="34">
        <v>8.7959999999999994</v>
      </c>
    </row>
    <row r="2358" spans="1:30" s="34" customFormat="1" x14ac:dyDescent="0.2">
      <c r="A2358" s="34" t="s">
        <v>200</v>
      </c>
      <c r="B2358" s="44">
        <v>473427095052005</v>
      </c>
      <c r="C2358" s="36">
        <v>311</v>
      </c>
      <c r="D2358" s="37">
        <v>36458</v>
      </c>
      <c r="E2358" s="37"/>
      <c r="F2358" s="37"/>
      <c r="G2358" s="37"/>
      <c r="H2358" s="37"/>
      <c r="I2358" s="37"/>
      <c r="J2358" s="38" t="str">
        <f t="shared" si="159"/>
        <v>V</v>
      </c>
      <c r="K2358" s="38"/>
      <c r="L2358" s="38"/>
      <c r="M2358" s="38"/>
      <c r="N2358" s="38"/>
      <c r="O2358" s="38"/>
      <c r="P2358" s="38"/>
      <c r="U2358" s="39">
        <f t="shared" si="156"/>
        <v>31.655087999999999</v>
      </c>
      <c r="V2358" s="34">
        <v>9.6479999999999997</v>
      </c>
      <c r="X2358" s="39"/>
      <c r="AA2358" s="34">
        <v>433.42700000000002</v>
      </c>
      <c r="AB2358" s="34">
        <f t="shared" si="157"/>
        <v>423.779</v>
      </c>
      <c r="AD2358" s="34">
        <v>8.8550000000000004</v>
      </c>
    </row>
    <row r="2359" spans="1:30" s="34" customFormat="1" x14ac:dyDescent="0.2">
      <c r="A2359" s="34" t="s">
        <v>200</v>
      </c>
      <c r="B2359" s="44">
        <v>473427095052005</v>
      </c>
      <c r="C2359" s="36">
        <v>311</v>
      </c>
      <c r="D2359" s="37">
        <v>36486</v>
      </c>
      <c r="E2359" s="37"/>
      <c r="F2359" s="37"/>
      <c r="G2359" s="37"/>
      <c r="H2359" s="37"/>
      <c r="I2359" s="37"/>
      <c r="J2359" s="38" t="str">
        <f t="shared" si="159"/>
        <v>V</v>
      </c>
      <c r="K2359" s="38"/>
      <c r="L2359" s="38"/>
      <c r="M2359" s="38"/>
      <c r="N2359" s="38"/>
      <c r="O2359" s="38"/>
      <c r="P2359" s="38"/>
      <c r="U2359" s="39">
        <f t="shared" si="156"/>
        <v>31.878195999999999</v>
      </c>
      <c r="V2359" s="34">
        <v>9.7159999999999993</v>
      </c>
      <c r="X2359" s="39"/>
      <c r="AA2359" s="34">
        <v>433.42700000000002</v>
      </c>
      <c r="AB2359" s="34">
        <f t="shared" si="157"/>
        <v>423.71100000000001</v>
      </c>
      <c r="AD2359" s="34">
        <v>8.923</v>
      </c>
    </row>
    <row r="2360" spans="1:30" s="34" customFormat="1" x14ac:dyDescent="0.2">
      <c r="A2360" s="34" t="s">
        <v>200</v>
      </c>
      <c r="B2360" s="44">
        <v>473427095052005</v>
      </c>
      <c r="C2360" s="36">
        <v>311</v>
      </c>
      <c r="D2360" s="37">
        <v>36521</v>
      </c>
      <c r="E2360" s="37"/>
      <c r="F2360" s="37"/>
      <c r="G2360" s="37"/>
      <c r="H2360" s="37"/>
      <c r="I2360" s="37"/>
      <c r="J2360" s="38" t="str">
        <f t="shared" si="159"/>
        <v>V</v>
      </c>
      <c r="K2360" s="38"/>
      <c r="L2360" s="38"/>
      <c r="M2360" s="38"/>
      <c r="N2360" s="38"/>
      <c r="O2360" s="38"/>
      <c r="P2360" s="38"/>
      <c r="U2360" s="39">
        <f t="shared" si="156"/>
        <v>32.157081000000005</v>
      </c>
      <c r="V2360" s="34">
        <v>9.8010000000000002</v>
      </c>
      <c r="X2360" s="39"/>
      <c r="AA2360" s="34">
        <v>433.42700000000002</v>
      </c>
      <c r="AB2360" s="34">
        <f t="shared" si="157"/>
        <v>423.62600000000003</v>
      </c>
      <c r="AD2360" s="34">
        <v>9.0079999999999991</v>
      </c>
    </row>
    <row r="2361" spans="1:30" s="34" customFormat="1" x14ac:dyDescent="0.2">
      <c r="A2361" s="34" t="s">
        <v>200</v>
      </c>
      <c r="B2361" s="44">
        <v>473427095052005</v>
      </c>
      <c r="C2361" s="36">
        <v>311</v>
      </c>
      <c r="D2361" s="37">
        <v>36553</v>
      </c>
      <c r="E2361" s="37"/>
      <c r="F2361" s="37"/>
      <c r="G2361" s="37"/>
      <c r="H2361" s="37"/>
      <c r="I2361" s="37"/>
      <c r="J2361" s="38" t="str">
        <f t="shared" si="159"/>
        <v>V</v>
      </c>
      <c r="K2361" s="38"/>
      <c r="L2361" s="38"/>
      <c r="M2361" s="38"/>
      <c r="N2361" s="38"/>
      <c r="O2361" s="38"/>
      <c r="P2361" s="38"/>
      <c r="U2361" s="39">
        <v>32.35</v>
      </c>
      <c r="V2361" s="40">
        <f t="shared" ref="V2361:V2367" si="160">U2361/3.281</f>
        <v>9.8597988418165201</v>
      </c>
      <c r="W2361" s="40"/>
      <c r="X2361" s="39"/>
      <c r="AA2361" s="34">
        <v>433.42700000000002</v>
      </c>
      <c r="AB2361" s="34">
        <f t="shared" si="157"/>
        <v>423.56720115818348</v>
      </c>
      <c r="AD2361" s="34">
        <v>9.0670000000000002</v>
      </c>
    </row>
    <row r="2362" spans="1:30" s="34" customFormat="1" x14ac:dyDescent="0.2">
      <c r="A2362" s="34" t="s">
        <v>200</v>
      </c>
      <c r="B2362" s="44">
        <v>473427095052005</v>
      </c>
      <c r="C2362" s="36">
        <v>311</v>
      </c>
      <c r="D2362" s="37">
        <v>36587</v>
      </c>
      <c r="E2362" s="37"/>
      <c r="F2362" s="37"/>
      <c r="G2362" s="37"/>
      <c r="H2362" s="37"/>
      <c r="I2362" s="37"/>
      <c r="J2362" s="38" t="str">
        <f t="shared" si="159"/>
        <v>V</v>
      </c>
      <c r="K2362" s="38"/>
      <c r="L2362" s="38"/>
      <c r="M2362" s="38"/>
      <c r="N2362" s="38"/>
      <c r="O2362" s="38"/>
      <c r="P2362" s="38"/>
      <c r="U2362" s="39">
        <v>32.51</v>
      </c>
      <c r="V2362" s="40">
        <f t="shared" si="160"/>
        <v>9.908564462054251</v>
      </c>
      <c r="W2362" s="40"/>
      <c r="X2362" s="39"/>
      <c r="AA2362" s="34">
        <v>433.42700000000002</v>
      </c>
      <c r="AB2362" s="34">
        <f t="shared" si="157"/>
        <v>423.51843553794578</v>
      </c>
      <c r="AD2362" s="40">
        <f t="shared" ref="AD2362:AD2481" si="161">V2362-0.793</f>
        <v>9.1155644620542517</v>
      </c>
    </row>
    <row r="2363" spans="1:30" s="34" customFormat="1" x14ac:dyDescent="0.2">
      <c r="A2363" s="34" t="s">
        <v>200</v>
      </c>
      <c r="B2363" s="44">
        <v>473427095052005</v>
      </c>
      <c r="C2363" s="36">
        <v>311</v>
      </c>
      <c r="D2363" s="37">
        <v>36612</v>
      </c>
      <c r="E2363" s="37"/>
      <c r="F2363" s="37"/>
      <c r="G2363" s="37"/>
      <c r="H2363" s="37"/>
      <c r="I2363" s="37"/>
      <c r="J2363" s="38" t="str">
        <f t="shared" si="159"/>
        <v>V</v>
      </c>
      <c r="K2363" s="38"/>
      <c r="L2363" s="38"/>
      <c r="M2363" s="38"/>
      <c r="N2363" s="38"/>
      <c r="O2363" s="38"/>
      <c r="P2363" s="38"/>
      <c r="U2363" s="39">
        <v>32.590000000000003</v>
      </c>
      <c r="V2363" s="40">
        <f t="shared" si="160"/>
        <v>9.9329472721731182</v>
      </c>
      <c r="W2363" s="40"/>
      <c r="X2363" s="39"/>
      <c r="AA2363" s="34">
        <v>433.42700000000002</v>
      </c>
      <c r="AB2363" s="34">
        <f t="shared" si="157"/>
        <v>423.4940527278269</v>
      </c>
      <c r="AD2363" s="40">
        <f t="shared" si="161"/>
        <v>9.139947272173119</v>
      </c>
    </row>
    <row r="2364" spans="1:30" s="34" customFormat="1" x14ac:dyDescent="0.2">
      <c r="A2364" s="34" t="s">
        <v>200</v>
      </c>
      <c r="B2364" s="44">
        <v>473427095052005</v>
      </c>
      <c r="C2364" s="36">
        <v>311</v>
      </c>
      <c r="D2364" s="37">
        <v>36640</v>
      </c>
      <c r="E2364" s="37"/>
      <c r="F2364" s="37"/>
      <c r="G2364" s="37"/>
      <c r="H2364" s="37"/>
      <c r="I2364" s="37"/>
      <c r="J2364" s="38" t="str">
        <f t="shared" si="159"/>
        <v>V</v>
      </c>
      <c r="K2364" s="38"/>
      <c r="L2364" s="38"/>
      <c r="M2364" s="38"/>
      <c r="N2364" s="38"/>
      <c r="O2364" s="38"/>
      <c r="P2364" s="38"/>
      <c r="U2364" s="39">
        <v>32.57</v>
      </c>
      <c r="V2364" s="40">
        <f t="shared" si="160"/>
        <v>9.9268515696434019</v>
      </c>
      <c r="W2364" s="40"/>
      <c r="X2364" s="39"/>
      <c r="AA2364" s="34">
        <v>433.42700000000002</v>
      </c>
      <c r="AB2364" s="34">
        <f t="shared" si="157"/>
        <v>423.5001484303566</v>
      </c>
      <c r="AD2364" s="40">
        <f t="shared" si="161"/>
        <v>9.1338515696434026</v>
      </c>
    </row>
    <row r="2365" spans="1:30" s="34" customFormat="1" x14ac:dyDescent="0.2">
      <c r="A2365" s="34" t="s">
        <v>200</v>
      </c>
      <c r="B2365" s="44">
        <v>473427095052005</v>
      </c>
      <c r="C2365" s="36">
        <v>311</v>
      </c>
      <c r="D2365" s="37">
        <v>36669</v>
      </c>
      <c r="E2365" s="37"/>
      <c r="F2365" s="37"/>
      <c r="G2365" s="37"/>
      <c r="H2365" s="37"/>
      <c r="I2365" s="37"/>
      <c r="J2365" s="38" t="str">
        <f t="shared" si="159"/>
        <v>V</v>
      </c>
      <c r="K2365" s="38"/>
      <c r="L2365" s="38"/>
      <c r="M2365" s="38"/>
      <c r="N2365" s="38"/>
      <c r="O2365" s="38"/>
      <c r="P2365" s="38"/>
      <c r="U2365" s="39">
        <v>32.630000000000003</v>
      </c>
      <c r="V2365" s="40">
        <f t="shared" si="160"/>
        <v>9.945138677232551</v>
      </c>
      <c r="W2365" s="40"/>
      <c r="X2365" s="39"/>
      <c r="AA2365" s="34">
        <v>433.42700000000002</v>
      </c>
      <c r="AB2365" s="34">
        <f t="shared" si="157"/>
        <v>423.48186132276749</v>
      </c>
      <c r="AD2365" s="40">
        <f t="shared" si="161"/>
        <v>9.1521386772325517</v>
      </c>
    </row>
    <row r="2366" spans="1:30" s="34" customFormat="1" x14ac:dyDescent="0.2">
      <c r="A2366" s="34" t="s">
        <v>200</v>
      </c>
      <c r="B2366" s="44">
        <v>473427095052005</v>
      </c>
      <c r="C2366" s="36">
        <v>311</v>
      </c>
      <c r="D2366" s="37">
        <v>36706</v>
      </c>
      <c r="E2366" s="37"/>
      <c r="F2366" s="37"/>
      <c r="G2366" s="37"/>
      <c r="H2366" s="37"/>
      <c r="I2366" s="37"/>
      <c r="J2366" s="38" t="str">
        <f t="shared" si="159"/>
        <v>V</v>
      </c>
      <c r="K2366" s="38"/>
      <c r="L2366" s="38"/>
      <c r="M2366" s="38"/>
      <c r="N2366" s="38"/>
      <c r="O2366" s="38"/>
      <c r="P2366" s="38"/>
      <c r="U2366" s="39">
        <v>32.58</v>
      </c>
      <c r="V2366" s="40">
        <f t="shared" si="160"/>
        <v>9.9298994209082583</v>
      </c>
      <c r="W2366" s="40"/>
      <c r="X2366" s="39"/>
      <c r="AA2366" s="34">
        <v>433.42700000000002</v>
      </c>
      <c r="AB2366" s="34">
        <f t="shared" si="157"/>
        <v>423.49710057909175</v>
      </c>
      <c r="AD2366" s="40">
        <f t="shared" si="161"/>
        <v>9.136899420908259</v>
      </c>
    </row>
    <row r="2367" spans="1:30" s="34" customFormat="1" x14ac:dyDescent="0.2">
      <c r="A2367" s="34" t="s">
        <v>200</v>
      </c>
      <c r="B2367" s="44">
        <v>473427095052005</v>
      </c>
      <c r="C2367" s="36">
        <v>311</v>
      </c>
      <c r="D2367" s="37">
        <v>36732</v>
      </c>
      <c r="E2367" s="37"/>
      <c r="F2367" s="37"/>
      <c r="G2367" s="37"/>
      <c r="H2367" s="37"/>
      <c r="I2367" s="37"/>
      <c r="J2367" s="38" t="str">
        <f t="shared" si="159"/>
        <v>V</v>
      </c>
      <c r="K2367" s="38"/>
      <c r="L2367" s="38"/>
      <c r="M2367" s="38"/>
      <c r="N2367" s="38"/>
      <c r="O2367" s="38"/>
      <c r="P2367" s="38"/>
      <c r="U2367" s="39">
        <v>32.729999999999997</v>
      </c>
      <c r="V2367" s="40">
        <f t="shared" si="160"/>
        <v>9.9756171898811328</v>
      </c>
      <c r="W2367" s="40"/>
      <c r="X2367" s="39"/>
      <c r="AA2367" s="34">
        <v>433.42700000000002</v>
      </c>
      <c r="AB2367" s="34">
        <f t="shared" si="157"/>
        <v>423.4513828101189</v>
      </c>
      <c r="AD2367" s="40">
        <f t="shared" si="161"/>
        <v>9.1826171898811335</v>
      </c>
    </row>
    <row r="2368" spans="1:30" s="34" customFormat="1" x14ac:dyDescent="0.2">
      <c r="A2368" s="34" t="s">
        <v>200</v>
      </c>
      <c r="B2368" s="44">
        <v>473427095052005</v>
      </c>
      <c r="C2368" s="36">
        <v>311</v>
      </c>
      <c r="D2368" s="37">
        <v>36760</v>
      </c>
      <c r="E2368" s="37"/>
      <c r="F2368" s="37"/>
      <c r="G2368" s="37"/>
      <c r="H2368" s="37"/>
      <c r="I2368" s="37"/>
      <c r="J2368" s="38" t="str">
        <f t="shared" si="159"/>
        <v>V</v>
      </c>
      <c r="K2368" s="38"/>
      <c r="L2368" s="38"/>
      <c r="M2368" s="38"/>
      <c r="N2368" s="38"/>
      <c r="O2368" s="38"/>
      <c r="P2368" s="38"/>
      <c r="U2368" s="39">
        <v>32.770000000000003</v>
      </c>
      <c r="V2368" s="40">
        <v>9.9879999999999995</v>
      </c>
      <c r="W2368" s="40"/>
      <c r="X2368" s="39"/>
      <c r="AA2368" s="34">
        <v>433.42700000000002</v>
      </c>
      <c r="AB2368" s="34">
        <f t="shared" si="157"/>
        <v>423.43900000000002</v>
      </c>
      <c r="AD2368" s="40">
        <f t="shared" si="161"/>
        <v>9.1950000000000003</v>
      </c>
    </row>
    <row r="2369" spans="1:30" s="34" customFormat="1" x14ac:dyDescent="0.2">
      <c r="A2369" s="34" t="s">
        <v>200</v>
      </c>
      <c r="B2369" s="44">
        <v>473427095052005</v>
      </c>
      <c r="C2369" s="36">
        <v>311</v>
      </c>
      <c r="D2369" s="37">
        <v>36787</v>
      </c>
      <c r="E2369" s="37"/>
      <c r="F2369" s="37"/>
      <c r="G2369" s="37"/>
      <c r="H2369" s="37"/>
      <c r="I2369" s="37"/>
      <c r="J2369" s="38" t="str">
        <f t="shared" si="159"/>
        <v>V</v>
      </c>
      <c r="K2369" s="38"/>
      <c r="L2369" s="38"/>
      <c r="M2369" s="38"/>
      <c r="N2369" s="38"/>
      <c r="O2369" s="38"/>
      <c r="P2369" s="38"/>
      <c r="U2369" s="39">
        <v>32.82</v>
      </c>
      <c r="V2369" s="40">
        <v>10.004</v>
      </c>
      <c r="W2369" s="40"/>
      <c r="X2369" s="39"/>
      <c r="AA2369" s="34">
        <v>433.42700000000002</v>
      </c>
      <c r="AB2369" s="34">
        <f t="shared" si="157"/>
        <v>423.423</v>
      </c>
      <c r="AD2369" s="40">
        <f t="shared" si="161"/>
        <v>9.2110000000000003</v>
      </c>
    </row>
    <row r="2370" spans="1:30" s="34" customFormat="1" x14ac:dyDescent="0.2">
      <c r="A2370" s="34" t="s">
        <v>200</v>
      </c>
      <c r="B2370" s="44">
        <v>473427095052005</v>
      </c>
      <c r="C2370" s="36">
        <v>311</v>
      </c>
      <c r="D2370" s="37">
        <v>36822</v>
      </c>
      <c r="E2370" s="37"/>
      <c r="F2370" s="37"/>
      <c r="G2370" s="37"/>
      <c r="H2370" s="37"/>
      <c r="I2370" s="37"/>
      <c r="J2370" s="38" t="str">
        <f t="shared" si="159"/>
        <v>V</v>
      </c>
      <c r="K2370" s="38"/>
      <c r="L2370" s="38"/>
      <c r="M2370" s="38"/>
      <c r="N2370" s="38"/>
      <c r="O2370" s="38"/>
      <c r="P2370" s="38"/>
      <c r="U2370" s="39">
        <v>32.76</v>
      </c>
      <c r="V2370" s="40">
        <v>9.9849999999999994</v>
      </c>
      <c r="W2370" s="40"/>
      <c r="X2370" s="39"/>
      <c r="AA2370" s="34">
        <v>433.42700000000002</v>
      </c>
      <c r="AB2370" s="34">
        <f t="shared" si="157"/>
        <v>423.44200000000001</v>
      </c>
      <c r="AD2370" s="40">
        <f t="shared" si="161"/>
        <v>9.1920000000000002</v>
      </c>
    </row>
    <row r="2371" spans="1:30" s="34" customFormat="1" x14ac:dyDescent="0.2">
      <c r="A2371" s="34" t="s">
        <v>200</v>
      </c>
      <c r="B2371" s="44">
        <v>473427095052005</v>
      </c>
      <c r="C2371" s="36">
        <v>311</v>
      </c>
      <c r="D2371" s="37">
        <v>36859</v>
      </c>
      <c r="E2371" s="37"/>
      <c r="F2371" s="37"/>
      <c r="G2371" s="37"/>
      <c r="H2371" s="37"/>
      <c r="I2371" s="37"/>
      <c r="J2371" s="38" t="str">
        <f t="shared" si="159"/>
        <v>V</v>
      </c>
      <c r="K2371" s="38"/>
      <c r="L2371" s="38"/>
      <c r="M2371" s="38"/>
      <c r="N2371" s="38"/>
      <c r="O2371" s="38"/>
      <c r="P2371" s="38"/>
      <c r="U2371" s="39">
        <v>32.31</v>
      </c>
      <c r="V2371" s="40">
        <v>9.8480000000000008</v>
      </c>
      <c r="W2371" s="40"/>
      <c r="X2371" s="39"/>
      <c r="AA2371" s="34">
        <v>433.42700000000002</v>
      </c>
      <c r="AB2371" s="34">
        <f t="shared" si="157"/>
        <v>423.57900000000001</v>
      </c>
      <c r="AD2371" s="40">
        <f t="shared" si="161"/>
        <v>9.0550000000000015</v>
      </c>
    </row>
    <row r="2372" spans="1:30" s="34" customFormat="1" x14ac:dyDescent="0.2">
      <c r="A2372" s="34" t="s">
        <v>200</v>
      </c>
      <c r="B2372" s="44">
        <v>473427095052005</v>
      </c>
      <c r="C2372" s="36">
        <v>311</v>
      </c>
      <c r="D2372" s="37">
        <v>36888</v>
      </c>
      <c r="E2372" s="37"/>
      <c r="F2372" s="37"/>
      <c r="G2372" s="37"/>
      <c r="H2372" s="37"/>
      <c r="I2372" s="37"/>
      <c r="J2372" s="38" t="str">
        <f t="shared" si="159"/>
        <v>V</v>
      </c>
      <c r="K2372" s="38"/>
      <c r="L2372" s="38"/>
      <c r="M2372" s="38"/>
      <c r="N2372" s="38"/>
      <c r="O2372" s="38"/>
      <c r="P2372" s="38"/>
      <c r="U2372" s="39">
        <v>32.25</v>
      </c>
      <c r="V2372" s="40">
        <v>9.83</v>
      </c>
      <c r="W2372" s="40"/>
      <c r="X2372" s="39"/>
      <c r="AA2372" s="34">
        <v>433.42700000000002</v>
      </c>
      <c r="AB2372" s="34">
        <f t="shared" si="157"/>
        <v>423.59700000000004</v>
      </c>
      <c r="AD2372" s="40">
        <f t="shared" si="161"/>
        <v>9.0370000000000008</v>
      </c>
    </row>
    <row r="2373" spans="1:30" s="34" customFormat="1" x14ac:dyDescent="0.2">
      <c r="A2373" s="34" t="s">
        <v>200</v>
      </c>
      <c r="B2373" s="44">
        <v>473427095052005</v>
      </c>
      <c r="C2373" s="36">
        <v>311</v>
      </c>
      <c r="D2373" s="37">
        <v>36914</v>
      </c>
      <c r="E2373" s="37"/>
      <c r="F2373" s="37"/>
      <c r="G2373" s="37"/>
      <c r="H2373" s="37"/>
      <c r="I2373" s="37"/>
      <c r="J2373" s="38" t="str">
        <f t="shared" si="159"/>
        <v>V</v>
      </c>
      <c r="K2373" s="38"/>
      <c r="L2373" s="38"/>
      <c r="M2373" s="38"/>
      <c r="N2373" s="38"/>
      <c r="O2373" s="38"/>
      <c r="P2373" s="38"/>
      <c r="U2373" s="39">
        <v>32.369999999999997</v>
      </c>
      <c r="V2373" s="40">
        <v>9.8659999999999997</v>
      </c>
      <c r="W2373" s="40"/>
      <c r="X2373" s="39"/>
      <c r="AA2373" s="34">
        <v>433.42700000000002</v>
      </c>
      <c r="AB2373" s="34">
        <f t="shared" si="157"/>
        <v>423.56100000000004</v>
      </c>
      <c r="AD2373" s="40">
        <f t="shared" si="161"/>
        <v>9.0730000000000004</v>
      </c>
    </row>
    <row r="2374" spans="1:30" s="34" customFormat="1" x14ac:dyDescent="0.2">
      <c r="A2374" s="34" t="s">
        <v>200</v>
      </c>
      <c r="B2374" s="44">
        <v>473427095052005</v>
      </c>
      <c r="C2374" s="36">
        <v>311</v>
      </c>
      <c r="D2374" s="37">
        <v>36941</v>
      </c>
      <c r="E2374" s="37"/>
      <c r="F2374" s="37"/>
      <c r="G2374" s="37"/>
      <c r="H2374" s="37"/>
      <c r="I2374" s="37"/>
      <c r="J2374" s="38" t="str">
        <f t="shared" si="159"/>
        <v>V</v>
      </c>
      <c r="K2374" s="38"/>
      <c r="L2374" s="38"/>
      <c r="M2374" s="38"/>
      <c r="N2374" s="38"/>
      <c r="O2374" s="38"/>
      <c r="P2374" s="38"/>
      <c r="U2374" s="39">
        <v>32.51</v>
      </c>
      <c r="V2374" s="40">
        <v>9.9090000000000007</v>
      </c>
      <c r="W2374" s="40"/>
      <c r="X2374" s="39"/>
      <c r="AA2374" s="34">
        <v>433.42700000000002</v>
      </c>
      <c r="AB2374" s="34">
        <f t="shared" si="157"/>
        <v>423.51800000000003</v>
      </c>
      <c r="AD2374" s="40">
        <f t="shared" si="161"/>
        <v>9.1160000000000014</v>
      </c>
    </row>
    <row r="2375" spans="1:30" s="34" customFormat="1" x14ac:dyDescent="0.2">
      <c r="A2375" s="34" t="s">
        <v>200</v>
      </c>
      <c r="B2375" s="44">
        <v>473427095052005</v>
      </c>
      <c r="C2375" s="36">
        <v>311</v>
      </c>
      <c r="D2375" s="37">
        <v>36965</v>
      </c>
      <c r="E2375" s="37"/>
      <c r="F2375" s="37"/>
      <c r="G2375" s="37"/>
      <c r="H2375" s="37"/>
      <c r="I2375" s="37"/>
      <c r="J2375" s="38" t="str">
        <f t="shared" si="159"/>
        <v>V</v>
      </c>
      <c r="K2375" s="38"/>
      <c r="L2375" s="38"/>
      <c r="M2375" s="38"/>
      <c r="N2375" s="38"/>
      <c r="O2375" s="38"/>
      <c r="P2375" s="38"/>
      <c r="U2375" s="39">
        <v>32.590000000000003</v>
      </c>
      <c r="V2375" s="40">
        <v>9.9329999999999998</v>
      </c>
      <c r="W2375" s="40"/>
      <c r="X2375" s="39"/>
      <c r="AA2375" s="34">
        <v>433.42700000000002</v>
      </c>
      <c r="AB2375" s="34">
        <f t="shared" si="157"/>
        <v>423.49400000000003</v>
      </c>
      <c r="AD2375" s="40">
        <f t="shared" si="161"/>
        <v>9.14</v>
      </c>
    </row>
    <row r="2376" spans="1:30" s="34" customFormat="1" x14ac:dyDescent="0.2">
      <c r="A2376" s="34" t="s">
        <v>200</v>
      </c>
      <c r="B2376" s="44">
        <v>473427095052005</v>
      </c>
      <c r="C2376" s="36">
        <v>311</v>
      </c>
      <c r="D2376" s="37">
        <v>37011</v>
      </c>
      <c r="E2376" s="37"/>
      <c r="F2376" s="37"/>
      <c r="G2376" s="37"/>
      <c r="H2376" s="37"/>
      <c r="I2376" s="37"/>
      <c r="J2376" s="38" t="str">
        <f t="shared" si="159"/>
        <v>V</v>
      </c>
      <c r="K2376" s="38"/>
      <c r="L2376" s="38"/>
      <c r="M2376" s="38"/>
      <c r="N2376" s="38"/>
      <c r="O2376" s="38"/>
      <c r="P2376" s="38"/>
      <c r="U2376" s="39">
        <v>32.24</v>
      </c>
      <c r="V2376" s="40">
        <v>9.827</v>
      </c>
      <c r="W2376" s="40"/>
      <c r="X2376" s="39"/>
      <c r="AA2376" s="34">
        <v>433.42700000000002</v>
      </c>
      <c r="AB2376" s="34">
        <f t="shared" si="157"/>
        <v>423.6</v>
      </c>
      <c r="AD2376" s="40">
        <f t="shared" si="161"/>
        <v>9.0340000000000007</v>
      </c>
    </row>
    <row r="2377" spans="1:30" s="34" customFormat="1" x14ac:dyDescent="0.2">
      <c r="A2377" s="34" t="s">
        <v>200</v>
      </c>
      <c r="B2377" s="44">
        <v>473427095052005</v>
      </c>
      <c r="C2377" s="36">
        <v>311</v>
      </c>
      <c r="D2377" s="37">
        <v>37041</v>
      </c>
      <c r="E2377" s="37"/>
      <c r="F2377" s="37"/>
      <c r="G2377" s="37"/>
      <c r="H2377" s="37"/>
      <c r="I2377" s="37"/>
      <c r="J2377" s="38" t="str">
        <f t="shared" si="159"/>
        <v>V</v>
      </c>
      <c r="K2377" s="38"/>
      <c r="L2377" s="38"/>
      <c r="M2377" s="38"/>
      <c r="N2377" s="38"/>
      <c r="O2377" s="38"/>
      <c r="P2377" s="38"/>
      <c r="U2377" s="39">
        <v>31.57</v>
      </c>
      <c r="V2377" s="40">
        <v>9.6229999999999993</v>
      </c>
      <c r="W2377" s="40"/>
      <c r="X2377" s="39"/>
      <c r="AA2377" s="34">
        <v>433.42700000000002</v>
      </c>
      <c r="AB2377" s="34">
        <f t="shared" si="157"/>
        <v>423.80400000000003</v>
      </c>
      <c r="AD2377" s="40">
        <f t="shared" si="161"/>
        <v>8.83</v>
      </c>
    </row>
    <row r="2378" spans="1:30" s="34" customFormat="1" x14ac:dyDescent="0.2">
      <c r="A2378" s="34" t="s">
        <v>200</v>
      </c>
      <c r="B2378" s="44">
        <v>473427095052005</v>
      </c>
      <c r="C2378" s="36">
        <v>311</v>
      </c>
      <c r="D2378" s="37">
        <v>37063</v>
      </c>
      <c r="E2378" s="37"/>
      <c r="F2378" s="37"/>
      <c r="G2378" s="37"/>
      <c r="H2378" s="37"/>
      <c r="I2378" s="37"/>
      <c r="J2378" s="38" t="str">
        <f t="shared" si="159"/>
        <v>V</v>
      </c>
      <c r="K2378" s="38"/>
      <c r="L2378" s="38"/>
      <c r="M2378" s="38"/>
      <c r="N2378" s="38"/>
      <c r="O2378" s="38"/>
      <c r="P2378" s="38"/>
      <c r="U2378" s="39">
        <v>31.11</v>
      </c>
      <c r="V2378" s="40">
        <v>9.4819999999999993</v>
      </c>
      <c r="W2378" s="40"/>
      <c r="X2378" s="39"/>
      <c r="AA2378" s="34">
        <v>433.42700000000002</v>
      </c>
      <c r="AB2378" s="34">
        <f t="shared" si="157"/>
        <v>423.94500000000005</v>
      </c>
      <c r="AD2378" s="40">
        <f t="shared" si="161"/>
        <v>8.6890000000000001</v>
      </c>
    </row>
    <row r="2379" spans="1:30" s="34" customFormat="1" x14ac:dyDescent="0.2">
      <c r="A2379" s="34" t="s">
        <v>200</v>
      </c>
      <c r="B2379" s="44">
        <v>473427095052005</v>
      </c>
      <c r="C2379" s="36">
        <v>311</v>
      </c>
      <c r="D2379" s="37">
        <v>37102</v>
      </c>
      <c r="E2379" s="37"/>
      <c r="F2379" s="37"/>
      <c r="G2379" s="37"/>
      <c r="H2379" s="37"/>
      <c r="I2379" s="37"/>
      <c r="J2379" s="38" t="str">
        <f t="shared" si="159"/>
        <v>V</v>
      </c>
      <c r="K2379" s="38"/>
      <c r="L2379" s="38"/>
      <c r="M2379" s="38"/>
      <c r="N2379" s="38"/>
      <c r="O2379" s="38"/>
      <c r="P2379" s="38"/>
      <c r="U2379" s="39">
        <v>31.59</v>
      </c>
      <c r="V2379" s="40">
        <v>9.6289999999999996</v>
      </c>
      <c r="W2379" s="40"/>
      <c r="X2379" s="39"/>
      <c r="AA2379" s="34">
        <v>433.42700000000002</v>
      </c>
      <c r="AB2379" s="34">
        <f t="shared" si="157"/>
        <v>423.798</v>
      </c>
      <c r="AD2379" s="40">
        <f t="shared" si="161"/>
        <v>8.8360000000000003</v>
      </c>
    </row>
    <row r="2380" spans="1:30" s="34" customFormat="1" x14ac:dyDescent="0.2">
      <c r="A2380" s="34" t="s">
        <v>200</v>
      </c>
      <c r="B2380" s="44">
        <v>473427095052005</v>
      </c>
      <c r="C2380" s="36">
        <v>311</v>
      </c>
      <c r="D2380" s="37">
        <v>37130</v>
      </c>
      <c r="E2380" s="37"/>
      <c r="F2380" s="37"/>
      <c r="G2380" s="37"/>
      <c r="H2380" s="37"/>
      <c r="I2380" s="37"/>
      <c r="J2380" s="38" t="str">
        <f t="shared" si="159"/>
        <v>V</v>
      </c>
      <c r="K2380" s="38"/>
      <c r="L2380" s="38"/>
      <c r="M2380" s="38"/>
      <c r="N2380" s="38"/>
      <c r="O2380" s="38"/>
      <c r="P2380" s="38"/>
      <c r="U2380" s="39">
        <v>31.86</v>
      </c>
      <c r="V2380" s="40">
        <v>9.7110000000000003</v>
      </c>
      <c r="W2380" s="40"/>
      <c r="X2380" s="39"/>
      <c r="AA2380" s="34">
        <v>433.42700000000002</v>
      </c>
      <c r="AB2380" s="34">
        <f t="shared" si="157"/>
        <v>423.71600000000001</v>
      </c>
      <c r="AD2380" s="40">
        <f t="shared" si="161"/>
        <v>8.918000000000001</v>
      </c>
    </row>
    <row r="2381" spans="1:30" s="34" customFormat="1" x14ac:dyDescent="0.2">
      <c r="A2381" s="34" t="s">
        <v>200</v>
      </c>
      <c r="B2381" s="44">
        <v>473427095052005</v>
      </c>
      <c r="C2381" s="36">
        <v>311</v>
      </c>
      <c r="D2381" s="37">
        <v>37159</v>
      </c>
      <c r="E2381" s="37"/>
      <c r="F2381" s="37"/>
      <c r="G2381" s="37"/>
      <c r="H2381" s="37"/>
      <c r="I2381" s="37"/>
      <c r="J2381" s="38" t="str">
        <f t="shared" si="159"/>
        <v>V</v>
      </c>
      <c r="K2381" s="38"/>
      <c r="L2381" s="38"/>
      <c r="M2381" s="38"/>
      <c r="N2381" s="38"/>
      <c r="O2381" s="38"/>
      <c r="P2381" s="38"/>
      <c r="U2381" s="39">
        <v>32.07</v>
      </c>
      <c r="V2381" s="40">
        <v>9.7750000000000004</v>
      </c>
      <c r="W2381" s="40"/>
      <c r="X2381" s="39"/>
      <c r="AA2381" s="34">
        <v>433.42700000000002</v>
      </c>
      <c r="AB2381" s="34">
        <f t="shared" si="157"/>
        <v>423.65200000000004</v>
      </c>
      <c r="AD2381" s="40">
        <f t="shared" si="161"/>
        <v>8.9820000000000011</v>
      </c>
    </row>
    <row r="2382" spans="1:30" s="34" customFormat="1" x14ac:dyDescent="0.2">
      <c r="A2382" s="34" t="s">
        <v>200</v>
      </c>
      <c r="B2382" s="44">
        <v>473427095052005</v>
      </c>
      <c r="C2382" s="36">
        <v>311</v>
      </c>
      <c r="D2382" s="37">
        <v>37193</v>
      </c>
      <c r="E2382" s="37"/>
      <c r="F2382" s="37"/>
      <c r="G2382" s="37"/>
      <c r="H2382" s="37"/>
      <c r="I2382" s="37"/>
      <c r="J2382" s="38" t="str">
        <f t="shared" si="159"/>
        <v>V</v>
      </c>
      <c r="K2382" s="38"/>
      <c r="L2382" s="38"/>
      <c r="M2382" s="38"/>
      <c r="N2382" s="38"/>
      <c r="O2382" s="38"/>
      <c r="P2382" s="38"/>
      <c r="U2382" s="39">
        <v>32.21</v>
      </c>
      <c r="V2382" s="40">
        <v>9.8179999999999996</v>
      </c>
      <c r="W2382" s="40"/>
      <c r="X2382" s="39"/>
      <c r="AA2382" s="34">
        <v>433.42700000000002</v>
      </c>
      <c r="AB2382" s="34">
        <f t="shared" si="157"/>
        <v>423.60900000000004</v>
      </c>
      <c r="AD2382" s="40">
        <f t="shared" si="161"/>
        <v>9.0250000000000004</v>
      </c>
    </row>
    <row r="2383" spans="1:30" s="34" customFormat="1" x14ac:dyDescent="0.2">
      <c r="A2383" s="34" t="s">
        <v>200</v>
      </c>
      <c r="B2383" s="44">
        <v>473427095052005</v>
      </c>
      <c r="C2383" s="36">
        <v>311</v>
      </c>
      <c r="D2383" s="37">
        <v>37223</v>
      </c>
      <c r="E2383" s="37"/>
      <c r="F2383" s="37"/>
      <c r="G2383" s="37"/>
      <c r="H2383" s="37"/>
      <c r="I2383" s="37"/>
      <c r="J2383" s="38" t="str">
        <f t="shared" si="159"/>
        <v>V</v>
      </c>
      <c r="K2383" s="38"/>
      <c r="L2383" s="38"/>
      <c r="M2383" s="38"/>
      <c r="N2383" s="38"/>
      <c r="O2383" s="38"/>
      <c r="P2383" s="38"/>
      <c r="U2383" s="39">
        <v>32.32</v>
      </c>
      <c r="V2383" s="40">
        <v>9.8510000000000009</v>
      </c>
      <c r="W2383" s="40"/>
      <c r="X2383" s="39"/>
      <c r="AA2383" s="34">
        <v>433.42700000000002</v>
      </c>
      <c r="AB2383" s="34">
        <f t="shared" si="157"/>
        <v>423.57600000000002</v>
      </c>
      <c r="AD2383" s="40">
        <f t="shared" si="161"/>
        <v>9.0580000000000016</v>
      </c>
    </row>
    <row r="2384" spans="1:30" s="34" customFormat="1" x14ac:dyDescent="0.2">
      <c r="A2384" s="34" t="s">
        <v>200</v>
      </c>
      <c r="B2384" s="44">
        <v>473427095052005</v>
      </c>
      <c r="C2384" s="36">
        <v>311</v>
      </c>
      <c r="D2384" s="37">
        <v>37244</v>
      </c>
      <c r="E2384" s="37"/>
      <c r="F2384" s="37"/>
      <c r="G2384" s="37"/>
      <c r="H2384" s="37"/>
      <c r="I2384" s="37"/>
      <c r="J2384" s="38" t="str">
        <f t="shared" si="159"/>
        <v>V</v>
      </c>
      <c r="K2384" s="38"/>
      <c r="L2384" s="38"/>
      <c r="M2384" s="38"/>
      <c r="N2384" s="38"/>
      <c r="O2384" s="38"/>
      <c r="P2384" s="38"/>
      <c r="U2384" s="39">
        <v>32.39</v>
      </c>
      <c r="V2384" s="40">
        <v>9.8719999999999999</v>
      </c>
      <c r="W2384" s="40"/>
      <c r="X2384" s="39"/>
      <c r="AA2384" s="34">
        <v>433.42700000000002</v>
      </c>
      <c r="AB2384" s="34">
        <f t="shared" si="157"/>
        <v>423.55500000000001</v>
      </c>
      <c r="AD2384" s="40">
        <f t="shared" si="161"/>
        <v>9.0790000000000006</v>
      </c>
    </row>
    <row r="2385" spans="1:30" s="34" customFormat="1" x14ac:dyDescent="0.2">
      <c r="A2385" s="34" t="s">
        <v>200</v>
      </c>
      <c r="B2385" s="44">
        <v>473427095052005</v>
      </c>
      <c r="C2385" s="36">
        <v>311</v>
      </c>
      <c r="D2385" s="37">
        <v>37281</v>
      </c>
      <c r="E2385" s="37"/>
      <c r="F2385" s="37"/>
      <c r="G2385" s="37"/>
      <c r="H2385" s="37"/>
      <c r="I2385" s="37"/>
      <c r="J2385" s="38" t="str">
        <f t="shared" si="159"/>
        <v>V</v>
      </c>
      <c r="K2385" s="38"/>
      <c r="L2385" s="38"/>
      <c r="M2385" s="38"/>
      <c r="N2385" s="38"/>
      <c r="O2385" s="38"/>
      <c r="P2385" s="38"/>
      <c r="U2385" s="39">
        <v>32.49</v>
      </c>
      <c r="V2385" s="40">
        <v>9.9030000000000005</v>
      </c>
      <c r="W2385" s="40"/>
      <c r="X2385" s="39"/>
      <c r="AA2385" s="34">
        <v>433.42700000000002</v>
      </c>
      <c r="AB2385" s="34">
        <f t="shared" si="157"/>
        <v>423.524</v>
      </c>
      <c r="AD2385" s="40">
        <f t="shared" si="161"/>
        <v>9.1100000000000012</v>
      </c>
    </row>
    <row r="2386" spans="1:30" s="34" customFormat="1" x14ac:dyDescent="0.2">
      <c r="A2386" s="34" t="s">
        <v>200</v>
      </c>
      <c r="B2386" s="44">
        <v>473427095052005</v>
      </c>
      <c r="C2386" s="36">
        <v>311</v>
      </c>
      <c r="D2386" s="37">
        <v>37314</v>
      </c>
      <c r="E2386" s="37"/>
      <c r="F2386" s="37"/>
      <c r="G2386" s="37"/>
      <c r="H2386" s="37"/>
      <c r="I2386" s="37"/>
      <c r="J2386" s="38" t="str">
        <f t="shared" si="159"/>
        <v>V</v>
      </c>
      <c r="K2386" s="38"/>
      <c r="L2386" s="38"/>
      <c r="M2386" s="38"/>
      <c r="N2386" s="38"/>
      <c r="O2386" s="38"/>
      <c r="P2386" s="38"/>
      <c r="U2386" s="39">
        <v>32.64</v>
      </c>
      <c r="V2386" s="40">
        <v>9.9489999999999998</v>
      </c>
      <c r="W2386" s="40"/>
      <c r="X2386" s="39"/>
      <c r="AA2386" s="34">
        <v>433.42700000000002</v>
      </c>
      <c r="AB2386" s="34">
        <f t="shared" si="157"/>
        <v>423.47800000000001</v>
      </c>
      <c r="AD2386" s="40">
        <f t="shared" si="161"/>
        <v>9.1560000000000006</v>
      </c>
    </row>
    <row r="2387" spans="1:30" s="34" customFormat="1" x14ac:dyDescent="0.2">
      <c r="A2387" s="34" t="s">
        <v>200</v>
      </c>
      <c r="B2387" s="44">
        <v>473427095052005</v>
      </c>
      <c r="C2387" s="36">
        <v>311</v>
      </c>
      <c r="D2387" s="37">
        <v>37337</v>
      </c>
      <c r="E2387" s="37"/>
      <c r="F2387" s="37"/>
      <c r="G2387" s="37"/>
      <c r="H2387" s="37"/>
      <c r="I2387" s="37"/>
      <c r="J2387" s="38" t="str">
        <f t="shared" si="159"/>
        <v>V</v>
      </c>
      <c r="K2387" s="38"/>
      <c r="L2387" s="38"/>
      <c r="M2387" s="38"/>
      <c r="N2387" s="38"/>
      <c r="O2387" s="38"/>
      <c r="P2387" s="38"/>
      <c r="U2387" s="39">
        <v>32.729999999999997</v>
      </c>
      <c r="V2387" s="40">
        <v>9.9760000000000009</v>
      </c>
      <c r="W2387" s="40"/>
      <c r="X2387" s="39"/>
      <c r="AA2387" s="34">
        <v>433.42700000000002</v>
      </c>
      <c r="AB2387" s="34">
        <f t="shared" ref="AB2387:AB2450" si="162">AA2387-V2387</f>
        <v>423.45100000000002</v>
      </c>
      <c r="AD2387" s="40">
        <f t="shared" si="161"/>
        <v>9.1830000000000016</v>
      </c>
    </row>
    <row r="2388" spans="1:30" s="34" customFormat="1" x14ac:dyDescent="0.2">
      <c r="A2388" s="34" t="s">
        <v>200</v>
      </c>
      <c r="B2388" s="44">
        <v>473427095052005</v>
      </c>
      <c r="C2388" s="36">
        <v>311</v>
      </c>
      <c r="D2388" s="37">
        <v>37375</v>
      </c>
      <c r="E2388" s="37"/>
      <c r="F2388" s="37"/>
      <c r="G2388" s="37"/>
      <c r="H2388" s="37"/>
      <c r="I2388" s="37"/>
      <c r="J2388" s="38" t="str">
        <f t="shared" si="159"/>
        <v>V</v>
      </c>
      <c r="K2388" s="38"/>
      <c r="L2388" s="38"/>
      <c r="M2388" s="38"/>
      <c r="N2388" s="38"/>
      <c r="O2388" s="38"/>
      <c r="P2388" s="38"/>
      <c r="U2388" s="39">
        <v>32.71</v>
      </c>
      <c r="V2388" s="40">
        <v>9.9700000000000006</v>
      </c>
      <c r="W2388" s="40"/>
      <c r="X2388" s="39"/>
      <c r="AA2388" s="34">
        <v>433.42700000000002</v>
      </c>
      <c r="AB2388" s="34">
        <f t="shared" si="162"/>
        <v>423.45699999999999</v>
      </c>
      <c r="AD2388" s="40">
        <f t="shared" si="161"/>
        <v>9.1770000000000014</v>
      </c>
    </row>
    <row r="2389" spans="1:30" s="34" customFormat="1" x14ac:dyDescent="0.2">
      <c r="A2389" s="34" t="s">
        <v>200</v>
      </c>
      <c r="B2389" s="44">
        <v>473427095052005</v>
      </c>
      <c r="C2389" s="36">
        <v>311</v>
      </c>
      <c r="D2389" s="37">
        <v>37398</v>
      </c>
      <c r="E2389" s="37"/>
      <c r="F2389" s="37"/>
      <c r="G2389" s="37"/>
      <c r="H2389" s="37"/>
      <c r="I2389" s="37"/>
      <c r="J2389" s="38" t="str">
        <f t="shared" si="159"/>
        <v>V</v>
      </c>
      <c r="K2389" s="38"/>
      <c r="L2389" s="38"/>
      <c r="M2389" s="38"/>
      <c r="N2389" s="38"/>
      <c r="O2389" s="38"/>
      <c r="P2389" s="38"/>
      <c r="U2389" s="39">
        <v>32.61</v>
      </c>
      <c r="V2389" s="40">
        <v>9.94</v>
      </c>
      <c r="W2389" s="40"/>
      <c r="X2389" s="39"/>
      <c r="AA2389" s="34">
        <v>433.42700000000002</v>
      </c>
      <c r="AB2389" s="34">
        <f t="shared" si="162"/>
        <v>423.48700000000002</v>
      </c>
      <c r="AD2389" s="40">
        <f t="shared" si="161"/>
        <v>9.1470000000000002</v>
      </c>
    </row>
    <row r="2390" spans="1:30" s="34" customFormat="1" x14ac:dyDescent="0.2">
      <c r="A2390" s="34" t="s">
        <v>200</v>
      </c>
      <c r="B2390" s="44">
        <v>473427095052005</v>
      </c>
      <c r="C2390" s="36">
        <v>311</v>
      </c>
      <c r="D2390" s="37">
        <v>37433</v>
      </c>
      <c r="E2390" s="37"/>
      <c r="F2390" s="37"/>
      <c r="G2390" s="37"/>
      <c r="H2390" s="37"/>
      <c r="I2390" s="37"/>
      <c r="J2390" s="38" t="str">
        <f t="shared" si="159"/>
        <v>V</v>
      </c>
      <c r="K2390" s="38"/>
      <c r="L2390" s="38"/>
      <c r="M2390" s="38"/>
      <c r="N2390" s="38"/>
      <c r="O2390" s="38"/>
      <c r="P2390" s="38"/>
      <c r="U2390" s="39">
        <v>32.520000000000003</v>
      </c>
      <c r="V2390" s="40">
        <v>9.9120000000000008</v>
      </c>
      <c r="W2390" s="40"/>
      <c r="X2390" s="39"/>
      <c r="AA2390" s="34">
        <v>433.42700000000002</v>
      </c>
      <c r="AB2390" s="34">
        <f t="shared" si="162"/>
        <v>423.51500000000004</v>
      </c>
      <c r="AD2390" s="40">
        <f t="shared" si="161"/>
        <v>9.1190000000000015</v>
      </c>
    </row>
    <row r="2391" spans="1:30" s="34" customFormat="1" x14ac:dyDescent="0.2">
      <c r="A2391" s="34" t="s">
        <v>200</v>
      </c>
      <c r="B2391" s="44">
        <v>473427095052005</v>
      </c>
      <c r="C2391" s="36">
        <v>311</v>
      </c>
      <c r="D2391" s="37">
        <v>37459</v>
      </c>
      <c r="E2391" s="37"/>
      <c r="F2391" s="37"/>
      <c r="G2391" s="37"/>
      <c r="H2391" s="37"/>
      <c r="I2391" s="37"/>
      <c r="J2391" s="38" t="str">
        <f t="shared" si="159"/>
        <v>V</v>
      </c>
      <c r="K2391" s="38"/>
      <c r="L2391" s="38"/>
      <c r="M2391" s="38"/>
      <c r="N2391" s="38"/>
      <c r="O2391" s="38"/>
      <c r="P2391" s="38"/>
      <c r="U2391" s="39">
        <v>32.409999999999997</v>
      </c>
      <c r="V2391" s="40">
        <v>9.8789999999999996</v>
      </c>
      <c r="W2391" s="40"/>
      <c r="X2391" s="39"/>
      <c r="AA2391" s="34">
        <v>433.42700000000002</v>
      </c>
      <c r="AB2391" s="34">
        <f t="shared" si="162"/>
        <v>423.548</v>
      </c>
      <c r="AD2391" s="40">
        <f t="shared" si="161"/>
        <v>9.0860000000000003</v>
      </c>
    </row>
    <row r="2392" spans="1:30" s="34" customFormat="1" x14ac:dyDescent="0.2">
      <c r="A2392" s="34" t="s">
        <v>200</v>
      </c>
      <c r="B2392" s="44">
        <v>473427095052005</v>
      </c>
      <c r="C2392" s="36">
        <v>311</v>
      </c>
      <c r="D2392" s="37">
        <v>37494</v>
      </c>
      <c r="E2392" s="37"/>
      <c r="F2392" s="37"/>
      <c r="G2392" s="37"/>
      <c r="H2392" s="37"/>
      <c r="I2392" s="37"/>
      <c r="J2392" s="38" t="str">
        <f t="shared" si="159"/>
        <v>V</v>
      </c>
      <c r="K2392" s="38"/>
      <c r="L2392" s="38"/>
      <c r="M2392" s="38"/>
      <c r="N2392" s="38"/>
      <c r="O2392" s="38"/>
      <c r="P2392" s="38"/>
      <c r="U2392" s="39">
        <v>32.43</v>
      </c>
      <c r="V2392" s="40">
        <v>9.8849999999999998</v>
      </c>
      <c r="W2392" s="40"/>
      <c r="X2392" s="39"/>
      <c r="AA2392" s="34">
        <v>433.42700000000002</v>
      </c>
      <c r="AB2392" s="34">
        <f t="shared" si="162"/>
        <v>423.54200000000003</v>
      </c>
      <c r="AD2392" s="40">
        <f t="shared" si="161"/>
        <v>9.0920000000000005</v>
      </c>
    </row>
    <row r="2393" spans="1:30" s="34" customFormat="1" x14ac:dyDescent="0.2">
      <c r="A2393" s="34" t="s">
        <v>200</v>
      </c>
      <c r="B2393" s="44">
        <v>473427095052005</v>
      </c>
      <c r="C2393" s="36">
        <v>311</v>
      </c>
      <c r="D2393" s="37">
        <v>37524</v>
      </c>
      <c r="E2393" s="37"/>
      <c r="F2393" s="37"/>
      <c r="G2393" s="37"/>
      <c r="H2393" s="37"/>
      <c r="I2393" s="37"/>
      <c r="J2393" s="38" t="str">
        <f t="shared" si="159"/>
        <v>V</v>
      </c>
      <c r="K2393" s="38"/>
      <c r="L2393" s="38"/>
      <c r="M2393" s="38"/>
      <c r="N2393" s="38"/>
      <c r="O2393" s="38"/>
      <c r="P2393" s="38"/>
      <c r="U2393" s="39">
        <v>32.619999999999997</v>
      </c>
      <c r="V2393" s="40">
        <f t="shared" ref="V2393:V2456" si="163">U2393*0.3048</f>
        <v>9.942575999999999</v>
      </c>
      <c r="W2393" s="40"/>
      <c r="X2393" s="39"/>
      <c r="AA2393" s="34">
        <v>433.42700000000002</v>
      </c>
      <c r="AB2393" s="34">
        <f t="shared" si="162"/>
        <v>423.48442400000005</v>
      </c>
      <c r="AD2393" s="40">
        <f t="shared" si="161"/>
        <v>9.1495759999999997</v>
      </c>
    </row>
    <row r="2394" spans="1:30" s="34" customFormat="1" x14ac:dyDescent="0.2">
      <c r="A2394" s="34" t="s">
        <v>200</v>
      </c>
      <c r="B2394" s="44">
        <v>473427095052005</v>
      </c>
      <c r="C2394" s="36">
        <v>311</v>
      </c>
      <c r="D2394" s="37">
        <v>37550</v>
      </c>
      <c r="E2394" s="37"/>
      <c r="F2394" s="37"/>
      <c r="G2394" s="37"/>
      <c r="H2394" s="37"/>
      <c r="I2394" s="37"/>
      <c r="J2394" s="38" t="str">
        <f t="shared" si="159"/>
        <v>V</v>
      </c>
      <c r="K2394" s="38"/>
      <c r="L2394" s="38"/>
      <c r="M2394" s="38"/>
      <c r="N2394" s="38"/>
      <c r="O2394" s="38"/>
      <c r="P2394" s="38"/>
      <c r="U2394" s="39">
        <v>32.69</v>
      </c>
      <c r="V2394" s="40">
        <f t="shared" si="163"/>
        <v>9.9639120000000005</v>
      </c>
      <c r="W2394" s="40"/>
      <c r="X2394" s="39"/>
      <c r="AA2394" s="34">
        <v>433.42700000000002</v>
      </c>
      <c r="AB2394" s="34">
        <f t="shared" si="162"/>
        <v>423.46308800000003</v>
      </c>
      <c r="AD2394" s="40">
        <f t="shared" si="161"/>
        <v>9.1709120000000013</v>
      </c>
    </row>
    <row r="2395" spans="1:30" s="34" customFormat="1" x14ac:dyDescent="0.2">
      <c r="A2395" s="34" t="s">
        <v>200</v>
      </c>
      <c r="B2395" s="44">
        <v>473427095052005</v>
      </c>
      <c r="C2395" s="36">
        <v>311</v>
      </c>
      <c r="D2395" s="37">
        <v>37581</v>
      </c>
      <c r="E2395" s="37"/>
      <c r="F2395" s="37"/>
      <c r="G2395" s="37"/>
      <c r="H2395" s="37"/>
      <c r="I2395" s="37"/>
      <c r="J2395" s="38" t="str">
        <f t="shared" si="159"/>
        <v>V</v>
      </c>
      <c r="K2395" s="38"/>
      <c r="L2395" s="38"/>
      <c r="M2395" s="38"/>
      <c r="N2395" s="38"/>
      <c r="O2395" s="38"/>
      <c r="P2395" s="38"/>
      <c r="U2395" s="39">
        <v>32.65</v>
      </c>
      <c r="V2395" s="40">
        <f t="shared" si="163"/>
        <v>9.9517199999999999</v>
      </c>
      <c r="W2395" s="40"/>
      <c r="X2395" s="39"/>
      <c r="AA2395" s="34">
        <v>433.42700000000002</v>
      </c>
      <c r="AB2395" s="34">
        <f t="shared" si="162"/>
        <v>423.47528</v>
      </c>
      <c r="AD2395" s="40">
        <f t="shared" si="161"/>
        <v>9.1587200000000006</v>
      </c>
    </row>
    <row r="2396" spans="1:30" s="34" customFormat="1" x14ac:dyDescent="0.2">
      <c r="A2396" s="34" t="s">
        <v>200</v>
      </c>
      <c r="B2396" s="44">
        <v>473427095052005</v>
      </c>
      <c r="C2396" s="36">
        <v>311</v>
      </c>
      <c r="D2396" s="37">
        <v>37610</v>
      </c>
      <c r="E2396" s="37"/>
      <c r="F2396" s="37"/>
      <c r="G2396" s="37"/>
      <c r="H2396" s="37"/>
      <c r="I2396" s="37"/>
      <c r="J2396" s="38" t="str">
        <f t="shared" si="159"/>
        <v>V</v>
      </c>
      <c r="K2396" s="38"/>
      <c r="L2396" s="38"/>
      <c r="M2396" s="38"/>
      <c r="N2396" s="38"/>
      <c r="O2396" s="38"/>
      <c r="P2396" s="38"/>
      <c r="U2396" s="39">
        <v>32.82</v>
      </c>
      <c r="V2396" s="40">
        <f t="shared" si="163"/>
        <v>10.003536</v>
      </c>
      <c r="W2396" s="40"/>
      <c r="X2396" s="39"/>
      <c r="AA2396" s="34">
        <v>433.42700000000002</v>
      </c>
      <c r="AB2396" s="34">
        <f t="shared" si="162"/>
        <v>423.42346400000002</v>
      </c>
      <c r="AD2396" s="40">
        <f t="shared" si="161"/>
        <v>9.2105360000000012</v>
      </c>
    </row>
    <row r="2397" spans="1:30" s="34" customFormat="1" x14ac:dyDescent="0.2">
      <c r="A2397" s="34" t="s">
        <v>200</v>
      </c>
      <c r="B2397" s="44">
        <v>473427095052005</v>
      </c>
      <c r="C2397" s="36">
        <v>311</v>
      </c>
      <c r="D2397" s="37">
        <v>37651</v>
      </c>
      <c r="E2397" s="37"/>
      <c r="F2397" s="37"/>
      <c r="G2397" s="37"/>
      <c r="H2397" s="37"/>
      <c r="I2397" s="37"/>
      <c r="J2397" s="38" t="str">
        <f t="shared" si="159"/>
        <v>V</v>
      </c>
      <c r="K2397" s="38"/>
      <c r="L2397" s="38"/>
      <c r="M2397" s="38"/>
      <c r="N2397" s="38"/>
      <c r="O2397" s="38"/>
      <c r="P2397" s="38"/>
      <c r="U2397" s="39">
        <v>32.92</v>
      </c>
      <c r="V2397" s="40">
        <f t="shared" si="163"/>
        <v>10.034016000000001</v>
      </c>
      <c r="W2397" s="40"/>
      <c r="X2397" s="39"/>
      <c r="AA2397" s="34">
        <v>433.42700000000002</v>
      </c>
      <c r="AB2397" s="34">
        <f t="shared" si="162"/>
        <v>423.39298400000001</v>
      </c>
      <c r="AD2397" s="40">
        <f t="shared" si="161"/>
        <v>9.2410160000000019</v>
      </c>
    </row>
    <row r="2398" spans="1:30" s="34" customFormat="1" x14ac:dyDescent="0.2">
      <c r="A2398" s="34" t="s">
        <v>200</v>
      </c>
      <c r="B2398" s="44">
        <v>473427095052005</v>
      </c>
      <c r="C2398" s="36">
        <v>311</v>
      </c>
      <c r="D2398" s="37">
        <v>37679</v>
      </c>
      <c r="E2398" s="37"/>
      <c r="F2398" s="37"/>
      <c r="G2398" s="37"/>
      <c r="H2398" s="37"/>
      <c r="I2398" s="37"/>
      <c r="J2398" s="38" t="str">
        <f t="shared" si="159"/>
        <v>V</v>
      </c>
      <c r="K2398" s="38"/>
      <c r="L2398" s="38"/>
      <c r="M2398" s="38"/>
      <c r="N2398" s="38"/>
      <c r="O2398" s="38"/>
      <c r="P2398" s="38"/>
      <c r="U2398" s="39">
        <v>33.020000000000003</v>
      </c>
      <c r="V2398" s="40">
        <f t="shared" si="163"/>
        <v>10.064496000000002</v>
      </c>
      <c r="W2398" s="40"/>
      <c r="X2398" s="39"/>
      <c r="AA2398" s="34">
        <v>433.42700000000002</v>
      </c>
      <c r="AB2398" s="34">
        <f t="shared" si="162"/>
        <v>423.362504</v>
      </c>
      <c r="AD2398" s="40">
        <f t="shared" si="161"/>
        <v>9.2714960000000026</v>
      </c>
    </row>
    <row r="2399" spans="1:30" s="34" customFormat="1" x14ac:dyDescent="0.2">
      <c r="A2399" s="34" t="s">
        <v>200</v>
      </c>
      <c r="B2399" s="44">
        <v>473427095052005</v>
      </c>
      <c r="C2399" s="36">
        <v>311</v>
      </c>
      <c r="D2399" s="37">
        <v>37706</v>
      </c>
      <c r="E2399" s="37"/>
      <c r="F2399" s="37"/>
      <c r="G2399" s="37"/>
      <c r="H2399" s="37"/>
      <c r="I2399" s="37"/>
      <c r="J2399" s="38" t="str">
        <f t="shared" si="159"/>
        <v>V</v>
      </c>
      <c r="K2399" s="38"/>
      <c r="L2399" s="38"/>
      <c r="M2399" s="38"/>
      <c r="N2399" s="38"/>
      <c r="O2399" s="38"/>
      <c r="P2399" s="38"/>
      <c r="U2399" s="39">
        <v>33.1</v>
      </c>
      <c r="V2399" s="40">
        <f t="shared" si="163"/>
        <v>10.088880000000001</v>
      </c>
      <c r="W2399" s="40"/>
      <c r="X2399" s="39"/>
      <c r="AA2399" s="34">
        <v>433.42700000000002</v>
      </c>
      <c r="AB2399" s="34">
        <f t="shared" si="162"/>
        <v>423.33812</v>
      </c>
      <c r="AD2399" s="40">
        <f t="shared" si="161"/>
        <v>9.2958800000000021</v>
      </c>
    </row>
    <row r="2400" spans="1:30" s="34" customFormat="1" x14ac:dyDescent="0.2">
      <c r="A2400" s="34" t="s">
        <v>200</v>
      </c>
      <c r="B2400" s="44">
        <v>473427095052005</v>
      </c>
      <c r="C2400" s="36">
        <v>311</v>
      </c>
      <c r="D2400" s="37">
        <v>37739</v>
      </c>
      <c r="E2400" s="37"/>
      <c r="F2400" s="37"/>
      <c r="G2400" s="37"/>
      <c r="H2400" s="37"/>
      <c r="I2400" s="37"/>
      <c r="J2400" s="38" t="str">
        <f t="shared" si="159"/>
        <v>V</v>
      </c>
      <c r="K2400" s="38"/>
      <c r="L2400" s="38"/>
      <c r="M2400" s="38"/>
      <c r="N2400" s="38"/>
      <c r="O2400" s="38"/>
      <c r="P2400" s="38"/>
      <c r="U2400" s="39">
        <v>32.97</v>
      </c>
      <c r="V2400" s="40">
        <f t="shared" si="163"/>
        <v>10.049256</v>
      </c>
      <c r="W2400" s="40"/>
      <c r="X2400" s="39"/>
      <c r="AA2400" s="34">
        <v>433.42700000000002</v>
      </c>
      <c r="AB2400" s="34">
        <f t="shared" si="162"/>
        <v>423.37774400000001</v>
      </c>
      <c r="AD2400" s="40">
        <f t="shared" si="161"/>
        <v>9.2562560000000005</v>
      </c>
    </row>
    <row r="2401" spans="1:30" s="34" customFormat="1" x14ac:dyDescent="0.2">
      <c r="A2401" s="34" t="s">
        <v>200</v>
      </c>
      <c r="B2401" s="44">
        <v>473427095052005</v>
      </c>
      <c r="C2401" s="36">
        <v>311</v>
      </c>
      <c r="D2401" s="37">
        <v>37761</v>
      </c>
      <c r="E2401" s="37"/>
      <c r="F2401" s="37"/>
      <c r="G2401" s="37"/>
      <c r="H2401" s="37"/>
      <c r="I2401" s="37"/>
      <c r="J2401" s="38" t="str">
        <f t="shared" si="159"/>
        <v>V</v>
      </c>
      <c r="K2401" s="38"/>
      <c r="L2401" s="38"/>
      <c r="M2401" s="38"/>
      <c r="N2401" s="38"/>
      <c r="O2401" s="38"/>
      <c r="P2401" s="38"/>
      <c r="U2401" s="39">
        <v>33.01</v>
      </c>
      <c r="V2401" s="40">
        <f t="shared" si="163"/>
        <v>10.061448</v>
      </c>
      <c r="W2401" s="40"/>
      <c r="X2401" s="39"/>
      <c r="AA2401" s="34">
        <v>433.42700000000002</v>
      </c>
      <c r="AB2401" s="34">
        <f t="shared" si="162"/>
        <v>423.36555200000004</v>
      </c>
      <c r="AD2401" s="40">
        <f t="shared" si="161"/>
        <v>9.2684480000000011</v>
      </c>
    </row>
    <row r="2402" spans="1:30" s="34" customFormat="1" x14ac:dyDescent="0.2">
      <c r="A2402" s="34" t="s">
        <v>200</v>
      </c>
      <c r="B2402" s="44">
        <v>473427095052005</v>
      </c>
      <c r="C2402" s="36">
        <v>311</v>
      </c>
      <c r="D2402" s="37">
        <v>37802</v>
      </c>
      <c r="E2402" s="37"/>
      <c r="F2402" s="37"/>
      <c r="G2402" s="37"/>
      <c r="H2402" s="37"/>
      <c r="I2402" s="37"/>
      <c r="J2402" s="38" t="str">
        <f t="shared" si="159"/>
        <v>V</v>
      </c>
      <c r="K2402" s="38"/>
      <c r="L2402" s="38"/>
      <c r="M2402" s="38"/>
      <c r="N2402" s="38"/>
      <c r="O2402" s="38"/>
      <c r="P2402" s="38"/>
      <c r="U2402" s="39">
        <v>33.04</v>
      </c>
      <c r="V2402" s="40">
        <f t="shared" si="163"/>
        <v>10.070592</v>
      </c>
      <c r="W2402" s="40"/>
      <c r="X2402" s="39"/>
      <c r="AA2402" s="34">
        <v>433.42700000000002</v>
      </c>
      <c r="AB2402" s="34">
        <f t="shared" si="162"/>
        <v>423.35640800000004</v>
      </c>
      <c r="AD2402" s="40">
        <f t="shared" si="161"/>
        <v>9.2775920000000003</v>
      </c>
    </row>
    <row r="2403" spans="1:30" s="34" customFormat="1" x14ac:dyDescent="0.2">
      <c r="A2403" s="34" t="s">
        <v>200</v>
      </c>
      <c r="B2403" s="44">
        <v>473427095052005</v>
      </c>
      <c r="C2403" s="36">
        <v>311</v>
      </c>
      <c r="D2403" s="37">
        <v>37827</v>
      </c>
      <c r="E2403" s="37"/>
      <c r="F2403" s="37"/>
      <c r="G2403" s="37"/>
      <c r="H2403" s="37"/>
      <c r="I2403" s="37"/>
      <c r="J2403" s="38" t="str">
        <f t="shared" si="159"/>
        <v>V</v>
      </c>
      <c r="K2403" s="38"/>
      <c r="L2403" s="38"/>
      <c r="M2403" s="38"/>
      <c r="N2403" s="38"/>
      <c r="O2403" s="38"/>
      <c r="P2403" s="38"/>
      <c r="U2403" s="39">
        <v>32.979999999999997</v>
      </c>
      <c r="V2403" s="40">
        <f t="shared" si="163"/>
        <v>10.052303999999999</v>
      </c>
      <c r="W2403" s="40"/>
      <c r="X2403" s="39"/>
      <c r="AA2403" s="34">
        <v>433.42700000000002</v>
      </c>
      <c r="AB2403" s="34">
        <f t="shared" si="162"/>
        <v>423.37469600000003</v>
      </c>
      <c r="AD2403" s="40">
        <f t="shared" si="161"/>
        <v>9.2593040000000002</v>
      </c>
    </row>
    <row r="2404" spans="1:30" s="34" customFormat="1" x14ac:dyDescent="0.2">
      <c r="A2404" s="34" t="s">
        <v>200</v>
      </c>
      <c r="B2404" s="44">
        <v>473427095052005</v>
      </c>
      <c r="C2404" s="36">
        <v>311</v>
      </c>
      <c r="D2404" s="37">
        <v>37860</v>
      </c>
      <c r="E2404" s="37"/>
      <c r="F2404" s="37"/>
      <c r="G2404" s="37"/>
      <c r="H2404" s="37"/>
      <c r="I2404" s="37"/>
      <c r="J2404" s="38" t="str">
        <f t="shared" si="159"/>
        <v>V</v>
      </c>
      <c r="K2404" s="38"/>
      <c r="L2404" s="38"/>
      <c r="M2404" s="38"/>
      <c r="N2404" s="38"/>
      <c r="O2404" s="38"/>
      <c r="P2404" s="38"/>
      <c r="U2404" s="39">
        <v>33.18</v>
      </c>
      <c r="V2404" s="40">
        <f t="shared" si="163"/>
        <v>10.113264000000001</v>
      </c>
      <c r="W2404" s="40"/>
      <c r="X2404" s="39"/>
      <c r="AA2404" s="34">
        <v>433.42700000000002</v>
      </c>
      <c r="AB2404" s="34">
        <f t="shared" si="162"/>
        <v>423.31373600000001</v>
      </c>
      <c r="AD2404" s="40">
        <f t="shared" si="161"/>
        <v>9.3202640000000017</v>
      </c>
    </row>
    <row r="2405" spans="1:30" s="34" customFormat="1" x14ac:dyDescent="0.2">
      <c r="A2405" s="34" t="s">
        <v>200</v>
      </c>
      <c r="B2405" s="44">
        <v>473427095052005</v>
      </c>
      <c r="C2405" s="36">
        <v>311</v>
      </c>
      <c r="D2405" s="37">
        <v>37888</v>
      </c>
      <c r="E2405" s="37"/>
      <c r="F2405" s="37"/>
      <c r="G2405" s="37"/>
      <c r="H2405" s="37"/>
      <c r="I2405" s="37"/>
      <c r="J2405" s="38" t="str">
        <f t="shared" si="159"/>
        <v>V</v>
      </c>
      <c r="K2405" s="38"/>
      <c r="L2405" s="38"/>
      <c r="M2405" s="38"/>
      <c r="N2405" s="38"/>
      <c r="O2405" s="38"/>
      <c r="P2405" s="38"/>
      <c r="U2405" s="39">
        <v>33.29</v>
      </c>
      <c r="V2405" s="40">
        <f t="shared" si="163"/>
        <v>10.146792</v>
      </c>
      <c r="W2405" s="40"/>
      <c r="X2405" s="39"/>
      <c r="AA2405" s="34">
        <v>433.42700000000002</v>
      </c>
      <c r="AB2405" s="34">
        <f t="shared" si="162"/>
        <v>423.28020800000002</v>
      </c>
      <c r="AD2405" s="40">
        <f t="shared" si="161"/>
        <v>9.3537920000000003</v>
      </c>
    </row>
    <row r="2406" spans="1:30" s="34" customFormat="1" x14ac:dyDescent="0.2">
      <c r="A2406" s="34" t="s">
        <v>200</v>
      </c>
      <c r="B2406" s="44">
        <v>473427095052005</v>
      </c>
      <c r="C2406" s="36">
        <v>311</v>
      </c>
      <c r="D2406" s="37">
        <v>37924</v>
      </c>
      <c r="E2406" s="37"/>
      <c r="F2406" s="37"/>
      <c r="G2406" s="37"/>
      <c r="H2406" s="37"/>
      <c r="I2406" s="37"/>
      <c r="J2406" s="38" t="str">
        <f t="shared" ref="J2406:J2412" si="164">IF(ISBLANK(Q2406),"V","S")</f>
        <v>V</v>
      </c>
      <c r="K2406" s="38"/>
      <c r="L2406" s="38"/>
      <c r="M2406" s="38"/>
      <c r="N2406" s="38"/>
      <c r="O2406" s="38"/>
      <c r="P2406" s="38"/>
      <c r="U2406" s="39">
        <v>33.299999999999997</v>
      </c>
      <c r="V2406" s="40">
        <f t="shared" si="163"/>
        <v>10.149839999999999</v>
      </c>
      <c r="W2406" s="40"/>
      <c r="X2406" s="39"/>
      <c r="AA2406" s="34">
        <v>433.42700000000002</v>
      </c>
      <c r="AB2406" s="34">
        <f t="shared" si="162"/>
        <v>423.27716000000004</v>
      </c>
      <c r="AD2406" s="40">
        <f t="shared" si="161"/>
        <v>9.35684</v>
      </c>
    </row>
    <row r="2407" spans="1:30" s="34" customFormat="1" x14ac:dyDescent="0.2">
      <c r="A2407" s="34" t="s">
        <v>200</v>
      </c>
      <c r="B2407" s="44">
        <v>473427095052005</v>
      </c>
      <c r="C2407" s="36">
        <v>311</v>
      </c>
      <c r="D2407" s="37">
        <v>37951</v>
      </c>
      <c r="E2407" s="37"/>
      <c r="F2407" s="37"/>
      <c r="G2407" s="37"/>
      <c r="H2407" s="37"/>
      <c r="I2407" s="37"/>
      <c r="J2407" s="38" t="str">
        <f t="shared" si="164"/>
        <v>V</v>
      </c>
      <c r="K2407" s="38"/>
      <c r="L2407" s="38"/>
      <c r="M2407" s="38"/>
      <c r="N2407" s="38"/>
      <c r="O2407" s="38"/>
      <c r="P2407" s="38"/>
      <c r="U2407" s="39">
        <v>33.28</v>
      </c>
      <c r="V2407" s="40">
        <f t="shared" si="163"/>
        <v>10.143744000000002</v>
      </c>
      <c r="W2407" s="40"/>
      <c r="X2407" s="39"/>
      <c r="AA2407" s="34">
        <v>433.42700000000002</v>
      </c>
      <c r="AB2407" s="34">
        <f t="shared" si="162"/>
        <v>423.28325599999999</v>
      </c>
      <c r="AD2407" s="40">
        <f t="shared" si="161"/>
        <v>9.3507440000000024</v>
      </c>
    </row>
    <row r="2408" spans="1:30" s="34" customFormat="1" x14ac:dyDescent="0.2">
      <c r="A2408" s="34" t="s">
        <v>200</v>
      </c>
      <c r="B2408" s="44">
        <v>473427095052005</v>
      </c>
      <c r="C2408" s="36">
        <v>311</v>
      </c>
      <c r="D2408" s="37">
        <v>37978</v>
      </c>
      <c r="E2408" s="37"/>
      <c r="F2408" s="37"/>
      <c r="G2408" s="37"/>
      <c r="H2408" s="37"/>
      <c r="I2408" s="37"/>
      <c r="J2408" s="38" t="str">
        <f t="shared" si="164"/>
        <v>V</v>
      </c>
      <c r="K2408" s="38"/>
      <c r="L2408" s="38"/>
      <c r="M2408" s="38"/>
      <c r="N2408" s="38"/>
      <c r="O2408" s="38"/>
      <c r="P2408" s="38"/>
      <c r="U2408" s="39">
        <v>33.18</v>
      </c>
      <c r="V2408" s="40">
        <f t="shared" si="163"/>
        <v>10.113264000000001</v>
      </c>
      <c r="W2408" s="40"/>
      <c r="X2408" s="39"/>
      <c r="AA2408" s="34">
        <v>433.42700000000002</v>
      </c>
      <c r="AB2408" s="34">
        <f t="shared" si="162"/>
        <v>423.31373600000001</v>
      </c>
      <c r="AD2408" s="40">
        <f t="shared" si="161"/>
        <v>9.3202640000000017</v>
      </c>
    </row>
    <row r="2409" spans="1:30" s="34" customFormat="1" x14ac:dyDescent="0.2">
      <c r="A2409" s="34" t="s">
        <v>200</v>
      </c>
      <c r="B2409" s="44">
        <v>473427095052005</v>
      </c>
      <c r="C2409" s="36">
        <v>311</v>
      </c>
      <c r="D2409" s="37">
        <v>38008</v>
      </c>
      <c r="E2409" s="37"/>
      <c r="F2409" s="37"/>
      <c r="G2409" s="37"/>
      <c r="H2409" s="37"/>
      <c r="I2409" s="37"/>
      <c r="J2409" s="38" t="str">
        <f t="shared" si="164"/>
        <v>V</v>
      </c>
      <c r="K2409" s="38"/>
      <c r="L2409" s="38"/>
      <c r="M2409" s="38"/>
      <c r="N2409" s="38"/>
      <c r="O2409" s="38"/>
      <c r="P2409" s="38"/>
      <c r="U2409" s="39">
        <v>33.270000000000003</v>
      </c>
      <c r="V2409" s="40">
        <f t="shared" si="163"/>
        <v>10.140696000000002</v>
      </c>
      <c r="W2409" s="40"/>
      <c r="X2409" s="39"/>
      <c r="AA2409" s="34">
        <v>433.42700000000002</v>
      </c>
      <c r="AB2409" s="34">
        <f t="shared" si="162"/>
        <v>423.28630400000003</v>
      </c>
      <c r="AD2409" s="40">
        <f t="shared" si="161"/>
        <v>9.3476960000000027</v>
      </c>
    </row>
    <row r="2410" spans="1:30" s="34" customFormat="1" x14ac:dyDescent="0.2">
      <c r="A2410" s="34" t="s">
        <v>200</v>
      </c>
      <c r="B2410" s="44">
        <v>473427095052005</v>
      </c>
      <c r="C2410" s="36">
        <v>311</v>
      </c>
      <c r="D2410" s="37">
        <v>38047</v>
      </c>
      <c r="E2410" s="37"/>
      <c r="F2410" s="37"/>
      <c r="G2410" s="37"/>
      <c r="H2410" s="37"/>
      <c r="I2410" s="37"/>
      <c r="J2410" s="38" t="str">
        <f t="shared" si="164"/>
        <v>V</v>
      </c>
      <c r="K2410" s="38"/>
      <c r="L2410" s="38"/>
      <c r="M2410" s="38"/>
      <c r="N2410" s="38"/>
      <c r="O2410" s="38"/>
      <c r="P2410" s="38"/>
      <c r="U2410" s="39">
        <v>33.31</v>
      </c>
      <c r="V2410" s="40">
        <f t="shared" si="163"/>
        <v>10.152888000000001</v>
      </c>
      <c r="W2410" s="40"/>
      <c r="X2410" s="39"/>
      <c r="AA2410" s="34">
        <v>433.42700000000002</v>
      </c>
      <c r="AB2410" s="34">
        <f t="shared" si="162"/>
        <v>423.274112</v>
      </c>
      <c r="AD2410" s="40">
        <f t="shared" si="161"/>
        <v>9.3598880000000015</v>
      </c>
    </row>
    <row r="2411" spans="1:30" s="34" customFormat="1" x14ac:dyDescent="0.2">
      <c r="A2411" s="34" t="s">
        <v>200</v>
      </c>
      <c r="B2411" s="44">
        <v>473427095052005</v>
      </c>
      <c r="C2411" s="36">
        <v>311</v>
      </c>
      <c r="D2411" s="37">
        <v>38079</v>
      </c>
      <c r="E2411" s="37"/>
      <c r="F2411" s="37"/>
      <c r="G2411" s="37"/>
      <c r="H2411" s="37"/>
      <c r="I2411" s="37"/>
      <c r="J2411" s="38" t="str">
        <f t="shared" si="164"/>
        <v>V</v>
      </c>
      <c r="K2411" s="38"/>
      <c r="L2411" s="38"/>
      <c r="M2411" s="38"/>
      <c r="N2411" s="38"/>
      <c r="O2411" s="38"/>
      <c r="P2411" s="38"/>
      <c r="U2411" s="39">
        <v>33.29</v>
      </c>
      <c r="V2411" s="40">
        <f t="shared" si="163"/>
        <v>10.146792</v>
      </c>
      <c r="W2411" s="40"/>
      <c r="X2411" s="39"/>
      <c r="AA2411" s="34">
        <v>433.42700000000002</v>
      </c>
      <c r="AB2411" s="34">
        <f t="shared" si="162"/>
        <v>423.28020800000002</v>
      </c>
      <c r="AD2411" s="40">
        <f t="shared" si="161"/>
        <v>9.3537920000000003</v>
      </c>
    </row>
    <row r="2412" spans="1:30" s="34" customFormat="1" x14ac:dyDescent="0.2">
      <c r="A2412" s="34" t="s">
        <v>200</v>
      </c>
      <c r="B2412" s="44">
        <v>473427095052005</v>
      </c>
      <c r="C2412" s="36">
        <v>311</v>
      </c>
      <c r="D2412" s="37">
        <v>38105</v>
      </c>
      <c r="E2412" s="37"/>
      <c r="F2412" s="37"/>
      <c r="G2412" s="37"/>
      <c r="H2412" s="37"/>
      <c r="I2412" s="37"/>
      <c r="J2412" s="38" t="str">
        <f t="shared" si="164"/>
        <v>V</v>
      </c>
      <c r="K2412" s="38"/>
      <c r="L2412" s="38"/>
      <c r="M2412" s="38"/>
      <c r="N2412" s="38"/>
      <c r="O2412" s="38"/>
      <c r="P2412" s="38"/>
      <c r="U2412" s="39">
        <v>33.270000000000003</v>
      </c>
      <c r="V2412" s="40">
        <f t="shared" si="163"/>
        <v>10.140696000000002</v>
      </c>
      <c r="W2412" s="40"/>
      <c r="X2412" s="39"/>
      <c r="AA2412" s="34">
        <v>433.42700000000002</v>
      </c>
      <c r="AB2412" s="34">
        <f t="shared" si="162"/>
        <v>423.28630400000003</v>
      </c>
      <c r="AD2412" s="40">
        <f t="shared" si="161"/>
        <v>9.3476960000000027</v>
      </c>
    </row>
    <row r="2413" spans="1:30" s="34" customFormat="1" x14ac:dyDescent="0.2">
      <c r="A2413" s="34" t="s">
        <v>200</v>
      </c>
      <c r="B2413" s="44">
        <v>473427095052005</v>
      </c>
      <c r="C2413" s="36">
        <v>311</v>
      </c>
      <c r="D2413" s="37">
        <v>38131</v>
      </c>
      <c r="E2413" s="37"/>
      <c r="F2413" s="37"/>
      <c r="G2413" s="37"/>
      <c r="H2413" s="37"/>
      <c r="I2413" s="37"/>
      <c r="J2413" s="38" t="s">
        <v>202</v>
      </c>
      <c r="K2413" s="38"/>
      <c r="L2413" s="38"/>
      <c r="M2413" s="38"/>
      <c r="N2413" s="38"/>
      <c r="O2413" s="38"/>
      <c r="P2413" s="38"/>
      <c r="U2413" s="39">
        <v>33.28</v>
      </c>
      <c r="V2413" s="40">
        <f t="shared" si="163"/>
        <v>10.143744000000002</v>
      </c>
      <c r="W2413" s="40"/>
      <c r="X2413" s="39"/>
      <c r="Z2413" s="34" t="s">
        <v>78</v>
      </c>
      <c r="AA2413" s="34">
        <v>433.42700000000002</v>
      </c>
      <c r="AB2413" s="34">
        <f t="shared" si="162"/>
        <v>423.28325599999999</v>
      </c>
      <c r="AD2413" s="40">
        <f t="shared" si="161"/>
        <v>9.3507440000000024</v>
      </c>
    </row>
    <row r="2414" spans="1:30" s="34" customFormat="1" x14ac:dyDescent="0.2">
      <c r="A2414" s="34" t="s">
        <v>200</v>
      </c>
      <c r="B2414" s="44">
        <v>473427095052005</v>
      </c>
      <c r="C2414" s="36">
        <v>311</v>
      </c>
      <c r="D2414" s="37">
        <v>38162</v>
      </c>
      <c r="E2414" s="37"/>
      <c r="F2414" s="37"/>
      <c r="G2414" s="37"/>
      <c r="H2414" s="37"/>
      <c r="I2414" s="37"/>
      <c r="J2414" s="38" t="s">
        <v>202</v>
      </c>
      <c r="K2414" s="38"/>
      <c r="L2414" s="38"/>
      <c r="M2414" s="38"/>
      <c r="N2414" s="38"/>
      <c r="O2414" s="38"/>
      <c r="P2414" s="38"/>
      <c r="U2414" s="39">
        <v>33.340000000000003</v>
      </c>
      <c r="V2414" s="40">
        <f t="shared" si="163"/>
        <v>10.162032000000002</v>
      </c>
      <c r="W2414" s="40"/>
      <c r="X2414" s="39"/>
      <c r="Z2414" s="34" t="s">
        <v>78</v>
      </c>
      <c r="AA2414" s="34">
        <v>433.42700000000002</v>
      </c>
      <c r="AB2414" s="34">
        <f t="shared" si="162"/>
        <v>423.26496800000001</v>
      </c>
      <c r="AD2414" s="40">
        <f t="shared" si="161"/>
        <v>9.3690320000000025</v>
      </c>
    </row>
    <row r="2415" spans="1:30" s="34" customFormat="1" x14ac:dyDescent="0.2">
      <c r="A2415" s="34" t="s">
        <v>200</v>
      </c>
      <c r="B2415" s="44">
        <v>473427095052005</v>
      </c>
      <c r="C2415" s="36">
        <v>311</v>
      </c>
      <c r="D2415" s="37">
        <v>38191</v>
      </c>
      <c r="E2415" s="37"/>
      <c r="F2415" s="37"/>
      <c r="G2415" s="37"/>
      <c r="H2415" s="37"/>
      <c r="I2415" s="37"/>
      <c r="J2415" s="38" t="s">
        <v>202</v>
      </c>
      <c r="K2415" s="38"/>
      <c r="L2415" s="38"/>
      <c r="M2415" s="38"/>
      <c r="N2415" s="38"/>
      <c r="O2415" s="38"/>
      <c r="P2415" s="38"/>
      <c r="U2415" s="39">
        <v>33.42</v>
      </c>
      <c r="V2415" s="40">
        <f t="shared" si="163"/>
        <v>10.186416000000001</v>
      </c>
      <c r="W2415" s="40"/>
      <c r="X2415" s="39"/>
      <c r="Z2415" s="34" t="s">
        <v>78</v>
      </c>
      <c r="AA2415" s="34">
        <v>433.42700000000002</v>
      </c>
      <c r="AB2415" s="34">
        <f t="shared" si="162"/>
        <v>423.24058400000001</v>
      </c>
      <c r="AD2415" s="40">
        <f t="shared" si="161"/>
        <v>9.393416000000002</v>
      </c>
    </row>
    <row r="2416" spans="1:30" s="34" customFormat="1" x14ac:dyDescent="0.2">
      <c r="A2416" s="34" t="s">
        <v>200</v>
      </c>
      <c r="B2416" s="44">
        <v>473427095052005</v>
      </c>
      <c r="C2416" s="36">
        <v>311</v>
      </c>
      <c r="D2416" s="37">
        <v>38215</v>
      </c>
      <c r="E2416" s="37"/>
      <c r="F2416" s="37"/>
      <c r="G2416" s="37"/>
      <c r="H2416" s="37"/>
      <c r="I2416" s="37"/>
      <c r="J2416" s="38" t="s">
        <v>202</v>
      </c>
      <c r="K2416" s="38"/>
      <c r="L2416" s="38"/>
      <c r="M2416" s="38"/>
      <c r="N2416" s="38"/>
      <c r="O2416" s="38"/>
      <c r="P2416" s="38"/>
      <c r="U2416" s="39">
        <v>33.520000000000003</v>
      </c>
      <c r="V2416" s="40">
        <f t="shared" si="163"/>
        <v>10.216896000000002</v>
      </c>
      <c r="W2416" s="40"/>
      <c r="X2416" s="39"/>
      <c r="Z2416" s="34" t="s">
        <v>78</v>
      </c>
      <c r="AA2416" s="34">
        <v>433.42700000000002</v>
      </c>
      <c r="AB2416" s="34">
        <f t="shared" si="162"/>
        <v>423.210104</v>
      </c>
      <c r="AD2416" s="40">
        <f t="shared" si="161"/>
        <v>9.4238960000000027</v>
      </c>
    </row>
    <row r="2417" spans="1:30" s="34" customFormat="1" x14ac:dyDescent="0.2">
      <c r="A2417" s="34" t="s">
        <v>200</v>
      </c>
      <c r="B2417" s="44">
        <v>473427095052005</v>
      </c>
      <c r="C2417" s="36">
        <v>311</v>
      </c>
      <c r="D2417" s="37">
        <v>38254</v>
      </c>
      <c r="E2417" s="37"/>
      <c r="F2417" s="37"/>
      <c r="G2417" s="37"/>
      <c r="H2417" s="37"/>
      <c r="I2417" s="37"/>
      <c r="J2417" s="38" t="s">
        <v>202</v>
      </c>
      <c r="K2417" s="38"/>
      <c r="L2417" s="38"/>
      <c r="M2417" s="38"/>
      <c r="N2417" s="38"/>
      <c r="O2417" s="38"/>
      <c r="P2417" s="38"/>
      <c r="U2417" s="39">
        <v>33.57</v>
      </c>
      <c r="V2417" s="40">
        <f t="shared" si="163"/>
        <v>10.232136000000001</v>
      </c>
      <c r="W2417" s="40"/>
      <c r="X2417" s="39"/>
      <c r="Z2417" s="34" t="s">
        <v>78</v>
      </c>
      <c r="AA2417" s="34">
        <v>433.42700000000002</v>
      </c>
      <c r="AB2417" s="34">
        <f t="shared" si="162"/>
        <v>423.194864</v>
      </c>
      <c r="AD2417" s="40">
        <f t="shared" si="161"/>
        <v>9.4391360000000013</v>
      </c>
    </row>
    <row r="2418" spans="1:30" s="34" customFormat="1" x14ac:dyDescent="0.2">
      <c r="A2418" s="34" t="s">
        <v>200</v>
      </c>
      <c r="B2418" s="44">
        <v>473427095052005</v>
      </c>
      <c r="C2418" s="36">
        <v>311</v>
      </c>
      <c r="D2418" s="37">
        <v>38292</v>
      </c>
      <c r="E2418" s="37"/>
      <c r="F2418" s="37"/>
      <c r="G2418" s="37"/>
      <c r="H2418" s="37"/>
      <c r="I2418" s="37"/>
      <c r="J2418" s="38" t="s">
        <v>202</v>
      </c>
      <c r="K2418" s="38"/>
      <c r="L2418" s="38"/>
      <c r="M2418" s="38"/>
      <c r="N2418" s="38"/>
      <c r="O2418" s="38"/>
      <c r="P2418" s="38"/>
      <c r="U2418" s="39">
        <v>33.39</v>
      </c>
      <c r="V2418" s="40">
        <f t="shared" si="163"/>
        <v>10.177272</v>
      </c>
      <c r="W2418" s="40"/>
      <c r="X2418" s="39"/>
      <c r="Z2418" s="34" t="s">
        <v>78</v>
      </c>
      <c r="AA2418" s="34">
        <v>433.42700000000002</v>
      </c>
      <c r="AB2418" s="34">
        <f t="shared" si="162"/>
        <v>423.249728</v>
      </c>
      <c r="AD2418" s="40">
        <f t="shared" si="161"/>
        <v>9.3842720000000011</v>
      </c>
    </row>
    <row r="2419" spans="1:30" s="34" customFormat="1" x14ac:dyDescent="0.2">
      <c r="A2419" s="34" t="s">
        <v>200</v>
      </c>
      <c r="B2419" s="44">
        <v>473427095052005</v>
      </c>
      <c r="C2419" s="36">
        <v>311</v>
      </c>
      <c r="D2419" s="37">
        <v>38320</v>
      </c>
      <c r="E2419" s="37"/>
      <c r="F2419" s="37"/>
      <c r="G2419" s="37"/>
      <c r="H2419" s="37"/>
      <c r="I2419" s="37"/>
      <c r="J2419" s="38" t="s">
        <v>202</v>
      </c>
      <c r="K2419" s="38"/>
      <c r="L2419" s="38"/>
      <c r="M2419" s="38"/>
      <c r="N2419" s="38"/>
      <c r="O2419" s="38"/>
      <c r="P2419" s="38"/>
      <c r="U2419" s="39">
        <v>32.909999999999997</v>
      </c>
      <c r="V2419" s="40">
        <f t="shared" si="163"/>
        <v>10.030968</v>
      </c>
      <c r="W2419" s="40"/>
      <c r="X2419" s="39"/>
      <c r="Z2419" s="34" t="s">
        <v>78</v>
      </c>
      <c r="AA2419" s="34">
        <v>433.42700000000002</v>
      </c>
      <c r="AB2419" s="34">
        <f t="shared" si="162"/>
        <v>423.39603200000005</v>
      </c>
      <c r="AD2419" s="40">
        <f t="shared" si="161"/>
        <v>9.2379680000000004</v>
      </c>
    </row>
    <row r="2420" spans="1:30" s="34" customFormat="1" x14ac:dyDescent="0.2">
      <c r="A2420" s="34" t="s">
        <v>200</v>
      </c>
      <c r="B2420" s="44">
        <v>473427095052005</v>
      </c>
      <c r="C2420" s="36">
        <v>311</v>
      </c>
      <c r="D2420" s="37">
        <v>38341</v>
      </c>
      <c r="E2420" s="37"/>
      <c r="F2420" s="37"/>
      <c r="G2420" s="37"/>
      <c r="H2420" s="37"/>
      <c r="I2420" s="37"/>
      <c r="J2420" s="38" t="s">
        <v>202</v>
      </c>
      <c r="K2420" s="38"/>
      <c r="L2420" s="38"/>
      <c r="M2420" s="38"/>
      <c r="N2420" s="38"/>
      <c r="O2420" s="38"/>
      <c r="P2420" s="38"/>
      <c r="U2420" s="39">
        <v>32.909999999999997</v>
      </c>
      <c r="V2420" s="40">
        <f t="shared" si="163"/>
        <v>10.030968</v>
      </c>
      <c r="W2420" s="40"/>
      <c r="X2420" s="39"/>
      <c r="Z2420" s="34" t="s">
        <v>78</v>
      </c>
      <c r="AA2420" s="34">
        <v>433.42700000000002</v>
      </c>
      <c r="AB2420" s="34">
        <f t="shared" si="162"/>
        <v>423.39603200000005</v>
      </c>
      <c r="AD2420" s="40">
        <f t="shared" si="161"/>
        <v>9.2379680000000004</v>
      </c>
    </row>
    <row r="2421" spans="1:30" s="34" customFormat="1" x14ac:dyDescent="0.2">
      <c r="A2421" s="34" t="s">
        <v>200</v>
      </c>
      <c r="B2421" s="44">
        <v>473427095052005</v>
      </c>
      <c r="C2421" s="36">
        <v>311</v>
      </c>
      <c r="D2421" s="37">
        <v>38377</v>
      </c>
      <c r="E2421" s="37"/>
      <c r="F2421" s="37"/>
      <c r="G2421" s="37"/>
      <c r="H2421" s="37"/>
      <c r="I2421" s="37"/>
      <c r="J2421" s="38" t="s">
        <v>202</v>
      </c>
      <c r="K2421" s="38"/>
      <c r="L2421" s="38"/>
      <c r="M2421" s="38"/>
      <c r="N2421" s="38"/>
      <c r="O2421" s="38"/>
      <c r="P2421" s="38"/>
      <c r="U2421" s="39">
        <v>33.06</v>
      </c>
      <c r="V2421" s="40">
        <f t="shared" si="163"/>
        <v>10.076688000000001</v>
      </c>
      <c r="W2421" s="40"/>
      <c r="X2421" s="39"/>
      <c r="Z2421" s="34" t="s">
        <v>78</v>
      </c>
      <c r="AA2421" s="34">
        <v>433.42700000000002</v>
      </c>
      <c r="AB2421" s="34">
        <f t="shared" si="162"/>
        <v>423.35031200000003</v>
      </c>
      <c r="AD2421" s="40">
        <f t="shared" si="161"/>
        <v>9.2836880000000015</v>
      </c>
    </row>
    <row r="2422" spans="1:30" s="34" customFormat="1" x14ac:dyDescent="0.2">
      <c r="A2422" s="34" t="s">
        <v>200</v>
      </c>
      <c r="B2422" s="44">
        <v>473427095052005</v>
      </c>
      <c r="C2422" s="36">
        <v>311</v>
      </c>
      <c r="D2422" s="37">
        <v>38413</v>
      </c>
      <c r="E2422" s="37"/>
      <c r="F2422" s="37"/>
      <c r="G2422" s="37"/>
      <c r="H2422" s="37"/>
      <c r="I2422" s="37"/>
      <c r="J2422" s="38" t="s">
        <v>202</v>
      </c>
      <c r="K2422" s="38"/>
      <c r="L2422" s="38"/>
      <c r="M2422" s="38"/>
      <c r="N2422" s="38"/>
      <c r="O2422" s="38"/>
      <c r="P2422" s="38"/>
      <c r="U2422" s="39">
        <v>33.200000000000003</v>
      </c>
      <c r="V2422" s="40">
        <f t="shared" si="163"/>
        <v>10.119360000000002</v>
      </c>
      <c r="W2422" s="40"/>
      <c r="X2422" s="39"/>
      <c r="Z2422" s="34" t="s">
        <v>78</v>
      </c>
      <c r="AA2422" s="34">
        <v>433.42700000000002</v>
      </c>
      <c r="AB2422" s="34">
        <f t="shared" si="162"/>
        <v>423.30763999999999</v>
      </c>
      <c r="AD2422" s="40">
        <f t="shared" si="161"/>
        <v>9.3263600000000029</v>
      </c>
    </row>
    <row r="2423" spans="1:30" s="34" customFormat="1" x14ac:dyDescent="0.2">
      <c r="A2423" s="34" t="s">
        <v>200</v>
      </c>
      <c r="B2423" s="44">
        <v>473427095052005</v>
      </c>
      <c r="C2423" s="36">
        <v>311</v>
      </c>
      <c r="D2423" s="37">
        <v>38439</v>
      </c>
      <c r="E2423" s="37"/>
      <c r="F2423" s="37"/>
      <c r="G2423" s="37"/>
      <c r="H2423" s="37"/>
      <c r="I2423" s="37"/>
      <c r="J2423" s="38" t="s">
        <v>202</v>
      </c>
      <c r="K2423" s="38"/>
      <c r="L2423" s="38"/>
      <c r="M2423" s="38"/>
      <c r="N2423" s="38"/>
      <c r="O2423" s="38"/>
      <c r="P2423" s="38"/>
      <c r="U2423" s="39">
        <v>33.26</v>
      </c>
      <c r="V2423" s="40">
        <f t="shared" si="163"/>
        <v>10.137648</v>
      </c>
      <c r="W2423" s="40"/>
      <c r="X2423" s="39"/>
      <c r="Z2423" s="34" t="s">
        <v>78</v>
      </c>
      <c r="AA2423" s="34">
        <v>433.42700000000002</v>
      </c>
      <c r="AB2423" s="34">
        <f t="shared" si="162"/>
        <v>423.28935200000001</v>
      </c>
      <c r="AD2423" s="40">
        <f t="shared" si="161"/>
        <v>9.3446480000000012</v>
      </c>
    </row>
    <row r="2424" spans="1:30" s="34" customFormat="1" x14ac:dyDescent="0.2">
      <c r="A2424" s="34" t="s">
        <v>200</v>
      </c>
      <c r="B2424" s="44">
        <v>473427095052005</v>
      </c>
      <c r="C2424" s="36">
        <v>311</v>
      </c>
      <c r="D2424" s="37">
        <v>38467</v>
      </c>
      <c r="E2424" s="37"/>
      <c r="F2424" s="37"/>
      <c r="G2424" s="37"/>
      <c r="H2424" s="37"/>
      <c r="I2424" s="37"/>
      <c r="J2424" s="38" t="s">
        <v>202</v>
      </c>
      <c r="K2424" s="38"/>
      <c r="L2424" s="38"/>
      <c r="M2424" s="38"/>
      <c r="N2424" s="38"/>
      <c r="O2424" s="38"/>
      <c r="P2424" s="38"/>
      <c r="U2424" s="39">
        <v>33.049999999999997</v>
      </c>
      <c r="V2424" s="40">
        <f t="shared" si="163"/>
        <v>10.073639999999999</v>
      </c>
      <c r="W2424" s="40"/>
      <c r="X2424" s="39"/>
      <c r="Z2424" s="34" t="s">
        <v>78</v>
      </c>
      <c r="AA2424" s="34">
        <v>433.42700000000002</v>
      </c>
      <c r="AB2424" s="34">
        <f t="shared" si="162"/>
        <v>423.35336000000001</v>
      </c>
      <c r="AD2424" s="40">
        <f t="shared" si="161"/>
        <v>9.28064</v>
      </c>
    </row>
    <row r="2425" spans="1:30" s="34" customFormat="1" x14ac:dyDescent="0.2">
      <c r="A2425" s="34" t="s">
        <v>200</v>
      </c>
      <c r="B2425" s="44">
        <v>473427095052005</v>
      </c>
      <c r="C2425" s="36">
        <v>311</v>
      </c>
      <c r="D2425" s="37">
        <v>38496</v>
      </c>
      <c r="E2425" s="37"/>
      <c r="F2425" s="37"/>
      <c r="G2425" s="37"/>
      <c r="H2425" s="37"/>
      <c r="I2425" s="37"/>
      <c r="J2425" s="38" t="str">
        <f>IF(ISBLANK(Q2425),"V","S")</f>
        <v>V</v>
      </c>
      <c r="K2425" s="38"/>
      <c r="L2425" s="38"/>
      <c r="M2425" s="38"/>
      <c r="N2425" s="38"/>
      <c r="O2425" s="38"/>
      <c r="P2425" s="38"/>
      <c r="U2425" s="39">
        <v>32.979999999999997</v>
      </c>
      <c r="V2425" s="40">
        <f t="shared" si="163"/>
        <v>10.052303999999999</v>
      </c>
      <c r="W2425" s="40"/>
      <c r="X2425" s="39"/>
      <c r="Z2425" s="34" t="s">
        <v>102</v>
      </c>
      <c r="AA2425" s="34">
        <v>433.42700000000002</v>
      </c>
      <c r="AB2425" s="34">
        <f t="shared" si="162"/>
        <v>423.37469600000003</v>
      </c>
      <c r="AD2425" s="40">
        <f t="shared" si="161"/>
        <v>9.2593040000000002</v>
      </c>
    </row>
    <row r="2426" spans="1:30" s="34" customFormat="1" x14ac:dyDescent="0.2">
      <c r="A2426" s="34" t="s">
        <v>200</v>
      </c>
      <c r="B2426" s="44">
        <v>473427095052005</v>
      </c>
      <c r="C2426" s="36">
        <v>311</v>
      </c>
      <c r="D2426" s="37">
        <v>38526</v>
      </c>
      <c r="E2426" s="37"/>
      <c r="F2426" s="37"/>
      <c r="G2426" s="37"/>
      <c r="H2426" s="37"/>
      <c r="I2426" s="37"/>
      <c r="J2426" s="38" t="s">
        <v>202</v>
      </c>
      <c r="K2426" s="38"/>
      <c r="L2426" s="38"/>
      <c r="M2426" s="38"/>
      <c r="N2426" s="38"/>
      <c r="O2426" s="38"/>
      <c r="P2426" s="38"/>
      <c r="U2426" s="39">
        <v>32.28</v>
      </c>
      <c r="V2426" s="40">
        <f t="shared" si="163"/>
        <v>9.8389440000000015</v>
      </c>
      <c r="W2426" s="40"/>
      <c r="X2426" s="39"/>
      <c r="Z2426" s="34" t="s">
        <v>78</v>
      </c>
      <c r="AA2426" s="34">
        <v>433.42700000000002</v>
      </c>
      <c r="AB2426" s="34">
        <f t="shared" si="162"/>
        <v>423.58805599999999</v>
      </c>
      <c r="AD2426" s="40">
        <f t="shared" si="161"/>
        <v>9.0459440000000022</v>
      </c>
    </row>
    <row r="2427" spans="1:30" s="34" customFormat="1" x14ac:dyDescent="0.2">
      <c r="A2427" s="34" t="s">
        <v>200</v>
      </c>
      <c r="B2427" s="44">
        <v>473427095052005</v>
      </c>
      <c r="C2427" s="36">
        <v>311</v>
      </c>
      <c r="D2427" s="37">
        <v>38558</v>
      </c>
      <c r="E2427" s="37"/>
      <c r="F2427" s="37"/>
      <c r="G2427" s="37"/>
      <c r="H2427" s="37"/>
      <c r="I2427" s="37"/>
      <c r="J2427" s="38" t="s">
        <v>202</v>
      </c>
      <c r="K2427" s="38"/>
      <c r="L2427" s="38"/>
      <c r="M2427" s="38"/>
      <c r="N2427" s="38"/>
      <c r="O2427" s="38"/>
      <c r="P2427" s="38"/>
      <c r="U2427" s="39">
        <v>32.31</v>
      </c>
      <c r="V2427" s="40">
        <f t="shared" si="163"/>
        <v>9.8480880000000006</v>
      </c>
      <c r="W2427" s="40"/>
      <c r="X2427" s="39"/>
      <c r="Z2427" s="34" t="s">
        <v>78</v>
      </c>
      <c r="AA2427" s="34">
        <v>433.42700000000002</v>
      </c>
      <c r="AB2427" s="34">
        <f t="shared" si="162"/>
        <v>423.578912</v>
      </c>
      <c r="AD2427" s="40">
        <f t="shared" si="161"/>
        <v>9.0550880000000014</v>
      </c>
    </row>
    <row r="2428" spans="1:30" s="34" customFormat="1" x14ac:dyDescent="0.2">
      <c r="A2428" s="34" t="s">
        <v>200</v>
      </c>
      <c r="B2428" s="44">
        <v>473427095052005</v>
      </c>
      <c r="C2428" s="36">
        <v>311</v>
      </c>
      <c r="D2428" s="37">
        <v>38586</v>
      </c>
      <c r="E2428" s="37"/>
      <c r="F2428" s="37"/>
      <c r="G2428" s="37"/>
      <c r="H2428" s="37"/>
      <c r="I2428" s="37"/>
      <c r="J2428" s="38" t="s">
        <v>202</v>
      </c>
      <c r="K2428" s="38"/>
      <c r="L2428" s="38"/>
      <c r="M2428" s="38"/>
      <c r="N2428" s="38"/>
      <c r="O2428" s="38"/>
      <c r="P2428" s="38"/>
      <c r="U2428" s="39">
        <v>32.57</v>
      </c>
      <c r="V2428" s="40">
        <f t="shared" si="163"/>
        <v>9.9273360000000004</v>
      </c>
      <c r="W2428" s="40"/>
      <c r="X2428" s="39"/>
      <c r="Z2428" s="34" t="s">
        <v>78</v>
      </c>
      <c r="AA2428" s="34">
        <v>433.42700000000002</v>
      </c>
      <c r="AB2428" s="34">
        <f t="shared" si="162"/>
        <v>423.499664</v>
      </c>
      <c r="AD2428" s="40">
        <f t="shared" si="161"/>
        <v>9.1343360000000011</v>
      </c>
    </row>
    <row r="2429" spans="1:30" s="34" customFormat="1" x14ac:dyDescent="0.2">
      <c r="A2429" s="34" t="s">
        <v>200</v>
      </c>
      <c r="B2429" s="44">
        <v>473427095052005</v>
      </c>
      <c r="C2429" s="36">
        <v>311</v>
      </c>
      <c r="D2429" s="37">
        <v>38618</v>
      </c>
      <c r="E2429" s="37"/>
      <c r="F2429" s="37"/>
      <c r="G2429" s="37"/>
      <c r="H2429" s="37"/>
      <c r="I2429" s="37"/>
      <c r="J2429" s="38" t="s">
        <v>202</v>
      </c>
      <c r="K2429" s="38"/>
      <c r="L2429" s="38"/>
      <c r="M2429" s="38"/>
      <c r="N2429" s="38"/>
      <c r="O2429" s="38"/>
      <c r="P2429" s="38"/>
      <c r="U2429" s="39">
        <v>32.78</v>
      </c>
      <c r="V2429" s="40">
        <f t="shared" si="163"/>
        <v>9.9913440000000016</v>
      </c>
      <c r="W2429" s="40"/>
      <c r="X2429" s="39"/>
      <c r="Z2429" s="34" t="s">
        <v>78</v>
      </c>
      <c r="AA2429" s="34">
        <v>433.42700000000002</v>
      </c>
      <c r="AB2429" s="34">
        <f t="shared" si="162"/>
        <v>423.43565599999999</v>
      </c>
      <c r="AD2429" s="40">
        <f t="shared" si="161"/>
        <v>9.1983440000000023</v>
      </c>
    </row>
    <row r="2430" spans="1:30" s="34" customFormat="1" x14ac:dyDescent="0.2">
      <c r="A2430" s="34" t="s">
        <v>200</v>
      </c>
      <c r="B2430" s="44">
        <v>473427095052005</v>
      </c>
      <c r="C2430" s="36">
        <v>311</v>
      </c>
      <c r="D2430" s="37">
        <v>38649</v>
      </c>
      <c r="E2430" s="37"/>
      <c r="F2430" s="37"/>
      <c r="G2430" s="37"/>
      <c r="H2430" s="37"/>
      <c r="I2430" s="37"/>
      <c r="J2430" s="38" t="s">
        <v>202</v>
      </c>
      <c r="K2430" s="38"/>
      <c r="L2430" s="38"/>
      <c r="M2430" s="38"/>
      <c r="N2430" s="38"/>
      <c r="O2430" s="38"/>
      <c r="P2430" s="38"/>
      <c r="U2430" s="39">
        <v>32.89</v>
      </c>
      <c r="V2430" s="40">
        <f t="shared" si="163"/>
        <v>10.024872</v>
      </c>
      <c r="W2430" s="40"/>
      <c r="X2430" s="39"/>
      <c r="Z2430" s="34" t="s">
        <v>78</v>
      </c>
      <c r="AA2430" s="34">
        <v>433.42700000000002</v>
      </c>
      <c r="AB2430" s="34">
        <f t="shared" si="162"/>
        <v>423.402128</v>
      </c>
      <c r="AD2430" s="40">
        <f t="shared" si="161"/>
        <v>9.231872000000001</v>
      </c>
    </row>
    <row r="2431" spans="1:30" s="34" customFormat="1" x14ac:dyDescent="0.2">
      <c r="A2431" s="34" t="s">
        <v>200</v>
      </c>
      <c r="B2431" s="44">
        <v>473427095052005</v>
      </c>
      <c r="C2431" s="36">
        <v>311</v>
      </c>
      <c r="D2431" s="37">
        <v>38677</v>
      </c>
      <c r="E2431" s="37"/>
      <c r="F2431" s="37"/>
      <c r="G2431" s="37"/>
      <c r="H2431" s="37"/>
      <c r="I2431" s="37"/>
      <c r="J2431" s="38" t="s">
        <v>202</v>
      </c>
      <c r="K2431" s="38"/>
      <c r="L2431" s="38"/>
      <c r="M2431" s="38"/>
      <c r="N2431" s="38"/>
      <c r="O2431" s="38"/>
      <c r="P2431" s="38"/>
      <c r="U2431" s="39">
        <v>32.94</v>
      </c>
      <c r="V2431" s="40">
        <f t="shared" si="163"/>
        <v>10.040112000000001</v>
      </c>
      <c r="W2431" s="40"/>
      <c r="X2431" s="39"/>
      <c r="Z2431" s="34" t="s">
        <v>78</v>
      </c>
      <c r="AA2431" s="34">
        <v>433.42700000000002</v>
      </c>
      <c r="AB2431" s="34">
        <f t="shared" si="162"/>
        <v>423.386888</v>
      </c>
      <c r="AD2431" s="40">
        <f t="shared" si="161"/>
        <v>9.2471120000000013</v>
      </c>
    </row>
    <row r="2432" spans="1:30" s="34" customFormat="1" x14ac:dyDescent="0.2">
      <c r="A2432" s="34" t="s">
        <v>200</v>
      </c>
      <c r="B2432" s="44">
        <v>473427095052005</v>
      </c>
      <c r="C2432" s="36">
        <v>311</v>
      </c>
      <c r="D2432" s="37">
        <v>38707</v>
      </c>
      <c r="E2432" s="37"/>
      <c r="F2432" s="37"/>
      <c r="G2432" s="37"/>
      <c r="H2432" s="37"/>
      <c r="I2432" s="37"/>
      <c r="J2432" s="38" t="str">
        <f>IF(ISBLANK(Q2432),"V","S")</f>
        <v>V</v>
      </c>
      <c r="K2432" s="38"/>
      <c r="L2432" s="38"/>
      <c r="M2432" s="38"/>
      <c r="N2432" s="38"/>
      <c r="O2432" s="38"/>
      <c r="P2432" s="38"/>
      <c r="U2432" s="39">
        <v>33.01</v>
      </c>
      <c r="V2432" s="40">
        <f t="shared" si="163"/>
        <v>10.061448</v>
      </c>
      <c r="W2432" s="40"/>
      <c r="X2432" s="39"/>
      <c r="Z2432" s="34" t="s">
        <v>102</v>
      </c>
      <c r="AA2432" s="34">
        <v>433.42700000000002</v>
      </c>
      <c r="AB2432" s="34">
        <f t="shared" si="162"/>
        <v>423.36555200000004</v>
      </c>
      <c r="AD2432" s="40">
        <f t="shared" si="161"/>
        <v>9.2684480000000011</v>
      </c>
    </row>
    <row r="2433" spans="1:30" s="34" customFormat="1" x14ac:dyDescent="0.2">
      <c r="A2433" s="34" t="s">
        <v>200</v>
      </c>
      <c r="B2433" s="44">
        <v>473427095052005</v>
      </c>
      <c r="C2433" s="36">
        <v>311</v>
      </c>
      <c r="D2433" s="37">
        <v>38743</v>
      </c>
      <c r="E2433" s="37"/>
      <c r="F2433" s="37"/>
      <c r="G2433" s="37"/>
      <c r="H2433" s="37"/>
      <c r="I2433" s="37"/>
      <c r="J2433" s="38" t="s">
        <v>202</v>
      </c>
      <c r="K2433" s="38"/>
      <c r="L2433" s="38"/>
      <c r="M2433" s="38"/>
      <c r="N2433" s="38"/>
      <c r="O2433" s="38"/>
      <c r="P2433" s="38"/>
      <c r="U2433" s="39">
        <v>33.08</v>
      </c>
      <c r="V2433" s="40">
        <f t="shared" si="163"/>
        <v>10.082784</v>
      </c>
      <c r="W2433" s="40"/>
      <c r="X2433" s="39"/>
      <c r="Z2433" s="34" t="s">
        <v>78</v>
      </c>
      <c r="AA2433" s="34">
        <v>433.42700000000002</v>
      </c>
      <c r="AB2433" s="34">
        <f t="shared" si="162"/>
        <v>423.34421600000002</v>
      </c>
      <c r="AD2433" s="40">
        <f t="shared" si="161"/>
        <v>9.2897840000000009</v>
      </c>
    </row>
    <row r="2434" spans="1:30" s="34" customFormat="1" x14ac:dyDescent="0.2">
      <c r="A2434" s="34" t="s">
        <v>200</v>
      </c>
      <c r="B2434" s="44">
        <v>473427095052005</v>
      </c>
      <c r="C2434" s="36">
        <v>311</v>
      </c>
      <c r="D2434" s="37">
        <v>38776</v>
      </c>
      <c r="E2434" s="37"/>
      <c r="F2434" s="37"/>
      <c r="G2434" s="37"/>
      <c r="H2434" s="37"/>
      <c r="I2434" s="37"/>
      <c r="J2434" s="38" t="s">
        <v>202</v>
      </c>
      <c r="K2434" s="38"/>
      <c r="L2434" s="38"/>
      <c r="M2434" s="38"/>
      <c r="N2434" s="38"/>
      <c r="O2434" s="38"/>
      <c r="P2434" s="38"/>
      <c r="U2434" s="39">
        <v>33.19</v>
      </c>
      <c r="V2434" s="40">
        <f t="shared" si="163"/>
        <v>10.116312000000001</v>
      </c>
      <c r="W2434" s="40"/>
      <c r="X2434" s="39"/>
      <c r="Z2434" s="34" t="s">
        <v>78</v>
      </c>
      <c r="AA2434" s="34">
        <v>433.42700000000002</v>
      </c>
      <c r="AB2434" s="34">
        <f t="shared" si="162"/>
        <v>423.31068800000003</v>
      </c>
      <c r="AD2434" s="40">
        <f t="shared" si="161"/>
        <v>9.3233120000000014</v>
      </c>
    </row>
    <row r="2435" spans="1:30" s="34" customFormat="1" x14ac:dyDescent="0.2">
      <c r="A2435" s="34" t="s">
        <v>200</v>
      </c>
      <c r="B2435" s="44">
        <v>473427095052005</v>
      </c>
      <c r="C2435" s="36">
        <v>311</v>
      </c>
      <c r="D2435" s="37">
        <v>38803</v>
      </c>
      <c r="E2435" s="37"/>
      <c r="F2435" s="37"/>
      <c r="G2435" s="37"/>
      <c r="H2435" s="37"/>
      <c r="I2435" s="37"/>
      <c r="J2435" s="38" t="s">
        <v>202</v>
      </c>
      <c r="K2435" s="38"/>
      <c r="L2435" s="38"/>
      <c r="M2435" s="38"/>
      <c r="N2435" s="38"/>
      <c r="O2435" s="38"/>
      <c r="P2435" s="38"/>
      <c r="U2435" s="39">
        <v>33.229999999999997</v>
      </c>
      <c r="V2435" s="40">
        <f t="shared" si="163"/>
        <v>10.128504</v>
      </c>
      <c r="W2435" s="40"/>
      <c r="X2435" s="39"/>
      <c r="Z2435" s="34" t="s">
        <v>78</v>
      </c>
      <c r="AA2435" s="34">
        <v>433.42700000000002</v>
      </c>
      <c r="AB2435" s="34">
        <f t="shared" si="162"/>
        <v>423.298496</v>
      </c>
      <c r="AD2435" s="40">
        <f t="shared" si="161"/>
        <v>9.3355040000000002</v>
      </c>
    </row>
    <row r="2436" spans="1:30" s="34" customFormat="1" x14ac:dyDescent="0.2">
      <c r="A2436" s="34" t="s">
        <v>200</v>
      </c>
      <c r="B2436" s="44">
        <v>473427095052005</v>
      </c>
      <c r="C2436" s="36">
        <v>311</v>
      </c>
      <c r="D2436" s="37">
        <v>38835</v>
      </c>
      <c r="E2436" s="37"/>
      <c r="F2436" s="37"/>
      <c r="G2436" s="37"/>
      <c r="H2436" s="37"/>
      <c r="I2436" s="37"/>
      <c r="J2436" s="38" t="s">
        <v>202</v>
      </c>
      <c r="K2436" s="38"/>
      <c r="L2436" s="38"/>
      <c r="M2436" s="38"/>
      <c r="N2436" s="38"/>
      <c r="O2436" s="38"/>
      <c r="P2436" s="38"/>
      <c r="U2436" s="39">
        <v>32.72</v>
      </c>
      <c r="V2436" s="40">
        <f t="shared" si="163"/>
        <v>9.9730559999999997</v>
      </c>
      <c r="W2436" s="40"/>
      <c r="X2436" s="39"/>
      <c r="Z2436" s="34" t="s">
        <v>78</v>
      </c>
      <c r="AA2436" s="34">
        <v>433.42700000000002</v>
      </c>
      <c r="AB2436" s="34">
        <f t="shared" si="162"/>
        <v>423.45394400000004</v>
      </c>
      <c r="AD2436" s="40">
        <f t="shared" si="161"/>
        <v>9.1800560000000004</v>
      </c>
    </row>
    <row r="2437" spans="1:30" s="34" customFormat="1" x14ac:dyDescent="0.2">
      <c r="A2437" s="34" t="s">
        <v>200</v>
      </c>
      <c r="B2437" s="44">
        <v>473427095052005</v>
      </c>
      <c r="C2437" s="36">
        <v>311</v>
      </c>
      <c r="D2437" s="37">
        <v>38856</v>
      </c>
      <c r="E2437" s="37"/>
      <c r="F2437" s="37"/>
      <c r="G2437" s="37"/>
      <c r="H2437" s="37"/>
      <c r="I2437" s="37"/>
      <c r="J2437" s="38" t="s">
        <v>202</v>
      </c>
      <c r="K2437" s="38"/>
      <c r="L2437" s="38"/>
      <c r="M2437" s="38"/>
      <c r="N2437" s="38"/>
      <c r="O2437" s="38"/>
      <c r="P2437" s="38"/>
      <c r="U2437" s="39">
        <v>32.619999999999997</v>
      </c>
      <c r="V2437" s="40">
        <f t="shared" si="163"/>
        <v>9.942575999999999</v>
      </c>
      <c r="W2437" s="40"/>
      <c r="X2437" s="39"/>
      <c r="Z2437" s="34" t="s">
        <v>78</v>
      </c>
      <c r="AA2437" s="34">
        <v>433.42700000000002</v>
      </c>
      <c r="AB2437" s="34">
        <f t="shared" si="162"/>
        <v>423.48442400000005</v>
      </c>
      <c r="AD2437" s="40">
        <f t="shared" si="161"/>
        <v>9.1495759999999997</v>
      </c>
    </row>
    <row r="2438" spans="1:30" s="34" customFormat="1" x14ac:dyDescent="0.2">
      <c r="A2438" s="34" t="s">
        <v>200</v>
      </c>
      <c r="B2438" s="44">
        <v>473427095052005</v>
      </c>
      <c r="C2438" s="36">
        <v>311</v>
      </c>
      <c r="D2438" s="37">
        <v>38895</v>
      </c>
      <c r="E2438" s="37"/>
      <c r="F2438" s="37"/>
      <c r="G2438" s="37"/>
      <c r="H2438" s="37"/>
      <c r="I2438" s="37"/>
      <c r="J2438" s="38" t="s">
        <v>202</v>
      </c>
      <c r="K2438" s="38"/>
      <c r="L2438" s="38"/>
      <c r="M2438" s="38"/>
      <c r="N2438" s="38"/>
      <c r="O2438" s="38"/>
      <c r="P2438" s="38"/>
      <c r="U2438" s="39">
        <v>32.69</v>
      </c>
      <c r="V2438" s="40">
        <f t="shared" si="163"/>
        <v>9.9639120000000005</v>
      </c>
      <c r="W2438" s="40"/>
      <c r="X2438" s="39"/>
      <c r="Z2438" s="34" t="s">
        <v>78</v>
      </c>
      <c r="AA2438" s="34">
        <v>433.42700000000002</v>
      </c>
      <c r="AB2438" s="34">
        <f t="shared" si="162"/>
        <v>423.46308800000003</v>
      </c>
      <c r="AD2438" s="40">
        <f t="shared" si="161"/>
        <v>9.1709120000000013</v>
      </c>
    </row>
    <row r="2439" spans="1:30" s="34" customFormat="1" x14ac:dyDescent="0.2">
      <c r="A2439" s="34" t="s">
        <v>200</v>
      </c>
      <c r="B2439" s="44">
        <v>473427095052005</v>
      </c>
      <c r="C2439" s="36">
        <v>311</v>
      </c>
      <c r="D2439" s="37">
        <v>38925</v>
      </c>
      <c r="E2439" s="37"/>
      <c r="F2439" s="37"/>
      <c r="G2439" s="37"/>
      <c r="H2439" s="37"/>
      <c r="I2439" s="37"/>
      <c r="J2439" s="38" t="s">
        <v>202</v>
      </c>
      <c r="K2439" s="38"/>
      <c r="L2439" s="38"/>
      <c r="M2439" s="38"/>
      <c r="N2439" s="38"/>
      <c r="O2439" s="38"/>
      <c r="P2439" s="38"/>
      <c r="U2439" s="39">
        <v>32.97</v>
      </c>
      <c r="V2439" s="40">
        <f t="shared" si="163"/>
        <v>10.049256</v>
      </c>
      <c r="W2439" s="40"/>
      <c r="X2439" s="39"/>
      <c r="Z2439" s="34" t="s">
        <v>78</v>
      </c>
      <c r="AA2439" s="34">
        <v>433.42700000000002</v>
      </c>
      <c r="AB2439" s="34">
        <f t="shared" si="162"/>
        <v>423.37774400000001</v>
      </c>
      <c r="AD2439" s="40">
        <f t="shared" si="161"/>
        <v>9.2562560000000005</v>
      </c>
    </row>
    <row r="2440" spans="1:30" s="34" customFormat="1" x14ac:dyDescent="0.2">
      <c r="A2440" s="34" t="s">
        <v>200</v>
      </c>
      <c r="B2440" s="44">
        <v>473427095052005</v>
      </c>
      <c r="C2440" s="36">
        <v>311</v>
      </c>
      <c r="D2440" s="37">
        <v>38958</v>
      </c>
      <c r="E2440" s="37"/>
      <c r="F2440" s="37"/>
      <c r="G2440" s="37"/>
      <c r="H2440" s="37"/>
      <c r="I2440" s="37"/>
      <c r="J2440" s="38" t="s">
        <v>202</v>
      </c>
      <c r="K2440" s="38"/>
      <c r="L2440" s="38"/>
      <c r="M2440" s="38"/>
      <c r="N2440" s="38"/>
      <c r="O2440" s="38"/>
      <c r="P2440" s="38"/>
      <c r="U2440" s="39">
        <v>33.229999999999997</v>
      </c>
      <c r="V2440" s="40">
        <f t="shared" si="163"/>
        <v>10.128504</v>
      </c>
      <c r="W2440" s="40"/>
      <c r="X2440" s="39"/>
      <c r="Z2440" s="34" t="s">
        <v>78</v>
      </c>
      <c r="AA2440" s="34">
        <v>433.42700000000002</v>
      </c>
      <c r="AB2440" s="34">
        <f t="shared" si="162"/>
        <v>423.298496</v>
      </c>
      <c r="AD2440" s="40">
        <f t="shared" si="161"/>
        <v>9.3355040000000002</v>
      </c>
    </row>
    <row r="2441" spans="1:30" s="34" customFormat="1" x14ac:dyDescent="0.2">
      <c r="A2441" s="34" t="s">
        <v>200</v>
      </c>
      <c r="B2441" s="44">
        <v>473427095052005</v>
      </c>
      <c r="C2441" s="36">
        <v>311</v>
      </c>
      <c r="D2441" s="37">
        <v>38986</v>
      </c>
      <c r="E2441" s="37"/>
      <c r="F2441" s="37"/>
      <c r="G2441" s="37"/>
      <c r="H2441" s="37"/>
      <c r="I2441" s="37"/>
      <c r="J2441" s="38" t="s">
        <v>202</v>
      </c>
      <c r="K2441" s="38"/>
      <c r="L2441" s="38"/>
      <c r="M2441" s="38"/>
      <c r="N2441" s="38"/>
      <c r="O2441" s="38"/>
      <c r="P2441" s="38"/>
      <c r="U2441" s="39">
        <v>33.369999999999997</v>
      </c>
      <c r="V2441" s="40">
        <f t="shared" si="163"/>
        <v>10.171175999999999</v>
      </c>
      <c r="W2441" s="40"/>
      <c r="X2441" s="39"/>
      <c r="Z2441" s="34" t="s">
        <v>78</v>
      </c>
      <c r="AA2441" s="34">
        <v>433.42700000000002</v>
      </c>
      <c r="AB2441" s="34">
        <f t="shared" si="162"/>
        <v>423.25582400000002</v>
      </c>
      <c r="AD2441" s="40">
        <f t="shared" si="161"/>
        <v>9.3781759999999998</v>
      </c>
    </row>
    <row r="2442" spans="1:30" s="34" customFormat="1" x14ac:dyDescent="0.2">
      <c r="A2442" s="34" t="s">
        <v>200</v>
      </c>
      <c r="B2442" s="44">
        <v>473427095052005</v>
      </c>
      <c r="C2442" s="36">
        <v>311</v>
      </c>
      <c r="D2442" s="37">
        <v>39014</v>
      </c>
      <c r="E2442" s="37"/>
      <c r="F2442" s="37"/>
      <c r="G2442" s="37"/>
      <c r="H2442" s="37"/>
      <c r="I2442" s="37"/>
      <c r="J2442" s="38" t="str">
        <f>IF(ISBLANK(Q2442),"V","S")</f>
        <v>V</v>
      </c>
      <c r="K2442" s="38"/>
      <c r="L2442" s="38"/>
      <c r="M2442" s="38"/>
      <c r="N2442" s="38"/>
      <c r="O2442" s="38"/>
      <c r="P2442" s="38"/>
      <c r="U2442" s="39">
        <v>33.380000000000003</v>
      </c>
      <c r="V2442" s="40">
        <f t="shared" si="163"/>
        <v>10.174224000000001</v>
      </c>
      <c r="W2442" s="40"/>
      <c r="X2442" s="39"/>
      <c r="Z2442" s="34" t="s">
        <v>129</v>
      </c>
      <c r="AA2442" s="34">
        <v>433.42700000000002</v>
      </c>
      <c r="AB2442" s="34">
        <f t="shared" si="162"/>
        <v>423.25277600000004</v>
      </c>
      <c r="AD2442" s="40">
        <f t="shared" si="161"/>
        <v>9.3812240000000013</v>
      </c>
    </row>
    <row r="2443" spans="1:30" s="34" customFormat="1" x14ac:dyDescent="0.2">
      <c r="A2443" s="34" t="s">
        <v>200</v>
      </c>
      <c r="B2443" s="44">
        <v>473427095052005</v>
      </c>
      <c r="C2443" s="36">
        <v>311</v>
      </c>
      <c r="D2443" s="37">
        <v>39050</v>
      </c>
      <c r="E2443" s="37"/>
      <c r="F2443" s="37"/>
      <c r="G2443" s="37"/>
      <c r="H2443" s="37"/>
      <c r="I2443" s="37"/>
      <c r="J2443" s="38" t="str">
        <f>IF(ISBLANK(Q2443),"V","S")</f>
        <v>V</v>
      </c>
      <c r="K2443" s="38"/>
      <c r="L2443" s="38"/>
      <c r="M2443" s="38"/>
      <c r="N2443" s="38"/>
      <c r="O2443" s="38"/>
      <c r="P2443" s="38"/>
      <c r="U2443" s="39">
        <v>33.450000000000003</v>
      </c>
      <c r="V2443" s="40">
        <f t="shared" si="163"/>
        <v>10.195560000000002</v>
      </c>
      <c r="W2443" s="40"/>
      <c r="X2443" s="39"/>
      <c r="Z2443" s="34" t="s">
        <v>129</v>
      </c>
      <c r="AA2443" s="34">
        <v>433.42700000000002</v>
      </c>
      <c r="AB2443" s="34">
        <f t="shared" si="162"/>
        <v>423.23144000000002</v>
      </c>
      <c r="AD2443" s="40">
        <f t="shared" si="161"/>
        <v>9.4025600000000029</v>
      </c>
    </row>
    <row r="2444" spans="1:30" s="34" customFormat="1" x14ac:dyDescent="0.2">
      <c r="A2444" s="34" t="s">
        <v>200</v>
      </c>
      <c r="B2444" s="44">
        <v>473427095052005</v>
      </c>
      <c r="C2444" s="36">
        <v>311</v>
      </c>
      <c r="D2444" s="37">
        <v>39077</v>
      </c>
      <c r="E2444" s="37"/>
      <c r="F2444" s="37"/>
      <c r="G2444" s="37"/>
      <c r="H2444" s="37"/>
      <c r="I2444" s="37"/>
      <c r="J2444" s="38" t="s">
        <v>202</v>
      </c>
      <c r="K2444" s="38"/>
      <c r="L2444" s="38"/>
      <c r="M2444" s="38"/>
      <c r="N2444" s="38"/>
      <c r="O2444" s="38"/>
      <c r="P2444" s="38"/>
      <c r="U2444" s="39">
        <v>33.51</v>
      </c>
      <c r="V2444" s="40">
        <f t="shared" si="163"/>
        <v>10.213848</v>
      </c>
      <c r="W2444" s="40"/>
      <c r="X2444" s="39"/>
      <c r="Z2444" s="34" t="s">
        <v>78</v>
      </c>
      <c r="AA2444" s="34">
        <v>433.42700000000002</v>
      </c>
      <c r="AB2444" s="34">
        <f t="shared" si="162"/>
        <v>423.21315200000004</v>
      </c>
      <c r="AD2444" s="40">
        <f t="shared" si="161"/>
        <v>9.4208480000000012</v>
      </c>
    </row>
    <row r="2445" spans="1:30" s="34" customFormat="1" x14ac:dyDescent="0.2">
      <c r="A2445" s="34" t="s">
        <v>200</v>
      </c>
      <c r="B2445" s="44">
        <v>473427095052005</v>
      </c>
      <c r="C2445" s="36">
        <v>311</v>
      </c>
      <c r="D2445" s="37">
        <v>39114</v>
      </c>
      <c r="E2445" s="37"/>
      <c r="F2445" s="37"/>
      <c r="G2445" s="37"/>
      <c r="H2445" s="37"/>
      <c r="I2445" s="37"/>
      <c r="J2445" s="38" t="str">
        <f>IF(ISBLANK(Q2445),"V","S")</f>
        <v>V</v>
      </c>
      <c r="K2445" s="38"/>
      <c r="L2445" s="38"/>
      <c r="M2445" s="38"/>
      <c r="N2445" s="38"/>
      <c r="O2445" s="38"/>
      <c r="P2445" s="38"/>
      <c r="U2445" s="39">
        <v>33.61</v>
      </c>
      <c r="V2445" s="40">
        <f t="shared" si="163"/>
        <v>10.244328000000001</v>
      </c>
      <c r="W2445" s="40"/>
      <c r="X2445" s="39"/>
      <c r="Z2445" s="34" t="s">
        <v>129</v>
      </c>
      <c r="AA2445" s="34">
        <v>433.42700000000002</v>
      </c>
      <c r="AB2445" s="34">
        <f t="shared" si="162"/>
        <v>423.18267200000003</v>
      </c>
      <c r="AD2445" s="40">
        <f t="shared" si="161"/>
        <v>9.4513280000000019</v>
      </c>
    </row>
    <row r="2446" spans="1:30" s="34" customFormat="1" x14ac:dyDescent="0.2">
      <c r="A2446" s="34" t="s">
        <v>200</v>
      </c>
      <c r="B2446" s="44">
        <v>473427095052005</v>
      </c>
      <c r="C2446" s="36">
        <v>311</v>
      </c>
      <c r="D2446" s="37">
        <v>39136</v>
      </c>
      <c r="E2446" s="37"/>
      <c r="F2446" s="37"/>
      <c r="G2446" s="37"/>
      <c r="H2446" s="37"/>
      <c r="I2446" s="37"/>
      <c r="J2446" s="38" t="str">
        <f>IF(ISBLANK(Q2446),"V","S")</f>
        <v>V</v>
      </c>
      <c r="K2446" s="38"/>
      <c r="L2446" s="38"/>
      <c r="M2446" s="38"/>
      <c r="N2446" s="38"/>
      <c r="O2446" s="38"/>
      <c r="P2446" s="38"/>
      <c r="U2446" s="39">
        <v>33.549999999999997</v>
      </c>
      <c r="V2446" s="40">
        <f t="shared" si="163"/>
        <v>10.226039999999999</v>
      </c>
      <c r="W2446" s="40"/>
      <c r="X2446" s="39"/>
      <c r="Z2446" s="34" t="s">
        <v>129</v>
      </c>
      <c r="AA2446" s="34">
        <v>433.42700000000002</v>
      </c>
      <c r="AB2446" s="34">
        <f t="shared" si="162"/>
        <v>423.20096000000001</v>
      </c>
      <c r="AD2446" s="40">
        <f t="shared" si="161"/>
        <v>9.4330400000000001</v>
      </c>
    </row>
    <row r="2447" spans="1:30" s="34" customFormat="1" x14ac:dyDescent="0.2">
      <c r="A2447" s="34" t="s">
        <v>200</v>
      </c>
      <c r="B2447" s="44">
        <v>473427095052005</v>
      </c>
      <c r="C2447" s="36">
        <v>311</v>
      </c>
      <c r="D2447" s="37">
        <v>39167</v>
      </c>
      <c r="E2447" s="37"/>
      <c r="F2447" s="37"/>
      <c r="G2447" s="37"/>
      <c r="H2447" s="37"/>
      <c r="I2447" s="37"/>
      <c r="J2447" s="38" t="s">
        <v>202</v>
      </c>
      <c r="K2447" s="38"/>
      <c r="L2447" s="38"/>
      <c r="M2447" s="38"/>
      <c r="N2447" s="38"/>
      <c r="O2447" s="38"/>
      <c r="P2447" s="38"/>
      <c r="U2447" s="39">
        <v>33.64</v>
      </c>
      <c r="V2447" s="40">
        <f t="shared" si="163"/>
        <v>10.253472</v>
      </c>
      <c r="W2447" s="40"/>
      <c r="X2447" s="39"/>
      <c r="Z2447" s="34" t="s">
        <v>78</v>
      </c>
      <c r="AA2447" s="34">
        <v>433.42700000000002</v>
      </c>
      <c r="AB2447" s="34">
        <f t="shared" si="162"/>
        <v>423.17352800000003</v>
      </c>
      <c r="AD2447" s="40">
        <f t="shared" si="161"/>
        <v>9.4604720000000011</v>
      </c>
    </row>
    <row r="2448" spans="1:30" s="34" customFormat="1" x14ac:dyDescent="0.2">
      <c r="A2448" s="34" t="s">
        <v>200</v>
      </c>
      <c r="B2448" s="44">
        <v>473427095052005</v>
      </c>
      <c r="C2448" s="36">
        <v>311</v>
      </c>
      <c r="D2448" s="37">
        <v>39198</v>
      </c>
      <c r="E2448" s="37"/>
      <c r="F2448" s="37"/>
      <c r="G2448" s="37"/>
      <c r="H2448" s="37"/>
      <c r="I2448" s="37"/>
      <c r="J2448" s="38" t="s">
        <v>202</v>
      </c>
      <c r="K2448" s="38"/>
      <c r="L2448" s="38"/>
      <c r="M2448" s="38"/>
      <c r="N2448" s="38"/>
      <c r="O2448" s="38"/>
      <c r="P2448" s="38"/>
      <c r="U2448" s="39">
        <v>33.43</v>
      </c>
      <c r="V2448" s="40">
        <f t="shared" si="163"/>
        <v>10.189464000000001</v>
      </c>
      <c r="W2448" s="40"/>
      <c r="X2448" s="39"/>
      <c r="Z2448" s="34" t="s">
        <v>78</v>
      </c>
      <c r="AA2448" s="34">
        <v>433.42700000000002</v>
      </c>
      <c r="AB2448" s="34">
        <f t="shared" si="162"/>
        <v>423.23753600000003</v>
      </c>
      <c r="AD2448" s="40">
        <f t="shared" si="161"/>
        <v>9.3964640000000017</v>
      </c>
    </row>
    <row r="2449" spans="1:30" s="34" customFormat="1" x14ac:dyDescent="0.2">
      <c r="A2449" s="34" t="s">
        <v>200</v>
      </c>
      <c r="B2449" s="44">
        <v>473427095052005</v>
      </c>
      <c r="C2449" s="36">
        <v>311</v>
      </c>
      <c r="D2449" s="37">
        <v>39220</v>
      </c>
      <c r="E2449" s="37"/>
      <c r="F2449" s="37"/>
      <c r="G2449" s="37"/>
      <c r="H2449" s="37"/>
      <c r="I2449" s="37"/>
      <c r="J2449" s="38" t="s">
        <v>202</v>
      </c>
      <c r="K2449" s="38"/>
      <c r="L2449" s="38"/>
      <c r="M2449" s="38"/>
      <c r="N2449" s="38"/>
      <c r="O2449" s="38"/>
      <c r="P2449" s="38"/>
      <c r="U2449" s="39">
        <v>33.24</v>
      </c>
      <c r="V2449" s="40">
        <f t="shared" si="163"/>
        <v>10.131552000000001</v>
      </c>
      <c r="W2449" s="40"/>
      <c r="X2449" s="39"/>
      <c r="Z2449" s="34" t="s">
        <v>78</v>
      </c>
      <c r="AA2449" s="34">
        <v>433.42700000000002</v>
      </c>
      <c r="AB2449" s="34">
        <f t="shared" si="162"/>
        <v>423.29544800000002</v>
      </c>
      <c r="AD2449" s="40">
        <f t="shared" si="161"/>
        <v>9.3385520000000017</v>
      </c>
    </row>
    <row r="2450" spans="1:30" s="34" customFormat="1" x14ac:dyDescent="0.2">
      <c r="A2450" s="34" t="s">
        <v>200</v>
      </c>
      <c r="B2450" s="44">
        <v>473427095052005</v>
      </c>
      <c r="C2450" s="36">
        <v>311</v>
      </c>
      <c r="D2450" s="37">
        <v>39258</v>
      </c>
      <c r="E2450" s="37"/>
      <c r="F2450" s="37"/>
      <c r="G2450" s="37"/>
      <c r="H2450" s="37"/>
      <c r="I2450" s="37"/>
      <c r="J2450" s="38" t="s">
        <v>202</v>
      </c>
      <c r="K2450" s="38"/>
      <c r="L2450" s="38"/>
      <c r="M2450" s="38"/>
      <c r="N2450" s="38"/>
      <c r="O2450" s="38"/>
      <c r="P2450" s="38"/>
      <c r="U2450" s="39">
        <v>33.11</v>
      </c>
      <c r="V2450" s="40">
        <f t="shared" si="163"/>
        <v>10.091928000000001</v>
      </c>
      <c r="W2450" s="40"/>
      <c r="X2450" s="39"/>
      <c r="Z2450" s="34" t="s">
        <v>78</v>
      </c>
      <c r="AA2450" s="34">
        <v>433.42700000000002</v>
      </c>
      <c r="AB2450" s="34">
        <f t="shared" si="162"/>
        <v>423.33507200000003</v>
      </c>
      <c r="AD2450" s="40">
        <f t="shared" si="161"/>
        <v>9.2989280000000019</v>
      </c>
    </row>
    <row r="2451" spans="1:30" s="34" customFormat="1" x14ac:dyDescent="0.2">
      <c r="A2451" s="34" t="s">
        <v>200</v>
      </c>
      <c r="B2451" s="44">
        <v>473427095052005</v>
      </c>
      <c r="C2451" s="36">
        <v>311</v>
      </c>
      <c r="D2451" s="37">
        <v>39317</v>
      </c>
      <c r="E2451" s="37"/>
      <c r="F2451" s="37"/>
      <c r="G2451" s="37"/>
      <c r="H2451" s="37"/>
      <c r="I2451" s="37"/>
      <c r="J2451" s="38" t="s">
        <v>202</v>
      </c>
      <c r="K2451" s="38"/>
      <c r="L2451" s="38"/>
      <c r="M2451" s="38"/>
      <c r="N2451" s="38"/>
      <c r="O2451" s="38"/>
      <c r="P2451" s="38"/>
      <c r="U2451" s="39">
        <v>33.43</v>
      </c>
      <c r="V2451" s="40">
        <f t="shared" si="163"/>
        <v>10.189464000000001</v>
      </c>
      <c r="W2451" s="40"/>
      <c r="X2451" s="39"/>
      <c r="Z2451" s="34" t="s">
        <v>78</v>
      </c>
      <c r="AA2451" s="34">
        <v>433.42700000000002</v>
      </c>
      <c r="AB2451" s="34">
        <f t="shared" ref="AB2451:AB2471" si="165">AA2451-V2451</f>
        <v>423.23753600000003</v>
      </c>
      <c r="AD2451" s="40">
        <f t="shared" si="161"/>
        <v>9.3964640000000017</v>
      </c>
    </row>
    <row r="2452" spans="1:30" s="34" customFormat="1" x14ac:dyDescent="0.2">
      <c r="A2452" s="34" t="s">
        <v>200</v>
      </c>
      <c r="B2452" s="44">
        <v>473427095052005</v>
      </c>
      <c r="C2452" s="36">
        <v>311</v>
      </c>
      <c r="D2452" s="37">
        <v>39356</v>
      </c>
      <c r="E2452" s="37"/>
      <c r="F2452" s="37"/>
      <c r="G2452" s="37"/>
      <c r="H2452" s="37"/>
      <c r="I2452" s="37"/>
      <c r="J2452" s="38" t="s">
        <v>202</v>
      </c>
      <c r="K2452" s="38"/>
      <c r="L2452" s="38"/>
      <c r="M2452" s="38"/>
      <c r="N2452" s="38"/>
      <c r="O2452" s="38"/>
      <c r="P2452" s="38"/>
      <c r="U2452" s="39">
        <v>33.5</v>
      </c>
      <c r="V2452" s="40">
        <f t="shared" si="163"/>
        <v>10.210800000000001</v>
      </c>
      <c r="W2452" s="40"/>
      <c r="X2452" s="39"/>
      <c r="Z2452" s="34" t="s">
        <v>78</v>
      </c>
      <c r="AA2452" s="34">
        <v>433.42700000000002</v>
      </c>
      <c r="AB2452" s="34">
        <f t="shared" si="165"/>
        <v>423.21620000000001</v>
      </c>
      <c r="AD2452" s="40">
        <f t="shared" si="161"/>
        <v>9.4178000000000015</v>
      </c>
    </row>
    <row r="2453" spans="1:30" s="34" customFormat="1" x14ac:dyDescent="0.2">
      <c r="A2453" s="34" t="s">
        <v>200</v>
      </c>
      <c r="B2453" s="44">
        <v>473427095052005</v>
      </c>
      <c r="C2453" s="36">
        <v>311</v>
      </c>
      <c r="D2453" s="37">
        <v>39373</v>
      </c>
      <c r="E2453" s="37"/>
      <c r="F2453" s="37"/>
      <c r="G2453" s="37"/>
      <c r="H2453" s="37"/>
      <c r="I2453" s="37"/>
      <c r="J2453" s="38" t="str">
        <f t="shared" ref="J2453:J2464" si="166">IF(ISBLANK(Q2453),"V","S")</f>
        <v>V</v>
      </c>
      <c r="K2453" s="38"/>
      <c r="L2453" s="38"/>
      <c r="M2453" s="38"/>
      <c r="N2453" s="38"/>
      <c r="O2453" s="38"/>
      <c r="P2453" s="38"/>
      <c r="U2453" s="39">
        <v>33.39</v>
      </c>
      <c r="V2453" s="40">
        <f t="shared" si="163"/>
        <v>10.177272</v>
      </c>
      <c r="W2453" s="40"/>
      <c r="X2453" s="39"/>
      <c r="Z2453" s="34" t="s">
        <v>142</v>
      </c>
      <c r="AA2453" s="34">
        <v>433.42700000000002</v>
      </c>
      <c r="AB2453" s="34">
        <f t="shared" si="165"/>
        <v>423.249728</v>
      </c>
      <c r="AD2453" s="40">
        <f t="shared" si="161"/>
        <v>9.3842720000000011</v>
      </c>
    </row>
    <row r="2454" spans="1:30" s="34" customFormat="1" x14ac:dyDescent="0.2">
      <c r="A2454" s="34" t="s">
        <v>200</v>
      </c>
      <c r="B2454" s="44">
        <v>473427095052005</v>
      </c>
      <c r="C2454" s="36">
        <v>311</v>
      </c>
      <c r="D2454" s="37">
        <v>39413</v>
      </c>
      <c r="E2454" s="37"/>
      <c r="F2454" s="37"/>
      <c r="G2454" s="37"/>
      <c r="H2454" s="37"/>
      <c r="I2454" s="37"/>
      <c r="J2454" s="38" t="str">
        <f t="shared" si="166"/>
        <v>V</v>
      </c>
      <c r="K2454" s="38"/>
      <c r="L2454" s="38"/>
      <c r="M2454" s="38"/>
      <c r="N2454" s="38"/>
      <c r="O2454" s="38"/>
      <c r="P2454" s="38"/>
      <c r="U2454" s="39">
        <v>33.18</v>
      </c>
      <c r="V2454" s="40">
        <f t="shared" si="163"/>
        <v>10.113264000000001</v>
      </c>
      <c r="W2454" s="40"/>
      <c r="X2454" s="39"/>
      <c r="Z2454" s="34" t="s">
        <v>142</v>
      </c>
      <c r="AA2454" s="34">
        <v>433.42700000000002</v>
      </c>
      <c r="AB2454" s="34">
        <f t="shared" si="165"/>
        <v>423.31373600000001</v>
      </c>
      <c r="AD2454" s="40">
        <f t="shared" si="161"/>
        <v>9.3202640000000017</v>
      </c>
    </row>
    <row r="2455" spans="1:30" s="34" customFormat="1" x14ac:dyDescent="0.2">
      <c r="A2455" s="34" t="s">
        <v>200</v>
      </c>
      <c r="B2455" s="44">
        <v>473427095052005</v>
      </c>
      <c r="C2455" s="36">
        <v>311</v>
      </c>
      <c r="D2455" s="37">
        <v>39443</v>
      </c>
      <c r="E2455" s="37"/>
      <c r="F2455" s="37"/>
      <c r="G2455" s="37"/>
      <c r="H2455" s="37"/>
      <c r="I2455" s="37"/>
      <c r="J2455" s="38" t="str">
        <f t="shared" si="166"/>
        <v>V</v>
      </c>
      <c r="K2455" s="38"/>
      <c r="L2455" s="38"/>
      <c r="M2455" s="38"/>
      <c r="N2455" s="38"/>
      <c r="O2455" s="38"/>
      <c r="P2455" s="38"/>
      <c r="U2455" s="39">
        <v>33.229999999999997</v>
      </c>
      <c r="V2455" s="40">
        <f t="shared" si="163"/>
        <v>10.128504</v>
      </c>
      <c r="W2455" s="40"/>
      <c r="X2455" s="39"/>
      <c r="Z2455" s="34" t="s">
        <v>148</v>
      </c>
      <c r="AA2455" s="34">
        <v>433.42700000000002</v>
      </c>
      <c r="AB2455" s="40">
        <f t="shared" si="165"/>
        <v>423.298496</v>
      </c>
      <c r="AD2455" s="40">
        <f t="shared" si="161"/>
        <v>9.3355040000000002</v>
      </c>
    </row>
    <row r="2456" spans="1:30" s="34" customFormat="1" x14ac:dyDescent="0.2">
      <c r="A2456" s="34" t="s">
        <v>200</v>
      </c>
      <c r="B2456" s="44">
        <v>473427095052005</v>
      </c>
      <c r="C2456" s="36">
        <v>311</v>
      </c>
      <c r="D2456" s="37">
        <v>39472</v>
      </c>
      <c r="E2456" s="37"/>
      <c r="F2456" s="37"/>
      <c r="G2456" s="37"/>
      <c r="H2456" s="37"/>
      <c r="I2456" s="37"/>
      <c r="J2456" s="38" t="str">
        <f t="shared" si="166"/>
        <v>V</v>
      </c>
      <c r="K2456" s="38"/>
      <c r="L2456" s="38"/>
      <c r="M2456" s="38"/>
      <c r="N2456" s="38"/>
      <c r="O2456" s="38"/>
      <c r="P2456" s="38"/>
      <c r="U2456" s="39">
        <v>33.36</v>
      </c>
      <c r="V2456" s="40">
        <f t="shared" si="163"/>
        <v>10.168128000000001</v>
      </c>
      <c r="W2456" s="40"/>
      <c r="X2456" s="39"/>
      <c r="Z2456" s="34" t="s">
        <v>148</v>
      </c>
      <c r="AA2456" s="34">
        <v>433.42700000000002</v>
      </c>
      <c r="AB2456" s="34">
        <f t="shared" si="165"/>
        <v>423.258872</v>
      </c>
      <c r="AD2456" s="40">
        <f t="shared" si="161"/>
        <v>9.3751280000000019</v>
      </c>
    </row>
    <row r="2457" spans="1:30" s="34" customFormat="1" x14ac:dyDescent="0.2">
      <c r="A2457" s="34" t="s">
        <v>200</v>
      </c>
      <c r="B2457" s="44">
        <v>473427095052005</v>
      </c>
      <c r="C2457" s="36">
        <v>311</v>
      </c>
      <c r="D2457" s="37">
        <v>39507</v>
      </c>
      <c r="E2457" s="37"/>
      <c r="F2457" s="37"/>
      <c r="G2457" s="37"/>
      <c r="H2457" s="37"/>
      <c r="I2457" s="37"/>
      <c r="J2457" s="38" t="str">
        <f t="shared" si="166"/>
        <v>V</v>
      </c>
      <c r="K2457" s="38"/>
      <c r="L2457" s="38"/>
      <c r="M2457" s="38"/>
      <c r="N2457" s="38"/>
      <c r="O2457" s="38"/>
      <c r="P2457" s="38"/>
      <c r="U2457" s="39">
        <v>33.39</v>
      </c>
      <c r="V2457" s="40">
        <f t="shared" ref="V2457:V2481" si="167">U2457*0.3048</f>
        <v>10.177272</v>
      </c>
      <c r="W2457" s="40"/>
      <c r="X2457" s="39"/>
      <c r="Z2457" s="34" t="s">
        <v>129</v>
      </c>
      <c r="AA2457" s="34">
        <v>433.42700000000002</v>
      </c>
      <c r="AB2457" s="34">
        <f t="shared" si="165"/>
        <v>423.249728</v>
      </c>
      <c r="AD2457" s="40">
        <f t="shared" si="161"/>
        <v>9.3842720000000011</v>
      </c>
    </row>
    <row r="2458" spans="1:30" s="34" customFormat="1" x14ac:dyDescent="0.2">
      <c r="A2458" s="34" t="s">
        <v>200</v>
      </c>
      <c r="B2458" s="44">
        <v>473427095052005</v>
      </c>
      <c r="C2458" s="36">
        <v>311</v>
      </c>
      <c r="D2458" s="37">
        <v>39536</v>
      </c>
      <c r="E2458" s="37"/>
      <c r="F2458" s="37"/>
      <c r="G2458" s="37"/>
      <c r="H2458" s="37"/>
      <c r="I2458" s="37"/>
      <c r="J2458" s="38" t="str">
        <f t="shared" si="166"/>
        <v>V</v>
      </c>
      <c r="K2458" s="38"/>
      <c r="L2458" s="38"/>
      <c r="M2458" s="38"/>
      <c r="N2458" s="38"/>
      <c r="O2458" s="38"/>
      <c r="P2458" s="38"/>
      <c r="U2458" s="39">
        <v>33.46</v>
      </c>
      <c r="V2458" s="40">
        <f t="shared" si="167"/>
        <v>10.198608</v>
      </c>
      <c r="W2458" s="40"/>
      <c r="X2458" s="39"/>
      <c r="Z2458" s="34" t="s">
        <v>142</v>
      </c>
      <c r="AA2458" s="34">
        <v>433.42700000000002</v>
      </c>
      <c r="AB2458" s="34">
        <f t="shared" si="165"/>
        <v>423.22839200000004</v>
      </c>
      <c r="AD2458" s="40">
        <f t="shared" si="161"/>
        <v>9.4056080000000009</v>
      </c>
    </row>
    <row r="2459" spans="1:30" s="34" customFormat="1" x14ac:dyDescent="0.2">
      <c r="A2459" s="34" t="s">
        <v>200</v>
      </c>
      <c r="B2459" s="44">
        <v>473427095052005</v>
      </c>
      <c r="C2459" s="36">
        <v>311</v>
      </c>
      <c r="D2459" s="37">
        <v>39563</v>
      </c>
      <c r="E2459" s="37"/>
      <c r="F2459" s="37"/>
      <c r="G2459" s="37"/>
      <c r="H2459" s="37"/>
      <c r="I2459" s="37"/>
      <c r="J2459" s="38" t="str">
        <f t="shared" si="166"/>
        <v>V</v>
      </c>
      <c r="K2459" s="38"/>
      <c r="L2459" s="38"/>
      <c r="M2459" s="38"/>
      <c r="N2459" s="38"/>
      <c r="O2459" s="38"/>
      <c r="P2459" s="38"/>
      <c r="U2459" s="39">
        <v>33.299999999999997</v>
      </c>
      <c r="V2459" s="40">
        <f t="shared" si="167"/>
        <v>10.149839999999999</v>
      </c>
      <c r="W2459" s="40"/>
      <c r="X2459" s="39"/>
      <c r="Z2459" s="34" t="s">
        <v>142</v>
      </c>
      <c r="AA2459" s="34">
        <v>433.42700000000002</v>
      </c>
      <c r="AB2459" s="34">
        <f t="shared" si="165"/>
        <v>423.27716000000004</v>
      </c>
      <c r="AD2459" s="40">
        <f t="shared" si="161"/>
        <v>9.35684</v>
      </c>
    </row>
    <row r="2460" spans="1:30" s="34" customFormat="1" x14ac:dyDescent="0.2">
      <c r="A2460" s="34" t="s">
        <v>200</v>
      </c>
      <c r="B2460" s="44">
        <v>473427095052005</v>
      </c>
      <c r="C2460" s="36">
        <v>311</v>
      </c>
      <c r="D2460" s="37">
        <v>39580</v>
      </c>
      <c r="E2460" s="37"/>
      <c r="F2460" s="37"/>
      <c r="G2460" s="37"/>
      <c r="H2460" s="37"/>
      <c r="I2460" s="37"/>
      <c r="J2460" s="38" t="str">
        <f t="shared" si="166"/>
        <v>V</v>
      </c>
      <c r="K2460" s="38"/>
      <c r="L2460" s="38"/>
      <c r="M2460" s="38"/>
      <c r="N2460" s="38"/>
      <c r="O2460" s="38"/>
      <c r="P2460" s="38"/>
      <c r="U2460" s="39">
        <v>33.19</v>
      </c>
      <c r="V2460" s="40">
        <f t="shared" si="167"/>
        <v>10.116312000000001</v>
      </c>
      <c r="W2460" s="40"/>
      <c r="X2460" s="39"/>
      <c r="Z2460" s="34" t="s">
        <v>148</v>
      </c>
      <c r="AA2460" s="34">
        <v>433.42700000000002</v>
      </c>
      <c r="AB2460" s="34">
        <f t="shared" si="165"/>
        <v>423.31068800000003</v>
      </c>
      <c r="AD2460" s="40">
        <f t="shared" si="161"/>
        <v>9.3233120000000014</v>
      </c>
    </row>
    <row r="2461" spans="1:30" s="34" customFormat="1" x14ac:dyDescent="0.2">
      <c r="A2461" s="34" t="s">
        <v>200</v>
      </c>
      <c r="B2461" s="44">
        <v>473427095052005</v>
      </c>
      <c r="C2461" s="36">
        <v>311</v>
      </c>
      <c r="D2461" s="37">
        <v>39674</v>
      </c>
      <c r="E2461" s="37"/>
      <c r="F2461" s="37"/>
      <c r="G2461" s="37"/>
      <c r="H2461" s="37"/>
      <c r="I2461" s="37"/>
      <c r="J2461" s="38" t="str">
        <f t="shared" si="166"/>
        <v>V</v>
      </c>
      <c r="K2461" s="38"/>
      <c r="L2461" s="38"/>
      <c r="M2461" s="38"/>
      <c r="N2461" s="38"/>
      <c r="O2461" s="38"/>
      <c r="P2461" s="38"/>
      <c r="U2461" s="39">
        <v>32.75</v>
      </c>
      <c r="V2461" s="40">
        <f t="shared" si="167"/>
        <v>9.9822000000000006</v>
      </c>
      <c r="W2461" s="40"/>
      <c r="X2461" s="39"/>
      <c r="Z2461" s="34" t="s">
        <v>129</v>
      </c>
      <c r="AA2461" s="34">
        <v>433.42700000000002</v>
      </c>
      <c r="AB2461" s="34">
        <f t="shared" si="165"/>
        <v>423.44480000000004</v>
      </c>
      <c r="AD2461" s="40">
        <f t="shared" si="161"/>
        <v>9.1892000000000014</v>
      </c>
    </row>
    <row r="2462" spans="1:30" s="34" customFormat="1" x14ac:dyDescent="0.2">
      <c r="A2462" s="34" t="s">
        <v>200</v>
      </c>
      <c r="B2462" s="44">
        <v>473427095052005</v>
      </c>
      <c r="C2462" s="36">
        <v>311</v>
      </c>
      <c r="D2462" s="37">
        <v>39725</v>
      </c>
      <c r="E2462" s="37"/>
      <c r="F2462" s="37"/>
      <c r="G2462" s="37"/>
      <c r="H2462" s="37"/>
      <c r="I2462" s="37"/>
      <c r="J2462" s="38" t="str">
        <f t="shared" si="166"/>
        <v>V</v>
      </c>
      <c r="K2462" s="38"/>
      <c r="L2462" s="38"/>
      <c r="M2462" s="38"/>
      <c r="N2462" s="38"/>
      <c r="O2462" s="38"/>
      <c r="P2462" s="38"/>
      <c r="U2462" s="39">
        <v>32.82</v>
      </c>
      <c r="V2462" s="40">
        <f t="shared" si="167"/>
        <v>10.003536</v>
      </c>
      <c r="W2462" s="40"/>
      <c r="X2462" s="39"/>
      <c r="Z2462" s="34" t="s">
        <v>162</v>
      </c>
      <c r="AA2462" s="34">
        <v>433.42700000000002</v>
      </c>
      <c r="AB2462" s="34">
        <f t="shared" si="165"/>
        <v>423.42346400000002</v>
      </c>
      <c r="AD2462" s="40">
        <f t="shared" si="161"/>
        <v>9.2105360000000012</v>
      </c>
    </row>
    <row r="2463" spans="1:30" s="34" customFormat="1" x14ac:dyDescent="0.2">
      <c r="A2463" s="34" t="s">
        <v>200</v>
      </c>
      <c r="B2463" s="44">
        <v>473427095052005</v>
      </c>
      <c r="C2463" s="36">
        <v>311</v>
      </c>
      <c r="D2463" s="37">
        <v>39767</v>
      </c>
      <c r="E2463" s="37"/>
      <c r="F2463" s="37"/>
      <c r="G2463" s="37"/>
      <c r="H2463" s="37"/>
      <c r="I2463" s="37"/>
      <c r="J2463" s="38" t="str">
        <f t="shared" si="166"/>
        <v>V</v>
      </c>
      <c r="K2463" s="38"/>
      <c r="L2463" s="38"/>
      <c r="M2463" s="38"/>
      <c r="N2463" s="38"/>
      <c r="O2463" s="38"/>
      <c r="P2463" s="38"/>
      <c r="U2463" s="39">
        <v>32.630000000000003</v>
      </c>
      <c r="V2463" s="40">
        <f t="shared" si="167"/>
        <v>9.9456240000000005</v>
      </c>
      <c r="W2463" s="40"/>
      <c r="X2463" s="39"/>
      <c r="Z2463" s="34" t="s">
        <v>148</v>
      </c>
      <c r="AA2463" s="34">
        <v>433.42700000000002</v>
      </c>
      <c r="AB2463" s="34">
        <f t="shared" si="165"/>
        <v>423.48137600000001</v>
      </c>
      <c r="AD2463" s="40">
        <f t="shared" si="161"/>
        <v>9.1526240000000012</v>
      </c>
    </row>
    <row r="2464" spans="1:30" s="34" customFormat="1" x14ac:dyDescent="0.2">
      <c r="A2464" s="34" t="s">
        <v>200</v>
      </c>
      <c r="B2464" s="44">
        <v>473427095052005</v>
      </c>
      <c r="C2464" s="36">
        <v>311</v>
      </c>
      <c r="D2464" s="37">
        <v>39795</v>
      </c>
      <c r="E2464" s="37"/>
      <c r="F2464" s="37"/>
      <c r="G2464" s="37"/>
      <c r="H2464" s="37"/>
      <c r="I2464" s="37"/>
      <c r="J2464" s="38" t="str">
        <f t="shared" si="166"/>
        <v>V</v>
      </c>
      <c r="K2464" s="38"/>
      <c r="L2464" s="38"/>
      <c r="M2464" s="38"/>
      <c r="N2464" s="38"/>
      <c r="O2464" s="38"/>
      <c r="P2464" s="38"/>
      <c r="U2464" s="39">
        <v>32.53</v>
      </c>
      <c r="V2464" s="40">
        <f t="shared" si="167"/>
        <v>9.9151440000000015</v>
      </c>
      <c r="W2464" s="40"/>
      <c r="X2464" s="39"/>
      <c r="Z2464" s="34" t="s">
        <v>148</v>
      </c>
      <c r="AA2464" s="34">
        <v>433.42700000000002</v>
      </c>
      <c r="AB2464" s="34">
        <f t="shared" si="165"/>
        <v>423.51185600000002</v>
      </c>
      <c r="AD2464" s="40">
        <f t="shared" si="161"/>
        <v>9.1221440000000023</v>
      </c>
    </row>
    <row r="2465" spans="1:30" s="34" customFormat="1" x14ac:dyDescent="0.2">
      <c r="A2465" s="34" t="s">
        <v>200</v>
      </c>
      <c r="B2465" s="44">
        <v>473427095052005</v>
      </c>
      <c r="C2465" s="36">
        <v>311</v>
      </c>
      <c r="D2465" s="37">
        <v>39833</v>
      </c>
      <c r="E2465" s="37"/>
      <c r="F2465" s="37"/>
      <c r="G2465" s="37"/>
      <c r="H2465" s="37"/>
      <c r="I2465" s="37"/>
      <c r="J2465" s="38" t="s">
        <v>202</v>
      </c>
      <c r="K2465" s="38"/>
      <c r="L2465" s="38"/>
      <c r="M2465" s="38"/>
      <c r="N2465" s="38"/>
      <c r="O2465" s="38"/>
      <c r="P2465" s="38"/>
      <c r="Q2465" s="34">
        <v>33</v>
      </c>
      <c r="R2465" s="34">
        <v>0.41</v>
      </c>
      <c r="U2465" s="39">
        <v>32.590000000000003</v>
      </c>
      <c r="V2465" s="40">
        <f t="shared" si="167"/>
        <v>9.9334320000000016</v>
      </c>
      <c r="W2465" s="40"/>
      <c r="X2465" s="39"/>
      <c r="Z2465" s="34" t="s">
        <v>78</v>
      </c>
      <c r="AA2465" s="34">
        <v>433.42700000000002</v>
      </c>
      <c r="AB2465" s="34">
        <f t="shared" si="165"/>
        <v>423.49356800000004</v>
      </c>
      <c r="AD2465" s="40">
        <f t="shared" si="161"/>
        <v>9.1404320000000023</v>
      </c>
    </row>
    <row r="2466" spans="1:30" s="34" customFormat="1" x14ac:dyDescent="0.2">
      <c r="A2466" s="34" t="s">
        <v>200</v>
      </c>
      <c r="B2466" s="44">
        <v>473427095052005</v>
      </c>
      <c r="C2466" s="36">
        <v>311</v>
      </c>
      <c r="D2466" s="37">
        <v>39866</v>
      </c>
      <c r="E2466" s="37"/>
      <c r="F2466" s="37"/>
      <c r="G2466" s="37"/>
      <c r="H2466" s="37"/>
      <c r="I2466" s="37"/>
      <c r="J2466" s="38" t="str">
        <f t="shared" ref="J2466:J2475" si="168">IF(ISBLANK(Q2466),"V","S")</f>
        <v>V</v>
      </c>
      <c r="K2466" s="38"/>
      <c r="L2466" s="38"/>
      <c r="M2466" s="38"/>
      <c r="N2466" s="38"/>
      <c r="O2466" s="38"/>
      <c r="P2466" s="38"/>
      <c r="U2466" s="39">
        <v>32.770000000000003</v>
      </c>
      <c r="V2466" s="40">
        <f t="shared" si="167"/>
        <v>9.9882960000000018</v>
      </c>
      <c r="W2466" s="40"/>
      <c r="X2466" s="39"/>
      <c r="Z2466" s="34" t="s">
        <v>166</v>
      </c>
      <c r="AA2466" s="34">
        <v>433.42700000000002</v>
      </c>
      <c r="AB2466" s="34">
        <f t="shared" si="165"/>
        <v>423.43870400000003</v>
      </c>
      <c r="AD2466" s="40">
        <f t="shared" si="161"/>
        <v>9.1952960000000026</v>
      </c>
    </row>
    <row r="2467" spans="1:30" s="34" customFormat="1" x14ac:dyDescent="0.2">
      <c r="A2467" s="34" t="s">
        <v>200</v>
      </c>
      <c r="B2467" s="44">
        <v>473427095052005</v>
      </c>
      <c r="C2467" s="36">
        <v>311</v>
      </c>
      <c r="D2467" s="37">
        <v>39898</v>
      </c>
      <c r="E2467" s="37"/>
      <c r="F2467" s="37"/>
      <c r="G2467" s="37"/>
      <c r="H2467" s="37"/>
      <c r="I2467" s="37"/>
      <c r="J2467" s="38" t="str">
        <f t="shared" si="168"/>
        <v>V</v>
      </c>
      <c r="K2467" s="38"/>
      <c r="L2467" s="38"/>
      <c r="M2467" s="38"/>
      <c r="N2467" s="38"/>
      <c r="O2467" s="38"/>
      <c r="P2467" s="38"/>
      <c r="U2467" s="39">
        <v>32.61</v>
      </c>
      <c r="V2467" s="40">
        <f t="shared" si="167"/>
        <v>9.939528000000001</v>
      </c>
      <c r="W2467" s="40"/>
      <c r="X2467" s="39"/>
      <c r="Z2467" s="34" t="s">
        <v>166</v>
      </c>
      <c r="AA2467" s="34">
        <v>433.42700000000002</v>
      </c>
      <c r="AB2467" s="34">
        <f t="shared" si="165"/>
        <v>423.48747200000003</v>
      </c>
      <c r="AD2467" s="40">
        <f t="shared" si="161"/>
        <v>9.1465280000000018</v>
      </c>
    </row>
    <row r="2468" spans="1:30" s="34" customFormat="1" x14ac:dyDescent="0.2">
      <c r="A2468" s="34" t="s">
        <v>200</v>
      </c>
      <c r="B2468" s="44">
        <v>473427095052005</v>
      </c>
      <c r="C2468" s="36">
        <v>311</v>
      </c>
      <c r="D2468" s="37">
        <v>39928</v>
      </c>
      <c r="E2468" s="37"/>
      <c r="F2468" s="37"/>
      <c r="G2468" s="37"/>
      <c r="H2468" s="37"/>
      <c r="I2468" s="37"/>
      <c r="J2468" s="38" t="str">
        <f t="shared" si="168"/>
        <v>V</v>
      </c>
      <c r="K2468" s="38"/>
      <c r="L2468" s="38"/>
      <c r="M2468" s="38"/>
      <c r="N2468" s="38"/>
      <c r="O2468" s="38"/>
      <c r="P2468" s="38"/>
      <c r="U2468" s="39">
        <v>32.24</v>
      </c>
      <c r="V2468" s="40">
        <f t="shared" si="167"/>
        <v>9.8267520000000008</v>
      </c>
      <c r="W2468" s="40"/>
      <c r="X2468" s="39"/>
      <c r="Z2468" s="34" t="s">
        <v>166</v>
      </c>
      <c r="AA2468" s="34">
        <v>433.42700000000002</v>
      </c>
      <c r="AB2468" s="34">
        <f t="shared" si="165"/>
        <v>423.60024800000002</v>
      </c>
      <c r="AD2468" s="40">
        <f t="shared" si="161"/>
        <v>9.0337520000000016</v>
      </c>
    </row>
    <row r="2469" spans="1:30" s="34" customFormat="1" x14ac:dyDescent="0.2">
      <c r="A2469" s="34" t="s">
        <v>200</v>
      </c>
      <c r="B2469" s="44">
        <v>473427095052005</v>
      </c>
      <c r="C2469" s="36">
        <v>311</v>
      </c>
      <c r="D2469" s="37">
        <v>39966</v>
      </c>
      <c r="E2469" s="37"/>
      <c r="F2469" s="37"/>
      <c r="G2469" s="37"/>
      <c r="H2469" s="37"/>
      <c r="I2469" s="37"/>
      <c r="J2469" s="38" t="str">
        <f t="shared" si="168"/>
        <v>V</v>
      </c>
      <c r="K2469" s="38"/>
      <c r="L2469" s="38"/>
      <c r="M2469" s="38"/>
      <c r="N2469" s="38"/>
      <c r="O2469" s="38"/>
      <c r="P2469" s="38"/>
      <c r="U2469" s="39">
        <v>31.95</v>
      </c>
      <c r="V2469" s="40">
        <f t="shared" si="167"/>
        <v>9.7383600000000001</v>
      </c>
      <c r="W2469" s="40"/>
      <c r="X2469" s="39"/>
      <c r="Z2469" s="34" t="s">
        <v>166</v>
      </c>
      <c r="AA2469" s="34">
        <v>433.42700000000002</v>
      </c>
      <c r="AB2469" s="34">
        <f t="shared" si="165"/>
        <v>423.68864000000002</v>
      </c>
      <c r="AD2469" s="40">
        <f t="shared" si="161"/>
        <v>8.9453600000000009</v>
      </c>
    </row>
    <row r="2470" spans="1:30" s="34" customFormat="1" x14ac:dyDescent="0.2">
      <c r="A2470" s="34" t="s">
        <v>200</v>
      </c>
      <c r="B2470" s="44">
        <v>473427095052005</v>
      </c>
      <c r="C2470" s="36">
        <v>311</v>
      </c>
      <c r="D2470" s="37">
        <v>40004</v>
      </c>
      <c r="E2470" s="37"/>
      <c r="F2470" s="37"/>
      <c r="G2470" s="37"/>
      <c r="H2470" s="37"/>
      <c r="I2470" s="37"/>
      <c r="J2470" s="38" t="str">
        <f t="shared" si="168"/>
        <v>V</v>
      </c>
      <c r="K2470" s="38"/>
      <c r="L2470" s="38"/>
      <c r="M2470" s="38"/>
      <c r="N2470" s="38"/>
      <c r="O2470" s="38"/>
      <c r="P2470" s="38"/>
      <c r="U2470" s="39">
        <v>31.99</v>
      </c>
      <c r="V2470" s="40">
        <f t="shared" si="167"/>
        <v>9.7505520000000008</v>
      </c>
      <c r="W2470" s="40"/>
      <c r="X2470" s="39"/>
      <c r="Z2470" s="34" t="s">
        <v>177</v>
      </c>
      <c r="AA2470" s="34">
        <v>433.42700000000002</v>
      </c>
      <c r="AB2470" s="34">
        <f t="shared" si="165"/>
        <v>423.67644799999999</v>
      </c>
      <c r="AD2470" s="40">
        <f t="shared" si="161"/>
        <v>8.9575520000000015</v>
      </c>
    </row>
    <row r="2471" spans="1:30" s="34" customFormat="1" x14ac:dyDescent="0.2">
      <c r="A2471" s="34" t="s">
        <v>200</v>
      </c>
      <c r="B2471" s="44">
        <v>473427095052005</v>
      </c>
      <c r="C2471" s="36">
        <v>311</v>
      </c>
      <c r="D2471" s="37">
        <v>40045</v>
      </c>
      <c r="E2471" s="37"/>
      <c r="F2471" s="37"/>
      <c r="G2471" s="37"/>
      <c r="H2471" s="37"/>
      <c r="I2471" s="37"/>
      <c r="J2471" s="38" t="str">
        <f t="shared" si="168"/>
        <v>V</v>
      </c>
      <c r="K2471" s="38"/>
      <c r="L2471" s="38"/>
      <c r="M2471" s="38"/>
      <c r="N2471" s="38"/>
      <c r="O2471" s="38"/>
      <c r="P2471" s="38"/>
      <c r="U2471" s="39">
        <v>32.450000000000003</v>
      </c>
      <c r="V2471" s="40">
        <f t="shared" si="167"/>
        <v>9.890760000000002</v>
      </c>
      <c r="W2471" s="40"/>
      <c r="X2471" s="39"/>
      <c r="Z2471" s="34" t="s">
        <v>177</v>
      </c>
      <c r="AA2471" s="34">
        <v>433.42700000000002</v>
      </c>
      <c r="AB2471" s="34">
        <f t="shared" si="165"/>
        <v>423.53624000000002</v>
      </c>
      <c r="AD2471" s="40">
        <f t="shared" si="161"/>
        <v>9.0977600000000027</v>
      </c>
    </row>
    <row r="2472" spans="1:30" s="34" customFormat="1" x14ac:dyDescent="0.2">
      <c r="A2472" s="34" t="s">
        <v>200</v>
      </c>
      <c r="B2472" s="44">
        <v>473427095052005</v>
      </c>
      <c r="C2472" s="36">
        <v>311</v>
      </c>
      <c r="D2472" s="37">
        <v>40074</v>
      </c>
      <c r="E2472" s="37"/>
      <c r="F2472" s="37"/>
      <c r="G2472" s="37"/>
      <c r="H2472" s="37"/>
      <c r="I2472" s="37"/>
      <c r="J2472" s="38" t="str">
        <f t="shared" si="168"/>
        <v>V</v>
      </c>
      <c r="K2472" s="38"/>
      <c r="L2472" s="38"/>
      <c r="M2472" s="38"/>
      <c r="N2472" s="38"/>
      <c r="O2472" s="38"/>
      <c r="P2472" s="38"/>
      <c r="U2472" s="39">
        <v>32.700000000000003</v>
      </c>
      <c r="V2472" s="40">
        <f t="shared" si="167"/>
        <v>9.966960000000002</v>
      </c>
      <c r="W2472" s="40"/>
      <c r="X2472" s="39"/>
      <c r="Z2472" s="34" t="s">
        <v>177</v>
      </c>
      <c r="AA2472" s="34">
        <v>433.42700000000002</v>
      </c>
      <c r="AB2472" s="34">
        <f>AA2472-V2472</f>
        <v>423.46003999999999</v>
      </c>
      <c r="AD2472" s="40">
        <f t="shared" si="161"/>
        <v>9.1739600000000028</v>
      </c>
    </row>
    <row r="2473" spans="1:30" s="34" customFormat="1" x14ac:dyDescent="0.2">
      <c r="A2473" s="34" t="s">
        <v>200</v>
      </c>
      <c r="B2473" s="44">
        <v>473427095052005</v>
      </c>
      <c r="C2473" s="36">
        <v>311</v>
      </c>
      <c r="D2473" s="37">
        <v>40102</v>
      </c>
      <c r="E2473" s="37"/>
      <c r="F2473" s="37"/>
      <c r="G2473" s="37"/>
      <c r="H2473" s="37"/>
      <c r="I2473" s="37"/>
      <c r="J2473" s="38" t="str">
        <f t="shared" si="168"/>
        <v>V</v>
      </c>
      <c r="K2473" s="38"/>
      <c r="L2473" s="38"/>
      <c r="M2473" s="38"/>
      <c r="N2473" s="38"/>
      <c r="O2473" s="38"/>
      <c r="P2473" s="38"/>
      <c r="U2473" s="39">
        <v>32.880000000000003</v>
      </c>
      <c r="V2473" s="40">
        <f t="shared" si="167"/>
        <v>10.021824000000001</v>
      </c>
      <c r="W2473" s="40"/>
      <c r="X2473" s="39"/>
      <c r="Z2473" s="34" t="s">
        <v>166</v>
      </c>
      <c r="AA2473" s="34">
        <v>433.42700000000002</v>
      </c>
      <c r="AB2473" s="34">
        <f>AA2473-V2473</f>
        <v>423.40517600000004</v>
      </c>
      <c r="AD2473" s="40">
        <f t="shared" si="161"/>
        <v>9.2288240000000012</v>
      </c>
    </row>
    <row r="2474" spans="1:30" s="34" customFormat="1" x14ac:dyDescent="0.2">
      <c r="A2474" s="34" t="s">
        <v>200</v>
      </c>
      <c r="B2474" s="44">
        <v>473427095052005</v>
      </c>
      <c r="C2474" s="36">
        <v>311</v>
      </c>
      <c r="D2474" s="37">
        <v>40128</v>
      </c>
      <c r="E2474" s="37"/>
      <c r="F2474" s="37"/>
      <c r="G2474" s="37"/>
      <c r="H2474" s="37"/>
      <c r="I2474" s="37"/>
      <c r="J2474" s="38" t="str">
        <f t="shared" si="168"/>
        <v>V</v>
      </c>
      <c r="K2474" s="38"/>
      <c r="L2474" s="38"/>
      <c r="M2474" s="38"/>
      <c r="N2474" s="38"/>
      <c r="O2474" s="38"/>
      <c r="P2474" s="38"/>
      <c r="U2474" s="39">
        <v>32.78</v>
      </c>
      <c r="V2474" s="40">
        <f t="shared" si="167"/>
        <v>9.9913440000000016</v>
      </c>
      <c r="W2474" s="40"/>
      <c r="X2474" s="39"/>
      <c r="Z2474" s="34" t="s">
        <v>177</v>
      </c>
      <c r="AA2474" s="34">
        <v>433.42700000000002</v>
      </c>
      <c r="AB2474" s="34">
        <f>AA2474-V2474</f>
        <v>423.43565599999999</v>
      </c>
      <c r="AD2474" s="40">
        <f t="shared" si="161"/>
        <v>9.1983440000000023</v>
      </c>
    </row>
    <row r="2475" spans="1:30" s="34" customFormat="1" x14ac:dyDescent="0.2">
      <c r="A2475" s="34" t="s">
        <v>200</v>
      </c>
      <c r="B2475" s="44">
        <v>473427095052005</v>
      </c>
      <c r="C2475" s="36">
        <v>311</v>
      </c>
      <c r="D2475" s="37">
        <v>40162</v>
      </c>
      <c r="E2475" s="37"/>
      <c r="F2475" s="37"/>
      <c r="G2475" s="37"/>
      <c r="H2475" s="37"/>
      <c r="I2475" s="37"/>
      <c r="J2475" s="38" t="str">
        <f t="shared" si="168"/>
        <v>V</v>
      </c>
      <c r="K2475" s="38"/>
      <c r="L2475" s="38"/>
      <c r="M2475" s="38"/>
      <c r="N2475" s="38"/>
      <c r="O2475" s="38"/>
      <c r="P2475" s="38"/>
      <c r="U2475" s="39">
        <v>33.01</v>
      </c>
      <c r="V2475" s="40">
        <f t="shared" si="167"/>
        <v>10.061448</v>
      </c>
      <c r="W2475" s="40"/>
      <c r="X2475" s="39"/>
      <c r="Z2475" s="34" t="s">
        <v>166</v>
      </c>
      <c r="AA2475" s="34">
        <v>433.42700000000002</v>
      </c>
      <c r="AB2475" s="34">
        <f>AA2475-V2475</f>
        <v>423.36555200000004</v>
      </c>
      <c r="AD2475" s="40">
        <f t="shared" si="161"/>
        <v>9.2684480000000011</v>
      </c>
    </row>
    <row r="2476" spans="1:30" s="34" customFormat="1" x14ac:dyDescent="0.2">
      <c r="A2476" s="34" t="s">
        <v>200</v>
      </c>
      <c r="B2476" s="44">
        <v>473427095052005</v>
      </c>
      <c r="C2476" s="36">
        <v>311</v>
      </c>
      <c r="D2476" s="37">
        <v>40190</v>
      </c>
      <c r="E2476" s="37"/>
      <c r="F2476" s="37"/>
      <c r="G2476" s="37"/>
      <c r="H2476" s="37"/>
      <c r="I2476" s="37"/>
      <c r="J2476" s="38" t="s">
        <v>207</v>
      </c>
      <c r="K2476" s="38"/>
      <c r="L2476" s="38"/>
      <c r="M2476" s="38"/>
      <c r="N2476" s="38"/>
      <c r="O2476" s="38"/>
      <c r="P2476" s="38"/>
      <c r="U2476" s="39">
        <v>33.1</v>
      </c>
      <c r="V2476" s="40">
        <f t="shared" si="167"/>
        <v>10.088880000000001</v>
      </c>
      <c r="W2476" s="40"/>
      <c r="X2476" s="39"/>
      <c r="Z2476" s="34" t="s">
        <v>224</v>
      </c>
      <c r="AA2476" s="34">
        <v>433.42700000000002</v>
      </c>
      <c r="AB2476" s="34">
        <f t="shared" ref="AB2476:AB2481" si="169">AA2476-V2476</f>
        <v>423.33812</v>
      </c>
      <c r="AD2476" s="40">
        <f t="shared" si="161"/>
        <v>9.2958800000000021</v>
      </c>
    </row>
    <row r="2477" spans="1:30" s="34" customFormat="1" x14ac:dyDescent="0.2">
      <c r="A2477" s="34" t="s">
        <v>200</v>
      </c>
      <c r="B2477" s="44">
        <v>473427095052005</v>
      </c>
      <c r="C2477" s="36">
        <v>311</v>
      </c>
      <c r="D2477" s="37">
        <v>40222</v>
      </c>
      <c r="E2477" s="37"/>
      <c r="F2477" s="37"/>
      <c r="G2477" s="37"/>
      <c r="H2477" s="37"/>
      <c r="I2477" s="37"/>
      <c r="J2477" s="38" t="s">
        <v>207</v>
      </c>
      <c r="K2477" s="38"/>
      <c r="L2477" s="38"/>
      <c r="M2477" s="38"/>
      <c r="N2477" s="38"/>
      <c r="O2477" s="38"/>
      <c r="P2477" s="38"/>
      <c r="U2477" s="39">
        <v>33.21</v>
      </c>
      <c r="V2477" s="40">
        <f t="shared" si="167"/>
        <v>10.122408</v>
      </c>
      <c r="W2477" s="40"/>
      <c r="X2477" s="39"/>
      <c r="Z2477" s="34" t="s">
        <v>224</v>
      </c>
      <c r="AA2477" s="34">
        <v>433.42700000000002</v>
      </c>
      <c r="AB2477" s="34">
        <f t="shared" si="169"/>
        <v>423.30459200000001</v>
      </c>
      <c r="AD2477" s="40">
        <f t="shared" si="161"/>
        <v>9.3294080000000008</v>
      </c>
    </row>
    <row r="2478" spans="1:30" s="34" customFormat="1" x14ac:dyDescent="0.2">
      <c r="A2478" s="34" t="s">
        <v>200</v>
      </c>
      <c r="B2478" s="44">
        <v>473427095052005</v>
      </c>
      <c r="C2478" s="36">
        <v>311</v>
      </c>
      <c r="D2478" s="37">
        <v>40247</v>
      </c>
      <c r="E2478" s="37"/>
      <c r="F2478" s="37"/>
      <c r="G2478" s="37"/>
      <c r="H2478" s="37"/>
      <c r="I2478" s="37"/>
      <c r="J2478" s="38" t="s">
        <v>207</v>
      </c>
      <c r="K2478" s="38"/>
      <c r="L2478" s="38"/>
      <c r="M2478" s="38"/>
      <c r="N2478" s="38"/>
      <c r="O2478" s="38"/>
      <c r="P2478" s="38"/>
      <c r="U2478" s="39">
        <v>33.299999999999997</v>
      </c>
      <c r="V2478" s="40">
        <f t="shared" si="167"/>
        <v>10.149839999999999</v>
      </c>
      <c r="W2478" s="40"/>
      <c r="X2478" s="39"/>
      <c r="Z2478" s="34" t="s">
        <v>225</v>
      </c>
      <c r="AA2478" s="34">
        <v>433.42700000000002</v>
      </c>
      <c r="AB2478" s="34">
        <f t="shared" si="169"/>
        <v>423.27716000000004</v>
      </c>
      <c r="AD2478" s="40">
        <f t="shared" si="161"/>
        <v>9.35684</v>
      </c>
    </row>
    <row r="2479" spans="1:30" s="34" customFormat="1" x14ac:dyDescent="0.2">
      <c r="A2479" s="34" t="s">
        <v>200</v>
      </c>
      <c r="B2479" s="44">
        <v>473427095052005</v>
      </c>
      <c r="C2479" s="36">
        <v>311</v>
      </c>
      <c r="D2479" s="37">
        <v>40275</v>
      </c>
      <c r="E2479" s="37"/>
      <c r="F2479" s="37"/>
      <c r="G2479" s="37"/>
      <c r="H2479" s="37"/>
      <c r="I2479" s="37"/>
      <c r="J2479" s="38" t="s">
        <v>207</v>
      </c>
      <c r="K2479" s="38"/>
      <c r="L2479" s="38"/>
      <c r="M2479" s="38"/>
      <c r="N2479" s="38"/>
      <c r="O2479" s="38"/>
      <c r="P2479" s="38"/>
      <c r="U2479" s="39">
        <v>33.159999999999997</v>
      </c>
      <c r="V2479" s="40">
        <f t="shared" si="167"/>
        <v>10.107168</v>
      </c>
      <c r="W2479" s="40"/>
      <c r="X2479" s="39"/>
      <c r="Z2479" s="34" t="s">
        <v>177</v>
      </c>
      <c r="AA2479" s="34">
        <v>433.42700000000002</v>
      </c>
      <c r="AB2479" s="34">
        <f t="shared" si="169"/>
        <v>423.31983200000002</v>
      </c>
      <c r="AD2479" s="40">
        <f t="shared" si="161"/>
        <v>9.3141680000000004</v>
      </c>
    </row>
    <row r="2480" spans="1:30" s="34" customFormat="1" x14ac:dyDescent="0.2">
      <c r="A2480" s="34" t="s">
        <v>200</v>
      </c>
      <c r="B2480" s="44">
        <v>473427095052005</v>
      </c>
      <c r="C2480" s="36">
        <v>311</v>
      </c>
      <c r="D2480" s="37">
        <v>40302</v>
      </c>
      <c r="E2480" s="37"/>
      <c r="F2480" s="37"/>
      <c r="G2480" s="37"/>
      <c r="H2480" s="37"/>
      <c r="I2480" s="37"/>
      <c r="J2480" s="38" t="s">
        <v>207</v>
      </c>
      <c r="K2480" s="38"/>
      <c r="L2480" s="38"/>
      <c r="M2480" s="38"/>
      <c r="N2480" s="38"/>
      <c r="O2480" s="38"/>
      <c r="P2480" s="38"/>
      <c r="U2480" s="39">
        <v>33.11</v>
      </c>
      <c r="V2480" s="40">
        <f t="shared" si="167"/>
        <v>10.091928000000001</v>
      </c>
      <c r="W2480" s="40"/>
      <c r="X2480" s="39"/>
      <c r="Z2480" s="34" t="s">
        <v>177</v>
      </c>
      <c r="AA2480" s="34">
        <v>433.42700000000002</v>
      </c>
      <c r="AB2480" s="34">
        <f t="shared" si="169"/>
        <v>423.33507200000003</v>
      </c>
      <c r="AD2480" s="40">
        <f t="shared" si="161"/>
        <v>9.2989280000000019</v>
      </c>
    </row>
    <row r="2481" spans="1:32" s="34" customFormat="1" x14ac:dyDescent="0.2">
      <c r="A2481" s="34" t="s">
        <v>200</v>
      </c>
      <c r="B2481" s="44">
        <v>473427095052005</v>
      </c>
      <c r="C2481" s="36">
        <v>311</v>
      </c>
      <c r="D2481" s="37">
        <v>40331</v>
      </c>
      <c r="E2481" s="37"/>
      <c r="F2481" s="37"/>
      <c r="G2481" s="37"/>
      <c r="H2481" s="37"/>
      <c r="I2481" s="37"/>
      <c r="J2481" s="38" t="s">
        <v>207</v>
      </c>
      <c r="K2481" s="38"/>
      <c r="L2481" s="38"/>
      <c r="M2481" s="38"/>
      <c r="N2481" s="38"/>
      <c r="O2481" s="38"/>
      <c r="P2481" s="38"/>
      <c r="U2481" s="39">
        <v>32.700000000000003</v>
      </c>
      <c r="V2481" s="40">
        <f t="shared" si="167"/>
        <v>9.966960000000002</v>
      </c>
      <c r="W2481" s="40"/>
      <c r="X2481" s="39"/>
      <c r="Z2481" s="34" t="s">
        <v>177</v>
      </c>
      <c r="AA2481" s="34">
        <v>433.42700000000002</v>
      </c>
      <c r="AB2481" s="34">
        <f t="shared" si="169"/>
        <v>423.46003999999999</v>
      </c>
      <c r="AD2481" s="40">
        <f t="shared" si="161"/>
        <v>9.1739600000000028</v>
      </c>
    </row>
    <row r="2482" spans="1:32" s="34" customFormat="1" x14ac:dyDescent="0.2">
      <c r="A2482" s="34" t="s">
        <v>200</v>
      </c>
      <c r="C2482" s="36"/>
      <c r="D2482" s="37"/>
      <c r="E2482" s="37"/>
      <c r="F2482" s="37"/>
      <c r="G2482" s="37"/>
      <c r="H2482" s="37"/>
      <c r="I2482" s="37"/>
      <c r="J2482" s="38"/>
      <c r="K2482" s="38"/>
      <c r="L2482" s="38"/>
      <c r="M2482" s="38"/>
      <c r="N2482" s="38"/>
      <c r="O2482" s="38"/>
      <c r="P2482" s="38"/>
      <c r="U2482" s="39"/>
      <c r="V2482" s="40"/>
      <c r="W2482" s="40"/>
      <c r="X2482" s="39"/>
      <c r="AD2482" s="40"/>
    </row>
    <row r="2483" spans="1:32" s="34" customFormat="1" x14ac:dyDescent="0.2">
      <c r="A2483" s="34" t="s">
        <v>200</v>
      </c>
      <c r="B2483" s="42">
        <v>473421095052301</v>
      </c>
      <c r="C2483" s="36">
        <v>312</v>
      </c>
      <c r="D2483" s="37">
        <v>30480</v>
      </c>
      <c r="E2483" s="37"/>
      <c r="F2483" s="37"/>
      <c r="G2483" s="37"/>
      <c r="H2483" s="37"/>
      <c r="I2483" s="37"/>
      <c r="J2483" s="38" t="s">
        <v>202</v>
      </c>
      <c r="K2483" s="38"/>
      <c r="L2483" s="38"/>
      <c r="M2483" s="38"/>
      <c r="N2483" s="38"/>
      <c r="O2483" s="38"/>
      <c r="P2483" s="38"/>
      <c r="Q2483" s="34">
        <v>11</v>
      </c>
      <c r="R2483" s="34">
        <v>2.56</v>
      </c>
      <c r="U2483" s="39"/>
      <c r="X2483" s="39">
        <v>8.44</v>
      </c>
      <c r="Y2483" s="34">
        <v>2.573</v>
      </c>
      <c r="AA2483" s="34">
        <v>426.40199999999999</v>
      </c>
      <c r="AC2483" s="34">
        <v>423.83</v>
      </c>
      <c r="AE2483" s="34">
        <v>1.964</v>
      </c>
    </row>
    <row r="2484" spans="1:32" s="34" customFormat="1" x14ac:dyDescent="0.2">
      <c r="A2484" s="34" t="s">
        <v>200</v>
      </c>
      <c r="B2484" s="42">
        <v>473421095052301</v>
      </c>
      <c r="C2484" s="36">
        <v>312</v>
      </c>
      <c r="D2484" s="37">
        <v>30480</v>
      </c>
      <c r="E2484" s="37"/>
      <c r="F2484" s="37"/>
      <c r="G2484" s="37"/>
      <c r="H2484" s="37"/>
      <c r="I2484" s="37"/>
      <c r="J2484" s="38" t="str">
        <f>IF(ISBLANK(Q2484),"V","S")</f>
        <v>S</v>
      </c>
      <c r="K2484" s="38"/>
      <c r="L2484" s="38"/>
      <c r="M2484" s="38"/>
      <c r="N2484" s="38"/>
      <c r="O2484" s="38"/>
      <c r="P2484" s="38"/>
      <c r="Q2484" s="34">
        <v>11</v>
      </c>
      <c r="R2484" s="34">
        <v>0.6</v>
      </c>
      <c r="U2484" s="39">
        <f t="shared" ref="U2484:U2547" si="170">V2484*3.281</f>
        <v>10.40077</v>
      </c>
      <c r="V2484" s="34">
        <v>3.17</v>
      </c>
      <c r="X2484" s="39"/>
      <c r="AA2484" s="34">
        <v>426.40199999999999</v>
      </c>
      <c r="AB2484" s="34">
        <v>423.23200000000003</v>
      </c>
      <c r="AD2484" s="34">
        <v>2.5609999999999999</v>
      </c>
    </row>
    <row r="2485" spans="1:32" s="34" customFormat="1" x14ac:dyDescent="0.2">
      <c r="A2485" s="34" t="s">
        <v>200</v>
      </c>
      <c r="B2485" s="42">
        <v>473421095052301</v>
      </c>
      <c r="C2485" s="36">
        <v>312</v>
      </c>
      <c r="D2485" s="37">
        <v>30483</v>
      </c>
      <c r="E2485" s="37"/>
      <c r="F2485" s="37"/>
      <c r="G2485" s="37"/>
      <c r="H2485" s="37"/>
      <c r="I2485" s="37"/>
      <c r="J2485" s="38" t="str">
        <f>IF(ISBLANK(Q2485),"V","S")</f>
        <v>S</v>
      </c>
      <c r="K2485" s="38"/>
      <c r="L2485" s="38"/>
      <c r="M2485" s="38"/>
      <c r="N2485" s="38"/>
      <c r="O2485" s="38"/>
      <c r="P2485" s="38"/>
      <c r="Q2485" s="34">
        <v>11</v>
      </c>
      <c r="R2485" s="34">
        <v>2.57</v>
      </c>
      <c r="U2485" s="39"/>
      <c r="X2485" s="39">
        <v>8.43</v>
      </c>
      <c r="Y2485" s="34">
        <v>2.569</v>
      </c>
      <c r="AA2485" s="34">
        <v>426.40199999999999</v>
      </c>
      <c r="AC2485" s="34">
        <v>423.83300000000003</v>
      </c>
      <c r="AE2485" s="34">
        <v>1.96</v>
      </c>
    </row>
    <row r="2486" spans="1:32" s="34" customFormat="1" x14ac:dyDescent="0.2">
      <c r="A2486" s="34" t="s">
        <v>200</v>
      </c>
      <c r="B2486" s="42">
        <v>473421095052301</v>
      </c>
      <c r="C2486" s="36">
        <v>312</v>
      </c>
      <c r="D2486" s="37">
        <v>30488</v>
      </c>
      <c r="E2486" s="37"/>
      <c r="F2486" s="37"/>
      <c r="G2486" s="37"/>
      <c r="H2486" s="37"/>
      <c r="I2486" s="37"/>
      <c r="J2486" s="38" t="str">
        <f>IF(ISBLANK(Q2486),"V","S")</f>
        <v>S</v>
      </c>
      <c r="K2486" s="38"/>
      <c r="L2486" s="38"/>
      <c r="M2486" s="38"/>
      <c r="N2486" s="38"/>
      <c r="O2486" s="38"/>
      <c r="P2486" s="38"/>
      <c r="Q2486" s="34">
        <v>11</v>
      </c>
      <c r="R2486" s="34">
        <v>2.61</v>
      </c>
      <c r="U2486" s="39"/>
      <c r="X2486" s="39">
        <v>8.39</v>
      </c>
      <c r="Y2486" s="34">
        <v>2.5569999999999999</v>
      </c>
      <c r="AA2486" s="34">
        <v>426.40199999999999</v>
      </c>
      <c r="AC2486" s="34">
        <v>423.84500000000003</v>
      </c>
      <c r="AE2486" s="34">
        <v>1.948</v>
      </c>
    </row>
    <row r="2487" spans="1:32" s="34" customFormat="1" x14ac:dyDescent="0.2">
      <c r="A2487" s="34" t="s">
        <v>200</v>
      </c>
      <c r="B2487" s="42">
        <v>473421095052301</v>
      </c>
      <c r="C2487" s="36">
        <v>312</v>
      </c>
      <c r="D2487" s="37">
        <v>30509</v>
      </c>
      <c r="E2487" s="37"/>
      <c r="F2487" s="37"/>
      <c r="G2487" s="37"/>
      <c r="H2487" s="37"/>
      <c r="I2487" s="37"/>
      <c r="J2487" s="38" t="str">
        <f>IF(ISBLANK(Q2487),"V","S")</f>
        <v>S</v>
      </c>
      <c r="K2487" s="38"/>
      <c r="L2487" s="38"/>
      <c r="M2487" s="38"/>
      <c r="N2487" s="38"/>
      <c r="O2487" s="38"/>
      <c r="P2487" s="38"/>
      <c r="Q2487" s="34">
        <v>10</v>
      </c>
      <c r="R2487" s="34">
        <v>1.855</v>
      </c>
      <c r="U2487" s="39"/>
      <c r="X2487" s="39">
        <v>8.1449999999999996</v>
      </c>
      <c r="Y2487" s="34">
        <v>2.4830000000000001</v>
      </c>
      <c r="AA2487" s="34">
        <v>426.40199999999999</v>
      </c>
      <c r="AC2487" s="34">
        <v>423.91899999999998</v>
      </c>
      <c r="AE2487" s="34">
        <v>1.8740000000000001</v>
      </c>
    </row>
    <row r="2488" spans="1:32" s="34" customFormat="1" x14ac:dyDescent="0.2">
      <c r="A2488" s="34" t="s">
        <v>200</v>
      </c>
      <c r="B2488" s="42">
        <v>473421095052301</v>
      </c>
      <c r="C2488" s="36">
        <v>312</v>
      </c>
      <c r="D2488" s="37">
        <v>30524</v>
      </c>
      <c r="E2488" s="37"/>
      <c r="F2488" s="37"/>
      <c r="G2488" s="37"/>
      <c r="H2488" s="37"/>
      <c r="I2488" s="37"/>
      <c r="J2488" s="38" t="str">
        <f>IF(ISBLANK(Q2488),"V","S")</f>
        <v>S</v>
      </c>
      <c r="K2488" s="38"/>
      <c r="L2488" s="38"/>
      <c r="M2488" s="38"/>
      <c r="N2488" s="38"/>
      <c r="O2488" s="38"/>
      <c r="P2488" s="38"/>
      <c r="Q2488" s="34">
        <v>9</v>
      </c>
      <c r="R2488" s="34">
        <v>0.83</v>
      </c>
      <c r="U2488" s="39"/>
      <c r="X2488" s="39">
        <v>8.17</v>
      </c>
      <c r="Y2488" s="34">
        <v>2.4900000000000002</v>
      </c>
      <c r="AA2488" s="34">
        <v>426.40199999999999</v>
      </c>
      <c r="AC2488" s="34">
        <v>423.91199999999998</v>
      </c>
      <c r="AE2488" s="34">
        <v>1.881</v>
      </c>
    </row>
    <row r="2489" spans="1:32" s="34" customFormat="1" x14ac:dyDescent="0.2">
      <c r="A2489" s="34" t="s">
        <v>200</v>
      </c>
      <c r="B2489" s="42">
        <v>473421095052301</v>
      </c>
      <c r="C2489" s="36">
        <v>312</v>
      </c>
      <c r="D2489" s="37">
        <v>30566</v>
      </c>
      <c r="E2489" s="37"/>
      <c r="F2489" s="37"/>
      <c r="G2489" s="37"/>
      <c r="H2489" s="37"/>
      <c r="I2489" s="37"/>
      <c r="J2489" s="38" t="s">
        <v>206</v>
      </c>
      <c r="K2489" s="38"/>
      <c r="L2489" s="38"/>
      <c r="M2489" s="38"/>
      <c r="N2489" s="38"/>
      <c r="O2489" s="38"/>
      <c r="P2489" s="38"/>
      <c r="U2489" s="39">
        <f t="shared" si="170"/>
        <v>11.440847000000002</v>
      </c>
      <c r="V2489" s="34">
        <v>3.4870000000000001</v>
      </c>
      <c r="X2489" s="39">
        <v>8.27</v>
      </c>
      <c r="Y2489" s="34">
        <v>2.5209999999999999</v>
      </c>
      <c r="AA2489" s="34">
        <v>426.40199999999999</v>
      </c>
      <c r="AB2489" s="34">
        <v>422.91500000000002</v>
      </c>
      <c r="AC2489" s="34">
        <v>423.88099999999997</v>
      </c>
      <c r="AD2489" s="34">
        <v>2.8780000000000001</v>
      </c>
      <c r="AE2489" s="34">
        <v>1.9119999999999999</v>
      </c>
      <c r="AF2489" s="34">
        <f t="shared" ref="AF2489:AF2552" si="171">AC2489-AB2489</f>
        <v>0.96599999999995134</v>
      </c>
    </row>
    <row r="2490" spans="1:32" s="34" customFormat="1" x14ac:dyDescent="0.2">
      <c r="A2490" s="34" t="s">
        <v>200</v>
      </c>
      <c r="B2490" s="42">
        <v>473421095052301</v>
      </c>
      <c r="C2490" s="36">
        <v>312</v>
      </c>
      <c r="D2490" s="37">
        <v>30739</v>
      </c>
      <c r="E2490" s="37"/>
      <c r="F2490" s="37"/>
      <c r="G2490" s="37"/>
      <c r="H2490" s="37"/>
      <c r="I2490" s="37"/>
      <c r="J2490" s="38" t="str">
        <f>IF(ISBLANK(Q2490),"V","S")</f>
        <v>S</v>
      </c>
      <c r="K2490" s="38"/>
      <c r="L2490" s="38"/>
      <c r="M2490" s="38"/>
      <c r="N2490" s="38"/>
      <c r="O2490" s="38"/>
      <c r="P2490" s="38"/>
      <c r="Q2490" s="34">
        <v>9</v>
      </c>
      <c r="R2490" s="34">
        <v>0.32</v>
      </c>
      <c r="U2490" s="39"/>
      <c r="X2490" s="39">
        <v>8.68</v>
      </c>
      <c r="Y2490" s="34">
        <v>2.6459999999999999</v>
      </c>
      <c r="AA2490" s="34">
        <v>426.40199999999999</v>
      </c>
      <c r="AC2490" s="34">
        <v>423.75599999999997</v>
      </c>
      <c r="AE2490" s="34">
        <v>2.0369999999999999</v>
      </c>
    </row>
    <row r="2491" spans="1:32" s="34" customFormat="1" x14ac:dyDescent="0.2">
      <c r="A2491" s="34" t="s">
        <v>200</v>
      </c>
      <c r="B2491" s="42">
        <v>473421095052301</v>
      </c>
      <c r="C2491" s="36">
        <v>312</v>
      </c>
      <c r="D2491" s="37">
        <v>30778</v>
      </c>
      <c r="E2491" s="37"/>
      <c r="F2491" s="37"/>
      <c r="G2491" s="37"/>
      <c r="H2491" s="37"/>
      <c r="I2491" s="37"/>
      <c r="J2491" s="38" t="str">
        <f>IF(ISBLANK(Q2491),"V","S")</f>
        <v>S</v>
      </c>
      <c r="K2491" s="38"/>
      <c r="L2491" s="38"/>
      <c r="M2491" s="38"/>
      <c r="N2491" s="38"/>
      <c r="O2491" s="38"/>
      <c r="P2491" s="38"/>
      <c r="Q2491" s="34">
        <v>9</v>
      </c>
      <c r="R2491" s="34">
        <v>0.47</v>
      </c>
      <c r="U2491" s="39"/>
      <c r="X2491" s="39">
        <v>8.5299999999999994</v>
      </c>
      <c r="Y2491" s="34">
        <v>2.6</v>
      </c>
      <c r="AA2491" s="34">
        <v>426.40199999999999</v>
      </c>
      <c r="AC2491" s="34">
        <v>423.80200000000002</v>
      </c>
      <c r="AE2491" s="34">
        <v>1.9910000000000001</v>
      </c>
    </row>
    <row r="2492" spans="1:32" s="34" customFormat="1" x14ac:dyDescent="0.2">
      <c r="A2492" s="34" t="s">
        <v>200</v>
      </c>
      <c r="B2492" s="42">
        <v>473421095052301</v>
      </c>
      <c r="C2492" s="36">
        <v>312</v>
      </c>
      <c r="D2492" s="37">
        <v>30785</v>
      </c>
      <c r="E2492" s="37"/>
      <c r="F2492" s="37"/>
      <c r="G2492" s="37"/>
      <c r="H2492" s="37"/>
      <c r="I2492" s="37"/>
      <c r="J2492" s="38" t="str">
        <f>IF(ISBLANK(Q2492),"V","S")</f>
        <v>S</v>
      </c>
      <c r="K2492" s="38"/>
      <c r="L2492" s="38"/>
      <c r="M2492" s="38"/>
      <c r="N2492" s="38"/>
      <c r="O2492" s="38"/>
      <c r="P2492" s="38"/>
      <c r="Q2492" s="34">
        <v>9</v>
      </c>
      <c r="R2492" s="34">
        <v>0.46</v>
      </c>
      <c r="U2492" s="39"/>
      <c r="X2492" s="39">
        <v>8.5399999999999991</v>
      </c>
      <c r="Y2492" s="34">
        <v>2.6030000000000002</v>
      </c>
      <c r="Z2492" s="34" t="s">
        <v>31</v>
      </c>
      <c r="AA2492" s="34">
        <v>426.40199999999999</v>
      </c>
      <c r="AC2492" s="34">
        <v>423.79899999999998</v>
      </c>
      <c r="AE2492" s="34">
        <v>1.994</v>
      </c>
    </row>
    <row r="2493" spans="1:32" s="34" customFormat="1" x14ac:dyDescent="0.2">
      <c r="A2493" s="34" t="s">
        <v>200</v>
      </c>
      <c r="B2493" s="42">
        <v>473421095052301</v>
      </c>
      <c r="C2493" s="36">
        <v>312</v>
      </c>
      <c r="D2493" s="37">
        <v>30799</v>
      </c>
      <c r="E2493" s="37"/>
      <c r="F2493" s="37"/>
      <c r="G2493" s="37"/>
      <c r="H2493" s="37"/>
      <c r="I2493" s="37"/>
      <c r="J2493" s="38" t="str">
        <f>IF(ISBLANK(Q2493),"V","S")</f>
        <v>S</v>
      </c>
      <c r="K2493" s="38"/>
      <c r="L2493" s="38"/>
      <c r="M2493" s="38"/>
      <c r="N2493" s="38"/>
      <c r="O2493" s="38"/>
      <c r="P2493" s="38"/>
      <c r="Q2493" s="34">
        <v>9</v>
      </c>
      <c r="R2493" s="34">
        <v>0.55000000000000004</v>
      </c>
      <c r="U2493" s="39"/>
      <c r="X2493" s="39">
        <v>8.4499999999999993</v>
      </c>
      <c r="Y2493" s="34">
        <v>2.5760000000000001</v>
      </c>
      <c r="Z2493" s="34" t="s">
        <v>31</v>
      </c>
      <c r="AA2493" s="34">
        <v>426.40199999999999</v>
      </c>
      <c r="AC2493" s="34">
        <v>423.827</v>
      </c>
      <c r="AE2493" s="34">
        <v>1.9670000000000001</v>
      </c>
    </row>
    <row r="2494" spans="1:32" s="34" customFormat="1" x14ac:dyDescent="0.2">
      <c r="A2494" s="34" t="s">
        <v>200</v>
      </c>
      <c r="B2494" s="42">
        <v>473421095052301</v>
      </c>
      <c r="C2494" s="36">
        <v>312</v>
      </c>
      <c r="D2494" s="37">
        <v>30806</v>
      </c>
      <c r="E2494" s="37"/>
      <c r="F2494" s="37"/>
      <c r="G2494" s="37"/>
      <c r="H2494" s="37"/>
      <c r="I2494" s="37"/>
      <c r="J2494" s="38" t="s">
        <v>206</v>
      </c>
      <c r="K2494" s="38"/>
      <c r="L2494" s="38"/>
      <c r="M2494" s="38"/>
      <c r="N2494" s="38"/>
      <c r="O2494" s="38"/>
      <c r="P2494" s="38"/>
      <c r="U2494" s="39">
        <f t="shared" si="170"/>
        <v>10.571382</v>
      </c>
      <c r="V2494" s="34">
        <v>3.222</v>
      </c>
      <c r="X2494" s="39">
        <v>8.3699999999999992</v>
      </c>
      <c r="Y2494" s="34">
        <v>2.5510000000000002</v>
      </c>
      <c r="Z2494" s="34">
        <v>2.2000000000000002</v>
      </c>
      <c r="AA2494" s="34">
        <v>426.40199999999999</v>
      </c>
      <c r="AB2494" s="34">
        <v>423.18</v>
      </c>
      <c r="AC2494" s="34">
        <v>423.851</v>
      </c>
      <c r="AD2494" s="34">
        <v>2.613</v>
      </c>
      <c r="AE2494" s="34">
        <v>1.9419999999999999</v>
      </c>
      <c r="AF2494" s="34">
        <f t="shared" si="171"/>
        <v>0.67099999999999227</v>
      </c>
    </row>
    <row r="2495" spans="1:32" s="34" customFormat="1" x14ac:dyDescent="0.2">
      <c r="A2495" s="34" t="s">
        <v>200</v>
      </c>
      <c r="B2495" s="42">
        <v>473421095052301</v>
      </c>
      <c r="C2495" s="36">
        <v>312</v>
      </c>
      <c r="D2495" s="37">
        <v>30830</v>
      </c>
      <c r="E2495" s="37"/>
      <c r="F2495" s="37"/>
      <c r="G2495" s="37"/>
      <c r="H2495" s="37"/>
      <c r="I2495" s="37"/>
      <c r="J2495" s="38" t="str">
        <f>IF(ISBLANK(Q2495),"V","S")</f>
        <v>V</v>
      </c>
      <c r="K2495" s="38"/>
      <c r="L2495" s="38"/>
      <c r="M2495" s="38"/>
      <c r="N2495" s="38"/>
      <c r="O2495" s="38"/>
      <c r="P2495" s="38"/>
      <c r="U2495" s="39"/>
      <c r="X2495" s="39">
        <v>8.41</v>
      </c>
      <c r="Y2495" s="34">
        <v>2.5630000000000002</v>
      </c>
      <c r="Z2495" s="34" t="s">
        <v>31</v>
      </c>
      <c r="AA2495" s="34">
        <v>426.40199999999999</v>
      </c>
      <c r="AC2495" s="34">
        <v>423.839</v>
      </c>
      <c r="AE2495" s="34">
        <v>1.954</v>
      </c>
    </row>
    <row r="2496" spans="1:32" s="34" customFormat="1" x14ac:dyDescent="0.2">
      <c r="A2496" s="34" t="s">
        <v>200</v>
      </c>
      <c r="B2496" s="42">
        <v>473421095052301</v>
      </c>
      <c r="C2496" s="36">
        <v>312</v>
      </c>
      <c r="D2496" s="37">
        <v>30839</v>
      </c>
      <c r="E2496" s="37"/>
      <c r="F2496" s="37"/>
      <c r="G2496" s="37"/>
      <c r="H2496" s="37"/>
      <c r="I2496" s="37"/>
      <c r="J2496" s="38" t="s">
        <v>206</v>
      </c>
      <c r="K2496" s="38"/>
      <c r="L2496" s="38"/>
      <c r="M2496" s="38"/>
      <c r="N2496" s="38"/>
      <c r="O2496" s="38"/>
      <c r="P2496" s="38"/>
      <c r="Q2496" s="34">
        <v>0</v>
      </c>
      <c r="U2496" s="39">
        <f t="shared" si="170"/>
        <v>10.440142</v>
      </c>
      <c r="V2496" s="34">
        <v>3.1819999999999999</v>
      </c>
      <c r="X2496" s="39">
        <v>8.36</v>
      </c>
      <c r="Y2496" s="34">
        <v>2.548</v>
      </c>
      <c r="AA2496" s="34">
        <v>426.40199999999999</v>
      </c>
      <c r="AB2496" s="34">
        <v>423.22</v>
      </c>
      <c r="AC2496" s="34">
        <v>423.85399999999998</v>
      </c>
      <c r="AD2496" s="34">
        <v>2.573</v>
      </c>
      <c r="AE2496" s="34">
        <v>1.9390000000000001</v>
      </c>
      <c r="AF2496" s="34">
        <f t="shared" si="171"/>
        <v>0.63399999999995771</v>
      </c>
    </row>
    <row r="2497" spans="1:32" s="34" customFormat="1" x14ac:dyDescent="0.2">
      <c r="A2497" s="34" t="s">
        <v>200</v>
      </c>
      <c r="B2497" s="42">
        <v>473421095052301</v>
      </c>
      <c r="C2497" s="36">
        <v>312</v>
      </c>
      <c r="D2497" s="37">
        <v>30848</v>
      </c>
      <c r="E2497" s="37"/>
      <c r="F2497" s="37"/>
      <c r="G2497" s="37"/>
      <c r="H2497" s="37"/>
      <c r="I2497" s="37"/>
      <c r="J2497" s="38" t="s">
        <v>206</v>
      </c>
      <c r="K2497" s="38"/>
      <c r="L2497" s="38"/>
      <c r="M2497" s="38"/>
      <c r="N2497" s="38"/>
      <c r="O2497" s="38"/>
      <c r="P2497" s="38"/>
      <c r="Q2497" s="34">
        <v>0</v>
      </c>
      <c r="U2497" s="39">
        <f t="shared" si="170"/>
        <v>10.410613000000001</v>
      </c>
      <c r="V2497" s="34">
        <v>3.173</v>
      </c>
      <c r="X2497" s="39">
        <v>8.2200000000000006</v>
      </c>
      <c r="Y2497" s="34">
        <v>2.5049999999999999</v>
      </c>
      <c r="Z2497" s="34">
        <v>2.19</v>
      </c>
      <c r="AA2497" s="34">
        <v>426.40199999999999</v>
      </c>
      <c r="AB2497" s="34">
        <v>423.22899999999998</v>
      </c>
      <c r="AC2497" s="34">
        <v>423.89699999999999</v>
      </c>
      <c r="AD2497" s="34">
        <v>2.5640000000000001</v>
      </c>
      <c r="AE2497" s="34">
        <v>1.8959999999999999</v>
      </c>
      <c r="AF2497" s="34">
        <f t="shared" si="171"/>
        <v>0.66800000000000637</v>
      </c>
    </row>
    <row r="2498" spans="1:32" s="34" customFormat="1" x14ac:dyDescent="0.2">
      <c r="A2498" s="34" t="s">
        <v>200</v>
      </c>
      <c r="B2498" s="42">
        <v>473421095052301</v>
      </c>
      <c r="C2498" s="36">
        <v>312</v>
      </c>
      <c r="D2498" s="37">
        <v>30854</v>
      </c>
      <c r="E2498" s="37"/>
      <c r="F2498" s="37"/>
      <c r="G2498" s="37"/>
      <c r="H2498" s="37"/>
      <c r="I2498" s="37"/>
      <c r="J2498" s="38" t="s">
        <v>206</v>
      </c>
      <c r="K2498" s="38"/>
      <c r="L2498" s="38"/>
      <c r="M2498" s="38"/>
      <c r="N2498" s="38"/>
      <c r="O2498" s="38"/>
      <c r="P2498" s="38"/>
      <c r="U2498" s="39">
        <f t="shared" si="170"/>
        <v>9.301635000000001</v>
      </c>
      <c r="V2498" s="34">
        <v>2.835</v>
      </c>
      <c r="X2498" s="39">
        <v>7.93</v>
      </c>
      <c r="Y2498" s="34">
        <v>2.4169999999999998</v>
      </c>
      <c r="AA2498" s="34">
        <v>426.40199999999999</v>
      </c>
      <c r="AB2498" s="34">
        <v>423.56700000000001</v>
      </c>
      <c r="AC2498" s="34">
        <v>423.98500000000001</v>
      </c>
      <c r="AD2498" s="34">
        <v>2.226</v>
      </c>
      <c r="AE2498" s="34">
        <v>1.8080000000000001</v>
      </c>
      <c r="AF2498" s="34">
        <f t="shared" si="171"/>
        <v>0.41800000000000637</v>
      </c>
    </row>
    <row r="2499" spans="1:32" s="34" customFormat="1" x14ac:dyDescent="0.2">
      <c r="A2499" s="34" t="s">
        <v>200</v>
      </c>
      <c r="B2499" s="42">
        <v>473421095052301</v>
      </c>
      <c r="C2499" s="36">
        <v>312</v>
      </c>
      <c r="D2499" s="37">
        <v>30861</v>
      </c>
      <c r="E2499" s="37"/>
      <c r="F2499" s="37"/>
      <c r="G2499" s="37"/>
      <c r="H2499" s="37"/>
      <c r="I2499" s="37"/>
      <c r="J2499" s="38" t="s">
        <v>206</v>
      </c>
      <c r="K2499" s="38"/>
      <c r="L2499" s="38"/>
      <c r="M2499" s="38"/>
      <c r="N2499" s="38"/>
      <c r="O2499" s="38"/>
      <c r="P2499" s="38"/>
      <c r="U2499" s="39">
        <f t="shared" si="170"/>
        <v>9.3902220000000014</v>
      </c>
      <c r="V2499" s="34">
        <v>2.8620000000000001</v>
      </c>
      <c r="X2499" s="39">
        <v>7.93</v>
      </c>
      <c r="Y2499" s="34">
        <v>2.4169999999999998</v>
      </c>
      <c r="AA2499" s="34">
        <v>426.40199999999999</v>
      </c>
      <c r="AB2499" s="34">
        <v>423.54</v>
      </c>
      <c r="AC2499" s="34">
        <v>423.98500000000001</v>
      </c>
      <c r="AD2499" s="34">
        <v>2.2530000000000001</v>
      </c>
      <c r="AE2499" s="34">
        <v>1.8080000000000001</v>
      </c>
      <c r="AF2499" s="34">
        <f t="shared" si="171"/>
        <v>0.44499999999999318</v>
      </c>
    </row>
    <row r="2500" spans="1:32" s="34" customFormat="1" x14ac:dyDescent="0.2">
      <c r="A2500" s="34" t="s">
        <v>200</v>
      </c>
      <c r="B2500" s="42">
        <v>473421095052301</v>
      </c>
      <c r="C2500" s="36">
        <v>312</v>
      </c>
      <c r="D2500" s="37">
        <v>30869</v>
      </c>
      <c r="E2500" s="37"/>
      <c r="F2500" s="37"/>
      <c r="G2500" s="37"/>
      <c r="H2500" s="37"/>
      <c r="I2500" s="37"/>
      <c r="J2500" s="38" t="s">
        <v>206</v>
      </c>
      <c r="K2500" s="38"/>
      <c r="L2500" s="38"/>
      <c r="M2500" s="38"/>
      <c r="N2500" s="38"/>
      <c r="O2500" s="38"/>
      <c r="P2500" s="38"/>
      <c r="U2500" s="39">
        <f t="shared" si="170"/>
        <v>9.3902220000000014</v>
      </c>
      <c r="V2500" s="34">
        <v>2.8620000000000001</v>
      </c>
      <c r="X2500" s="39">
        <v>7.95</v>
      </c>
      <c r="Y2500" s="34">
        <v>2.423</v>
      </c>
      <c r="AA2500" s="34">
        <v>426.40199999999999</v>
      </c>
      <c r="AB2500" s="34">
        <v>423.54</v>
      </c>
      <c r="AC2500" s="34">
        <v>423.97899999999998</v>
      </c>
      <c r="AD2500" s="34">
        <v>2.2530000000000001</v>
      </c>
      <c r="AE2500" s="34">
        <v>1.8140000000000001</v>
      </c>
      <c r="AF2500" s="34">
        <f t="shared" si="171"/>
        <v>0.43899999999996453</v>
      </c>
    </row>
    <row r="2501" spans="1:32" s="34" customFormat="1" x14ac:dyDescent="0.2">
      <c r="A2501" s="34" t="s">
        <v>200</v>
      </c>
      <c r="B2501" s="42">
        <v>473421095052301</v>
      </c>
      <c r="C2501" s="36">
        <v>312</v>
      </c>
      <c r="D2501" s="37">
        <v>30881</v>
      </c>
      <c r="E2501" s="37"/>
      <c r="F2501" s="37"/>
      <c r="G2501" s="37"/>
      <c r="H2501" s="37"/>
      <c r="I2501" s="37"/>
      <c r="J2501" s="38" t="s">
        <v>206</v>
      </c>
      <c r="K2501" s="38"/>
      <c r="L2501" s="38"/>
      <c r="M2501" s="38"/>
      <c r="N2501" s="38"/>
      <c r="O2501" s="38"/>
      <c r="P2501" s="38"/>
      <c r="U2501" s="39">
        <f t="shared" si="170"/>
        <v>9.9512730000000005</v>
      </c>
      <c r="V2501" s="34">
        <v>3.0329999999999999</v>
      </c>
      <c r="X2501" s="39">
        <v>8.07</v>
      </c>
      <c r="Y2501" s="34">
        <v>2.46</v>
      </c>
      <c r="Z2501" s="34">
        <v>1.88</v>
      </c>
      <c r="AA2501" s="34">
        <v>426.40199999999999</v>
      </c>
      <c r="AB2501" s="34">
        <v>423.36900000000003</v>
      </c>
      <c r="AC2501" s="34">
        <v>423.94200000000001</v>
      </c>
      <c r="AD2501" s="34">
        <v>2.4239999999999999</v>
      </c>
      <c r="AE2501" s="34">
        <v>1.851</v>
      </c>
      <c r="AF2501" s="34">
        <f t="shared" si="171"/>
        <v>0.57299999999997908</v>
      </c>
    </row>
    <row r="2502" spans="1:32" s="34" customFormat="1" x14ac:dyDescent="0.2">
      <c r="A2502" s="34" t="s">
        <v>200</v>
      </c>
      <c r="B2502" s="42">
        <v>473421095052301</v>
      </c>
      <c r="C2502" s="36">
        <v>312</v>
      </c>
      <c r="D2502" s="37">
        <v>30897</v>
      </c>
      <c r="E2502" s="37"/>
      <c r="F2502" s="37"/>
      <c r="G2502" s="37"/>
      <c r="H2502" s="37"/>
      <c r="I2502" s="37"/>
      <c r="J2502" s="38" t="s">
        <v>206</v>
      </c>
      <c r="K2502" s="38"/>
      <c r="L2502" s="38"/>
      <c r="M2502" s="38"/>
      <c r="N2502" s="38"/>
      <c r="O2502" s="38"/>
      <c r="P2502" s="38"/>
      <c r="U2502" s="39">
        <f t="shared" si="170"/>
        <v>10.371241000000001</v>
      </c>
      <c r="V2502" s="34">
        <v>3.161</v>
      </c>
      <c r="X2502" s="39">
        <v>8.2200000000000006</v>
      </c>
      <c r="Y2502" s="34">
        <v>2.5049999999999999</v>
      </c>
      <c r="AA2502" s="34">
        <v>426.40199999999999</v>
      </c>
      <c r="AB2502" s="34">
        <v>423.24099999999999</v>
      </c>
      <c r="AC2502" s="34">
        <v>423.89699999999999</v>
      </c>
      <c r="AD2502" s="34">
        <v>2.552</v>
      </c>
      <c r="AE2502" s="34">
        <v>1.8959999999999999</v>
      </c>
      <c r="AF2502" s="34">
        <f t="shared" si="171"/>
        <v>0.65600000000000591</v>
      </c>
    </row>
    <row r="2503" spans="1:32" s="34" customFormat="1" x14ac:dyDescent="0.2">
      <c r="A2503" s="34" t="s">
        <v>200</v>
      </c>
      <c r="B2503" s="42">
        <v>473421095052301</v>
      </c>
      <c r="C2503" s="36">
        <v>312</v>
      </c>
      <c r="D2503" s="37">
        <v>30904</v>
      </c>
      <c r="E2503" s="37"/>
      <c r="F2503" s="37"/>
      <c r="G2503" s="37"/>
      <c r="H2503" s="37"/>
      <c r="I2503" s="37"/>
      <c r="J2503" s="38" t="s">
        <v>206</v>
      </c>
      <c r="K2503" s="38"/>
      <c r="L2503" s="38"/>
      <c r="M2503" s="38"/>
      <c r="N2503" s="38"/>
      <c r="O2503" s="38"/>
      <c r="P2503" s="38"/>
      <c r="U2503" s="39">
        <f t="shared" si="170"/>
        <v>10.591068000000002</v>
      </c>
      <c r="V2503" s="34">
        <v>3.2280000000000002</v>
      </c>
      <c r="X2503" s="39">
        <v>8.7899999999999991</v>
      </c>
      <c r="Y2503" s="34">
        <v>2.6789999999999998</v>
      </c>
      <c r="Z2503" s="34">
        <v>1.8</v>
      </c>
      <c r="AA2503" s="34">
        <v>426.40199999999999</v>
      </c>
      <c r="AB2503" s="34">
        <v>423.17399999999998</v>
      </c>
      <c r="AC2503" s="34">
        <v>423.72300000000001</v>
      </c>
      <c r="AD2503" s="34">
        <v>2.6190000000000002</v>
      </c>
      <c r="AE2503" s="34">
        <v>2.0699999999999998</v>
      </c>
      <c r="AF2503" s="34">
        <f t="shared" si="171"/>
        <v>0.54900000000003502</v>
      </c>
    </row>
    <row r="2504" spans="1:32" s="34" customFormat="1" x14ac:dyDescent="0.2">
      <c r="A2504" s="34" t="s">
        <v>200</v>
      </c>
      <c r="B2504" s="42">
        <v>473421095052301</v>
      </c>
      <c r="C2504" s="36">
        <v>312</v>
      </c>
      <c r="D2504" s="37">
        <v>30911</v>
      </c>
      <c r="E2504" s="37"/>
      <c r="F2504" s="37"/>
      <c r="G2504" s="37"/>
      <c r="H2504" s="37"/>
      <c r="I2504" s="37"/>
      <c r="J2504" s="38" t="s">
        <v>206</v>
      </c>
      <c r="K2504" s="38"/>
      <c r="L2504" s="38"/>
      <c r="M2504" s="38"/>
      <c r="N2504" s="38"/>
      <c r="O2504" s="38"/>
      <c r="P2504" s="38"/>
      <c r="U2504" s="39">
        <f t="shared" si="170"/>
        <v>8.6716829999999998</v>
      </c>
      <c r="V2504" s="34">
        <v>2.6429999999999998</v>
      </c>
      <c r="X2504" s="39">
        <v>8.33</v>
      </c>
      <c r="Y2504" s="34">
        <v>2.5390000000000001</v>
      </c>
      <c r="AA2504" s="34">
        <v>426.40199999999999</v>
      </c>
      <c r="AB2504" s="34">
        <v>423.75900000000001</v>
      </c>
      <c r="AC2504" s="34">
        <v>423.863</v>
      </c>
      <c r="AD2504" s="34">
        <v>2.0339999999999998</v>
      </c>
      <c r="AE2504" s="34">
        <v>1.93</v>
      </c>
      <c r="AF2504" s="34">
        <f t="shared" si="171"/>
        <v>0.10399999999998499</v>
      </c>
    </row>
    <row r="2505" spans="1:32" s="34" customFormat="1" x14ac:dyDescent="0.2">
      <c r="A2505" s="34" t="s">
        <v>200</v>
      </c>
      <c r="B2505" s="42">
        <v>473421095052301</v>
      </c>
      <c r="C2505" s="36">
        <v>312</v>
      </c>
      <c r="D2505" s="37">
        <v>30917</v>
      </c>
      <c r="E2505" s="37"/>
      <c r="F2505" s="37"/>
      <c r="G2505" s="37"/>
      <c r="H2505" s="37"/>
      <c r="I2505" s="37"/>
      <c r="J2505" s="38" t="s">
        <v>206</v>
      </c>
      <c r="K2505" s="38"/>
      <c r="L2505" s="38"/>
      <c r="M2505" s="38"/>
      <c r="N2505" s="38"/>
      <c r="O2505" s="38"/>
      <c r="P2505" s="38"/>
      <c r="U2505" s="39">
        <f t="shared" si="170"/>
        <v>8.6815259999999999</v>
      </c>
      <c r="V2505" s="34">
        <v>2.6459999999999999</v>
      </c>
      <c r="X2505" s="39">
        <v>8.34</v>
      </c>
      <c r="Y2505" s="34">
        <v>2.5419999999999998</v>
      </c>
      <c r="Z2505" s="34">
        <v>0.34</v>
      </c>
      <c r="AA2505" s="34">
        <v>426.40199999999999</v>
      </c>
      <c r="AB2505" s="34">
        <v>423.75599999999997</v>
      </c>
      <c r="AC2505" s="34">
        <v>423.86</v>
      </c>
      <c r="AD2505" s="34">
        <v>2.0369999999999999</v>
      </c>
      <c r="AE2505" s="34">
        <v>1.9330000000000001</v>
      </c>
      <c r="AF2505" s="34">
        <f t="shared" si="171"/>
        <v>0.10400000000004184</v>
      </c>
    </row>
    <row r="2506" spans="1:32" s="34" customFormat="1" x14ac:dyDescent="0.2">
      <c r="A2506" s="34" t="s">
        <v>200</v>
      </c>
      <c r="B2506" s="42">
        <v>473421095052301</v>
      </c>
      <c r="C2506" s="36">
        <v>312</v>
      </c>
      <c r="D2506" s="37">
        <v>30925</v>
      </c>
      <c r="E2506" s="37"/>
      <c r="F2506" s="37"/>
      <c r="G2506" s="37"/>
      <c r="H2506" s="37"/>
      <c r="I2506" s="37"/>
      <c r="J2506" s="38" t="s">
        <v>206</v>
      </c>
      <c r="K2506" s="38"/>
      <c r="L2506" s="38"/>
      <c r="M2506" s="38"/>
      <c r="N2506" s="38"/>
      <c r="O2506" s="38"/>
      <c r="P2506" s="38"/>
      <c r="U2506" s="39">
        <f t="shared" si="170"/>
        <v>8.6913689999999999</v>
      </c>
      <c r="V2506" s="34">
        <v>2.649</v>
      </c>
      <c r="X2506" s="39">
        <v>8.3699999999999992</v>
      </c>
      <c r="Y2506" s="34">
        <v>2.5510000000000002</v>
      </c>
      <c r="Z2506" s="34">
        <v>0.32</v>
      </c>
      <c r="AA2506" s="34">
        <v>426.40199999999999</v>
      </c>
      <c r="AB2506" s="34">
        <v>423.75299999999999</v>
      </c>
      <c r="AC2506" s="34">
        <v>423.851</v>
      </c>
      <c r="AD2506" s="34">
        <v>2.04</v>
      </c>
      <c r="AE2506" s="34">
        <v>1.9419999999999999</v>
      </c>
      <c r="AF2506" s="34">
        <f t="shared" si="171"/>
        <v>9.8000000000013188E-2</v>
      </c>
    </row>
    <row r="2507" spans="1:32" s="34" customFormat="1" x14ac:dyDescent="0.2">
      <c r="A2507" s="34" t="s">
        <v>200</v>
      </c>
      <c r="B2507" s="42">
        <v>473421095052301</v>
      </c>
      <c r="C2507" s="36">
        <v>312</v>
      </c>
      <c r="D2507" s="37">
        <v>30934</v>
      </c>
      <c r="E2507" s="37"/>
      <c r="F2507" s="37"/>
      <c r="G2507" s="37"/>
      <c r="H2507" s="37"/>
      <c r="I2507" s="37"/>
      <c r="J2507" s="38" t="s">
        <v>206</v>
      </c>
      <c r="K2507" s="38"/>
      <c r="L2507" s="38"/>
      <c r="M2507" s="38"/>
      <c r="N2507" s="38"/>
      <c r="O2507" s="38"/>
      <c r="P2507" s="38"/>
      <c r="U2507" s="39">
        <f t="shared" si="170"/>
        <v>10.771523</v>
      </c>
      <c r="V2507" s="34">
        <v>3.2829999999999999</v>
      </c>
      <c r="X2507" s="39">
        <v>8.41</v>
      </c>
      <c r="Y2507" s="34">
        <v>2.5630000000000002</v>
      </c>
      <c r="AA2507" s="34">
        <v>426.40199999999999</v>
      </c>
      <c r="AB2507" s="34">
        <v>423.11900000000003</v>
      </c>
      <c r="AC2507" s="34">
        <v>423.839</v>
      </c>
      <c r="AD2507" s="34">
        <v>2.6739999999999999</v>
      </c>
      <c r="AE2507" s="34">
        <v>1.954</v>
      </c>
      <c r="AF2507" s="34">
        <f t="shared" si="171"/>
        <v>0.71999999999997044</v>
      </c>
    </row>
    <row r="2508" spans="1:32" s="34" customFormat="1" x14ac:dyDescent="0.2">
      <c r="A2508" s="34" t="s">
        <v>200</v>
      </c>
      <c r="B2508" s="42">
        <v>473421095052301</v>
      </c>
      <c r="C2508" s="36">
        <v>312</v>
      </c>
      <c r="D2508" s="37">
        <v>30945</v>
      </c>
      <c r="E2508" s="37"/>
      <c r="F2508" s="37"/>
      <c r="G2508" s="37"/>
      <c r="H2508" s="37"/>
      <c r="I2508" s="37"/>
      <c r="J2508" s="38" t="s">
        <v>206</v>
      </c>
      <c r="K2508" s="38"/>
      <c r="L2508" s="38"/>
      <c r="M2508" s="38"/>
      <c r="N2508" s="38"/>
      <c r="O2508" s="38"/>
      <c r="P2508" s="38"/>
      <c r="U2508" s="39">
        <f t="shared" si="170"/>
        <v>10.830581</v>
      </c>
      <c r="V2508" s="34">
        <v>3.3010000000000002</v>
      </c>
      <c r="X2508" s="39">
        <v>8.4499999999999993</v>
      </c>
      <c r="Y2508" s="34">
        <v>2.5760000000000001</v>
      </c>
      <c r="AA2508" s="34">
        <v>426.40199999999999</v>
      </c>
      <c r="AB2508" s="34">
        <v>423.101</v>
      </c>
      <c r="AC2508" s="34">
        <v>423.827</v>
      </c>
      <c r="AD2508" s="34">
        <v>2.6920000000000002</v>
      </c>
      <c r="AE2508" s="34">
        <v>1.9670000000000001</v>
      </c>
      <c r="AF2508" s="34">
        <f t="shared" si="171"/>
        <v>0.72599999999999909</v>
      </c>
    </row>
    <row r="2509" spans="1:32" s="34" customFormat="1" x14ac:dyDescent="0.2">
      <c r="A2509" s="34" t="s">
        <v>200</v>
      </c>
      <c r="B2509" s="42">
        <v>473421095052301</v>
      </c>
      <c r="C2509" s="36">
        <v>312</v>
      </c>
      <c r="D2509" s="37">
        <v>30979</v>
      </c>
      <c r="E2509" s="37"/>
      <c r="F2509" s="37"/>
      <c r="G2509" s="37"/>
      <c r="H2509" s="37"/>
      <c r="I2509" s="37"/>
      <c r="J2509" s="38" t="s">
        <v>206</v>
      </c>
      <c r="K2509" s="38"/>
      <c r="L2509" s="38"/>
      <c r="M2509" s="38"/>
      <c r="N2509" s="38"/>
      <c r="O2509" s="38"/>
      <c r="P2509" s="38"/>
      <c r="U2509" s="39">
        <f t="shared" si="170"/>
        <v>10.102199000000001</v>
      </c>
      <c r="V2509" s="34">
        <v>3.0790000000000002</v>
      </c>
      <c r="X2509" s="39">
        <v>8.09</v>
      </c>
      <c r="Y2509" s="34">
        <v>2.4660000000000002</v>
      </c>
      <c r="AA2509" s="34">
        <v>426.40199999999999</v>
      </c>
      <c r="AB2509" s="34">
        <v>423.32400000000001</v>
      </c>
      <c r="AC2509" s="34">
        <v>423.93599999999998</v>
      </c>
      <c r="AD2509" s="34">
        <v>2.4700000000000002</v>
      </c>
      <c r="AE2509" s="34">
        <v>1.857</v>
      </c>
      <c r="AF2509" s="34">
        <f t="shared" si="171"/>
        <v>0.61199999999996635</v>
      </c>
    </row>
    <row r="2510" spans="1:32" s="34" customFormat="1" x14ac:dyDescent="0.2">
      <c r="A2510" s="34" t="s">
        <v>200</v>
      </c>
      <c r="B2510" s="42">
        <v>473421095052301</v>
      </c>
      <c r="C2510" s="36">
        <v>312</v>
      </c>
      <c r="D2510" s="37">
        <v>30986</v>
      </c>
      <c r="E2510" s="37"/>
      <c r="F2510" s="37"/>
      <c r="G2510" s="37"/>
      <c r="H2510" s="37"/>
      <c r="I2510" s="37"/>
      <c r="J2510" s="38" t="s">
        <v>206</v>
      </c>
      <c r="K2510" s="38"/>
      <c r="L2510" s="38"/>
      <c r="M2510" s="38"/>
      <c r="N2510" s="38"/>
      <c r="O2510" s="38"/>
      <c r="P2510" s="38"/>
      <c r="U2510" s="39">
        <f t="shared" si="170"/>
        <v>10.171100000000001</v>
      </c>
      <c r="V2510" s="34">
        <v>3.1</v>
      </c>
      <c r="X2510" s="39">
        <v>8.11</v>
      </c>
      <c r="Y2510" s="34">
        <v>2.472</v>
      </c>
      <c r="AA2510" s="34">
        <v>426.40199999999999</v>
      </c>
      <c r="AB2510" s="34">
        <v>423.30200000000002</v>
      </c>
      <c r="AC2510" s="34">
        <v>423.93</v>
      </c>
      <c r="AD2510" s="34">
        <v>2.4910000000000001</v>
      </c>
      <c r="AE2510" s="34">
        <v>1.863</v>
      </c>
      <c r="AF2510" s="34">
        <f t="shared" si="171"/>
        <v>0.6279999999999859</v>
      </c>
    </row>
    <row r="2511" spans="1:32" s="34" customFormat="1" x14ac:dyDescent="0.2">
      <c r="A2511" s="34" t="s">
        <v>200</v>
      </c>
      <c r="B2511" s="42">
        <v>473421095052301</v>
      </c>
      <c r="C2511" s="36">
        <v>312</v>
      </c>
      <c r="D2511" s="37">
        <v>30993</v>
      </c>
      <c r="E2511" s="37"/>
      <c r="F2511" s="37"/>
      <c r="G2511" s="37"/>
      <c r="H2511" s="37"/>
      <c r="I2511" s="37"/>
      <c r="J2511" s="38" t="s">
        <v>206</v>
      </c>
      <c r="K2511" s="38"/>
      <c r="L2511" s="38"/>
      <c r="M2511" s="38"/>
      <c r="N2511" s="38"/>
      <c r="O2511" s="38"/>
      <c r="P2511" s="38"/>
      <c r="U2511" s="39">
        <f t="shared" si="170"/>
        <v>10.131728000000001</v>
      </c>
      <c r="V2511" s="34">
        <v>3.0880000000000001</v>
      </c>
      <c r="X2511" s="39">
        <v>8.1300000000000008</v>
      </c>
      <c r="Y2511" s="34">
        <v>2.4780000000000002</v>
      </c>
      <c r="AA2511" s="34">
        <v>426.40199999999999</v>
      </c>
      <c r="AB2511" s="34">
        <v>423.31400000000002</v>
      </c>
      <c r="AC2511" s="34">
        <v>423.92399999999998</v>
      </c>
      <c r="AD2511" s="34">
        <v>2.4790000000000001</v>
      </c>
      <c r="AE2511" s="34">
        <v>1.869</v>
      </c>
      <c r="AF2511" s="34">
        <f t="shared" si="171"/>
        <v>0.6099999999999568</v>
      </c>
    </row>
    <row r="2512" spans="1:32" s="34" customFormat="1" x14ac:dyDescent="0.2">
      <c r="A2512" s="34" t="s">
        <v>200</v>
      </c>
      <c r="B2512" s="42">
        <v>473421095052301</v>
      </c>
      <c r="C2512" s="36">
        <v>312</v>
      </c>
      <c r="D2512" s="37">
        <v>31001</v>
      </c>
      <c r="E2512" s="37"/>
      <c r="F2512" s="37"/>
      <c r="G2512" s="37"/>
      <c r="H2512" s="37"/>
      <c r="I2512" s="37"/>
      <c r="J2512" s="38" t="s">
        <v>206</v>
      </c>
      <c r="K2512" s="38"/>
      <c r="L2512" s="38"/>
      <c r="M2512" s="38"/>
      <c r="N2512" s="38"/>
      <c r="O2512" s="38"/>
      <c r="P2512" s="38"/>
      <c r="U2512" s="39">
        <f t="shared" si="170"/>
        <v>10.102199000000001</v>
      </c>
      <c r="V2512" s="34">
        <v>3.0790000000000002</v>
      </c>
      <c r="X2512" s="39">
        <v>8.1999999999999993</v>
      </c>
      <c r="Y2512" s="34">
        <v>2.4990000000000001</v>
      </c>
      <c r="AA2512" s="34">
        <v>426.40199999999999</v>
      </c>
      <c r="AB2512" s="34">
        <v>423.32400000000001</v>
      </c>
      <c r="AC2512" s="34">
        <v>423.90300000000002</v>
      </c>
      <c r="AD2512" s="34">
        <v>2.4700000000000002</v>
      </c>
      <c r="AE2512" s="34">
        <v>1.89</v>
      </c>
      <c r="AF2512" s="34">
        <f t="shared" si="171"/>
        <v>0.57900000000000773</v>
      </c>
    </row>
    <row r="2513" spans="1:32" s="34" customFormat="1" x14ac:dyDescent="0.2">
      <c r="A2513" s="34" t="s">
        <v>200</v>
      </c>
      <c r="B2513" s="42">
        <v>473421095052301</v>
      </c>
      <c r="C2513" s="36">
        <v>312</v>
      </c>
      <c r="D2513" s="37">
        <v>31007</v>
      </c>
      <c r="E2513" s="37"/>
      <c r="F2513" s="37"/>
      <c r="G2513" s="37"/>
      <c r="H2513" s="37"/>
      <c r="I2513" s="37"/>
      <c r="J2513" s="38" t="s">
        <v>206</v>
      </c>
      <c r="K2513" s="38"/>
      <c r="L2513" s="38"/>
      <c r="M2513" s="38"/>
      <c r="N2513" s="38"/>
      <c r="O2513" s="38"/>
      <c r="P2513" s="38"/>
      <c r="U2513" s="39">
        <f t="shared" si="170"/>
        <v>10.102199000000001</v>
      </c>
      <c r="V2513" s="34">
        <v>3.0790000000000002</v>
      </c>
      <c r="X2513" s="39">
        <v>8.24</v>
      </c>
      <c r="Y2513" s="34">
        <v>2.512</v>
      </c>
      <c r="AA2513" s="34">
        <v>426.40199999999999</v>
      </c>
      <c r="AB2513" s="34">
        <v>423.32400000000001</v>
      </c>
      <c r="AC2513" s="34">
        <v>423.89100000000002</v>
      </c>
      <c r="AD2513" s="34">
        <v>2.4700000000000002</v>
      </c>
      <c r="AE2513" s="34">
        <v>1.903</v>
      </c>
      <c r="AF2513" s="34">
        <f t="shared" si="171"/>
        <v>0.56700000000000728</v>
      </c>
    </row>
    <row r="2514" spans="1:32" s="34" customFormat="1" x14ac:dyDescent="0.2">
      <c r="A2514" s="34" t="s">
        <v>200</v>
      </c>
      <c r="B2514" s="42">
        <v>473421095052301</v>
      </c>
      <c r="C2514" s="36">
        <v>312</v>
      </c>
      <c r="D2514" s="37">
        <v>31016</v>
      </c>
      <c r="E2514" s="37"/>
      <c r="F2514" s="37"/>
      <c r="G2514" s="37"/>
      <c r="H2514" s="37"/>
      <c r="I2514" s="37"/>
      <c r="J2514" s="38" t="s">
        <v>206</v>
      </c>
      <c r="K2514" s="38"/>
      <c r="L2514" s="38"/>
      <c r="M2514" s="38"/>
      <c r="N2514" s="38"/>
      <c r="O2514" s="38"/>
      <c r="P2514" s="38"/>
      <c r="U2514" s="39">
        <f t="shared" si="170"/>
        <v>10.180943000000001</v>
      </c>
      <c r="V2514" s="34">
        <v>3.1030000000000002</v>
      </c>
      <c r="X2514" s="39">
        <v>8.27</v>
      </c>
      <c r="Y2514" s="34">
        <v>2.5209999999999999</v>
      </c>
      <c r="AA2514" s="34">
        <v>426.40199999999999</v>
      </c>
      <c r="AB2514" s="34">
        <v>423.29899999999998</v>
      </c>
      <c r="AC2514" s="34">
        <v>423.88099999999997</v>
      </c>
      <c r="AD2514" s="34">
        <v>2.4940000000000002</v>
      </c>
      <c r="AE2514" s="34">
        <v>1.9119999999999999</v>
      </c>
      <c r="AF2514" s="34">
        <f t="shared" si="171"/>
        <v>0.58199999999999363</v>
      </c>
    </row>
    <row r="2515" spans="1:32" s="34" customFormat="1" x14ac:dyDescent="0.2">
      <c r="A2515" s="34" t="s">
        <v>200</v>
      </c>
      <c r="B2515" s="42">
        <v>473421095052301</v>
      </c>
      <c r="C2515" s="36">
        <v>312</v>
      </c>
      <c r="D2515" s="37">
        <v>31021</v>
      </c>
      <c r="E2515" s="37"/>
      <c r="F2515" s="37"/>
      <c r="G2515" s="37"/>
      <c r="H2515" s="37"/>
      <c r="I2515" s="37"/>
      <c r="J2515" s="38" t="s">
        <v>206</v>
      </c>
      <c r="K2515" s="38"/>
      <c r="L2515" s="38"/>
      <c r="M2515" s="38"/>
      <c r="N2515" s="38"/>
      <c r="O2515" s="38"/>
      <c r="P2515" s="38"/>
      <c r="U2515" s="39">
        <f t="shared" si="170"/>
        <v>10.259687</v>
      </c>
      <c r="V2515" s="34">
        <v>3.1269999999999998</v>
      </c>
      <c r="X2515" s="39">
        <v>8.3000000000000007</v>
      </c>
      <c r="Y2515" s="34">
        <v>2.5299999999999998</v>
      </c>
      <c r="AA2515" s="34">
        <v>426.40199999999999</v>
      </c>
      <c r="AB2515" s="34">
        <v>423.27499999999998</v>
      </c>
      <c r="AC2515" s="34">
        <v>423.87200000000001</v>
      </c>
      <c r="AD2515" s="34">
        <v>2.5179999999999998</v>
      </c>
      <c r="AE2515" s="34">
        <v>1.921</v>
      </c>
      <c r="AF2515" s="34">
        <f t="shared" si="171"/>
        <v>0.59700000000003683</v>
      </c>
    </row>
    <row r="2516" spans="1:32" s="34" customFormat="1" x14ac:dyDescent="0.2">
      <c r="A2516" s="34" t="s">
        <v>200</v>
      </c>
      <c r="B2516" s="42">
        <v>473421095052301</v>
      </c>
      <c r="C2516" s="36">
        <v>312</v>
      </c>
      <c r="D2516" s="37">
        <v>31029</v>
      </c>
      <c r="E2516" s="37"/>
      <c r="F2516" s="37"/>
      <c r="G2516" s="37"/>
      <c r="H2516" s="37"/>
      <c r="I2516" s="37"/>
      <c r="J2516" s="38" t="s">
        <v>206</v>
      </c>
      <c r="K2516" s="38"/>
      <c r="L2516" s="38"/>
      <c r="M2516" s="38"/>
      <c r="N2516" s="38"/>
      <c r="O2516" s="38"/>
      <c r="P2516" s="38"/>
      <c r="U2516" s="39">
        <f t="shared" si="170"/>
        <v>10.381084000000001</v>
      </c>
      <c r="V2516" s="34">
        <v>3.1640000000000001</v>
      </c>
      <c r="X2516" s="39">
        <v>8.3800000000000008</v>
      </c>
      <c r="Y2516" s="34">
        <v>2.5539999999999998</v>
      </c>
      <c r="AA2516" s="34">
        <v>426.40199999999999</v>
      </c>
      <c r="AB2516" s="34">
        <v>423.238</v>
      </c>
      <c r="AC2516" s="34">
        <v>423.84800000000001</v>
      </c>
      <c r="AD2516" s="34">
        <v>2.5550000000000002</v>
      </c>
      <c r="AE2516" s="34">
        <v>1.9450000000000001</v>
      </c>
      <c r="AF2516" s="34">
        <f t="shared" si="171"/>
        <v>0.61000000000001364</v>
      </c>
    </row>
    <row r="2517" spans="1:32" s="34" customFormat="1" x14ac:dyDescent="0.2">
      <c r="A2517" s="34" t="s">
        <v>200</v>
      </c>
      <c r="B2517" s="42">
        <v>473421095052301</v>
      </c>
      <c r="C2517" s="36">
        <v>312</v>
      </c>
      <c r="D2517" s="37">
        <v>31039</v>
      </c>
      <c r="E2517" s="37"/>
      <c r="F2517" s="37"/>
      <c r="G2517" s="37"/>
      <c r="H2517" s="37"/>
      <c r="I2517" s="37"/>
      <c r="J2517" s="38" t="s">
        <v>206</v>
      </c>
      <c r="K2517" s="38"/>
      <c r="L2517" s="38"/>
      <c r="M2517" s="38"/>
      <c r="N2517" s="38"/>
      <c r="O2517" s="38"/>
      <c r="P2517" s="38"/>
      <c r="U2517" s="39">
        <f t="shared" si="170"/>
        <v>10.571382</v>
      </c>
      <c r="V2517" s="34">
        <v>3.222</v>
      </c>
      <c r="X2517" s="39">
        <v>8.41</v>
      </c>
      <c r="Y2517" s="34">
        <v>2.5630000000000002</v>
      </c>
      <c r="AA2517" s="34">
        <v>426.40199999999999</v>
      </c>
      <c r="AB2517" s="34">
        <v>423.18</v>
      </c>
      <c r="AC2517" s="34">
        <v>423.839</v>
      </c>
      <c r="AD2517" s="34">
        <v>2.613</v>
      </c>
      <c r="AE2517" s="34">
        <v>1.954</v>
      </c>
      <c r="AF2517" s="34">
        <f t="shared" si="171"/>
        <v>0.65899999999999181</v>
      </c>
    </row>
    <row r="2518" spans="1:32" s="34" customFormat="1" x14ac:dyDescent="0.2">
      <c r="A2518" s="34" t="s">
        <v>200</v>
      </c>
      <c r="B2518" s="42">
        <v>473421095052301</v>
      </c>
      <c r="C2518" s="36">
        <v>312</v>
      </c>
      <c r="D2518" s="37">
        <v>31046</v>
      </c>
      <c r="E2518" s="37"/>
      <c r="F2518" s="37"/>
      <c r="G2518" s="37"/>
      <c r="H2518" s="37"/>
      <c r="I2518" s="37"/>
      <c r="J2518" s="38" t="s">
        <v>206</v>
      </c>
      <c r="K2518" s="38"/>
      <c r="L2518" s="38"/>
      <c r="M2518" s="38"/>
      <c r="N2518" s="38"/>
      <c r="O2518" s="38"/>
      <c r="P2518" s="38"/>
      <c r="U2518" s="39">
        <f t="shared" si="170"/>
        <v>10.640283</v>
      </c>
      <c r="V2518" s="34">
        <v>3.2429999999999999</v>
      </c>
      <c r="X2518" s="39">
        <v>8.43</v>
      </c>
      <c r="Y2518" s="34">
        <v>2.569</v>
      </c>
      <c r="AA2518" s="34">
        <v>426.40199999999999</v>
      </c>
      <c r="AB2518" s="34">
        <v>423.15899999999999</v>
      </c>
      <c r="AC2518" s="34">
        <v>423.83300000000003</v>
      </c>
      <c r="AD2518" s="34">
        <v>2.6339999999999999</v>
      </c>
      <c r="AE2518" s="34">
        <v>1.96</v>
      </c>
      <c r="AF2518" s="34">
        <f t="shared" si="171"/>
        <v>0.67400000000003502</v>
      </c>
    </row>
    <row r="2519" spans="1:32" s="34" customFormat="1" x14ac:dyDescent="0.2">
      <c r="A2519" s="34" t="s">
        <v>200</v>
      </c>
      <c r="B2519" s="42">
        <v>473421095052301</v>
      </c>
      <c r="C2519" s="36">
        <v>312</v>
      </c>
      <c r="D2519" s="37">
        <v>31053</v>
      </c>
      <c r="E2519" s="37"/>
      <c r="F2519" s="37"/>
      <c r="G2519" s="37"/>
      <c r="H2519" s="37"/>
      <c r="I2519" s="37"/>
      <c r="J2519" s="38" t="s">
        <v>206</v>
      </c>
      <c r="K2519" s="38"/>
      <c r="L2519" s="38"/>
      <c r="M2519" s="38"/>
      <c r="N2519" s="38"/>
      <c r="O2519" s="38"/>
      <c r="P2519" s="38"/>
      <c r="U2519" s="39">
        <f t="shared" si="170"/>
        <v>10.699341</v>
      </c>
      <c r="V2519" s="34">
        <v>3.2610000000000001</v>
      </c>
      <c r="X2519" s="39">
        <v>8.4499999999999993</v>
      </c>
      <c r="Y2519" s="34">
        <v>2.5760000000000001</v>
      </c>
      <c r="AA2519" s="34">
        <v>426.40199999999999</v>
      </c>
      <c r="AB2519" s="34">
        <v>423.14100000000002</v>
      </c>
      <c r="AC2519" s="34">
        <v>423.827</v>
      </c>
      <c r="AD2519" s="34">
        <v>2.6520000000000001</v>
      </c>
      <c r="AE2519" s="34">
        <v>1.9670000000000001</v>
      </c>
      <c r="AF2519" s="34">
        <f t="shared" si="171"/>
        <v>0.68599999999997863</v>
      </c>
    </row>
    <row r="2520" spans="1:32" s="34" customFormat="1" x14ac:dyDescent="0.2">
      <c r="A2520" s="34" t="s">
        <v>200</v>
      </c>
      <c r="B2520" s="42">
        <v>473421095052301</v>
      </c>
      <c r="C2520" s="36">
        <v>312</v>
      </c>
      <c r="D2520" s="37">
        <v>31060</v>
      </c>
      <c r="E2520" s="37"/>
      <c r="F2520" s="37"/>
      <c r="G2520" s="37"/>
      <c r="H2520" s="37"/>
      <c r="I2520" s="37"/>
      <c r="J2520" s="38" t="s">
        <v>206</v>
      </c>
      <c r="K2520" s="38"/>
      <c r="L2520" s="38"/>
      <c r="M2520" s="38"/>
      <c r="N2520" s="38"/>
      <c r="O2520" s="38"/>
      <c r="P2520" s="38"/>
      <c r="U2520" s="39">
        <f t="shared" si="170"/>
        <v>10.801052</v>
      </c>
      <c r="V2520" s="34">
        <v>3.2919999999999998</v>
      </c>
      <c r="X2520" s="39">
        <v>8.4700000000000006</v>
      </c>
      <c r="Y2520" s="34">
        <v>2.5819999999999999</v>
      </c>
      <c r="AA2520" s="34">
        <v>426.40199999999999</v>
      </c>
      <c r="AB2520" s="34">
        <v>423.11</v>
      </c>
      <c r="AC2520" s="34">
        <v>423.82</v>
      </c>
      <c r="AD2520" s="34">
        <v>2.6829999999999998</v>
      </c>
      <c r="AE2520" s="34">
        <v>1.9730000000000001</v>
      </c>
      <c r="AF2520" s="34">
        <f t="shared" si="171"/>
        <v>0.70999999999997954</v>
      </c>
    </row>
    <row r="2521" spans="1:32" s="34" customFormat="1" x14ac:dyDescent="0.2">
      <c r="A2521" s="34" t="s">
        <v>200</v>
      </c>
      <c r="B2521" s="42">
        <v>473421095052301</v>
      </c>
      <c r="C2521" s="36">
        <v>312</v>
      </c>
      <c r="D2521" s="37">
        <v>31076</v>
      </c>
      <c r="E2521" s="37"/>
      <c r="F2521" s="37"/>
      <c r="G2521" s="37"/>
      <c r="H2521" s="37"/>
      <c r="I2521" s="37"/>
      <c r="J2521" s="38" t="s">
        <v>206</v>
      </c>
      <c r="K2521" s="38"/>
      <c r="L2521" s="38"/>
      <c r="M2521" s="38"/>
      <c r="N2521" s="38"/>
      <c r="O2521" s="38"/>
      <c r="P2521" s="38"/>
      <c r="U2521" s="39">
        <f t="shared" si="170"/>
        <v>10.879796000000001</v>
      </c>
      <c r="V2521" s="34">
        <v>3.3159999999999998</v>
      </c>
      <c r="X2521" s="39">
        <v>8.5500000000000007</v>
      </c>
      <c r="Y2521" s="34">
        <v>2.6059999999999999</v>
      </c>
      <c r="AA2521" s="34">
        <v>426.40199999999999</v>
      </c>
      <c r="AB2521" s="34">
        <v>423.08600000000001</v>
      </c>
      <c r="AC2521" s="34">
        <v>423.79599999999999</v>
      </c>
      <c r="AD2521" s="34">
        <v>2.7069999999999999</v>
      </c>
      <c r="AE2521" s="34">
        <v>1.9970000000000001</v>
      </c>
      <c r="AF2521" s="34">
        <f t="shared" si="171"/>
        <v>0.70999999999997954</v>
      </c>
    </row>
    <row r="2522" spans="1:32" s="34" customFormat="1" x14ac:dyDescent="0.2">
      <c r="A2522" s="34" t="s">
        <v>200</v>
      </c>
      <c r="B2522" s="42">
        <v>473421095052301</v>
      </c>
      <c r="C2522" s="36">
        <v>312</v>
      </c>
      <c r="D2522" s="37">
        <v>31081</v>
      </c>
      <c r="E2522" s="37"/>
      <c r="F2522" s="37"/>
      <c r="G2522" s="37"/>
      <c r="H2522" s="37"/>
      <c r="I2522" s="37"/>
      <c r="J2522" s="38" t="s">
        <v>206</v>
      </c>
      <c r="K2522" s="38"/>
      <c r="L2522" s="38"/>
      <c r="M2522" s="38"/>
      <c r="N2522" s="38"/>
      <c r="O2522" s="38"/>
      <c r="P2522" s="38"/>
      <c r="U2522" s="39">
        <f t="shared" si="170"/>
        <v>10.932292</v>
      </c>
      <c r="V2522" s="34">
        <v>3.3319999999999999</v>
      </c>
      <c r="X2522" s="39">
        <v>8.59</v>
      </c>
      <c r="Y2522" s="34">
        <v>2.6179999999999999</v>
      </c>
      <c r="AA2522" s="34">
        <v>426.40199999999999</v>
      </c>
      <c r="AB2522" s="34">
        <v>423.07100000000003</v>
      </c>
      <c r="AC2522" s="34">
        <v>423.78399999999999</v>
      </c>
      <c r="AD2522" s="34">
        <v>2.7229999999999999</v>
      </c>
      <c r="AE2522" s="34">
        <v>2.0089999999999999</v>
      </c>
      <c r="AF2522" s="34">
        <f t="shared" si="171"/>
        <v>0.71299999999996544</v>
      </c>
    </row>
    <row r="2523" spans="1:32" s="34" customFormat="1" x14ac:dyDescent="0.2">
      <c r="A2523" s="34" t="s">
        <v>200</v>
      </c>
      <c r="B2523" s="42">
        <v>473421095052301</v>
      </c>
      <c r="C2523" s="36">
        <v>312</v>
      </c>
      <c r="D2523" s="37">
        <v>31088</v>
      </c>
      <c r="E2523" s="37"/>
      <c r="F2523" s="37"/>
      <c r="G2523" s="37"/>
      <c r="H2523" s="37"/>
      <c r="I2523" s="37"/>
      <c r="J2523" s="38" t="s">
        <v>206</v>
      </c>
      <c r="K2523" s="38"/>
      <c r="L2523" s="38"/>
      <c r="M2523" s="38"/>
      <c r="N2523" s="38"/>
      <c r="O2523" s="38"/>
      <c r="P2523" s="38"/>
      <c r="U2523" s="39">
        <f t="shared" si="170"/>
        <v>10.961821</v>
      </c>
      <c r="V2523" s="34">
        <v>3.3410000000000002</v>
      </c>
      <c r="X2523" s="39">
        <v>8.61</v>
      </c>
      <c r="Y2523" s="34">
        <v>2.6240000000000001</v>
      </c>
      <c r="AA2523" s="34">
        <v>426.40199999999999</v>
      </c>
      <c r="AB2523" s="34">
        <v>423.06099999999998</v>
      </c>
      <c r="AC2523" s="34">
        <v>423.77800000000002</v>
      </c>
      <c r="AD2523" s="34">
        <v>2.7320000000000002</v>
      </c>
      <c r="AE2523" s="34">
        <v>2.0150000000000001</v>
      </c>
      <c r="AF2523" s="34">
        <f t="shared" si="171"/>
        <v>0.71700000000004138</v>
      </c>
    </row>
    <row r="2524" spans="1:32" s="34" customFormat="1" x14ac:dyDescent="0.2">
      <c r="A2524" s="34" t="s">
        <v>200</v>
      </c>
      <c r="B2524" s="42">
        <v>473421095052301</v>
      </c>
      <c r="C2524" s="36">
        <v>312</v>
      </c>
      <c r="D2524" s="37">
        <v>31116</v>
      </c>
      <c r="E2524" s="37"/>
      <c r="F2524" s="37"/>
      <c r="G2524" s="37"/>
      <c r="H2524" s="37"/>
      <c r="I2524" s="37"/>
      <c r="J2524" s="38" t="s">
        <v>206</v>
      </c>
      <c r="K2524" s="38"/>
      <c r="L2524" s="38"/>
      <c r="M2524" s="38"/>
      <c r="N2524" s="38"/>
      <c r="O2524" s="38"/>
      <c r="P2524" s="38"/>
      <c r="U2524" s="39">
        <f t="shared" si="170"/>
        <v>11.070094000000001</v>
      </c>
      <c r="V2524" s="34">
        <v>3.3740000000000001</v>
      </c>
      <c r="X2524" s="39">
        <v>8.69</v>
      </c>
      <c r="Y2524" s="34">
        <v>2.649</v>
      </c>
      <c r="AA2524" s="34">
        <v>426.40199999999999</v>
      </c>
      <c r="AB2524" s="34">
        <v>423.02800000000002</v>
      </c>
      <c r="AC2524" s="34">
        <v>423.75299999999999</v>
      </c>
      <c r="AD2524" s="34">
        <v>2.7650000000000001</v>
      </c>
      <c r="AE2524" s="34">
        <v>2.04</v>
      </c>
      <c r="AF2524" s="34">
        <f t="shared" si="171"/>
        <v>0.72499999999996589</v>
      </c>
    </row>
    <row r="2525" spans="1:32" s="34" customFormat="1" x14ac:dyDescent="0.2">
      <c r="A2525" s="34" t="s">
        <v>200</v>
      </c>
      <c r="B2525" s="42">
        <v>473421095052301</v>
      </c>
      <c r="C2525" s="36">
        <v>312</v>
      </c>
      <c r="D2525" s="37">
        <v>31123</v>
      </c>
      <c r="E2525" s="37"/>
      <c r="F2525" s="37"/>
      <c r="G2525" s="37"/>
      <c r="H2525" s="37"/>
      <c r="I2525" s="37"/>
      <c r="J2525" s="38" t="s">
        <v>206</v>
      </c>
      <c r="K2525" s="38"/>
      <c r="L2525" s="38"/>
      <c r="M2525" s="38"/>
      <c r="N2525" s="38"/>
      <c r="O2525" s="38"/>
      <c r="P2525" s="38"/>
      <c r="U2525" s="39">
        <f t="shared" si="170"/>
        <v>11.109466000000001</v>
      </c>
      <c r="V2525" s="34">
        <v>3.3860000000000001</v>
      </c>
      <c r="X2525" s="39">
        <v>8.7200000000000006</v>
      </c>
      <c r="Y2525" s="34">
        <v>2.6579999999999999</v>
      </c>
      <c r="AA2525" s="34">
        <v>426.40199999999999</v>
      </c>
      <c r="AB2525" s="34">
        <v>423.01600000000002</v>
      </c>
      <c r="AC2525" s="34">
        <v>423.74400000000003</v>
      </c>
      <c r="AD2525" s="34">
        <v>2.7770000000000001</v>
      </c>
      <c r="AE2525" s="34">
        <v>2.0489999999999999</v>
      </c>
      <c r="AF2525" s="34">
        <f t="shared" si="171"/>
        <v>0.72800000000000864</v>
      </c>
    </row>
    <row r="2526" spans="1:32" s="34" customFormat="1" x14ac:dyDescent="0.2">
      <c r="A2526" s="34" t="s">
        <v>200</v>
      </c>
      <c r="B2526" s="42">
        <v>473421095052301</v>
      </c>
      <c r="C2526" s="36">
        <v>312</v>
      </c>
      <c r="D2526" s="37">
        <v>31130</v>
      </c>
      <c r="E2526" s="37"/>
      <c r="F2526" s="37"/>
      <c r="G2526" s="37"/>
      <c r="H2526" s="37"/>
      <c r="I2526" s="37"/>
      <c r="J2526" s="38" t="s">
        <v>206</v>
      </c>
      <c r="K2526" s="38"/>
      <c r="L2526" s="38"/>
      <c r="M2526" s="38"/>
      <c r="N2526" s="38"/>
      <c r="O2526" s="38"/>
      <c r="P2526" s="38"/>
      <c r="U2526" s="39">
        <f t="shared" si="170"/>
        <v>10.981507000000001</v>
      </c>
      <c r="V2526" s="34">
        <v>3.347</v>
      </c>
      <c r="X2526" s="39">
        <v>8.6199999999999992</v>
      </c>
      <c r="Y2526" s="34">
        <v>2.6269999999999998</v>
      </c>
      <c r="AA2526" s="34">
        <v>426.40199999999999</v>
      </c>
      <c r="AB2526" s="34">
        <v>423.05500000000001</v>
      </c>
      <c r="AC2526" s="34">
        <v>423.77499999999998</v>
      </c>
      <c r="AD2526" s="34">
        <v>2.738</v>
      </c>
      <c r="AE2526" s="34">
        <v>2.0179999999999998</v>
      </c>
      <c r="AF2526" s="34">
        <f t="shared" si="171"/>
        <v>0.71999999999997044</v>
      </c>
    </row>
    <row r="2527" spans="1:32" s="34" customFormat="1" x14ac:dyDescent="0.2">
      <c r="A2527" s="34" t="s">
        <v>200</v>
      </c>
      <c r="B2527" s="42">
        <v>473421095052301</v>
      </c>
      <c r="C2527" s="36">
        <v>312</v>
      </c>
      <c r="D2527" s="37">
        <v>31137</v>
      </c>
      <c r="E2527" s="37"/>
      <c r="F2527" s="37"/>
      <c r="G2527" s="37"/>
      <c r="H2527" s="37"/>
      <c r="I2527" s="37"/>
      <c r="J2527" s="38" t="s">
        <v>206</v>
      </c>
      <c r="K2527" s="38"/>
      <c r="L2527" s="38"/>
      <c r="M2527" s="38"/>
      <c r="N2527" s="38"/>
      <c r="O2527" s="38"/>
      <c r="P2527" s="38"/>
      <c r="U2527" s="39">
        <f t="shared" si="170"/>
        <v>10.971664000000001</v>
      </c>
      <c r="V2527" s="34">
        <v>3.3439999999999999</v>
      </c>
      <c r="X2527" s="39">
        <v>8.6999999999999993</v>
      </c>
      <c r="Y2527" s="34">
        <v>2.6520000000000001</v>
      </c>
      <c r="AA2527" s="34">
        <v>426.40199999999999</v>
      </c>
      <c r="AB2527" s="34">
        <v>423.05799999999999</v>
      </c>
      <c r="AC2527" s="34">
        <v>423.75</v>
      </c>
      <c r="AD2527" s="34">
        <v>2.7349999999999999</v>
      </c>
      <c r="AE2527" s="34">
        <v>2.0430000000000001</v>
      </c>
      <c r="AF2527" s="34">
        <f t="shared" si="171"/>
        <v>0.69200000000000728</v>
      </c>
    </row>
    <row r="2528" spans="1:32" s="34" customFormat="1" x14ac:dyDescent="0.2">
      <c r="A2528" s="34" t="s">
        <v>200</v>
      </c>
      <c r="B2528" s="42">
        <v>473421095052301</v>
      </c>
      <c r="C2528" s="36">
        <v>312</v>
      </c>
      <c r="D2528" s="37">
        <v>31144</v>
      </c>
      <c r="E2528" s="37"/>
      <c r="F2528" s="37"/>
      <c r="G2528" s="37"/>
      <c r="H2528" s="37"/>
      <c r="I2528" s="37"/>
      <c r="J2528" s="38" t="s">
        <v>206</v>
      </c>
      <c r="K2528" s="38"/>
      <c r="L2528" s="38"/>
      <c r="M2528" s="38"/>
      <c r="N2528" s="38"/>
      <c r="O2528" s="38"/>
      <c r="P2528" s="38"/>
      <c r="U2528" s="39">
        <f t="shared" si="170"/>
        <v>10.932292</v>
      </c>
      <c r="V2528" s="34">
        <v>3.3319999999999999</v>
      </c>
      <c r="X2528" s="39">
        <v>8.56</v>
      </c>
      <c r="Y2528" s="34">
        <v>2.609</v>
      </c>
      <c r="AA2528" s="34">
        <v>426.40199999999999</v>
      </c>
      <c r="AB2528" s="34">
        <v>423.07100000000003</v>
      </c>
      <c r="AC2528" s="34">
        <v>423.79300000000001</v>
      </c>
      <c r="AD2528" s="34">
        <v>2.7229999999999999</v>
      </c>
      <c r="AE2528" s="34">
        <v>2</v>
      </c>
      <c r="AF2528" s="34">
        <f t="shared" si="171"/>
        <v>0.72199999999997999</v>
      </c>
    </row>
    <row r="2529" spans="1:32" s="34" customFormat="1" x14ac:dyDescent="0.2">
      <c r="A2529" s="34" t="s">
        <v>200</v>
      </c>
      <c r="B2529" s="42">
        <v>473421095052301</v>
      </c>
      <c r="C2529" s="36">
        <v>312</v>
      </c>
      <c r="D2529" s="37">
        <v>31151</v>
      </c>
      <c r="E2529" s="37"/>
      <c r="F2529" s="37"/>
      <c r="G2529" s="37"/>
      <c r="H2529" s="37"/>
      <c r="I2529" s="37"/>
      <c r="J2529" s="38" t="s">
        <v>206</v>
      </c>
      <c r="K2529" s="38"/>
      <c r="L2529" s="38"/>
      <c r="M2529" s="38"/>
      <c r="N2529" s="38"/>
      <c r="O2529" s="38"/>
      <c r="P2529" s="38"/>
      <c r="U2529" s="39">
        <f t="shared" si="170"/>
        <v>10.899482000000001</v>
      </c>
      <c r="V2529" s="34">
        <v>3.3220000000000001</v>
      </c>
      <c r="X2529" s="39">
        <v>8.5399999999999991</v>
      </c>
      <c r="Y2529" s="34">
        <v>2.6030000000000002</v>
      </c>
      <c r="AA2529" s="34">
        <v>426.40199999999999</v>
      </c>
      <c r="AB2529" s="34">
        <v>423.08</v>
      </c>
      <c r="AC2529" s="34">
        <v>423.79899999999998</v>
      </c>
      <c r="AD2529" s="34">
        <v>2.7130000000000001</v>
      </c>
      <c r="AE2529" s="34">
        <v>1.994</v>
      </c>
      <c r="AF2529" s="34">
        <f t="shared" si="171"/>
        <v>0.71899999999999409</v>
      </c>
    </row>
    <row r="2530" spans="1:32" s="34" customFormat="1" x14ac:dyDescent="0.2">
      <c r="A2530" s="34" t="s">
        <v>200</v>
      </c>
      <c r="B2530" s="42">
        <v>473421095052301</v>
      </c>
      <c r="C2530" s="36">
        <v>312</v>
      </c>
      <c r="D2530" s="37">
        <v>31158</v>
      </c>
      <c r="E2530" s="37"/>
      <c r="F2530" s="37"/>
      <c r="G2530" s="37"/>
      <c r="H2530" s="37"/>
      <c r="I2530" s="37"/>
      <c r="J2530" s="38" t="s">
        <v>206</v>
      </c>
      <c r="K2530" s="38"/>
      <c r="L2530" s="38"/>
      <c r="M2530" s="38"/>
      <c r="N2530" s="38"/>
      <c r="O2530" s="38"/>
      <c r="P2530" s="38"/>
      <c r="U2530" s="39">
        <f t="shared" si="170"/>
        <v>10.899482000000001</v>
      </c>
      <c r="V2530" s="34">
        <v>3.3220000000000001</v>
      </c>
      <c r="X2530" s="39">
        <v>8.5299999999999994</v>
      </c>
      <c r="Y2530" s="34">
        <v>2.6</v>
      </c>
      <c r="AA2530" s="34">
        <v>426.40199999999999</v>
      </c>
      <c r="AB2530" s="34">
        <v>423.08</v>
      </c>
      <c r="AC2530" s="34">
        <v>423.80200000000002</v>
      </c>
      <c r="AD2530" s="34">
        <v>2.7130000000000001</v>
      </c>
      <c r="AE2530" s="34">
        <v>1.9910000000000001</v>
      </c>
      <c r="AF2530" s="34">
        <f t="shared" si="171"/>
        <v>0.72200000000003683</v>
      </c>
    </row>
    <row r="2531" spans="1:32" s="34" customFormat="1" x14ac:dyDescent="0.2">
      <c r="A2531" s="34" t="s">
        <v>200</v>
      </c>
      <c r="B2531" s="42">
        <v>473421095052301</v>
      </c>
      <c r="C2531" s="36">
        <v>312</v>
      </c>
      <c r="D2531" s="37">
        <v>31165</v>
      </c>
      <c r="E2531" s="37"/>
      <c r="F2531" s="37"/>
      <c r="G2531" s="37"/>
      <c r="H2531" s="37"/>
      <c r="I2531" s="37"/>
      <c r="J2531" s="38" t="s">
        <v>206</v>
      </c>
      <c r="K2531" s="38"/>
      <c r="L2531" s="38"/>
      <c r="M2531" s="38"/>
      <c r="N2531" s="38"/>
      <c r="O2531" s="38"/>
      <c r="P2531" s="38"/>
      <c r="U2531" s="39">
        <f t="shared" si="170"/>
        <v>10.689498</v>
      </c>
      <c r="V2531" s="34">
        <v>3.258</v>
      </c>
      <c r="X2531" s="39">
        <v>8.2799999999999994</v>
      </c>
      <c r="Y2531" s="34">
        <v>2.524</v>
      </c>
      <c r="AA2531" s="34">
        <v>426.40199999999999</v>
      </c>
      <c r="AB2531" s="34">
        <v>423.14400000000001</v>
      </c>
      <c r="AC2531" s="34">
        <v>423.87799999999999</v>
      </c>
      <c r="AD2531" s="34">
        <v>2.649</v>
      </c>
      <c r="AE2531" s="34">
        <v>1.915</v>
      </c>
      <c r="AF2531" s="34">
        <f t="shared" si="171"/>
        <v>0.73399999999998045</v>
      </c>
    </row>
    <row r="2532" spans="1:32" s="34" customFormat="1" x14ac:dyDescent="0.2">
      <c r="A2532" s="34" t="s">
        <v>200</v>
      </c>
      <c r="B2532" s="42">
        <v>473421095052301</v>
      </c>
      <c r="C2532" s="36">
        <v>312</v>
      </c>
      <c r="D2532" s="37">
        <v>31172</v>
      </c>
      <c r="E2532" s="37"/>
      <c r="F2532" s="37"/>
      <c r="G2532" s="37"/>
      <c r="H2532" s="37"/>
      <c r="I2532" s="37"/>
      <c r="J2532" s="38" t="s">
        <v>206</v>
      </c>
      <c r="K2532" s="38"/>
      <c r="L2532" s="38"/>
      <c r="M2532" s="38"/>
      <c r="N2532" s="38"/>
      <c r="O2532" s="38"/>
      <c r="P2532" s="38"/>
      <c r="U2532" s="39">
        <f t="shared" si="170"/>
        <v>10.459828000000002</v>
      </c>
      <c r="V2532" s="34">
        <v>3.1880000000000002</v>
      </c>
      <c r="X2532" s="39">
        <v>8.18</v>
      </c>
      <c r="Y2532" s="34">
        <v>2.4929999999999999</v>
      </c>
      <c r="AA2532" s="34">
        <v>426.40199999999999</v>
      </c>
      <c r="AB2532" s="34">
        <v>423.214</v>
      </c>
      <c r="AC2532" s="34">
        <v>423.90899999999999</v>
      </c>
      <c r="AD2532" s="34">
        <v>2.5790000000000002</v>
      </c>
      <c r="AE2532" s="34">
        <v>1.8839999999999999</v>
      </c>
      <c r="AF2532" s="34">
        <f t="shared" si="171"/>
        <v>0.69499999999999318</v>
      </c>
    </row>
    <row r="2533" spans="1:32" s="34" customFormat="1" x14ac:dyDescent="0.2">
      <c r="A2533" s="34" t="s">
        <v>200</v>
      </c>
      <c r="B2533" s="42">
        <v>473421095052301</v>
      </c>
      <c r="C2533" s="36">
        <v>312</v>
      </c>
      <c r="D2533" s="37">
        <v>31179</v>
      </c>
      <c r="E2533" s="37"/>
      <c r="F2533" s="37"/>
      <c r="G2533" s="37"/>
      <c r="H2533" s="37"/>
      <c r="I2533" s="37"/>
      <c r="J2533" s="38" t="s">
        <v>206</v>
      </c>
      <c r="K2533" s="38"/>
      <c r="L2533" s="38"/>
      <c r="M2533" s="38"/>
      <c r="N2533" s="38"/>
      <c r="O2533" s="38"/>
      <c r="P2533" s="38"/>
      <c r="U2533" s="39">
        <f t="shared" si="170"/>
        <v>9.5805199999999999</v>
      </c>
      <c r="V2533" s="34">
        <v>2.92</v>
      </c>
      <c r="X2533" s="39">
        <v>8.02</v>
      </c>
      <c r="Y2533" s="34">
        <v>2.4449999999999998</v>
      </c>
      <c r="AA2533" s="34">
        <v>426.40199999999999</v>
      </c>
      <c r="AB2533" s="34">
        <v>423.48200000000003</v>
      </c>
      <c r="AC2533" s="34">
        <v>423.95800000000003</v>
      </c>
      <c r="AD2533" s="34">
        <v>2.3109999999999999</v>
      </c>
      <c r="AE2533" s="34">
        <v>1.8360000000000001</v>
      </c>
      <c r="AF2533" s="34">
        <f t="shared" si="171"/>
        <v>0.47599999999999909</v>
      </c>
    </row>
    <row r="2534" spans="1:32" s="34" customFormat="1" x14ac:dyDescent="0.2">
      <c r="A2534" s="34" t="s">
        <v>200</v>
      </c>
      <c r="B2534" s="42">
        <v>473421095052301</v>
      </c>
      <c r="C2534" s="36">
        <v>312</v>
      </c>
      <c r="D2534" s="37">
        <v>31186</v>
      </c>
      <c r="E2534" s="37"/>
      <c r="F2534" s="37"/>
      <c r="G2534" s="37"/>
      <c r="H2534" s="37"/>
      <c r="I2534" s="37"/>
      <c r="J2534" s="38" t="s">
        <v>206</v>
      </c>
      <c r="K2534" s="38"/>
      <c r="L2534" s="38"/>
      <c r="M2534" s="38"/>
      <c r="N2534" s="38"/>
      <c r="O2534" s="38"/>
      <c r="P2534" s="38"/>
      <c r="U2534" s="39">
        <f t="shared" si="170"/>
        <v>9.4099079999999997</v>
      </c>
      <c r="V2534" s="34">
        <v>2.8679999999999999</v>
      </c>
      <c r="X2534" s="39">
        <v>8</v>
      </c>
      <c r="Y2534" s="34">
        <v>2.4380000000000002</v>
      </c>
      <c r="AA2534" s="34">
        <v>426.40199999999999</v>
      </c>
      <c r="AB2534" s="34">
        <v>423.53399999999999</v>
      </c>
      <c r="AC2534" s="34">
        <v>423.964</v>
      </c>
      <c r="AD2534" s="34">
        <v>2.2589999999999999</v>
      </c>
      <c r="AE2534" s="34">
        <v>1.829</v>
      </c>
      <c r="AF2534" s="34">
        <f t="shared" si="171"/>
        <v>0.43000000000000682</v>
      </c>
    </row>
    <row r="2535" spans="1:32" s="34" customFormat="1" x14ac:dyDescent="0.2">
      <c r="A2535" s="34" t="s">
        <v>200</v>
      </c>
      <c r="B2535" s="42">
        <v>473421095052301</v>
      </c>
      <c r="C2535" s="36">
        <v>312</v>
      </c>
      <c r="D2535" s="37">
        <v>31193</v>
      </c>
      <c r="E2535" s="37"/>
      <c r="F2535" s="37"/>
      <c r="G2535" s="37"/>
      <c r="H2535" s="37"/>
      <c r="I2535" s="37"/>
      <c r="J2535" s="38" t="s">
        <v>206</v>
      </c>
      <c r="K2535" s="38"/>
      <c r="L2535" s="38"/>
      <c r="M2535" s="38"/>
      <c r="N2535" s="38"/>
      <c r="O2535" s="38"/>
      <c r="P2535" s="38"/>
      <c r="U2535" s="39">
        <f t="shared" si="170"/>
        <v>9.3606930000000013</v>
      </c>
      <c r="V2535" s="34">
        <v>2.8530000000000002</v>
      </c>
      <c r="X2535" s="39">
        <v>7.99</v>
      </c>
      <c r="Y2535" s="34">
        <v>2.4350000000000001</v>
      </c>
      <c r="AA2535" s="34">
        <v>426.40199999999999</v>
      </c>
      <c r="AB2535" s="34">
        <v>423.54899999999998</v>
      </c>
      <c r="AC2535" s="34">
        <v>423.96699999999998</v>
      </c>
      <c r="AD2535" s="34">
        <v>2.2440000000000002</v>
      </c>
      <c r="AE2535" s="34">
        <v>1.8260000000000001</v>
      </c>
      <c r="AF2535" s="34">
        <f t="shared" si="171"/>
        <v>0.41800000000000637</v>
      </c>
    </row>
    <row r="2536" spans="1:32" s="34" customFormat="1" x14ac:dyDescent="0.2">
      <c r="A2536" s="34" t="s">
        <v>200</v>
      </c>
      <c r="B2536" s="42">
        <v>473421095052301</v>
      </c>
      <c r="C2536" s="36">
        <v>312</v>
      </c>
      <c r="D2536" s="37">
        <v>31200</v>
      </c>
      <c r="E2536" s="37"/>
      <c r="F2536" s="37"/>
      <c r="G2536" s="37"/>
      <c r="H2536" s="37"/>
      <c r="I2536" s="37"/>
      <c r="J2536" s="38" t="s">
        <v>206</v>
      </c>
      <c r="K2536" s="38"/>
      <c r="L2536" s="38"/>
      <c r="M2536" s="38"/>
      <c r="N2536" s="38"/>
      <c r="O2536" s="38"/>
      <c r="P2536" s="38"/>
      <c r="U2536" s="39">
        <f t="shared" si="170"/>
        <v>9.2491389999999996</v>
      </c>
      <c r="V2536" s="34">
        <v>2.819</v>
      </c>
      <c r="X2536" s="39">
        <v>7.96</v>
      </c>
      <c r="Y2536" s="34">
        <v>2.4260000000000002</v>
      </c>
      <c r="AA2536" s="34">
        <v>426.40199999999999</v>
      </c>
      <c r="AB2536" s="34">
        <v>423.58300000000003</v>
      </c>
      <c r="AC2536" s="34">
        <v>423.976</v>
      </c>
      <c r="AD2536" s="34">
        <v>2.21</v>
      </c>
      <c r="AE2536" s="34">
        <v>1.8169999999999999</v>
      </c>
      <c r="AF2536" s="34">
        <f t="shared" si="171"/>
        <v>0.39299999999997226</v>
      </c>
    </row>
    <row r="2537" spans="1:32" s="34" customFormat="1" x14ac:dyDescent="0.2">
      <c r="A2537" s="34" t="s">
        <v>200</v>
      </c>
      <c r="B2537" s="42">
        <v>473421095052301</v>
      </c>
      <c r="C2537" s="36">
        <v>312</v>
      </c>
      <c r="D2537" s="37">
        <v>31207</v>
      </c>
      <c r="E2537" s="37"/>
      <c r="F2537" s="37"/>
      <c r="G2537" s="37"/>
      <c r="H2537" s="37"/>
      <c r="I2537" s="37"/>
      <c r="J2537" s="38" t="s">
        <v>206</v>
      </c>
      <c r="K2537" s="38"/>
      <c r="L2537" s="38"/>
      <c r="M2537" s="38"/>
      <c r="N2537" s="38"/>
      <c r="O2537" s="38"/>
      <c r="P2537" s="38"/>
      <c r="U2537" s="39">
        <f t="shared" si="170"/>
        <v>9.2491389999999996</v>
      </c>
      <c r="V2537" s="34">
        <v>2.819</v>
      </c>
      <c r="X2537" s="39">
        <v>7.93</v>
      </c>
      <c r="Y2537" s="34">
        <v>2.4169999999999998</v>
      </c>
      <c r="AA2537" s="34">
        <v>426.40199999999999</v>
      </c>
      <c r="AB2537" s="34">
        <v>423.58300000000003</v>
      </c>
      <c r="AC2537" s="34">
        <v>423.98500000000001</v>
      </c>
      <c r="AD2537" s="34">
        <v>2.21</v>
      </c>
      <c r="AE2537" s="34">
        <v>1.8080000000000001</v>
      </c>
      <c r="AF2537" s="34">
        <f t="shared" si="171"/>
        <v>0.40199999999998681</v>
      </c>
    </row>
    <row r="2538" spans="1:32" s="34" customFormat="1" x14ac:dyDescent="0.2">
      <c r="A2538" s="34" t="s">
        <v>200</v>
      </c>
      <c r="B2538" s="42">
        <v>473421095052301</v>
      </c>
      <c r="C2538" s="36">
        <v>312</v>
      </c>
      <c r="D2538" s="37">
        <v>31214</v>
      </c>
      <c r="E2538" s="37"/>
      <c r="F2538" s="37"/>
      <c r="G2538" s="37"/>
      <c r="H2538" s="37"/>
      <c r="I2538" s="37"/>
      <c r="J2538" s="38" t="s">
        <v>206</v>
      </c>
      <c r="K2538" s="38"/>
      <c r="L2538" s="38"/>
      <c r="M2538" s="38"/>
      <c r="N2538" s="38"/>
      <c r="O2538" s="38"/>
      <c r="P2538" s="38"/>
      <c r="U2538" s="39">
        <f t="shared" si="170"/>
        <v>9.4000650000000014</v>
      </c>
      <c r="V2538" s="34">
        <v>2.8650000000000002</v>
      </c>
      <c r="X2538" s="39">
        <v>8.01</v>
      </c>
      <c r="Y2538" s="34">
        <v>2.4409999999999998</v>
      </c>
      <c r="AA2538" s="34">
        <v>426.40199999999999</v>
      </c>
      <c r="AB2538" s="34">
        <v>423.53699999999998</v>
      </c>
      <c r="AC2538" s="34">
        <v>423.96100000000001</v>
      </c>
      <c r="AD2538" s="34">
        <v>2.2559999999999998</v>
      </c>
      <c r="AE2538" s="34">
        <v>1.8320000000000001</v>
      </c>
      <c r="AF2538" s="34">
        <f t="shared" si="171"/>
        <v>0.42400000000003502</v>
      </c>
    </row>
    <row r="2539" spans="1:32" s="34" customFormat="1" x14ac:dyDescent="0.2">
      <c r="A2539" s="34" t="s">
        <v>200</v>
      </c>
      <c r="B2539" s="42">
        <v>473421095052301</v>
      </c>
      <c r="C2539" s="36">
        <v>312</v>
      </c>
      <c r="D2539" s="37">
        <v>31228</v>
      </c>
      <c r="E2539" s="37"/>
      <c r="F2539" s="37"/>
      <c r="G2539" s="37"/>
      <c r="H2539" s="37"/>
      <c r="I2539" s="37"/>
      <c r="J2539" s="38" t="s">
        <v>206</v>
      </c>
      <c r="K2539" s="38"/>
      <c r="L2539" s="38"/>
      <c r="M2539" s="38"/>
      <c r="N2539" s="38"/>
      <c r="O2539" s="38"/>
      <c r="P2539" s="38"/>
      <c r="U2539" s="39">
        <f t="shared" si="170"/>
        <v>9.4295940000000016</v>
      </c>
      <c r="V2539" s="34">
        <v>2.8740000000000001</v>
      </c>
      <c r="X2539" s="39">
        <v>8</v>
      </c>
      <c r="Y2539" s="34">
        <v>2.4380000000000002</v>
      </c>
      <c r="AA2539" s="34">
        <v>426.40199999999999</v>
      </c>
      <c r="AB2539" s="34">
        <v>423.52800000000002</v>
      </c>
      <c r="AC2539" s="34">
        <v>423.964</v>
      </c>
      <c r="AD2539" s="34">
        <v>2.2650000000000001</v>
      </c>
      <c r="AE2539" s="34">
        <v>1.829</v>
      </c>
      <c r="AF2539" s="34">
        <f t="shared" si="171"/>
        <v>0.43599999999997863</v>
      </c>
    </row>
    <row r="2540" spans="1:32" s="34" customFormat="1" x14ac:dyDescent="0.2">
      <c r="A2540" s="34" t="s">
        <v>200</v>
      </c>
      <c r="B2540" s="42">
        <v>473421095052301</v>
      </c>
      <c r="C2540" s="36">
        <v>312</v>
      </c>
      <c r="D2540" s="37">
        <v>31235</v>
      </c>
      <c r="E2540" s="37"/>
      <c r="F2540" s="37"/>
      <c r="G2540" s="37"/>
      <c r="H2540" s="37"/>
      <c r="I2540" s="37"/>
      <c r="J2540" s="38" t="s">
        <v>206</v>
      </c>
      <c r="K2540" s="38"/>
      <c r="L2540" s="38"/>
      <c r="M2540" s="38"/>
      <c r="N2540" s="38"/>
      <c r="O2540" s="38"/>
      <c r="P2540" s="38"/>
      <c r="U2540" s="39">
        <f t="shared" si="170"/>
        <v>9.468966</v>
      </c>
      <c r="V2540" s="34">
        <v>2.8860000000000001</v>
      </c>
      <c r="X2540" s="39">
        <v>7.96</v>
      </c>
      <c r="Y2540" s="34">
        <v>2.4260000000000002</v>
      </c>
      <c r="AA2540" s="34">
        <v>426.40199999999999</v>
      </c>
      <c r="AB2540" s="34">
        <v>423.51600000000002</v>
      </c>
      <c r="AC2540" s="34">
        <v>423.976</v>
      </c>
      <c r="AD2540" s="34">
        <v>2.2770000000000001</v>
      </c>
      <c r="AE2540" s="34">
        <v>1.8169999999999999</v>
      </c>
      <c r="AF2540" s="34">
        <f t="shared" si="171"/>
        <v>0.45999999999997954</v>
      </c>
    </row>
    <row r="2541" spans="1:32" s="34" customFormat="1" x14ac:dyDescent="0.2">
      <c r="A2541" s="34" t="s">
        <v>200</v>
      </c>
      <c r="B2541" s="42">
        <v>473421095052301</v>
      </c>
      <c r="C2541" s="36">
        <v>312</v>
      </c>
      <c r="D2541" s="37">
        <v>31242</v>
      </c>
      <c r="E2541" s="37"/>
      <c r="F2541" s="37"/>
      <c r="G2541" s="37"/>
      <c r="H2541" s="37"/>
      <c r="I2541" s="37"/>
      <c r="J2541" s="38" t="s">
        <v>206</v>
      </c>
      <c r="K2541" s="38"/>
      <c r="L2541" s="38"/>
      <c r="M2541" s="38"/>
      <c r="N2541" s="38"/>
      <c r="O2541" s="38"/>
      <c r="P2541" s="38"/>
      <c r="U2541" s="39">
        <f t="shared" si="170"/>
        <v>9.6002060000000018</v>
      </c>
      <c r="V2541" s="34">
        <v>2.9260000000000002</v>
      </c>
      <c r="X2541" s="39">
        <v>7.91</v>
      </c>
      <c r="Y2541" s="34">
        <v>2.411</v>
      </c>
      <c r="AA2541" s="34">
        <v>426.40199999999999</v>
      </c>
      <c r="AB2541" s="34">
        <v>423.476</v>
      </c>
      <c r="AC2541" s="34">
        <v>423.99099999999999</v>
      </c>
      <c r="AD2541" s="34">
        <v>2.3170000000000002</v>
      </c>
      <c r="AE2541" s="34">
        <v>1.802</v>
      </c>
      <c r="AF2541" s="34">
        <f t="shared" si="171"/>
        <v>0.51499999999998636</v>
      </c>
    </row>
    <row r="2542" spans="1:32" s="34" customFormat="1" x14ac:dyDescent="0.2">
      <c r="A2542" s="34" t="s">
        <v>200</v>
      </c>
      <c r="B2542" s="42">
        <v>473421095052301</v>
      </c>
      <c r="C2542" s="36">
        <v>312</v>
      </c>
      <c r="D2542" s="37">
        <v>31249</v>
      </c>
      <c r="E2542" s="37"/>
      <c r="F2542" s="37"/>
      <c r="G2542" s="37"/>
      <c r="H2542" s="37"/>
      <c r="I2542" s="37"/>
      <c r="J2542" s="38" t="s">
        <v>206</v>
      </c>
      <c r="K2542" s="38"/>
      <c r="L2542" s="38"/>
      <c r="M2542" s="38"/>
      <c r="N2542" s="38"/>
      <c r="O2542" s="38"/>
      <c r="P2542" s="38"/>
      <c r="U2542" s="39">
        <f t="shared" si="170"/>
        <v>9.5608340000000016</v>
      </c>
      <c r="V2542" s="34">
        <v>2.9140000000000001</v>
      </c>
      <c r="X2542" s="39">
        <v>7.91</v>
      </c>
      <c r="Y2542" s="34">
        <v>2.411</v>
      </c>
      <c r="AA2542" s="34">
        <v>426.40199999999999</v>
      </c>
      <c r="AB2542" s="34">
        <v>423.488</v>
      </c>
      <c r="AC2542" s="34">
        <v>423.99099999999999</v>
      </c>
      <c r="AD2542" s="34">
        <v>2.3050000000000002</v>
      </c>
      <c r="AE2542" s="34">
        <v>1.802</v>
      </c>
      <c r="AF2542" s="34">
        <f t="shared" si="171"/>
        <v>0.5029999999999859</v>
      </c>
    </row>
    <row r="2543" spans="1:32" s="34" customFormat="1" x14ac:dyDescent="0.2">
      <c r="A2543" s="34" t="s">
        <v>200</v>
      </c>
      <c r="B2543" s="42">
        <v>473421095052301</v>
      </c>
      <c r="C2543" s="36">
        <v>312</v>
      </c>
      <c r="D2543" s="37">
        <v>31256</v>
      </c>
      <c r="E2543" s="37"/>
      <c r="F2543" s="37"/>
      <c r="G2543" s="37"/>
      <c r="H2543" s="37"/>
      <c r="I2543" s="37"/>
      <c r="J2543" s="38" t="s">
        <v>206</v>
      </c>
      <c r="K2543" s="38"/>
      <c r="L2543" s="38"/>
      <c r="M2543" s="38"/>
      <c r="N2543" s="38"/>
      <c r="O2543" s="38"/>
      <c r="P2543" s="38"/>
      <c r="U2543" s="39">
        <f t="shared" si="170"/>
        <v>9.5509909999999998</v>
      </c>
      <c r="V2543" s="34">
        <v>2.911</v>
      </c>
      <c r="X2543" s="39">
        <v>7.92</v>
      </c>
      <c r="Y2543" s="34">
        <v>2.4140000000000001</v>
      </c>
      <c r="AA2543" s="34">
        <v>426.40199999999999</v>
      </c>
      <c r="AB2543" s="34">
        <v>423.49099999999999</v>
      </c>
      <c r="AC2543" s="34">
        <v>423.988</v>
      </c>
      <c r="AD2543" s="34">
        <v>2.302</v>
      </c>
      <c r="AE2543" s="34">
        <v>1.8049999999999999</v>
      </c>
      <c r="AF2543" s="34">
        <f t="shared" si="171"/>
        <v>0.4970000000000141</v>
      </c>
    </row>
    <row r="2544" spans="1:32" s="34" customFormat="1" x14ac:dyDescent="0.2">
      <c r="A2544" s="34" t="s">
        <v>200</v>
      </c>
      <c r="B2544" s="42">
        <v>473421095052301</v>
      </c>
      <c r="C2544" s="36">
        <v>312</v>
      </c>
      <c r="D2544" s="37">
        <v>31263</v>
      </c>
      <c r="E2544" s="37"/>
      <c r="F2544" s="37"/>
      <c r="G2544" s="37"/>
      <c r="H2544" s="37"/>
      <c r="I2544" s="37"/>
      <c r="J2544" s="38" t="s">
        <v>206</v>
      </c>
      <c r="K2544" s="38"/>
      <c r="L2544" s="38"/>
      <c r="M2544" s="38"/>
      <c r="N2544" s="38"/>
      <c r="O2544" s="38"/>
      <c r="P2544" s="38"/>
      <c r="U2544" s="39">
        <f t="shared" si="170"/>
        <v>9.5805199999999999</v>
      </c>
      <c r="V2544" s="34">
        <v>2.92</v>
      </c>
      <c r="X2544" s="39">
        <v>7.91</v>
      </c>
      <c r="Y2544" s="34">
        <v>2.411</v>
      </c>
      <c r="AA2544" s="34">
        <v>426.40199999999999</v>
      </c>
      <c r="AB2544" s="34">
        <v>423.48200000000003</v>
      </c>
      <c r="AC2544" s="34">
        <v>423.99099999999999</v>
      </c>
      <c r="AD2544" s="34">
        <v>2.3109999999999999</v>
      </c>
      <c r="AE2544" s="34">
        <v>1.802</v>
      </c>
      <c r="AF2544" s="34">
        <f t="shared" si="171"/>
        <v>0.50899999999995771</v>
      </c>
    </row>
    <row r="2545" spans="1:32" s="34" customFormat="1" x14ac:dyDescent="0.2">
      <c r="A2545" s="34" t="s">
        <v>200</v>
      </c>
      <c r="B2545" s="42">
        <v>473421095052301</v>
      </c>
      <c r="C2545" s="36">
        <v>312</v>
      </c>
      <c r="D2545" s="37">
        <v>31270</v>
      </c>
      <c r="E2545" s="37"/>
      <c r="F2545" s="37"/>
      <c r="G2545" s="37"/>
      <c r="H2545" s="37"/>
      <c r="I2545" s="37"/>
      <c r="J2545" s="38" t="s">
        <v>206</v>
      </c>
      <c r="K2545" s="38"/>
      <c r="L2545" s="38"/>
      <c r="M2545" s="38"/>
      <c r="N2545" s="38"/>
      <c r="O2545" s="38"/>
      <c r="P2545" s="38"/>
      <c r="U2545" s="39">
        <f t="shared" si="170"/>
        <v>9.590363</v>
      </c>
      <c r="V2545" s="34">
        <v>2.923</v>
      </c>
      <c r="X2545" s="39">
        <v>7.92</v>
      </c>
      <c r="Y2545" s="34">
        <v>2.4140000000000001</v>
      </c>
      <c r="AA2545" s="34">
        <v>426.40199999999999</v>
      </c>
      <c r="AB2545" s="34">
        <v>423.47899999999998</v>
      </c>
      <c r="AC2545" s="34">
        <v>423.988</v>
      </c>
      <c r="AD2545" s="34">
        <v>2.3140000000000001</v>
      </c>
      <c r="AE2545" s="34">
        <v>1.8049999999999999</v>
      </c>
      <c r="AF2545" s="34">
        <f t="shared" si="171"/>
        <v>0.50900000000001455</v>
      </c>
    </row>
    <row r="2546" spans="1:32" s="34" customFormat="1" x14ac:dyDescent="0.2">
      <c r="A2546" s="34" t="s">
        <v>200</v>
      </c>
      <c r="B2546" s="42">
        <v>473421095052301</v>
      </c>
      <c r="C2546" s="36">
        <v>312</v>
      </c>
      <c r="D2546" s="37">
        <v>31272</v>
      </c>
      <c r="E2546" s="37"/>
      <c r="F2546" s="37"/>
      <c r="G2546" s="37"/>
      <c r="H2546" s="37"/>
      <c r="I2546" s="37"/>
      <c r="J2546" s="38" t="s">
        <v>206</v>
      </c>
      <c r="K2546" s="38"/>
      <c r="L2546" s="38"/>
      <c r="M2546" s="38"/>
      <c r="N2546" s="38"/>
      <c r="O2546" s="38"/>
      <c r="P2546" s="38"/>
      <c r="U2546" s="39">
        <f t="shared" si="170"/>
        <v>9.6494210000000002</v>
      </c>
      <c r="V2546" s="34">
        <v>2.9409999999999998</v>
      </c>
      <c r="X2546" s="39">
        <v>7.9</v>
      </c>
      <c r="Y2546" s="34">
        <v>2.4079999999999999</v>
      </c>
      <c r="AA2546" s="34">
        <v>426.40199999999999</v>
      </c>
      <c r="AB2546" s="34">
        <v>423.46100000000001</v>
      </c>
      <c r="AC2546" s="34">
        <v>423.99400000000003</v>
      </c>
      <c r="AD2546" s="34">
        <v>2.3319999999999999</v>
      </c>
      <c r="AE2546" s="34">
        <v>1.7989999999999999</v>
      </c>
      <c r="AF2546" s="34">
        <f t="shared" si="171"/>
        <v>0.53300000000001546</v>
      </c>
    </row>
    <row r="2547" spans="1:32" s="34" customFormat="1" x14ac:dyDescent="0.2">
      <c r="A2547" s="34" t="s">
        <v>200</v>
      </c>
      <c r="B2547" s="42">
        <v>473421095052301</v>
      </c>
      <c r="C2547" s="36">
        <v>312</v>
      </c>
      <c r="D2547" s="37">
        <v>31277</v>
      </c>
      <c r="E2547" s="37"/>
      <c r="F2547" s="37"/>
      <c r="G2547" s="37"/>
      <c r="H2547" s="37"/>
      <c r="I2547" s="37"/>
      <c r="J2547" s="38" t="s">
        <v>206</v>
      </c>
      <c r="K2547" s="38"/>
      <c r="L2547" s="38"/>
      <c r="M2547" s="38"/>
      <c r="N2547" s="38"/>
      <c r="O2547" s="38"/>
      <c r="P2547" s="38"/>
      <c r="U2547" s="39">
        <f t="shared" si="170"/>
        <v>9.6198920000000001</v>
      </c>
      <c r="V2547" s="34">
        <v>2.9319999999999999</v>
      </c>
      <c r="X2547" s="39">
        <v>7.91</v>
      </c>
      <c r="Y2547" s="34">
        <v>2.411</v>
      </c>
      <c r="AA2547" s="34">
        <v>426.40199999999999</v>
      </c>
      <c r="AB2547" s="34">
        <v>423.47</v>
      </c>
      <c r="AC2547" s="34">
        <v>423.99099999999999</v>
      </c>
      <c r="AD2547" s="34">
        <v>2.323</v>
      </c>
      <c r="AE2547" s="34">
        <v>1.802</v>
      </c>
      <c r="AF2547" s="34">
        <f t="shared" si="171"/>
        <v>0.52099999999995816</v>
      </c>
    </row>
    <row r="2548" spans="1:32" s="34" customFormat="1" x14ac:dyDescent="0.2">
      <c r="A2548" s="34" t="s">
        <v>200</v>
      </c>
      <c r="B2548" s="42">
        <v>473421095052301</v>
      </c>
      <c r="C2548" s="36">
        <v>312</v>
      </c>
      <c r="D2548" s="37">
        <v>31284</v>
      </c>
      <c r="E2548" s="37"/>
      <c r="F2548" s="37"/>
      <c r="G2548" s="37"/>
      <c r="H2548" s="37"/>
      <c r="I2548" s="37"/>
      <c r="J2548" s="38" t="s">
        <v>206</v>
      </c>
      <c r="K2548" s="38"/>
      <c r="L2548" s="38"/>
      <c r="M2548" s="38"/>
      <c r="N2548" s="38"/>
      <c r="O2548" s="38"/>
      <c r="P2548" s="38"/>
      <c r="U2548" s="39">
        <f t="shared" ref="U2548:U2587" si="172">V2548*3.281</f>
        <v>9.6395780000000002</v>
      </c>
      <c r="V2548" s="34">
        <v>2.9380000000000002</v>
      </c>
      <c r="X2548" s="39">
        <v>7.92</v>
      </c>
      <c r="Y2548" s="34">
        <v>2.4140000000000001</v>
      </c>
      <c r="AA2548" s="34">
        <v>426.40199999999999</v>
      </c>
      <c r="AB2548" s="34">
        <v>423.464</v>
      </c>
      <c r="AC2548" s="34">
        <v>423.988</v>
      </c>
      <c r="AD2548" s="34">
        <v>2.3290000000000002</v>
      </c>
      <c r="AE2548" s="34">
        <v>1.8049999999999999</v>
      </c>
      <c r="AF2548" s="34">
        <f t="shared" si="171"/>
        <v>0.52400000000000091</v>
      </c>
    </row>
    <row r="2549" spans="1:32" s="34" customFormat="1" x14ac:dyDescent="0.2">
      <c r="A2549" s="34" t="s">
        <v>200</v>
      </c>
      <c r="B2549" s="42">
        <v>473421095052301</v>
      </c>
      <c r="C2549" s="36">
        <v>312</v>
      </c>
      <c r="D2549" s="37">
        <v>31291</v>
      </c>
      <c r="E2549" s="37"/>
      <c r="F2549" s="37"/>
      <c r="G2549" s="37"/>
      <c r="H2549" s="37"/>
      <c r="I2549" s="37"/>
      <c r="J2549" s="38" t="s">
        <v>206</v>
      </c>
      <c r="K2549" s="38"/>
      <c r="L2549" s="38"/>
      <c r="M2549" s="38"/>
      <c r="N2549" s="38"/>
      <c r="O2549" s="38"/>
      <c r="P2549" s="38"/>
      <c r="U2549" s="39">
        <f t="shared" si="172"/>
        <v>9.6592640000000003</v>
      </c>
      <c r="V2549" s="34">
        <v>2.944</v>
      </c>
      <c r="X2549" s="39">
        <v>7.9</v>
      </c>
      <c r="Y2549" s="34">
        <v>2.4079999999999999</v>
      </c>
      <c r="AA2549" s="34">
        <v>426.40199999999999</v>
      </c>
      <c r="AB2549" s="34">
        <v>423.45800000000003</v>
      </c>
      <c r="AC2549" s="34">
        <v>423.99400000000003</v>
      </c>
      <c r="AD2549" s="34">
        <v>2.335</v>
      </c>
      <c r="AE2549" s="34">
        <v>1.7989999999999999</v>
      </c>
      <c r="AF2549" s="34">
        <f t="shared" si="171"/>
        <v>0.53600000000000136</v>
      </c>
    </row>
    <row r="2550" spans="1:32" s="34" customFormat="1" x14ac:dyDescent="0.2">
      <c r="A2550" s="34" t="s">
        <v>200</v>
      </c>
      <c r="B2550" s="42">
        <v>473421095052301</v>
      </c>
      <c r="C2550" s="36">
        <v>312</v>
      </c>
      <c r="D2550" s="37">
        <v>31298</v>
      </c>
      <c r="E2550" s="37"/>
      <c r="F2550" s="37"/>
      <c r="G2550" s="37"/>
      <c r="H2550" s="37"/>
      <c r="I2550" s="37"/>
      <c r="J2550" s="38" t="s">
        <v>206</v>
      </c>
      <c r="K2550" s="38"/>
      <c r="L2550" s="38"/>
      <c r="M2550" s="38"/>
      <c r="N2550" s="38"/>
      <c r="O2550" s="38"/>
      <c r="P2550" s="38"/>
      <c r="U2550" s="39">
        <f t="shared" si="172"/>
        <v>9.7117599999999999</v>
      </c>
      <c r="V2550" s="34">
        <v>2.96</v>
      </c>
      <c r="X2550" s="39">
        <v>7.93</v>
      </c>
      <c r="Y2550" s="34">
        <v>2.4169999999999998</v>
      </c>
      <c r="AA2550" s="34">
        <v>426.40199999999999</v>
      </c>
      <c r="AB2550" s="34">
        <v>423.44200000000001</v>
      </c>
      <c r="AC2550" s="34">
        <v>423.98500000000001</v>
      </c>
      <c r="AD2550" s="34">
        <v>2.351</v>
      </c>
      <c r="AE2550" s="34">
        <v>1.8080000000000001</v>
      </c>
      <c r="AF2550" s="34">
        <f t="shared" si="171"/>
        <v>0.54300000000000637</v>
      </c>
    </row>
    <row r="2551" spans="1:32" s="34" customFormat="1" x14ac:dyDescent="0.2">
      <c r="A2551" s="34" t="s">
        <v>200</v>
      </c>
      <c r="B2551" s="42">
        <v>473421095052301</v>
      </c>
      <c r="C2551" s="36">
        <v>312</v>
      </c>
      <c r="D2551" s="37">
        <v>31305</v>
      </c>
      <c r="E2551" s="37"/>
      <c r="F2551" s="37"/>
      <c r="G2551" s="37"/>
      <c r="H2551" s="37"/>
      <c r="I2551" s="37"/>
      <c r="J2551" s="38" t="s">
        <v>206</v>
      </c>
      <c r="K2551" s="38"/>
      <c r="L2551" s="38"/>
      <c r="M2551" s="38"/>
      <c r="N2551" s="38"/>
      <c r="O2551" s="38"/>
      <c r="P2551" s="38"/>
      <c r="U2551" s="39">
        <f t="shared" si="172"/>
        <v>9.7511320000000001</v>
      </c>
      <c r="V2551" s="34">
        <v>2.972</v>
      </c>
      <c r="X2551" s="39">
        <v>7.95</v>
      </c>
      <c r="Y2551" s="34">
        <v>2.423</v>
      </c>
      <c r="AA2551" s="34">
        <v>426.40199999999999</v>
      </c>
      <c r="AB2551" s="34">
        <v>423.43</v>
      </c>
      <c r="AC2551" s="34">
        <v>423.97899999999998</v>
      </c>
      <c r="AD2551" s="34">
        <v>2.363</v>
      </c>
      <c r="AE2551" s="34">
        <v>1.8140000000000001</v>
      </c>
      <c r="AF2551" s="34">
        <f t="shared" si="171"/>
        <v>0.54899999999997817</v>
      </c>
    </row>
    <row r="2552" spans="1:32" s="34" customFormat="1" x14ac:dyDescent="0.2">
      <c r="A2552" s="34" t="s">
        <v>200</v>
      </c>
      <c r="B2552" s="42">
        <v>473421095052301</v>
      </c>
      <c r="C2552" s="36">
        <v>312</v>
      </c>
      <c r="D2552" s="37">
        <v>31312</v>
      </c>
      <c r="E2552" s="37"/>
      <c r="F2552" s="37"/>
      <c r="G2552" s="37"/>
      <c r="H2552" s="37"/>
      <c r="I2552" s="37"/>
      <c r="J2552" s="38" t="s">
        <v>206</v>
      </c>
      <c r="K2552" s="38"/>
      <c r="L2552" s="38"/>
      <c r="M2552" s="38"/>
      <c r="N2552" s="38"/>
      <c r="O2552" s="38"/>
      <c r="P2552" s="38"/>
      <c r="U2552" s="39">
        <f t="shared" si="172"/>
        <v>9.7905040000000003</v>
      </c>
      <c r="V2552" s="34">
        <v>2.984</v>
      </c>
      <c r="X2552" s="39">
        <v>7.97</v>
      </c>
      <c r="Y2552" s="34">
        <v>2.4289999999999998</v>
      </c>
      <c r="AA2552" s="34">
        <v>426.40199999999999</v>
      </c>
      <c r="AB2552" s="34">
        <v>423.41800000000001</v>
      </c>
      <c r="AC2552" s="34">
        <v>423.97300000000001</v>
      </c>
      <c r="AD2552" s="34">
        <v>2.375</v>
      </c>
      <c r="AE2552" s="34">
        <v>1.82</v>
      </c>
      <c r="AF2552" s="34">
        <f t="shared" si="171"/>
        <v>0.55500000000000682</v>
      </c>
    </row>
    <row r="2553" spans="1:32" s="34" customFormat="1" x14ac:dyDescent="0.2">
      <c r="A2553" s="34" t="s">
        <v>200</v>
      </c>
      <c r="B2553" s="42">
        <v>473421095052301</v>
      </c>
      <c r="C2553" s="36">
        <v>312</v>
      </c>
      <c r="D2553" s="37">
        <v>31319</v>
      </c>
      <c r="E2553" s="37"/>
      <c r="F2553" s="37"/>
      <c r="G2553" s="37"/>
      <c r="H2553" s="37"/>
      <c r="I2553" s="37"/>
      <c r="J2553" s="38" t="s">
        <v>206</v>
      </c>
      <c r="K2553" s="38"/>
      <c r="L2553" s="38"/>
      <c r="M2553" s="38"/>
      <c r="N2553" s="38"/>
      <c r="O2553" s="38"/>
      <c r="P2553" s="38"/>
      <c r="U2553" s="39">
        <f t="shared" si="172"/>
        <v>9.8594050000000006</v>
      </c>
      <c r="V2553" s="34">
        <v>3.0049999999999999</v>
      </c>
      <c r="X2553" s="39">
        <v>7.99</v>
      </c>
      <c r="Y2553" s="34">
        <v>2.4350000000000001</v>
      </c>
      <c r="AA2553" s="34">
        <v>426.40199999999999</v>
      </c>
      <c r="AB2553" s="34">
        <v>423.39699999999999</v>
      </c>
      <c r="AC2553" s="34">
        <v>423.96699999999998</v>
      </c>
      <c r="AD2553" s="34">
        <v>2.3959999999999999</v>
      </c>
      <c r="AE2553" s="34">
        <v>1.8260000000000001</v>
      </c>
      <c r="AF2553" s="34">
        <f t="shared" ref="AF2553:AF2616" si="173">AC2553-AB2553</f>
        <v>0.56999999999999318</v>
      </c>
    </row>
    <row r="2554" spans="1:32" s="34" customFormat="1" x14ac:dyDescent="0.2">
      <c r="A2554" s="34" t="s">
        <v>200</v>
      </c>
      <c r="B2554" s="42">
        <v>473421095052301</v>
      </c>
      <c r="C2554" s="36">
        <v>312</v>
      </c>
      <c r="D2554" s="37">
        <v>31326</v>
      </c>
      <c r="E2554" s="37"/>
      <c r="F2554" s="37"/>
      <c r="G2554" s="37"/>
      <c r="H2554" s="37"/>
      <c r="I2554" s="37"/>
      <c r="J2554" s="38" t="s">
        <v>206</v>
      </c>
      <c r="K2554" s="38"/>
      <c r="L2554" s="38"/>
      <c r="M2554" s="38"/>
      <c r="N2554" s="38"/>
      <c r="O2554" s="38"/>
      <c r="P2554" s="38"/>
      <c r="U2554" s="39">
        <f t="shared" si="172"/>
        <v>9.8790910000000007</v>
      </c>
      <c r="V2554" s="34">
        <v>3.0110000000000001</v>
      </c>
      <c r="X2554" s="39">
        <v>7.98</v>
      </c>
      <c r="Y2554" s="34">
        <v>2.4319999999999999</v>
      </c>
      <c r="AA2554" s="34">
        <v>426.40199999999999</v>
      </c>
      <c r="AB2554" s="34">
        <v>423.39100000000002</v>
      </c>
      <c r="AC2554" s="34">
        <v>423.97</v>
      </c>
      <c r="AD2554" s="34">
        <v>2.4020000000000001</v>
      </c>
      <c r="AE2554" s="34">
        <v>1.823</v>
      </c>
      <c r="AF2554" s="34">
        <f t="shared" si="173"/>
        <v>0.57900000000000773</v>
      </c>
    </row>
    <row r="2555" spans="1:32" s="34" customFormat="1" x14ac:dyDescent="0.2">
      <c r="A2555" s="34" t="s">
        <v>200</v>
      </c>
      <c r="B2555" s="42">
        <v>473421095052301</v>
      </c>
      <c r="C2555" s="36">
        <v>312</v>
      </c>
      <c r="D2555" s="37">
        <v>31333</v>
      </c>
      <c r="E2555" s="37"/>
      <c r="F2555" s="37"/>
      <c r="G2555" s="37"/>
      <c r="H2555" s="37"/>
      <c r="I2555" s="37"/>
      <c r="J2555" s="38" t="s">
        <v>206</v>
      </c>
      <c r="K2555" s="38"/>
      <c r="L2555" s="38"/>
      <c r="M2555" s="38"/>
      <c r="N2555" s="38"/>
      <c r="O2555" s="38"/>
      <c r="P2555" s="38"/>
      <c r="U2555" s="39">
        <f t="shared" si="172"/>
        <v>9.9315870000000004</v>
      </c>
      <c r="V2555" s="34">
        <v>3.0270000000000001</v>
      </c>
      <c r="X2555" s="39">
        <v>8.0500000000000007</v>
      </c>
      <c r="Y2555" s="34">
        <v>2.4540000000000002</v>
      </c>
      <c r="AA2555" s="34">
        <v>426.40199999999999</v>
      </c>
      <c r="AB2555" s="34">
        <v>423.375</v>
      </c>
      <c r="AC2555" s="34">
        <v>423.94799999999998</v>
      </c>
      <c r="AD2555" s="34">
        <v>2.4180000000000001</v>
      </c>
      <c r="AE2555" s="34">
        <v>1.845</v>
      </c>
      <c r="AF2555" s="34">
        <f t="shared" si="173"/>
        <v>0.57299999999997908</v>
      </c>
    </row>
    <row r="2556" spans="1:32" s="34" customFormat="1" x14ac:dyDescent="0.2">
      <c r="A2556" s="34" t="s">
        <v>200</v>
      </c>
      <c r="B2556" s="42">
        <v>473421095052301</v>
      </c>
      <c r="C2556" s="36">
        <v>312</v>
      </c>
      <c r="D2556" s="37">
        <v>31340</v>
      </c>
      <c r="E2556" s="37"/>
      <c r="F2556" s="37"/>
      <c r="G2556" s="37"/>
      <c r="H2556" s="37"/>
      <c r="I2556" s="37"/>
      <c r="J2556" s="38" t="s">
        <v>206</v>
      </c>
      <c r="K2556" s="38"/>
      <c r="L2556" s="38"/>
      <c r="M2556" s="38"/>
      <c r="N2556" s="38"/>
      <c r="O2556" s="38"/>
      <c r="P2556" s="38"/>
      <c r="U2556" s="39">
        <f t="shared" si="172"/>
        <v>10.000488000000001</v>
      </c>
      <c r="V2556" s="34">
        <v>3.048</v>
      </c>
      <c r="X2556" s="39">
        <v>8.08</v>
      </c>
      <c r="Y2556" s="34">
        <v>2.4630000000000001</v>
      </c>
      <c r="AA2556" s="34">
        <v>426.40199999999999</v>
      </c>
      <c r="AB2556" s="34">
        <v>423.35399999999998</v>
      </c>
      <c r="AC2556" s="34">
        <v>423.93900000000002</v>
      </c>
      <c r="AD2556" s="34">
        <v>2.4390000000000001</v>
      </c>
      <c r="AE2556" s="34">
        <v>1.8540000000000001</v>
      </c>
      <c r="AF2556" s="34">
        <f t="shared" si="173"/>
        <v>0.58500000000003638</v>
      </c>
    </row>
    <row r="2557" spans="1:32" s="34" customFormat="1" x14ac:dyDescent="0.2">
      <c r="A2557" s="34" t="s">
        <v>200</v>
      </c>
      <c r="B2557" s="42">
        <v>473421095052301</v>
      </c>
      <c r="C2557" s="36">
        <v>312</v>
      </c>
      <c r="D2557" s="37">
        <v>31347</v>
      </c>
      <c r="E2557" s="37"/>
      <c r="F2557" s="37"/>
      <c r="G2557" s="37"/>
      <c r="H2557" s="37"/>
      <c r="I2557" s="37"/>
      <c r="J2557" s="38" t="s">
        <v>206</v>
      </c>
      <c r="K2557" s="38"/>
      <c r="L2557" s="38"/>
      <c r="M2557" s="38"/>
      <c r="N2557" s="38"/>
      <c r="O2557" s="38"/>
      <c r="P2557" s="38"/>
      <c r="U2557" s="39">
        <f t="shared" si="172"/>
        <v>10.079232000000001</v>
      </c>
      <c r="V2557" s="34">
        <v>3.0720000000000001</v>
      </c>
      <c r="X2557" s="39">
        <v>8.11</v>
      </c>
      <c r="Y2557" s="34">
        <v>2.472</v>
      </c>
      <c r="AA2557" s="34">
        <v>426.40199999999999</v>
      </c>
      <c r="AB2557" s="34">
        <v>423.33</v>
      </c>
      <c r="AC2557" s="34">
        <v>423.93</v>
      </c>
      <c r="AD2557" s="34">
        <v>2.4630000000000001</v>
      </c>
      <c r="AE2557" s="34">
        <v>1.863</v>
      </c>
      <c r="AF2557" s="34">
        <f t="shared" si="173"/>
        <v>0.60000000000002274</v>
      </c>
    </row>
    <row r="2558" spans="1:32" s="34" customFormat="1" x14ac:dyDescent="0.2">
      <c r="A2558" s="34" t="s">
        <v>200</v>
      </c>
      <c r="B2558" s="42">
        <v>473421095052301</v>
      </c>
      <c r="C2558" s="36">
        <v>312</v>
      </c>
      <c r="D2558" s="37">
        <v>31437</v>
      </c>
      <c r="E2558" s="37"/>
      <c r="F2558" s="37"/>
      <c r="G2558" s="37"/>
      <c r="H2558" s="37"/>
      <c r="I2558" s="37"/>
      <c r="J2558" s="38" t="s">
        <v>206</v>
      </c>
      <c r="K2558" s="38"/>
      <c r="L2558" s="38"/>
      <c r="M2558" s="38"/>
      <c r="N2558" s="38"/>
      <c r="O2558" s="38"/>
      <c r="P2558" s="38"/>
      <c r="U2558" s="39">
        <f t="shared" si="172"/>
        <v>10.390927</v>
      </c>
      <c r="V2558" s="34">
        <v>3.1669999999999998</v>
      </c>
      <c r="X2558" s="39">
        <v>8.8800000000000008</v>
      </c>
      <c r="Y2558" s="34">
        <v>2.7069999999999999</v>
      </c>
      <c r="AA2558" s="34">
        <v>426.40199999999999</v>
      </c>
      <c r="AB2558" s="34">
        <v>423.23500000000001</v>
      </c>
      <c r="AC2558" s="34">
        <v>423.69499999999999</v>
      </c>
      <c r="AD2558" s="34">
        <v>2.5579999999999998</v>
      </c>
      <c r="AE2558" s="34">
        <v>2.0979999999999999</v>
      </c>
      <c r="AF2558" s="34">
        <f t="shared" si="173"/>
        <v>0.45999999999997954</v>
      </c>
    </row>
    <row r="2559" spans="1:32" s="34" customFormat="1" x14ac:dyDescent="0.2">
      <c r="A2559" s="34" t="s">
        <v>200</v>
      </c>
      <c r="B2559" s="42">
        <v>473421095052301</v>
      </c>
      <c r="C2559" s="36">
        <v>312</v>
      </c>
      <c r="D2559" s="37">
        <v>31445</v>
      </c>
      <c r="E2559" s="37"/>
      <c r="F2559" s="37"/>
      <c r="G2559" s="37"/>
      <c r="H2559" s="37"/>
      <c r="I2559" s="37"/>
      <c r="J2559" s="38" t="s">
        <v>206</v>
      </c>
      <c r="K2559" s="38"/>
      <c r="L2559" s="38"/>
      <c r="M2559" s="38"/>
      <c r="N2559" s="38"/>
      <c r="O2559" s="38"/>
      <c r="P2559" s="38"/>
      <c r="U2559" s="39">
        <f t="shared" si="172"/>
        <v>10.331869000000001</v>
      </c>
      <c r="V2559" s="34">
        <v>3.149</v>
      </c>
      <c r="X2559" s="39">
        <v>8.32</v>
      </c>
      <c r="Y2559" s="34">
        <v>2.536</v>
      </c>
      <c r="Z2559" s="34" t="s">
        <v>211</v>
      </c>
      <c r="AA2559" s="34">
        <v>426.40199999999999</v>
      </c>
      <c r="AB2559" s="34">
        <v>423.25299999999999</v>
      </c>
      <c r="AC2559" s="34">
        <v>423.86599999999999</v>
      </c>
      <c r="AD2559" s="34">
        <v>2.54</v>
      </c>
      <c r="AE2559" s="34">
        <v>1.927</v>
      </c>
      <c r="AF2559" s="34">
        <f t="shared" si="173"/>
        <v>0.61299999999999955</v>
      </c>
    </row>
    <row r="2560" spans="1:32" s="34" customFormat="1" x14ac:dyDescent="0.2">
      <c r="A2560" s="34" t="s">
        <v>200</v>
      </c>
      <c r="B2560" s="42">
        <v>473421095052301</v>
      </c>
      <c r="C2560" s="36">
        <v>312</v>
      </c>
      <c r="D2560" s="37">
        <v>31445</v>
      </c>
      <c r="E2560" s="37"/>
      <c r="F2560" s="37"/>
      <c r="G2560" s="37"/>
      <c r="H2560" s="37"/>
      <c r="I2560" s="37"/>
      <c r="J2560" s="38" t="s">
        <v>206</v>
      </c>
      <c r="K2560" s="38"/>
      <c r="L2560" s="38"/>
      <c r="M2560" s="38"/>
      <c r="N2560" s="38"/>
      <c r="O2560" s="38"/>
      <c r="P2560" s="38"/>
      <c r="U2560" s="39">
        <f t="shared" si="172"/>
        <v>10.600911</v>
      </c>
      <c r="V2560" s="34">
        <v>3.2309999999999999</v>
      </c>
      <c r="X2560" s="39"/>
      <c r="AA2560" s="34">
        <v>426.40199999999999</v>
      </c>
      <c r="AB2560" s="34">
        <v>423.17099999999999</v>
      </c>
      <c r="AD2560" s="34">
        <v>2.6219999999999999</v>
      </c>
    </row>
    <row r="2561" spans="1:32" s="34" customFormat="1" x14ac:dyDescent="0.2">
      <c r="A2561" s="34" t="s">
        <v>200</v>
      </c>
      <c r="B2561" s="42">
        <v>473421095052301</v>
      </c>
      <c r="C2561" s="36">
        <v>312</v>
      </c>
      <c r="D2561" s="37">
        <v>31451</v>
      </c>
      <c r="E2561" s="37"/>
      <c r="F2561" s="37"/>
      <c r="G2561" s="37"/>
      <c r="H2561" s="37"/>
      <c r="I2561" s="37"/>
      <c r="J2561" s="38" t="s">
        <v>206</v>
      </c>
      <c r="K2561" s="38"/>
      <c r="L2561" s="38"/>
      <c r="M2561" s="38"/>
      <c r="N2561" s="38"/>
      <c r="O2561" s="38"/>
      <c r="P2561" s="38"/>
      <c r="U2561" s="39">
        <f t="shared" si="172"/>
        <v>10.679655</v>
      </c>
      <c r="V2561" s="34">
        <v>3.2549999999999999</v>
      </c>
      <c r="X2561" s="39">
        <v>8.33</v>
      </c>
      <c r="Y2561" s="34">
        <v>2.5390000000000001</v>
      </c>
      <c r="AA2561" s="34">
        <v>426.40199999999999</v>
      </c>
      <c r="AB2561" s="34">
        <v>423.14699999999999</v>
      </c>
      <c r="AC2561" s="34">
        <v>423.863</v>
      </c>
      <c r="AD2561" s="34">
        <v>2.6459999999999999</v>
      </c>
      <c r="AE2561" s="34">
        <v>1.93</v>
      </c>
      <c r="AF2561" s="34">
        <f t="shared" si="173"/>
        <v>0.71600000000000819</v>
      </c>
    </row>
    <row r="2562" spans="1:32" s="34" customFormat="1" x14ac:dyDescent="0.2">
      <c r="A2562" s="34" t="s">
        <v>200</v>
      </c>
      <c r="B2562" s="42">
        <v>473421095052301</v>
      </c>
      <c r="C2562" s="36">
        <v>312</v>
      </c>
      <c r="D2562" s="37">
        <v>31458</v>
      </c>
      <c r="E2562" s="37"/>
      <c r="F2562" s="37"/>
      <c r="G2562" s="37"/>
      <c r="H2562" s="37"/>
      <c r="I2562" s="37"/>
      <c r="J2562" s="38" t="s">
        <v>206</v>
      </c>
      <c r="K2562" s="38"/>
      <c r="L2562" s="38"/>
      <c r="M2562" s="38"/>
      <c r="N2562" s="38"/>
      <c r="O2562" s="38"/>
      <c r="P2562" s="38"/>
      <c r="U2562" s="39">
        <f t="shared" si="172"/>
        <v>10.732151</v>
      </c>
      <c r="V2562" s="34">
        <v>3.2709999999999999</v>
      </c>
      <c r="X2562" s="39">
        <v>8.35</v>
      </c>
      <c r="Y2562" s="34">
        <v>2.5449999999999999</v>
      </c>
      <c r="AA2562" s="34">
        <v>426.40199999999999</v>
      </c>
      <c r="AB2562" s="34">
        <v>423.13200000000001</v>
      </c>
      <c r="AC2562" s="34">
        <v>423.85700000000003</v>
      </c>
      <c r="AD2562" s="34">
        <v>2.6619999999999999</v>
      </c>
      <c r="AE2562" s="34">
        <v>1.9359999999999999</v>
      </c>
      <c r="AF2562" s="34">
        <f t="shared" si="173"/>
        <v>0.72500000000002274</v>
      </c>
    </row>
    <row r="2563" spans="1:32" s="34" customFormat="1" x14ac:dyDescent="0.2">
      <c r="A2563" s="34" t="s">
        <v>200</v>
      </c>
      <c r="B2563" s="42">
        <v>473421095052301</v>
      </c>
      <c r="C2563" s="36">
        <v>312</v>
      </c>
      <c r="D2563" s="37">
        <v>31465</v>
      </c>
      <c r="E2563" s="37"/>
      <c r="F2563" s="37"/>
      <c r="G2563" s="37"/>
      <c r="H2563" s="37"/>
      <c r="I2563" s="37"/>
      <c r="J2563" s="38" t="s">
        <v>206</v>
      </c>
      <c r="K2563" s="38"/>
      <c r="L2563" s="38"/>
      <c r="M2563" s="38"/>
      <c r="N2563" s="38"/>
      <c r="O2563" s="38"/>
      <c r="P2563" s="38"/>
      <c r="U2563" s="39">
        <f t="shared" si="172"/>
        <v>10.801052</v>
      </c>
      <c r="V2563" s="34">
        <v>3.2919999999999998</v>
      </c>
      <c r="X2563" s="39">
        <v>8.41</v>
      </c>
      <c r="Y2563" s="34">
        <v>2.5630000000000002</v>
      </c>
      <c r="AA2563" s="34">
        <v>426.40199999999999</v>
      </c>
      <c r="AB2563" s="34">
        <v>423.11</v>
      </c>
      <c r="AC2563" s="34">
        <v>423.839</v>
      </c>
      <c r="AD2563" s="34">
        <v>2.6829999999999998</v>
      </c>
      <c r="AE2563" s="34">
        <v>1.954</v>
      </c>
      <c r="AF2563" s="34">
        <f t="shared" si="173"/>
        <v>0.72899999999998499</v>
      </c>
    </row>
    <row r="2564" spans="1:32" s="34" customFormat="1" x14ac:dyDescent="0.2">
      <c r="A2564" s="34" t="s">
        <v>200</v>
      </c>
      <c r="B2564" s="42">
        <v>473421095052301</v>
      </c>
      <c r="C2564" s="36">
        <v>312</v>
      </c>
      <c r="D2564" s="37">
        <v>31473</v>
      </c>
      <c r="E2564" s="37"/>
      <c r="F2564" s="37"/>
      <c r="G2564" s="37"/>
      <c r="H2564" s="37"/>
      <c r="I2564" s="37"/>
      <c r="J2564" s="38" t="s">
        <v>206</v>
      </c>
      <c r="K2564" s="38"/>
      <c r="L2564" s="38"/>
      <c r="M2564" s="38"/>
      <c r="N2564" s="38"/>
      <c r="O2564" s="38"/>
      <c r="P2564" s="38"/>
      <c r="U2564" s="39">
        <f t="shared" si="172"/>
        <v>10.909325000000001</v>
      </c>
      <c r="V2564" s="34">
        <v>3.3250000000000002</v>
      </c>
      <c r="X2564" s="39">
        <v>8.43</v>
      </c>
      <c r="Y2564" s="34">
        <v>2.569</v>
      </c>
      <c r="AA2564" s="34">
        <v>426.40199999999999</v>
      </c>
      <c r="AB2564" s="34">
        <v>423.077</v>
      </c>
      <c r="AC2564" s="34">
        <v>423.83300000000003</v>
      </c>
      <c r="AD2564" s="34">
        <v>2.7160000000000002</v>
      </c>
      <c r="AE2564" s="34">
        <v>1.96</v>
      </c>
      <c r="AF2564" s="34">
        <f t="shared" si="173"/>
        <v>0.75600000000002865</v>
      </c>
    </row>
    <row r="2565" spans="1:32" s="34" customFormat="1" x14ac:dyDescent="0.2">
      <c r="A2565" s="34" t="s">
        <v>200</v>
      </c>
      <c r="B2565" s="42">
        <v>473421095052301</v>
      </c>
      <c r="C2565" s="36">
        <v>312</v>
      </c>
      <c r="D2565" s="37">
        <v>31480</v>
      </c>
      <c r="E2565" s="37"/>
      <c r="F2565" s="37"/>
      <c r="G2565" s="37"/>
      <c r="H2565" s="37"/>
      <c r="I2565" s="37"/>
      <c r="J2565" s="38" t="s">
        <v>206</v>
      </c>
      <c r="K2565" s="38"/>
      <c r="L2565" s="38"/>
      <c r="M2565" s="38"/>
      <c r="N2565" s="38"/>
      <c r="O2565" s="38"/>
      <c r="P2565" s="38"/>
      <c r="U2565" s="39">
        <f t="shared" si="172"/>
        <v>10.899482000000001</v>
      </c>
      <c r="V2565" s="34">
        <v>3.3220000000000001</v>
      </c>
      <c r="X2565" s="39">
        <v>8.39</v>
      </c>
      <c r="Y2565" s="34">
        <v>2.5569999999999999</v>
      </c>
      <c r="AA2565" s="34">
        <v>426.40199999999999</v>
      </c>
      <c r="AB2565" s="34">
        <v>423.08</v>
      </c>
      <c r="AC2565" s="34">
        <v>423.84500000000003</v>
      </c>
      <c r="AD2565" s="34">
        <v>2.7130000000000001</v>
      </c>
      <c r="AE2565" s="34">
        <v>1.948</v>
      </c>
      <c r="AF2565" s="34">
        <f t="shared" si="173"/>
        <v>0.7650000000000432</v>
      </c>
    </row>
    <row r="2566" spans="1:32" s="34" customFormat="1" x14ac:dyDescent="0.2">
      <c r="A2566" s="34" t="s">
        <v>200</v>
      </c>
      <c r="B2566" s="42">
        <v>473421095052301</v>
      </c>
      <c r="C2566" s="36">
        <v>312</v>
      </c>
      <c r="D2566" s="37">
        <v>31487</v>
      </c>
      <c r="E2566" s="37"/>
      <c r="F2566" s="37"/>
      <c r="G2566" s="37"/>
      <c r="H2566" s="37"/>
      <c r="I2566" s="37"/>
      <c r="J2566" s="38" t="s">
        <v>206</v>
      </c>
      <c r="K2566" s="38"/>
      <c r="L2566" s="38"/>
      <c r="M2566" s="38"/>
      <c r="N2566" s="38"/>
      <c r="O2566" s="38"/>
      <c r="P2566" s="38"/>
      <c r="U2566" s="39">
        <f t="shared" si="172"/>
        <v>10.860110000000001</v>
      </c>
      <c r="V2566" s="34">
        <v>3.31</v>
      </c>
      <c r="X2566" s="39">
        <v>8.4499999999999993</v>
      </c>
      <c r="Y2566" s="34">
        <v>2.5760000000000001</v>
      </c>
      <c r="AA2566" s="34">
        <v>426.40199999999999</v>
      </c>
      <c r="AB2566" s="34">
        <v>423.09199999999998</v>
      </c>
      <c r="AC2566" s="34">
        <v>423.827</v>
      </c>
      <c r="AD2566" s="34">
        <v>2.7010000000000001</v>
      </c>
      <c r="AE2566" s="34">
        <v>1.9670000000000001</v>
      </c>
      <c r="AF2566" s="34">
        <f t="shared" si="173"/>
        <v>0.73500000000001364</v>
      </c>
    </row>
    <row r="2567" spans="1:32" s="34" customFormat="1" x14ac:dyDescent="0.2">
      <c r="A2567" s="34" t="s">
        <v>200</v>
      </c>
      <c r="B2567" s="42">
        <v>473421095052301</v>
      </c>
      <c r="C2567" s="36">
        <v>312</v>
      </c>
      <c r="D2567" s="37">
        <v>31493</v>
      </c>
      <c r="E2567" s="37"/>
      <c r="F2567" s="37"/>
      <c r="G2567" s="37"/>
      <c r="H2567" s="37"/>
      <c r="I2567" s="37"/>
      <c r="J2567" s="38" t="s">
        <v>206</v>
      </c>
      <c r="K2567" s="38"/>
      <c r="L2567" s="38"/>
      <c r="M2567" s="38"/>
      <c r="N2567" s="38"/>
      <c r="O2567" s="38"/>
      <c r="P2567" s="38"/>
      <c r="U2567" s="39">
        <f t="shared" si="172"/>
        <v>10.942135</v>
      </c>
      <c r="V2567" s="34">
        <v>3.335</v>
      </c>
      <c r="X2567" s="39">
        <v>8.42</v>
      </c>
      <c r="Y2567" s="34">
        <v>2.5659999999999998</v>
      </c>
      <c r="AA2567" s="34">
        <v>426.40199999999999</v>
      </c>
      <c r="AB2567" s="34">
        <v>423.06799999999998</v>
      </c>
      <c r="AC2567" s="34">
        <v>423.83600000000001</v>
      </c>
      <c r="AD2567" s="34">
        <v>2.726</v>
      </c>
      <c r="AE2567" s="34">
        <v>1.9570000000000001</v>
      </c>
      <c r="AF2567" s="34">
        <f t="shared" si="173"/>
        <v>0.7680000000000291</v>
      </c>
    </row>
    <row r="2568" spans="1:32" s="34" customFormat="1" x14ac:dyDescent="0.2">
      <c r="A2568" s="34" t="s">
        <v>200</v>
      </c>
      <c r="B2568" s="42">
        <v>473421095052301</v>
      </c>
      <c r="C2568" s="36">
        <v>312</v>
      </c>
      <c r="D2568" s="37">
        <v>31500</v>
      </c>
      <c r="E2568" s="37"/>
      <c r="F2568" s="37"/>
      <c r="G2568" s="37"/>
      <c r="H2568" s="37"/>
      <c r="I2568" s="37"/>
      <c r="J2568" s="38" t="s">
        <v>206</v>
      </c>
      <c r="K2568" s="38"/>
      <c r="L2568" s="38"/>
      <c r="M2568" s="38"/>
      <c r="N2568" s="38"/>
      <c r="O2568" s="38"/>
      <c r="P2568" s="38"/>
      <c r="U2568" s="39">
        <f t="shared" si="172"/>
        <v>10.741994</v>
      </c>
      <c r="V2568" s="34">
        <v>3.274</v>
      </c>
      <c r="X2568" s="39">
        <v>8.09</v>
      </c>
      <c r="Y2568" s="34">
        <v>2.4660000000000002</v>
      </c>
      <c r="AA2568" s="34">
        <v>426.40199999999999</v>
      </c>
      <c r="AB2568" s="34">
        <v>423.12900000000002</v>
      </c>
      <c r="AC2568" s="34">
        <v>423.93599999999998</v>
      </c>
      <c r="AD2568" s="34">
        <v>2.665</v>
      </c>
      <c r="AE2568" s="34">
        <v>1.857</v>
      </c>
      <c r="AF2568" s="34">
        <f t="shared" si="173"/>
        <v>0.80699999999995953</v>
      </c>
    </row>
    <row r="2569" spans="1:32" s="34" customFormat="1" x14ac:dyDescent="0.2">
      <c r="A2569" s="34" t="s">
        <v>200</v>
      </c>
      <c r="B2569" s="42">
        <v>473421095052301</v>
      </c>
      <c r="C2569" s="36">
        <v>312</v>
      </c>
      <c r="D2569" s="37">
        <v>31507</v>
      </c>
      <c r="E2569" s="37"/>
      <c r="F2569" s="37"/>
      <c r="G2569" s="37"/>
      <c r="H2569" s="37"/>
      <c r="I2569" s="37"/>
      <c r="J2569" s="38" t="s">
        <v>206</v>
      </c>
      <c r="K2569" s="38"/>
      <c r="L2569" s="38"/>
      <c r="M2569" s="38"/>
      <c r="N2569" s="38"/>
      <c r="O2569" s="38"/>
      <c r="P2569" s="38"/>
      <c r="U2569" s="39">
        <f t="shared" si="172"/>
        <v>10.541853000000001</v>
      </c>
      <c r="V2569" s="34">
        <v>3.2130000000000001</v>
      </c>
      <c r="X2569" s="39">
        <v>8.06</v>
      </c>
      <c r="Y2569" s="34">
        <v>2.4569999999999999</v>
      </c>
      <c r="AA2569" s="34">
        <v>426.40199999999999</v>
      </c>
      <c r="AB2569" s="34">
        <v>423.18900000000002</v>
      </c>
      <c r="AC2569" s="34">
        <v>423.94499999999999</v>
      </c>
      <c r="AD2569" s="34">
        <v>2.6040000000000001</v>
      </c>
      <c r="AE2569" s="34">
        <v>1.8480000000000001</v>
      </c>
      <c r="AF2569" s="34">
        <f t="shared" si="173"/>
        <v>0.75599999999997181</v>
      </c>
    </row>
    <row r="2570" spans="1:32" s="34" customFormat="1" x14ac:dyDescent="0.2">
      <c r="A2570" s="34" t="s">
        <v>200</v>
      </c>
      <c r="B2570" s="42">
        <v>473421095052301</v>
      </c>
      <c r="C2570" s="36">
        <v>312</v>
      </c>
      <c r="D2570" s="37">
        <v>31515</v>
      </c>
      <c r="E2570" s="37"/>
      <c r="F2570" s="37"/>
      <c r="G2570" s="37"/>
      <c r="H2570" s="37"/>
      <c r="I2570" s="37"/>
      <c r="J2570" s="38" t="s">
        <v>206</v>
      </c>
      <c r="K2570" s="38"/>
      <c r="L2570" s="38"/>
      <c r="M2570" s="38"/>
      <c r="N2570" s="38"/>
      <c r="O2570" s="38"/>
      <c r="P2570" s="38"/>
      <c r="U2570" s="39">
        <f t="shared" si="172"/>
        <v>10.430299</v>
      </c>
      <c r="V2570" s="34">
        <v>3.1789999999999998</v>
      </c>
      <c r="X2570" s="39">
        <v>8.07</v>
      </c>
      <c r="Y2570" s="34">
        <v>2.46</v>
      </c>
      <c r="AA2570" s="34">
        <v>426.40199999999999</v>
      </c>
      <c r="AB2570" s="34">
        <v>423.22300000000001</v>
      </c>
      <c r="AC2570" s="34">
        <v>423.94200000000001</v>
      </c>
      <c r="AD2570" s="34">
        <v>2.57</v>
      </c>
      <c r="AE2570" s="34">
        <v>1.851</v>
      </c>
      <c r="AF2570" s="34">
        <f t="shared" si="173"/>
        <v>0.71899999999999409</v>
      </c>
    </row>
    <row r="2571" spans="1:32" s="34" customFormat="1" x14ac:dyDescent="0.2">
      <c r="A2571" s="34" t="s">
        <v>200</v>
      </c>
      <c r="B2571" s="42">
        <v>473421095052301</v>
      </c>
      <c r="C2571" s="36">
        <v>312</v>
      </c>
      <c r="D2571" s="37">
        <v>31522</v>
      </c>
      <c r="E2571" s="37"/>
      <c r="F2571" s="37"/>
      <c r="G2571" s="37"/>
      <c r="H2571" s="37"/>
      <c r="I2571" s="37"/>
      <c r="J2571" s="38" t="s">
        <v>206</v>
      </c>
      <c r="K2571" s="38"/>
      <c r="L2571" s="38"/>
      <c r="M2571" s="38"/>
      <c r="N2571" s="38"/>
      <c r="O2571" s="38"/>
      <c r="P2571" s="38"/>
      <c r="U2571" s="39">
        <f t="shared" si="172"/>
        <v>10.299059</v>
      </c>
      <c r="V2571" s="34">
        <v>3.1389999999999998</v>
      </c>
      <c r="X2571" s="39">
        <v>8.0500000000000007</v>
      </c>
      <c r="Y2571" s="34">
        <v>2.4540000000000002</v>
      </c>
      <c r="AA2571" s="34">
        <v>426.40199999999999</v>
      </c>
      <c r="AB2571" s="34">
        <v>423.26299999999998</v>
      </c>
      <c r="AC2571" s="34">
        <v>423.94799999999998</v>
      </c>
      <c r="AD2571" s="34">
        <v>2.5299999999999998</v>
      </c>
      <c r="AE2571" s="34">
        <v>1.845</v>
      </c>
      <c r="AF2571" s="34">
        <f t="shared" si="173"/>
        <v>0.68500000000000227</v>
      </c>
    </row>
    <row r="2572" spans="1:32" s="34" customFormat="1" x14ac:dyDescent="0.2">
      <c r="A2572" s="34" t="s">
        <v>200</v>
      </c>
      <c r="B2572" s="42">
        <v>473421095052301</v>
      </c>
      <c r="C2572" s="36">
        <v>312</v>
      </c>
      <c r="D2572" s="37">
        <v>31529</v>
      </c>
      <c r="E2572" s="37"/>
      <c r="F2572" s="37"/>
      <c r="G2572" s="37"/>
      <c r="H2572" s="37"/>
      <c r="I2572" s="37"/>
      <c r="J2572" s="38" t="s">
        <v>206</v>
      </c>
      <c r="K2572" s="38"/>
      <c r="L2572" s="38"/>
      <c r="M2572" s="38"/>
      <c r="N2572" s="38"/>
      <c r="O2572" s="38"/>
      <c r="P2572" s="38"/>
      <c r="U2572" s="39">
        <f t="shared" si="172"/>
        <v>10.171100000000001</v>
      </c>
      <c r="V2572" s="34">
        <v>3.1</v>
      </c>
      <c r="X2572" s="39">
        <v>8.1</v>
      </c>
      <c r="Y2572" s="34">
        <v>2.4689999999999999</v>
      </c>
      <c r="AA2572" s="34">
        <v>426.40199999999999</v>
      </c>
      <c r="AB2572" s="34">
        <v>423.30200000000002</v>
      </c>
      <c r="AC2572" s="34">
        <v>423.93299999999999</v>
      </c>
      <c r="AD2572" s="34">
        <v>2.4910000000000001</v>
      </c>
      <c r="AE2572" s="34">
        <v>1.86</v>
      </c>
      <c r="AF2572" s="34">
        <f t="shared" si="173"/>
        <v>0.63099999999997181</v>
      </c>
    </row>
    <row r="2573" spans="1:32" s="34" customFormat="1" x14ac:dyDescent="0.2">
      <c r="A2573" s="34" t="s">
        <v>200</v>
      </c>
      <c r="B2573" s="42">
        <v>473421095052301</v>
      </c>
      <c r="C2573" s="36">
        <v>312</v>
      </c>
      <c r="D2573" s="37">
        <v>31537</v>
      </c>
      <c r="E2573" s="37"/>
      <c r="F2573" s="37"/>
      <c r="G2573" s="37"/>
      <c r="H2573" s="37"/>
      <c r="I2573" s="37"/>
      <c r="J2573" s="38" t="s">
        <v>206</v>
      </c>
      <c r="K2573" s="38"/>
      <c r="L2573" s="38"/>
      <c r="M2573" s="38"/>
      <c r="N2573" s="38"/>
      <c r="O2573" s="38"/>
      <c r="P2573" s="38"/>
      <c r="U2573" s="39">
        <f t="shared" si="172"/>
        <v>9.8495619999999988</v>
      </c>
      <c r="V2573" s="34">
        <v>3.0019999999999998</v>
      </c>
      <c r="X2573" s="39">
        <v>7.89</v>
      </c>
      <c r="Y2573" s="34">
        <v>2.4049999999999998</v>
      </c>
      <c r="AA2573" s="34">
        <v>426.40199999999999</v>
      </c>
      <c r="AB2573" s="34">
        <v>423.4</v>
      </c>
      <c r="AC2573" s="34">
        <v>423.99700000000001</v>
      </c>
      <c r="AD2573" s="34">
        <v>2.3929999999999998</v>
      </c>
      <c r="AE2573" s="34">
        <v>1.796</v>
      </c>
      <c r="AF2573" s="34">
        <f t="shared" si="173"/>
        <v>0.59700000000003683</v>
      </c>
    </row>
    <row r="2574" spans="1:32" s="34" customFormat="1" x14ac:dyDescent="0.2">
      <c r="A2574" s="34" t="s">
        <v>200</v>
      </c>
      <c r="B2574" s="42">
        <v>473421095052301</v>
      </c>
      <c r="C2574" s="36">
        <v>312</v>
      </c>
      <c r="D2574" s="37">
        <v>31543</v>
      </c>
      <c r="E2574" s="37"/>
      <c r="F2574" s="37"/>
      <c r="G2574" s="37"/>
      <c r="H2574" s="37"/>
      <c r="I2574" s="37"/>
      <c r="J2574" s="38" t="s">
        <v>206</v>
      </c>
      <c r="K2574" s="38"/>
      <c r="L2574" s="38"/>
      <c r="M2574" s="38"/>
      <c r="N2574" s="38"/>
      <c r="O2574" s="38"/>
      <c r="P2574" s="38"/>
      <c r="U2574" s="39">
        <f t="shared" si="172"/>
        <v>9.3508500000000012</v>
      </c>
      <c r="V2574" s="34">
        <v>2.85</v>
      </c>
      <c r="X2574" s="39">
        <v>7.76</v>
      </c>
      <c r="Y2574" s="34">
        <v>2.3650000000000002</v>
      </c>
      <c r="AA2574" s="34">
        <v>426.40199999999999</v>
      </c>
      <c r="AB2574" s="34">
        <v>423.55200000000002</v>
      </c>
      <c r="AC2574" s="34">
        <v>424.03699999999998</v>
      </c>
      <c r="AD2574" s="34">
        <v>2.2410000000000001</v>
      </c>
      <c r="AE2574" s="34">
        <v>1.756</v>
      </c>
      <c r="AF2574" s="34">
        <f t="shared" si="173"/>
        <v>0.4849999999999568</v>
      </c>
    </row>
    <row r="2575" spans="1:32" s="34" customFormat="1" x14ac:dyDescent="0.2">
      <c r="A2575" s="34" t="s">
        <v>200</v>
      </c>
      <c r="B2575" s="42">
        <v>473421095052301</v>
      </c>
      <c r="C2575" s="36">
        <v>312</v>
      </c>
      <c r="D2575" s="37">
        <v>31551</v>
      </c>
      <c r="E2575" s="37"/>
      <c r="F2575" s="37"/>
      <c r="G2575" s="37"/>
      <c r="H2575" s="37"/>
      <c r="I2575" s="37"/>
      <c r="J2575" s="38" t="s">
        <v>206</v>
      </c>
      <c r="K2575" s="38"/>
      <c r="L2575" s="38"/>
      <c r="M2575" s="38"/>
      <c r="N2575" s="38"/>
      <c r="O2575" s="38"/>
      <c r="P2575" s="38"/>
      <c r="U2575" s="39">
        <f t="shared" si="172"/>
        <v>9.468966</v>
      </c>
      <c r="V2575" s="34">
        <v>2.8860000000000001</v>
      </c>
      <c r="X2575" s="39">
        <v>7.83</v>
      </c>
      <c r="Y2575" s="34">
        <v>2.387</v>
      </c>
      <c r="AA2575" s="34">
        <v>426.40199999999999</v>
      </c>
      <c r="AB2575" s="34">
        <v>423.51600000000002</v>
      </c>
      <c r="AC2575" s="34">
        <v>424.01499999999999</v>
      </c>
      <c r="AD2575" s="34">
        <v>2.2770000000000001</v>
      </c>
      <c r="AE2575" s="34">
        <v>1.778</v>
      </c>
      <c r="AF2575" s="34">
        <f t="shared" si="173"/>
        <v>0.4989999999999668</v>
      </c>
    </row>
    <row r="2576" spans="1:32" s="34" customFormat="1" x14ac:dyDescent="0.2">
      <c r="A2576" s="34" t="s">
        <v>200</v>
      </c>
      <c r="B2576" s="42">
        <v>473421095052301</v>
      </c>
      <c r="C2576" s="36">
        <v>312</v>
      </c>
      <c r="D2576" s="37">
        <v>31578</v>
      </c>
      <c r="E2576" s="37"/>
      <c r="F2576" s="37"/>
      <c r="G2576" s="37"/>
      <c r="H2576" s="37"/>
      <c r="I2576" s="37"/>
      <c r="J2576" s="38" t="s">
        <v>206</v>
      </c>
      <c r="K2576" s="38"/>
      <c r="L2576" s="38"/>
      <c r="M2576" s="38"/>
      <c r="N2576" s="38"/>
      <c r="O2576" s="38"/>
      <c r="P2576" s="38"/>
      <c r="U2576" s="39">
        <f t="shared" si="172"/>
        <v>9.7412890000000001</v>
      </c>
      <c r="V2576" s="34">
        <v>2.9689999999999999</v>
      </c>
      <c r="X2576" s="39">
        <v>8.02</v>
      </c>
      <c r="Y2576" s="34">
        <v>2.4449999999999998</v>
      </c>
      <c r="AA2576" s="34">
        <v>426.40199999999999</v>
      </c>
      <c r="AB2576" s="34">
        <v>423.43299999999999</v>
      </c>
      <c r="AC2576" s="34">
        <v>423.95800000000003</v>
      </c>
      <c r="AD2576" s="34">
        <v>2.36</v>
      </c>
      <c r="AE2576" s="34">
        <v>1.8360000000000001</v>
      </c>
      <c r="AF2576" s="34">
        <f t="shared" si="173"/>
        <v>0.52500000000003411</v>
      </c>
    </row>
    <row r="2577" spans="1:32" s="34" customFormat="1" x14ac:dyDescent="0.2">
      <c r="A2577" s="34" t="s">
        <v>200</v>
      </c>
      <c r="B2577" s="42">
        <v>473421095052301</v>
      </c>
      <c r="C2577" s="36">
        <v>312</v>
      </c>
      <c r="D2577" s="37">
        <v>31592</v>
      </c>
      <c r="E2577" s="37"/>
      <c r="F2577" s="37"/>
      <c r="G2577" s="37"/>
      <c r="H2577" s="37"/>
      <c r="I2577" s="37"/>
      <c r="J2577" s="38" t="s">
        <v>206</v>
      </c>
      <c r="K2577" s="38"/>
      <c r="L2577" s="38"/>
      <c r="M2577" s="38"/>
      <c r="N2577" s="38"/>
      <c r="O2577" s="38"/>
      <c r="P2577" s="38"/>
      <c r="U2577" s="39">
        <f t="shared" si="172"/>
        <v>9.7314460000000018</v>
      </c>
      <c r="V2577" s="34">
        <v>2.9660000000000002</v>
      </c>
      <c r="X2577" s="39">
        <v>8.01</v>
      </c>
      <c r="Y2577" s="34">
        <v>2.4409999999999998</v>
      </c>
      <c r="AA2577" s="34">
        <v>426.40199999999999</v>
      </c>
      <c r="AB2577" s="34">
        <v>423.43599999999998</v>
      </c>
      <c r="AC2577" s="34">
        <v>423.96100000000001</v>
      </c>
      <c r="AD2577" s="34">
        <v>2.3570000000000002</v>
      </c>
      <c r="AE2577" s="34">
        <v>1.8320000000000001</v>
      </c>
      <c r="AF2577" s="34">
        <f t="shared" si="173"/>
        <v>0.52500000000003411</v>
      </c>
    </row>
    <row r="2578" spans="1:32" s="34" customFormat="1" x14ac:dyDescent="0.2">
      <c r="A2578" s="34" t="s">
        <v>200</v>
      </c>
      <c r="B2578" s="42">
        <v>473421095052301</v>
      </c>
      <c r="C2578" s="36">
        <v>312</v>
      </c>
      <c r="D2578" s="37">
        <v>31602</v>
      </c>
      <c r="E2578" s="37"/>
      <c r="F2578" s="37"/>
      <c r="G2578" s="37"/>
      <c r="H2578" s="37"/>
      <c r="I2578" s="37"/>
      <c r="J2578" s="38" t="s">
        <v>206</v>
      </c>
      <c r="K2578" s="38"/>
      <c r="L2578" s="38"/>
      <c r="M2578" s="38"/>
      <c r="N2578" s="38"/>
      <c r="O2578" s="38"/>
      <c r="P2578" s="38"/>
      <c r="U2578" s="39">
        <f t="shared" si="172"/>
        <v>9.7905040000000003</v>
      </c>
      <c r="V2578" s="34">
        <v>2.984</v>
      </c>
      <c r="X2578" s="39">
        <v>8.07</v>
      </c>
      <c r="Y2578" s="34">
        <v>2.46</v>
      </c>
      <c r="AA2578" s="34">
        <v>426.40199999999999</v>
      </c>
      <c r="AB2578" s="34">
        <v>423.41800000000001</v>
      </c>
      <c r="AC2578" s="34">
        <v>423.94200000000001</v>
      </c>
      <c r="AD2578" s="34">
        <v>2.375</v>
      </c>
      <c r="AE2578" s="34">
        <v>1.851</v>
      </c>
      <c r="AF2578" s="34">
        <f t="shared" si="173"/>
        <v>0.52400000000000091</v>
      </c>
    </row>
    <row r="2579" spans="1:32" s="34" customFormat="1" x14ac:dyDescent="0.2">
      <c r="A2579" s="34" t="s">
        <v>200</v>
      </c>
      <c r="B2579" s="42">
        <v>473421095052301</v>
      </c>
      <c r="C2579" s="36">
        <v>312</v>
      </c>
      <c r="D2579" s="37">
        <v>31606</v>
      </c>
      <c r="E2579" s="37"/>
      <c r="F2579" s="37"/>
      <c r="G2579" s="37"/>
      <c r="H2579" s="37"/>
      <c r="I2579" s="37"/>
      <c r="J2579" s="38" t="s">
        <v>206</v>
      </c>
      <c r="K2579" s="38"/>
      <c r="L2579" s="38"/>
      <c r="M2579" s="38"/>
      <c r="N2579" s="38"/>
      <c r="O2579" s="38"/>
      <c r="P2579" s="38"/>
      <c r="U2579" s="39">
        <f t="shared" si="172"/>
        <v>10.020173999999999</v>
      </c>
      <c r="V2579" s="34">
        <v>3.0539999999999998</v>
      </c>
      <c r="X2579" s="39">
        <v>8.07</v>
      </c>
      <c r="Y2579" s="34">
        <v>2.46</v>
      </c>
      <c r="AA2579" s="34">
        <v>426.40199999999999</v>
      </c>
      <c r="AB2579" s="34">
        <v>423.34800000000001</v>
      </c>
      <c r="AC2579" s="34">
        <v>423.94200000000001</v>
      </c>
      <c r="AD2579" s="34">
        <v>2.4449999999999998</v>
      </c>
      <c r="AE2579" s="34">
        <v>1.851</v>
      </c>
      <c r="AF2579" s="34">
        <f t="shared" si="173"/>
        <v>0.59399999999999409</v>
      </c>
    </row>
    <row r="2580" spans="1:32" s="34" customFormat="1" x14ac:dyDescent="0.2">
      <c r="A2580" s="34" t="s">
        <v>200</v>
      </c>
      <c r="B2580" s="42">
        <v>473421095052301</v>
      </c>
      <c r="C2580" s="36">
        <v>312</v>
      </c>
      <c r="D2580" s="37">
        <v>31614</v>
      </c>
      <c r="E2580" s="37"/>
      <c r="F2580" s="37"/>
      <c r="G2580" s="37"/>
      <c r="H2580" s="37"/>
      <c r="I2580" s="37"/>
      <c r="J2580" s="38" t="s">
        <v>206</v>
      </c>
      <c r="K2580" s="38"/>
      <c r="L2580" s="38"/>
      <c r="M2580" s="38"/>
      <c r="N2580" s="38"/>
      <c r="O2580" s="38"/>
      <c r="P2580" s="38"/>
      <c r="U2580" s="39">
        <f t="shared" si="172"/>
        <v>10.112042000000001</v>
      </c>
      <c r="V2580" s="34">
        <v>3.0819999999999999</v>
      </c>
      <c r="X2580" s="39">
        <v>8.09</v>
      </c>
      <c r="Y2580" s="34">
        <v>2.4660000000000002</v>
      </c>
      <c r="AA2580" s="34">
        <v>426.40199999999999</v>
      </c>
      <c r="AB2580" s="34">
        <v>423.32100000000003</v>
      </c>
      <c r="AC2580" s="34">
        <v>423.93599999999998</v>
      </c>
      <c r="AD2580" s="34">
        <v>2.4729999999999999</v>
      </c>
      <c r="AE2580" s="34">
        <v>1.857</v>
      </c>
      <c r="AF2580" s="34">
        <f t="shared" si="173"/>
        <v>0.61499999999995225</v>
      </c>
    </row>
    <row r="2581" spans="1:32" s="34" customFormat="1" x14ac:dyDescent="0.2">
      <c r="A2581" s="34" t="s">
        <v>200</v>
      </c>
      <c r="B2581" s="42">
        <v>473421095052301</v>
      </c>
      <c r="C2581" s="36">
        <v>312</v>
      </c>
      <c r="D2581" s="37">
        <v>31719</v>
      </c>
      <c r="E2581" s="37"/>
      <c r="F2581" s="37"/>
      <c r="G2581" s="37"/>
      <c r="H2581" s="37"/>
      <c r="I2581" s="37"/>
      <c r="J2581" s="38" t="s">
        <v>206</v>
      </c>
      <c r="K2581" s="38"/>
      <c r="L2581" s="38"/>
      <c r="M2581" s="38"/>
      <c r="N2581" s="38"/>
      <c r="O2581" s="38"/>
      <c r="P2581" s="38"/>
      <c r="U2581" s="39">
        <f t="shared" si="172"/>
        <v>10.541853000000001</v>
      </c>
      <c r="V2581" s="34">
        <v>3.2130000000000001</v>
      </c>
      <c r="X2581" s="39">
        <v>8.31</v>
      </c>
      <c r="Y2581" s="34">
        <v>2.5329999999999999</v>
      </c>
      <c r="AA2581" s="34">
        <v>426.40199999999999</v>
      </c>
      <c r="AB2581" s="34">
        <v>423.18900000000002</v>
      </c>
      <c r="AC2581" s="34">
        <v>423.86900000000003</v>
      </c>
      <c r="AD2581" s="34">
        <v>2.6040000000000001</v>
      </c>
      <c r="AE2581" s="34">
        <v>1.9239999999999999</v>
      </c>
      <c r="AF2581" s="34">
        <f t="shared" si="173"/>
        <v>0.68000000000000682</v>
      </c>
    </row>
    <row r="2582" spans="1:32" s="34" customFormat="1" x14ac:dyDescent="0.2">
      <c r="A2582" s="34" t="s">
        <v>200</v>
      </c>
      <c r="B2582" s="42">
        <v>473421095052301</v>
      </c>
      <c r="C2582" s="36">
        <v>312</v>
      </c>
      <c r="D2582" s="37">
        <v>31774</v>
      </c>
      <c r="E2582" s="37"/>
      <c r="F2582" s="37"/>
      <c r="G2582" s="37"/>
      <c r="H2582" s="37"/>
      <c r="I2582" s="37"/>
      <c r="J2582" s="38" t="s">
        <v>206</v>
      </c>
      <c r="K2582" s="38"/>
      <c r="L2582" s="38"/>
      <c r="M2582" s="38"/>
      <c r="N2582" s="38"/>
      <c r="O2582" s="38"/>
      <c r="P2582" s="38"/>
      <c r="U2582" s="39">
        <f t="shared" si="172"/>
        <v>10.571382</v>
      </c>
      <c r="V2582" s="34">
        <v>3.222</v>
      </c>
      <c r="X2582" s="39">
        <v>8.5299999999999994</v>
      </c>
      <c r="Y2582" s="34">
        <v>2.6</v>
      </c>
      <c r="AA2582" s="34">
        <v>426.40199999999999</v>
      </c>
      <c r="AB2582" s="34">
        <v>423.18</v>
      </c>
      <c r="AC2582" s="34">
        <v>423.80200000000002</v>
      </c>
      <c r="AD2582" s="34">
        <v>2.613</v>
      </c>
      <c r="AE2582" s="34">
        <v>1.9910000000000001</v>
      </c>
      <c r="AF2582" s="34">
        <f t="shared" si="173"/>
        <v>0.6220000000000141</v>
      </c>
    </row>
    <row r="2583" spans="1:32" s="34" customFormat="1" x14ac:dyDescent="0.2">
      <c r="A2583" s="34" t="s">
        <v>200</v>
      </c>
      <c r="B2583" s="42">
        <v>473421095052301</v>
      </c>
      <c r="C2583" s="36">
        <v>312</v>
      </c>
      <c r="D2583" s="37">
        <v>31780</v>
      </c>
      <c r="E2583" s="37"/>
      <c r="F2583" s="37"/>
      <c r="G2583" s="37"/>
      <c r="H2583" s="37"/>
      <c r="I2583" s="37"/>
      <c r="J2583" s="38" t="s">
        <v>206</v>
      </c>
      <c r="K2583" s="38"/>
      <c r="L2583" s="38"/>
      <c r="M2583" s="38"/>
      <c r="N2583" s="38"/>
      <c r="O2583" s="38"/>
      <c r="P2583" s="38"/>
      <c r="U2583" s="39">
        <f t="shared" si="172"/>
        <v>10.850267000000001</v>
      </c>
      <c r="V2583" s="34">
        <v>3.3069999999999999</v>
      </c>
      <c r="X2583" s="39">
        <v>8.5399999999999991</v>
      </c>
      <c r="Y2583" s="34">
        <v>2.6030000000000002</v>
      </c>
      <c r="AA2583" s="34">
        <v>426.40199999999999</v>
      </c>
      <c r="AB2583" s="34">
        <v>423.09500000000003</v>
      </c>
      <c r="AC2583" s="34">
        <v>423.79899999999998</v>
      </c>
      <c r="AD2583" s="34">
        <v>2.698</v>
      </c>
      <c r="AE2583" s="34">
        <v>1.994</v>
      </c>
      <c r="AF2583" s="34">
        <f t="shared" si="173"/>
        <v>0.70399999999995089</v>
      </c>
    </row>
    <row r="2584" spans="1:32" s="34" customFormat="1" x14ac:dyDescent="0.2">
      <c r="A2584" s="34" t="s">
        <v>200</v>
      </c>
      <c r="B2584" s="42">
        <v>473421095052301</v>
      </c>
      <c r="C2584" s="36">
        <v>312</v>
      </c>
      <c r="D2584" s="37">
        <v>31788</v>
      </c>
      <c r="E2584" s="37"/>
      <c r="F2584" s="37"/>
      <c r="G2584" s="37"/>
      <c r="H2584" s="37"/>
      <c r="I2584" s="37"/>
      <c r="J2584" s="38" t="s">
        <v>206</v>
      </c>
      <c r="K2584" s="38"/>
      <c r="L2584" s="38"/>
      <c r="M2584" s="38"/>
      <c r="N2584" s="38"/>
      <c r="O2584" s="38"/>
      <c r="P2584" s="38"/>
      <c r="U2584" s="39">
        <f t="shared" si="172"/>
        <v>10.909325000000001</v>
      </c>
      <c r="V2584" s="34">
        <v>3.3250000000000002</v>
      </c>
      <c r="X2584" s="39">
        <v>8.5500000000000007</v>
      </c>
      <c r="Y2584" s="34">
        <v>2.6059999999999999</v>
      </c>
      <c r="AA2584" s="34">
        <v>426.40199999999999</v>
      </c>
      <c r="AB2584" s="34">
        <v>423.077</v>
      </c>
      <c r="AC2584" s="34">
        <v>423.79599999999999</v>
      </c>
      <c r="AD2584" s="34">
        <v>2.7160000000000002</v>
      </c>
      <c r="AE2584" s="34">
        <v>1.9970000000000001</v>
      </c>
      <c r="AF2584" s="34">
        <f t="shared" si="173"/>
        <v>0.71899999999999409</v>
      </c>
    </row>
    <row r="2585" spans="1:32" s="34" customFormat="1" x14ac:dyDescent="0.2">
      <c r="A2585" s="34" t="s">
        <v>200</v>
      </c>
      <c r="B2585" s="42">
        <v>473421095052301</v>
      </c>
      <c r="C2585" s="36">
        <v>312</v>
      </c>
      <c r="D2585" s="37">
        <v>31905</v>
      </c>
      <c r="E2585" s="37"/>
      <c r="F2585" s="37"/>
      <c r="G2585" s="37"/>
      <c r="H2585" s="37"/>
      <c r="I2585" s="37"/>
      <c r="J2585" s="38" t="s">
        <v>206</v>
      </c>
      <c r="K2585" s="38"/>
      <c r="L2585" s="38"/>
      <c r="M2585" s="38"/>
      <c r="N2585" s="38"/>
      <c r="O2585" s="38"/>
      <c r="P2585" s="38"/>
      <c r="U2585" s="39"/>
      <c r="X2585" s="39">
        <v>8.6</v>
      </c>
      <c r="Y2585" s="34">
        <v>2.621</v>
      </c>
      <c r="AA2585" s="34">
        <v>426.40199999999999</v>
      </c>
      <c r="AC2585" s="34">
        <v>423.78100000000001</v>
      </c>
      <c r="AE2585" s="34">
        <v>2.012</v>
      </c>
    </row>
    <row r="2586" spans="1:32" s="34" customFormat="1" x14ac:dyDescent="0.2">
      <c r="A2586" s="34" t="s">
        <v>200</v>
      </c>
      <c r="B2586" s="42">
        <v>473421095052301</v>
      </c>
      <c r="C2586" s="36">
        <v>312</v>
      </c>
      <c r="D2586" s="37">
        <v>32352</v>
      </c>
      <c r="E2586" s="37"/>
      <c r="F2586" s="37"/>
      <c r="G2586" s="37"/>
      <c r="H2586" s="37"/>
      <c r="I2586" s="37"/>
      <c r="J2586" s="38" t="s">
        <v>206</v>
      </c>
      <c r="K2586" s="38"/>
      <c r="L2586" s="38"/>
      <c r="M2586" s="38"/>
      <c r="N2586" s="38"/>
      <c r="O2586" s="38"/>
      <c r="P2586" s="38"/>
      <c r="U2586" s="39">
        <f t="shared" si="172"/>
        <v>11.001193000000001</v>
      </c>
      <c r="V2586" s="34">
        <v>3.3530000000000002</v>
      </c>
      <c r="X2586" s="39">
        <v>8.52</v>
      </c>
      <c r="Y2586" s="34">
        <v>2.597</v>
      </c>
      <c r="AA2586" s="34">
        <v>426.40199999999999</v>
      </c>
      <c r="AB2586" s="34">
        <v>423.04899999999998</v>
      </c>
      <c r="AC2586" s="34">
        <v>423.80500000000001</v>
      </c>
      <c r="AD2586" s="34">
        <v>2.7440000000000002</v>
      </c>
      <c r="AE2586" s="34">
        <v>1.988</v>
      </c>
      <c r="AF2586" s="34">
        <f t="shared" si="173"/>
        <v>0.75600000000002865</v>
      </c>
    </row>
    <row r="2587" spans="1:32" s="34" customFormat="1" x14ac:dyDescent="0.2">
      <c r="A2587" s="34" t="s">
        <v>200</v>
      </c>
      <c r="B2587" s="42">
        <v>473421095052301</v>
      </c>
      <c r="C2587" s="36">
        <v>312</v>
      </c>
      <c r="D2587" s="37">
        <v>32381</v>
      </c>
      <c r="E2587" s="37"/>
      <c r="F2587" s="37"/>
      <c r="G2587" s="37"/>
      <c r="H2587" s="37"/>
      <c r="I2587" s="37"/>
      <c r="J2587" s="38" t="s">
        <v>206</v>
      </c>
      <c r="K2587" s="38"/>
      <c r="L2587" s="38"/>
      <c r="M2587" s="38"/>
      <c r="N2587" s="38"/>
      <c r="O2587" s="38"/>
      <c r="P2587" s="38"/>
      <c r="U2587" s="39">
        <f t="shared" si="172"/>
        <v>11.260392</v>
      </c>
      <c r="V2587" s="34">
        <v>3.4319999999999999</v>
      </c>
      <c r="X2587" s="39">
        <v>8.56</v>
      </c>
      <c r="Y2587" s="34">
        <v>2.609</v>
      </c>
      <c r="AA2587" s="34">
        <v>426.40199999999999</v>
      </c>
      <c r="AB2587" s="34">
        <v>422.97</v>
      </c>
      <c r="AC2587" s="34">
        <v>423.79300000000001</v>
      </c>
      <c r="AD2587" s="34">
        <v>2.823</v>
      </c>
      <c r="AE2587" s="34">
        <v>2</v>
      </c>
      <c r="AF2587" s="34">
        <f t="shared" si="173"/>
        <v>0.82299999999997908</v>
      </c>
    </row>
    <row r="2588" spans="1:32" s="34" customFormat="1" x14ac:dyDescent="0.2">
      <c r="A2588" s="34" t="s">
        <v>200</v>
      </c>
      <c r="B2588" s="42">
        <v>473421095052301</v>
      </c>
      <c r="C2588" s="36">
        <v>312</v>
      </c>
      <c r="D2588" s="37">
        <v>32381</v>
      </c>
      <c r="E2588" s="37"/>
      <c r="F2588" s="37"/>
      <c r="G2588" s="37"/>
      <c r="H2588" s="37"/>
      <c r="I2588" s="37"/>
      <c r="J2588" s="38" t="s">
        <v>206</v>
      </c>
      <c r="K2588" s="38"/>
      <c r="L2588" s="38"/>
      <c r="M2588" s="38"/>
      <c r="N2588" s="38"/>
      <c r="O2588" s="38"/>
      <c r="P2588" s="38"/>
      <c r="U2588" s="39"/>
      <c r="X2588" s="39">
        <v>8.52</v>
      </c>
      <c r="Y2588" s="34">
        <v>2.597</v>
      </c>
      <c r="AA2588" s="34">
        <v>426.40199999999999</v>
      </c>
      <c r="AC2588" s="34">
        <v>423.80500000000001</v>
      </c>
      <c r="AE2588" s="34">
        <v>1.988</v>
      </c>
    </row>
    <row r="2589" spans="1:32" s="34" customFormat="1" x14ac:dyDescent="0.2">
      <c r="A2589" s="34" t="s">
        <v>200</v>
      </c>
      <c r="B2589" s="42">
        <v>473421095052301</v>
      </c>
      <c r="C2589" s="36">
        <v>312</v>
      </c>
      <c r="D2589" s="37">
        <v>32723</v>
      </c>
      <c r="E2589" s="37"/>
      <c r="F2589" s="37"/>
      <c r="G2589" s="37"/>
      <c r="H2589" s="37"/>
      <c r="I2589" s="37"/>
      <c r="J2589" s="38" t="s">
        <v>206</v>
      </c>
      <c r="K2589" s="38"/>
      <c r="L2589" s="38"/>
      <c r="M2589" s="38"/>
      <c r="N2589" s="38"/>
      <c r="O2589" s="38"/>
      <c r="P2589" s="38"/>
      <c r="U2589" s="39">
        <f t="shared" ref="U2589:U2652" si="174">V2589*3.281</f>
        <v>10.53201</v>
      </c>
      <c r="V2589" s="34">
        <v>3.21</v>
      </c>
      <c r="X2589" s="39">
        <v>8.48</v>
      </c>
      <c r="Y2589" s="34">
        <v>2.585</v>
      </c>
      <c r="AA2589" s="34">
        <v>426.40199999999999</v>
      </c>
      <c r="AB2589" s="34">
        <v>423.19299999999998</v>
      </c>
      <c r="AC2589" s="34">
        <v>423.81700000000001</v>
      </c>
      <c r="AD2589" s="34">
        <v>2.601</v>
      </c>
      <c r="AE2589" s="34">
        <v>1.976</v>
      </c>
      <c r="AF2589" s="34">
        <f t="shared" si="173"/>
        <v>0.62400000000002365</v>
      </c>
    </row>
    <row r="2590" spans="1:32" s="34" customFormat="1" x14ac:dyDescent="0.2">
      <c r="A2590" s="34" t="s">
        <v>200</v>
      </c>
      <c r="B2590" s="42">
        <v>473421095052301</v>
      </c>
      <c r="C2590" s="36">
        <v>312</v>
      </c>
      <c r="D2590" s="37">
        <v>32755</v>
      </c>
      <c r="E2590" s="37"/>
      <c r="F2590" s="37"/>
      <c r="G2590" s="37"/>
      <c r="H2590" s="37"/>
      <c r="I2590" s="37"/>
      <c r="J2590" s="38" t="s">
        <v>206</v>
      </c>
      <c r="K2590" s="38"/>
      <c r="L2590" s="38"/>
      <c r="M2590" s="38"/>
      <c r="N2590" s="38"/>
      <c r="O2590" s="38"/>
      <c r="P2590" s="38"/>
      <c r="U2590" s="39">
        <f t="shared" si="174"/>
        <v>11.631145</v>
      </c>
      <c r="V2590" s="34">
        <v>3.5449999999999999</v>
      </c>
      <c r="X2590" s="39">
        <v>8.6300000000000008</v>
      </c>
      <c r="Y2590" s="34">
        <v>2.63</v>
      </c>
      <c r="AA2590" s="34">
        <v>426.40199999999999</v>
      </c>
      <c r="AB2590" s="34">
        <v>422.85700000000003</v>
      </c>
      <c r="AC2590" s="34">
        <v>423.77199999999999</v>
      </c>
      <c r="AD2590" s="34">
        <v>2.9359999999999999</v>
      </c>
      <c r="AE2590" s="34">
        <v>2.0209999999999999</v>
      </c>
      <c r="AF2590" s="34">
        <f t="shared" si="173"/>
        <v>0.91499999999996362</v>
      </c>
    </row>
    <row r="2591" spans="1:32" s="34" customFormat="1" x14ac:dyDescent="0.2">
      <c r="A2591" s="34" t="s">
        <v>200</v>
      </c>
      <c r="B2591" s="42">
        <v>473421095052301</v>
      </c>
      <c r="C2591" s="36">
        <v>312</v>
      </c>
      <c r="D2591" s="37">
        <v>32800</v>
      </c>
      <c r="E2591" s="37"/>
      <c r="F2591" s="37"/>
      <c r="G2591" s="37"/>
      <c r="H2591" s="37"/>
      <c r="I2591" s="37"/>
      <c r="J2591" s="38" t="s">
        <v>206</v>
      </c>
      <c r="K2591" s="38"/>
      <c r="L2591" s="38"/>
      <c r="M2591" s="38"/>
      <c r="N2591" s="38"/>
      <c r="O2591" s="38"/>
      <c r="P2591" s="38"/>
      <c r="U2591" s="39">
        <f t="shared" si="174"/>
        <v>10.899482000000001</v>
      </c>
      <c r="V2591" s="34">
        <v>3.3220000000000001</v>
      </c>
      <c r="X2591" s="39">
        <v>8.68</v>
      </c>
      <c r="Y2591" s="34">
        <v>2.6459999999999999</v>
      </c>
      <c r="AA2591" s="34">
        <v>426.40199999999999</v>
      </c>
      <c r="AB2591" s="34">
        <v>423.08</v>
      </c>
      <c r="AC2591" s="34">
        <v>423.75599999999997</v>
      </c>
      <c r="AD2591" s="34">
        <v>2.7130000000000001</v>
      </c>
      <c r="AE2591" s="34">
        <v>2.0369999999999999</v>
      </c>
      <c r="AF2591" s="34">
        <f t="shared" si="173"/>
        <v>0.67599999999998772</v>
      </c>
    </row>
    <row r="2592" spans="1:32" s="34" customFormat="1" x14ac:dyDescent="0.2">
      <c r="A2592" s="34" t="s">
        <v>200</v>
      </c>
      <c r="B2592" s="42">
        <v>473421095052301</v>
      </c>
      <c r="C2592" s="36">
        <v>312</v>
      </c>
      <c r="D2592" s="37">
        <v>32829</v>
      </c>
      <c r="E2592" s="37"/>
      <c r="F2592" s="37"/>
      <c r="G2592" s="37"/>
      <c r="H2592" s="37"/>
      <c r="I2592" s="37"/>
      <c r="J2592" s="38" t="s">
        <v>206</v>
      </c>
      <c r="K2592" s="38"/>
      <c r="L2592" s="38"/>
      <c r="M2592" s="38"/>
      <c r="N2592" s="38"/>
      <c r="O2592" s="38"/>
      <c r="P2592" s="38"/>
      <c r="U2592" s="39">
        <f t="shared" si="174"/>
        <v>10.942135</v>
      </c>
      <c r="V2592" s="34">
        <v>3.335</v>
      </c>
      <c r="X2592" s="39">
        <v>8.73</v>
      </c>
      <c r="Y2592" s="34">
        <v>2.661</v>
      </c>
      <c r="AA2592" s="34">
        <v>426.40199999999999</v>
      </c>
      <c r="AB2592" s="34">
        <v>423.06799999999998</v>
      </c>
      <c r="AC2592" s="34">
        <v>423.74099999999999</v>
      </c>
      <c r="AD2592" s="34">
        <v>2.726</v>
      </c>
      <c r="AE2592" s="34">
        <v>2.052</v>
      </c>
      <c r="AF2592" s="34">
        <f t="shared" si="173"/>
        <v>0.67300000000000182</v>
      </c>
    </row>
    <row r="2593" spans="1:32" s="34" customFormat="1" x14ac:dyDescent="0.2">
      <c r="A2593" s="34" t="s">
        <v>200</v>
      </c>
      <c r="B2593" s="42">
        <v>473421095052301</v>
      </c>
      <c r="C2593" s="36">
        <v>312</v>
      </c>
      <c r="D2593" s="37">
        <v>32881</v>
      </c>
      <c r="E2593" s="37"/>
      <c r="F2593" s="37"/>
      <c r="G2593" s="37"/>
      <c r="H2593" s="37"/>
      <c r="I2593" s="37"/>
      <c r="J2593" s="38" t="s">
        <v>206</v>
      </c>
      <c r="K2593" s="38"/>
      <c r="L2593" s="38"/>
      <c r="M2593" s="38"/>
      <c r="N2593" s="38"/>
      <c r="O2593" s="38"/>
      <c r="P2593" s="38"/>
      <c r="U2593" s="39">
        <f t="shared" si="174"/>
        <v>11.371946000000001</v>
      </c>
      <c r="V2593" s="34">
        <v>3.4660000000000002</v>
      </c>
      <c r="X2593" s="39">
        <v>8.89</v>
      </c>
      <c r="Y2593" s="34">
        <v>2.71</v>
      </c>
      <c r="AA2593" s="34">
        <v>426.40199999999999</v>
      </c>
      <c r="AB2593" s="34">
        <v>422.93599999999998</v>
      </c>
      <c r="AC2593" s="34">
        <v>423.69200000000001</v>
      </c>
      <c r="AD2593" s="34">
        <v>2.8570000000000002</v>
      </c>
      <c r="AE2593" s="34">
        <v>2.101</v>
      </c>
      <c r="AF2593" s="34">
        <f t="shared" si="173"/>
        <v>0.75600000000002865</v>
      </c>
    </row>
    <row r="2594" spans="1:32" s="34" customFormat="1" x14ac:dyDescent="0.2">
      <c r="A2594" s="34" t="s">
        <v>200</v>
      </c>
      <c r="B2594" s="42">
        <v>473421095052301</v>
      </c>
      <c r="C2594" s="36">
        <v>312</v>
      </c>
      <c r="D2594" s="37">
        <v>32930</v>
      </c>
      <c r="E2594" s="37"/>
      <c r="F2594" s="37"/>
      <c r="G2594" s="37"/>
      <c r="H2594" s="37"/>
      <c r="I2594" s="37"/>
      <c r="J2594" s="38" t="s">
        <v>206</v>
      </c>
      <c r="K2594" s="38"/>
      <c r="L2594" s="38"/>
      <c r="M2594" s="38"/>
      <c r="N2594" s="38"/>
      <c r="O2594" s="38"/>
      <c r="P2594" s="38"/>
      <c r="U2594" s="39">
        <f t="shared" si="174"/>
        <v>11.601616</v>
      </c>
      <c r="V2594" s="34">
        <v>3.536</v>
      </c>
      <c r="X2594" s="39">
        <v>9.0500000000000007</v>
      </c>
      <c r="Y2594" s="34">
        <v>2.758</v>
      </c>
      <c r="AA2594" s="34">
        <v>426.40199999999999</v>
      </c>
      <c r="AB2594" s="34">
        <v>422.86599999999999</v>
      </c>
      <c r="AC2594" s="34">
        <v>423.64400000000001</v>
      </c>
      <c r="AD2594" s="34">
        <v>2.927</v>
      </c>
      <c r="AE2594" s="34">
        <v>2.149</v>
      </c>
      <c r="AF2594" s="34">
        <f t="shared" si="173"/>
        <v>0.77800000000002001</v>
      </c>
    </row>
    <row r="2595" spans="1:32" s="34" customFormat="1" x14ac:dyDescent="0.2">
      <c r="A2595" s="34" t="s">
        <v>200</v>
      </c>
      <c r="B2595" s="42">
        <v>473421095052301</v>
      </c>
      <c r="C2595" s="36">
        <v>312</v>
      </c>
      <c r="D2595" s="37">
        <v>33257</v>
      </c>
      <c r="E2595" s="37"/>
      <c r="F2595" s="37"/>
      <c r="G2595" s="37"/>
      <c r="H2595" s="37"/>
      <c r="I2595" s="37"/>
      <c r="J2595" s="38" t="s">
        <v>206</v>
      </c>
      <c r="K2595" s="38"/>
      <c r="L2595" s="38"/>
      <c r="M2595" s="38"/>
      <c r="N2595" s="38"/>
      <c r="O2595" s="38"/>
      <c r="P2595" s="38"/>
      <c r="U2595" s="39">
        <f t="shared" si="174"/>
        <v>11.529434</v>
      </c>
      <c r="V2595" s="34">
        <v>3.5139999999999998</v>
      </c>
      <c r="X2595" s="39">
        <v>9.23</v>
      </c>
      <c r="Y2595" s="34">
        <v>2.8130000000000002</v>
      </c>
      <c r="AA2595" s="34">
        <v>426.40199999999999</v>
      </c>
      <c r="AB2595" s="34">
        <v>422.88799999999998</v>
      </c>
      <c r="AC2595" s="34">
        <v>423.589</v>
      </c>
      <c r="AD2595" s="34">
        <v>2.9049999999999998</v>
      </c>
      <c r="AE2595" s="34">
        <v>2.2040000000000002</v>
      </c>
      <c r="AF2595" s="34">
        <f t="shared" si="173"/>
        <v>0.70100000000002183</v>
      </c>
    </row>
    <row r="2596" spans="1:32" s="34" customFormat="1" x14ac:dyDescent="0.2">
      <c r="A2596" s="34" t="s">
        <v>200</v>
      </c>
      <c r="B2596" s="42">
        <v>473421095052301</v>
      </c>
      <c r="C2596" s="36">
        <v>312</v>
      </c>
      <c r="D2596" s="37">
        <v>33306</v>
      </c>
      <c r="E2596" s="37"/>
      <c r="F2596" s="37"/>
      <c r="G2596" s="37"/>
      <c r="H2596" s="37"/>
      <c r="I2596" s="37"/>
      <c r="J2596" s="38" t="s">
        <v>206</v>
      </c>
      <c r="K2596" s="38"/>
      <c r="L2596" s="38"/>
      <c r="M2596" s="38"/>
      <c r="N2596" s="38"/>
      <c r="O2596" s="38"/>
      <c r="P2596" s="38"/>
      <c r="U2596" s="39">
        <f t="shared" si="174"/>
        <v>11.562244</v>
      </c>
      <c r="V2596" s="34">
        <v>3.524</v>
      </c>
      <c r="X2596" s="39">
        <v>9.3699999999999992</v>
      </c>
      <c r="Y2596" s="34">
        <v>2.8559999999999999</v>
      </c>
      <c r="AA2596" s="34">
        <v>426.40199999999999</v>
      </c>
      <c r="AB2596" s="34">
        <v>422.87900000000002</v>
      </c>
      <c r="AC2596" s="34">
        <v>423.54599999999999</v>
      </c>
      <c r="AD2596" s="34">
        <v>2.915</v>
      </c>
      <c r="AE2596" s="34">
        <v>2.2469999999999999</v>
      </c>
      <c r="AF2596" s="34">
        <f t="shared" si="173"/>
        <v>0.66699999999997317</v>
      </c>
    </row>
    <row r="2597" spans="1:32" s="34" customFormat="1" x14ac:dyDescent="0.2">
      <c r="A2597" s="34" t="s">
        <v>200</v>
      </c>
      <c r="B2597" s="42">
        <v>473421095052301</v>
      </c>
      <c r="C2597" s="36">
        <v>312</v>
      </c>
      <c r="D2597" s="37">
        <v>33326</v>
      </c>
      <c r="E2597" s="37"/>
      <c r="F2597" s="37"/>
      <c r="G2597" s="37"/>
      <c r="H2597" s="37"/>
      <c r="I2597" s="37"/>
      <c r="J2597" s="38" t="s">
        <v>206</v>
      </c>
      <c r="K2597" s="38"/>
      <c r="L2597" s="38"/>
      <c r="M2597" s="38"/>
      <c r="N2597" s="38"/>
      <c r="O2597" s="38"/>
      <c r="P2597" s="38"/>
      <c r="U2597" s="39">
        <f t="shared" si="174"/>
        <v>11.54912</v>
      </c>
      <c r="V2597" s="34">
        <v>3.52</v>
      </c>
      <c r="X2597" s="39">
        <f t="shared" ref="X2597:X2633" si="175">Y2597*3.281</f>
        <v>9.2196100000000012</v>
      </c>
      <c r="Y2597" s="34">
        <v>2.81</v>
      </c>
      <c r="AA2597" s="34">
        <v>426.40199999999999</v>
      </c>
      <c r="AB2597" s="34">
        <v>422.88200000000001</v>
      </c>
      <c r="AC2597" s="34">
        <v>423.59199999999998</v>
      </c>
      <c r="AD2597" s="34">
        <v>2.911</v>
      </c>
      <c r="AE2597" s="34">
        <v>2.2010000000000001</v>
      </c>
      <c r="AF2597" s="34">
        <f t="shared" si="173"/>
        <v>0.70999999999997954</v>
      </c>
    </row>
    <row r="2598" spans="1:32" s="34" customFormat="1" x14ac:dyDescent="0.2">
      <c r="A2598" s="34" t="s">
        <v>200</v>
      </c>
      <c r="B2598" s="42">
        <v>473421095052301</v>
      </c>
      <c r="C2598" s="36">
        <v>312</v>
      </c>
      <c r="D2598" s="37">
        <v>33342</v>
      </c>
      <c r="E2598" s="37"/>
      <c r="F2598" s="37"/>
      <c r="G2598" s="37"/>
      <c r="H2598" s="37"/>
      <c r="I2598" s="37"/>
      <c r="J2598" s="38" t="s">
        <v>206</v>
      </c>
      <c r="K2598" s="38"/>
      <c r="L2598" s="38"/>
      <c r="M2598" s="38"/>
      <c r="N2598" s="38"/>
      <c r="O2598" s="38"/>
      <c r="P2598" s="38"/>
      <c r="U2598" s="39">
        <f t="shared" si="174"/>
        <v>11.352260000000001</v>
      </c>
      <c r="V2598" s="34">
        <v>3.46</v>
      </c>
      <c r="X2598" s="39">
        <f t="shared" si="175"/>
        <v>9.2032050000000005</v>
      </c>
      <c r="Y2598" s="34">
        <v>2.8050000000000002</v>
      </c>
      <c r="AA2598" s="34">
        <v>426.40199999999999</v>
      </c>
      <c r="AB2598" s="34">
        <v>422.94200000000001</v>
      </c>
      <c r="AC2598" s="34">
        <v>423.59699999999998</v>
      </c>
      <c r="AD2598" s="34">
        <v>2.851</v>
      </c>
      <c r="AE2598" s="34">
        <v>2.1960000000000002</v>
      </c>
      <c r="AF2598" s="34">
        <f t="shared" si="173"/>
        <v>0.65499999999997272</v>
      </c>
    </row>
    <row r="2599" spans="1:32" s="34" customFormat="1" x14ac:dyDescent="0.2">
      <c r="A2599" s="34" t="s">
        <v>200</v>
      </c>
      <c r="B2599" s="42">
        <v>473421095052301</v>
      </c>
      <c r="C2599" s="36">
        <v>312</v>
      </c>
      <c r="D2599" s="37">
        <v>33679</v>
      </c>
      <c r="E2599" s="37"/>
      <c r="F2599" s="37"/>
      <c r="G2599" s="37"/>
      <c r="H2599" s="37"/>
      <c r="I2599" s="37"/>
      <c r="J2599" s="38" t="s">
        <v>206</v>
      </c>
      <c r="K2599" s="38"/>
      <c r="L2599" s="38"/>
      <c r="M2599" s="38"/>
      <c r="N2599" s="38"/>
      <c r="O2599" s="38"/>
      <c r="P2599" s="38"/>
      <c r="U2599" s="39">
        <f t="shared" si="174"/>
        <v>11.598335000000001</v>
      </c>
      <c r="V2599" s="34">
        <v>3.5350000000000001</v>
      </c>
      <c r="X2599" s="39">
        <f t="shared" si="175"/>
        <v>9.058841000000001</v>
      </c>
      <c r="Y2599" s="34">
        <v>2.7610000000000001</v>
      </c>
      <c r="AA2599" s="34">
        <v>426.40199999999999</v>
      </c>
      <c r="AB2599" s="34">
        <v>422.87</v>
      </c>
      <c r="AC2599" s="34">
        <v>423.64</v>
      </c>
      <c r="AD2599" s="34">
        <v>2.93</v>
      </c>
      <c r="AE2599" s="34">
        <v>2.15</v>
      </c>
      <c r="AF2599" s="34">
        <f t="shared" si="173"/>
        <v>0.76999999999998181</v>
      </c>
    </row>
    <row r="2600" spans="1:32" s="34" customFormat="1" x14ac:dyDescent="0.2">
      <c r="A2600" s="34" t="s">
        <v>200</v>
      </c>
      <c r="B2600" s="42">
        <v>473421095052301</v>
      </c>
      <c r="C2600" s="36">
        <v>312</v>
      </c>
      <c r="D2600" s="37">
        <v>33784</v>
      </c>
      <c r="E2600" s="37"/>
      <c r="F2600" s="37"/>
      <c r="G2600" s="37"/>
      <c r="H2600" s="37"/>
      <c r="I2600" s="37"/>
      <c r="J2600" s="38" t="s">
        <v>206</v>
      </c>
      <c r="K2600" s="38"/>
      <c r="L2600" s="38"/>
      <c r="M2600" s="38"/>
      <c r="N2600" s="38"/>
      <c r="O2600" s="38"/>
      <c r="P2600" s="38"/>
      <c r="U2600" s="39">
        <f t="shared" si="174"/>
        <v>10.712465000000002</v>
      </c>
      <c r="V2600" s="34">
        <v>3.2650000000000001</v>
      </c>
      <c r="X2600" s="40">
        <f t="shared" si="175"/>
        <v>8.8587000000000007</v>
      </c>
      <c r="Y2600" s="34">
        <v>2.7</v>
      </c>
      <c r="AA2600" s="34">
        <v>426.40199999999999</v>
      </c>
    </row>
    <row r="2601" spans="1:32" s="34" customFormat="1" x14ac:dyDescent="0.2">
      <c r="A2601" s="34" t="s">
        <v>200</v>
      </c>
      <c r="B2601" s="42">
        <v>473421095052301</v>
      </c>
      <c r="C2601" s="36">
        <v>312</v>
      </c>
      <c r="D2601" s="37">
        <v>34033</v>
      </c>
      <c r="E2601" s="37"/>
      <c r="F2601" s="37"/>
      <c r="G2601" s="37"/>
      <c r="H2601" s="37"/>
      <c r="I2601" s="37"/>
      <c r="J2601" s="38" t="s">
        <v>206</v>
      </c>
      <c r="K2601" s="38"/>
      <c r="L2601" s="38"/>
      <c r="M2601" s="38"/>
      <c r="N2601" s="38"/>
      <c r="O2601" s="38"/>
      <c r="P2601" s="38"/>
      <c r="U2601" s="39">
        <f t="shared" si="174"/>
        <v>10.709184</v>
      </c>
      <c r="V2601" s="34">
        <v>3.2639999999999998</v>
      </c>
      <c r="X2601" s="39">
        <f t="shared" si="175"/>
        <v>8.8521380000000001</v>
      </c>
      <c r="Y2601" s="34">
        <v>2.698</v>
      </c>
      <c r="AA2601" s="34">
        <v>426.40199999999999</v>
      </c>
      <c r="AB2601" s="34">
        <v>423.14</v>
      </c>
      <c r="AC2601" s="34">
        <v>423.7</v>
      </c>
      <c r="AD2601" s="34">
        <v>2.6549999999999998</v>
      </c>
      <c r="AE2601" s="34">
        <v>2.089</v>
      </c>
      <c r="AF2601" s="34">
        <f t="shared" si="173"/>
        <v>0.56000000000000227</v>
      </c>
    </row>
    <row r="2602" spans="1:32" s="34" customFormat="1" x14ac:dyDescent="0.2">
      <c r="A2602" s="34" t="s">
        <v>200</v>
      </c>
      <c r="B2602" s="42">
        <v>473421095052301</v>
      </c>
      <c r="C2602" s="36">
        <v>312</v>
      </c>
      <c r="D2602" s="37">
        <v>34044</v>
      </c>
      <c r="E2602" s="37"/>
      <c r="F2602" s="37"/>
      <c r="G2602" s="37"/>
      <c r="H2602" s="37"/>
      <c r="I2602" s="37"/>
      <c r="J2602" s="38" t="s">
        <v>206</v>
      </c>
      <c r="K2602" s="38"/>
      <c r="L2602" s="38"/>
      <c r="M2602" s="38"/>
      <c r="N2602" s="38"/>
      <c r="O2602" s="38"/>
      <c r="P2602" s="38"/>
      <c r="U2602" s="39">
        <f t="shared" si="174"/>
        <v>11.181648000000001</v>
      </c>
      <c r="V2602" s="34">
        <v>3.4079999999999999</v>
      </c>
      <c r="X2602" s="39">
        <f t="shared" si="175"/>
        <v>8.8980720000000009</v>
      </c>
      <c r="Y2602" s="34">
        <v>2.7120000000000002</v>
      </c>
      <c r="AA2602" s="34">
        <v>426.40199999999999</v>
      </c>
      <c r="AB2602" s="34">
        <v>422.99</v>
      </c>
      <c r="AC2602" s="34">
        <v>423.69</v>
      </c>
      <c r="AD2602" s="34">
        <v>2.7989999999999999</v>
      </c>
      <c r="AE2602" s="34">
        <v>2.1030000000000002</v>
      </c>
      <c r="AF2602" s="34">
        <f t="shared" si="173"/>
        <v>0.69999999999998863</v>
      </c>
    </row>
    <row r="2603" spans="1:32" s="34" customFormat="1" x14ac:dyDescent="0.2">
      <c r="A2603" s="34" t="s">
        <v>200</v>
      </c>
      <c r="B2603" s="42">
        <v>473421095052301</v>
      </c>
      <c r="C2603" s="36">
        <v>312</v>
      </c>
      <c r="D2603" s="37">
        <v>34058</v>
      </c>
      <c r="E2603" s="37"/>
      <c r="F2603" s="37"/>
      <c r="G2603" s="37"/>
      <c r="H2603" s="37"/>
      <c r="I2603" s="37"/>
      <c r="J2603" s="38" t="s">
        <v>206</v>
      </c>
      <c r="K2603" s="38"/>
      <c r="L2603" s="38"/>
      <c r="M2603" s="38"/>
      <c r="N2603" s="38"/>
      <c r="O2603" s="38"/>
      <c r="P2603" s="38"/>
      <c r="U2603" s="39">
        <f t="shared" si="174"/>
        <v>10.686217000000001</v>
      </c>
      <c r="V2603" s="34">
        <v>3.2570000000000001</v>
      </c>
      <c r="X2603" s="39">
        <f t="shared" si="175"/>
        <v>8.7241789999999995</v>
      </c>
      <c r="Y2603" s="34">
        <v>2.6589999999999998</v>
      </c>
      <c r="AA2603" s="34">
        <v>426.40199999999999</v>
      </c>
      <c r="AB2603" s="34">
        <v>423.15</v>
      </c>
      <c r="AC2603" s="34">
        <v>423.74</v>
      </c>
      <c r="AD2603" s="34">
        <v>2.6480000000000001</v>
      </c>
      <c r="AE2603" s="34">
        <v>2.0499999999999998</v>
      </c>
      <c r="AF2603" s="34">
        <f t="shared" si="173"/>
        <v>0.59000000000003183</v>
      </c>
    </row>
    <row r="2604" spans="1:32" s="34" customFormat="1" x14ac:dyDescent="0.2">
      <c r="A2604" s="34" t="s">
        <v>200</v>
      </c>
      <c r="B2604" s="42">
        <v>473421095052301</v>
      </c>
      <c r="C2604" s="36">
        <v>312</v>
      </c>
      <c r="D2604" s="37">
        <v>34065</v>
      </c>
      <c r="E2604" s="37"/>
      <c r="F2604" s="37"/>
      <c r="G2604" s="37"/>
      <c r="H2604" s="37"/>
      <c r="I2604" s="37"/>
      <c r="J2604" s="38" t="s">
        <v>206</v>
      </c>
      <c r="K2604" s="38"/>
      <c r="L2604" s="38"/>
      <c r="M2604" s="38"/>
      <c r="N2604" s="38"/>
      <c r="O2604" s="38"/>
      <c r="P2604" s="38"/>
      <c r="U2604" s="39">
        <f t="shared" si="174"/>
        <v>10.640283</v>
      </c>
      <c r="V2604" s="34">
        <v>3.2429999999999999</v>
      </c>
      <c r="X2604" s="39">
        <f t="shared" si="175"/>
        <v>8.6848069999999993</v>
      </c>
      <c r="Y2604" s="34">
        <v>2.6469999999999998</v>
      </c>
      <c r="AA2604" s="34">
        <v>426.40199999999999</v>
      </c>
      <c r="AB2604" s="34">
        <v>423.16</v>
      </c>
      <c r="AC2604" s="34">
        <v>423.76</v>
      </c>
      <c r="AD2604" s="34">
        <v>2.6339999999999999</v>
      </c>
      <c r="AE2604" s="34">
        <v>2.0379999999999998</v>
      </c>
      <c r="AF2604" s="34">
        <f t="shared" si="173"/>
        <v>0.59999999999996589</v>
      </c>
    </row>
    <row r="2605" spans="1:32" s="34" customFormat="1" x14ac:dyDescent="0.2">
      <c r="A2605" s="34" t="s">
        <v>200</v>
      </c>
      <c r="B2605" s="42">
        <v>473421095052301</v>
      </c>
      <c r="C2605" s="36">
        <v>312</v>
      </c>
      <c r="D2605" s="37">
        <v>34075</v>
      </c>
      <c r="E2605" s="37"/>
      <c r="F2605" s="37"/>
      <c r="G2605" s="37"/>
      <c r="H2605" s="37"/>
      <c r="I2605" s="37"/>
      <c r="J2605" s="38" t="s">
        <v>206</v>
      </c>
      <c r="K2605" s="38"/>
      <c r="L2605" s="38"/>
      <c r="M2605" s="38"/>
      <c r="N2605" s="38"/>
      <c r="O2605" s="38"/>
      <c r="P2605" s="38"/>
      <c r="U2605" s="39">
        <f t="shared" si="174"/>
        <v>10.564820000000001</v>
      </c>
      <c r="V2605" s="34">
        <v>3.22</v>
      </c>
      <c r="X2605" s="39">
        <f t="shared" si="175"/>
        <v>8.5995010000000001</v>
      </c>
      <c r="Y2605" s="34">
        <v>2.621</v>
      </c>
      <c r="AA2605" s="34">
        <v>426.40199999999999</v>
      </c>
      <c r="AB2605" s="34">
        <v>423.18</v>
      </c>
      <c r="AC2605" s="34">
        <v>423.78</v>
      </c>
      <c r="AD2605" s="34">
        <v>2.6110000000000002</v>
      </c>
      <c r="AE2605" s="34">
        <v>2.012</v>
      </c>
      <c r="AF2605" s="34">
        <f t="shared" si="173"/>
        <v>0.59999999999996589</v>
      </c>
    </row>
    <row r="2606" spans="1:32" s="34" customFormat="1" x14ac:dyDescent="0.2">
      <c r="A2606" s="34" t="s">
        <v>200</v>
      </c>
      <c r="B2606" s="42">
        <v>473421095052301</v>
      </c>
      <c r="C2606" s="36">
        <v>312</v>
      </c>
      <c r="D2606" s="37">
        <v>34086</v>
      </c>
      <c r="E2606" s="37"/>
      <c r="F2606" s="37"/>
      <c r="G2606" s="37"/>
      <c r="H2606" s="37"/>
      <c r="I2606" s="37"/>
      <c r="J2606" s="38" t="s">
        <v>206</v>
      </c>
      <c r="K2606" s="38"/>
      <c r="L2606" s="38"/>
      <c r="M2606" s="38"/>
      <c r="N2606" s="38"/>
      <c r="O2606" s="38"/>
      <c r="P2606" s="38"/>
      <c r="U2606" s="39">
        <f t="shared" si="174"/>
        <v>10.335150000000001</v>
      </c>
      <c r="V2606" s="34">
        <v>3.15</v>
      </c>
      <c r="X2606" s="39">
        <f t="shared" si="175"/>
        <v>8.5568480000000005</v>
      </c>
      <c r="Y2606" s="34">
        <v>2.6080000000000001</v>
      </c>
      <c r="AA2606" s="34">
        <v>426.40199999999999</v>
      </c>
      <c r="AB2606" s="34">
        <v>423.25</v>
      </c>
      <c r="AC2606" s="34">
        <v>423.79</v>
      </c>
      <c r="AD2606" s="34">
        <v>2.5409999999999999</v>
      </c>
      <c r="AE2606" s="34">
        <v>1.9990000000000001</v>
      </c>
      <c r="AF2606" s="34">
        <f t="shared" si="173"/>
        <v>0.54000000000002046</v>
      </c>
    </row>
    <row r="2607" spans="1:32" s="34" customFormat="1" x14ac:dyDescent="0.2">
      <c r="A2607" s="34" t="s">
        <v>200</v>
      </c>
      <c r="B2607" s="42">
        <v>473421095052301</v>
      </c>
      <c r="C2607" s="36">
        <v>312</v>
      </c>
      <c r="D2607" s="37">
        <v>34100</v>
      </c>
      <c r="E2607" s="37"/>
      <c r="F2607" s="37"/>
      <c r="G2607" s="37"/>
      <c r="H2607" s="37"/>
      <c r="I2607" s="37"/>
      <c r="J2607" s="38" t="s">
        <v>206</v>
      </c>
      <c r="K2607" s="38"/>
      <c r="L2607" s="38"/>
      <c r="M2607" s="38"/>
      <c r="N2607" s="38"/>
      <c r="O2607" s="38"/>
      <c r="P2607" s="38"/>
      <c r="U2607" s="39">
        <f t="shared" si="174"/>
        <v>10.161257000000001</v>
      </c>
      <c r="V2607" s="34">
        <v>3.097</v>
      </c>
      <c r="X2607" s="39">
        <f t="shared" si="175"/>
        <v>8.4781040000000001</v>
      </c>
      <c r="Y2607" s="34">
        <v>2.5840000000000001</v>
      </c>
      <c r="AA2607" s="34">
        <v>426.40199999999999</v>
      </c>
      <c r="AB2607" s="34">
        <v>423.31</v>
      </c>
      <c r="AC2607" s="34">
        <v>423.82</v>
      </c>
      <c r="AD2607" s="34">
        <v>2.488</v>
      </c>
      <c r="AE2607" s="34">
        <v>1.9750000000000001</v>
      </c>
      <c r="AF2607" s="34">
        <f t="shared" si="173"/>
        <v>0.50999999999999091</v>
      </c>
    </row>
    <row r="2608" spans="1:32" s="34" customFormat="1" x14ac:dyDescent="0.2">
      <c r="A2608" s="34" t="s">
        <v>200</v>
      </c>
      <c r="B2608" s="42">
        <v>473421095052301</v>
      </c>
      <c r="C2608" s="36">
        <v>312</v>
      </c>
      <c r="D2608" s="37">
        <v>34110</v>
      </c>
      <c r="E2608" s="37"/>
      <c r="F2608" s="37"/>
      <c r="G2608" s="37"/>
      <c r="H2608" s="37"/>
      <c r="I2608" s="37"/>
      <c r="J2608" s="38" t="s">
        <v>206</v>
      </c>
      <c r="K2608" s="38"/>
      <c r="L2608" s="38"/>
      <c r="M2608" s="38"/>
      <c r="N2608" s="38"/>
      <c r="O2608" s="38"/>
      <c r="P2608" s="38"/>
      <c r="U2608" s="39">
        <f t="shared" si="174"/>
        <v>10.052984</v>
      </c>
      <c r="V2608" s="34">
        <v>3.0640000000000001</v>
      </c>
      <c r="X2608" s="39">
        <f t="shared" si="175"/>
        <v>8.4748230000000007</v>
      </c>
      <c r="Y2608" s="34">
        <v>2.5830000000000002</v>
      </c>
      <c r="AA2608" s="34">
        <v>426.40199999999999</v>
      </c>
      <c r="AB2608" s="34">
        <v>423.34</v>
      </c>
      <c r="AC2608" s="34">
        <v>423.82</v>
      </c>
      <c r="AD2608" s="34">
        <v>2.4550000000000001</v>
      </c>
      <c r="AE2608" s="34">
        <v>1.974</v>
      </c>
      <c r="AF2608" s="34">
        <f t="shared" si="173"/>
        <v>0.48000000000001819</v>
      </c>
    </row>
    <row r="2609" spans="1:32" s="34" customFormat="1" x14ac:dyDescent="0.2">
      <c r="A2609" s="34" t="s">
        <v>200</v>
      </c>
      <c r="B2609" s="42">
        <v>473421095052301</v>
      </c>
      <c r="C2609" s="36">
        <v>312</v>
      </c>
      <c r="D2609" s="37">
        <v>34117</v>
      </c>
      <c r="E2609" s="37"/>
      <c r="F2609" s="37"/>
      <c r="G2609" s="37"/>
      <c r="H2609" s="37"/>
      <c r="I2609" s="37"/>
      <c r="J2609" s="38" t="s">
        <v>206</v>
      </c>
      <c r="K2609" s="38"/>
      <c r="L2609" s="38"/>
      <c r="M2609" s="38"/>
      <c r="N2609" s="38"/>
      <c r="O2609" s="38"/>
      <c r="P2609" s="38"/>
      <c r="U2609" s="39">
        <f t="shared" si="174"/>
        <v>10.036579000000001</v>
      </c>
      <c r="V2609" s="34">
        <v>3.0590000000000002</v>
      </c>
      <c r="X2609" s="39">
        <f t="shared" si="175"/>
        <v>8.4649800000000006</v>
      </c>
      <c r="Y2609" s="34">
        <v>2.58</v>
      </c>
      <c r="AA2609" s="34">
        <v>426.40199999999999</v>
      </c>
      <c r="AB2609" s="34">
        <v>423.34</v>
      </c>
      <c r="AC2609" s="34">
        <v>423.82</v>
      </c>
      <c r="AD2609" s="34">
        <v>2.4500000000000002</v>
      </c>
      <c r="AE2609" s="34">
        <v>1.9710000000000001</v>
      </c>
      <c r="AF2609" s="34">
        <f t="shared" si="173"/>
        <v>0.48000000000001819</v>
      </c>
    </row>
    <row r="2610" spans="1:32" s="34" customFormat="1" x14ac:dyDescent="0.2">
      <c r="A2610" s="34" t="s">
        <v>200</v>
      </c>
      <c r="B2610" s="42">
        <v>473421095052301</v>
      </c>
      <c r="C2610" s="36">
        <v>312</v>
      </c>
      <c r="D2610" s="37">
        <v>34129</v>
      </c>
      <c r="E2610" s="37"/>
      <c r="F2610" s="37"/>
      <c r="G2610" s="37"/>
      <c r="H2610" s="37"/>
      <c r="I2610" s="37"/>
      <c r="J2610" s="38" t="s">
        <v>206</v>
      </c>
      <c r="K2610" s="38"/>
      <c r="L2610" s="38"/>
      <c r="M2610" s="38"/>
      <c r="N2610" s="38"/>
      <c r="O2610" s="38"/>
      <c r="P2610" s="38"/>
      <c r="U2610" s="39">
        <f t="shared" si="174"/>
        <v>10.030017000000001</v>
      </c>
      <c r="V2610" s="34">
        <v>3.0569999999999999</v>
      </c>
      <c r="X2610" s="39">
        <f t="shared" si="175"/>
        <v>8.4551370000000006</v>
      </c>
      <c r="Y2610" s="34">
        <v>2.577</v>
      </c>
      <c r="AA2610" s="34">
        <v>426.40199999999999</v>
      </c>
      <c r="AB2610" s="34">
        <v>423.35</v>
      </c>
      <c r="AC2610" s="34">
        <v>423.83</v>
      </c>
      <c r="AD2610" s="34">
        <v>2.448</v>
      </c>
      <c r="AE2610" s="34">
        <v>1.968</v>
      </c>
      <c r="AF2610" s="34">
        <f t="shared" si="173"/>
        <v>0.47999999999996135</v>
      </c>
    </row>
    <row r="2611" spans="1:32" s="34" customFormat="1" x14ac:dyDescent="0.2">
      <c r="A2611" s="34" t="s">
        <v>200</v>
      </c>
      <c r="B2611" s="42">
        <v>473421095052301</v>
      </c>
      <c r="C2611" s="36">
        <v>312</v>
      </c>
      <c r="D2611" s="37">
        <v>34267</v>
      </c>
      <c r="E2611" s="37"/>
      <c r="F2611" s="37"/>
      <c r="G2611" s="37"/>
      <c r="H2611" s="37"/>
      <c r="I2611" s="37"/>
      <c r="J2611" s="38" t="s">
        <v>206</v>
      </c>
      <c r="K2611" s="38"/>
      <c r="L2611" s="38"/>
      <c r="M2611" s="38"/>
      <c r="N2611" s="38"/>
      <c r="O2611" s="38"/>
      <c r="P2611" s="38"/>
      <c r="U2611" s="39">
        <f t="shared" si="174"/>
        <v>9.6658260000000009</v>
      </c>
      <c r="V2611" s="34">
        <v>2.9460000000000002</v>
      </c>
      <c r="X2611" s="39">
        <f t="shared" si="175"/>
        <v>8.3895169999999997</v>
      </c>
      <c r="Y2611" s="34">
        <v>2.5569999999999999</v>
      </c>
      <c r="AA2611" s="34">
        <v>426.40199999999999</v>
      </c>
      <c r="AB2611" s="34">
        <v>423.45600000000002</v>
      </c>
      <c r="AC2611" s="34">
        <v>423.84500000000003</v>
      </c>
      <c r="AD2611" s="34">
        <v>2.3370000000000002</v>
      </c>
      <c r="AE2611" s="34">
        <v>1.948</v>
      </c>
      <c r="AF2611" s="34">
        <f t="shared" si="173"/>
        <v>0.38900000000001</v>
      </c>
    </row>
    <row r="2612" spans="1:32" s="34" customFormat="1" x14ac:dyDescent="0.2">
      <c r="A2612" s="34" t="s">
        <v>200</v>
      </c>
      <c r="B2612" s="42">
        <v>473421095052301</v>
      </c>
      <c r="C2612" s="36">
        <v>312</v>
      </c>
      <c r="D2612" s="37">
        <v>34310</v>
      </c>
      <c r="E2612" s="37"/>
      <c r="F2612" s="37"/>
      <c r="G2612" s="37"/>
      <c r="H2612" s="37"/>
      <c r="I2612" s="37"/>
      <c r="J2612" s="38" t="s">
        <v>206</v>
      </c>
      <c r="K2612" s="38"/>
      <c r="L2612" s="38"/>
      <c r="M2612" s="38"/>
      <c r="N2612" s="38"/>
      <c r="O2612" s="38"/>
      <c r="P2612" s="38"/>
      <c r="U2612" s="39">
        <f t="shared" si="174"/>
        <v>9.888933999999999</v>
      </c>
      <c r="V2612" s="34">
        <v>3.0139999999999998</v>
      </c>
      <c r="X2612" s="39">
        <f t="shared" si="175"/>
        <v>8.5174760000000003</v>
      </c>
      <c r="Y2612" s="34">
        <v>2.5960000000000001</v>
      </c>
      <c r="AA2612" s="34">
        <v>426.40199999999999</v>
      </c>
      <c r="AB2612" s="34">
        <v>423.38799999999998</v>
      </c>
      <c r="AC2612" s="34">
        <v>423.80599999999998</v>
      </c>
      <c r="AD2612" s="34">
        <v>2.4049999999999998</v>
      </c>
      <c r="AE2612" s="34">
        <v>1.9870000000000001</v>
      </c>
      <c r="AF2612" s="34">
        <f t="shared" si="173"/>
        <v>0.41800000000000637</v>
      </c>
    </row>
    <row r="2613" spans="1:32" s="34" customFormat="1" x14ac:dyDescent="0.2">
      <c r="A2613" s="34" t="s">
        <v>200</v>
      </c>
      <c r="B2613" s="42">
        <v>473421095052301</v>
      </c>
      <c r="C2613" s="36">
        <v>312</v>
      </c>
      <c r="D2613" s="37">
        <v>34341</v>
      </c>
      <c r="E2613" s="37"/>
      <c r="F2613" s="37"/>
      <c r="G2613" s="37"/>
      <c r="H2613" s="37"/>
      <c r="I2613" s="37"/>
      <c r="J2613" s="38" t="s">
        <v>206</v>
      </c>
      <c r="K2613" s="38"/>
      <c r="L2613" s="38"/>
      <c r="M2613" s="38"/>
      <c r="N2613" s="38"/>
      <c r="O2613" s="38"/>
      <c r="P2613" s="38"/>
      <c r="U2613" s="39">
        <f t="shared" si="174"/>
        <v>10.112042000000001</v>
      </c>
      <c r="V2613" s="34">
        <v>3.0819999999999999</v>
      </c>
      <c r="X2613" s="39">
        <f t="shared" si="175"/>
        <v>8.6159060000000007</v>
      </c>
      <c r="Y2613" s="34">
        <v>2.6259999999999999</v>
      </c>
      <c r="AA2613" s="34">
        <v>426.40199999999999</v>
      </c>
      <c r="AB2613" s="34">
        <v>423.32</v>
      </c>
      <c r="AC2613" s="34">
        <v>423.77600000000001</v>
      </c>
      <c r="AD2613" s="34">
        <v>2.4729999999999999</v>
      </c>
      <c r="AE2613" s="34">
        <v>2.0169999999999999</v>
      </c>
      <c r="AF2613" s="34">
        <f t="shared" si="173"/>
        <v>0.45600000000001728</v>
      </c>
    </row>
    <row r="2614" spans="1:32" s="34" customFormat="1" x14ac:dyDescent="0.2">
      <c r="A2614" s="34" t="s">
        <v>200</v>
      </c>
      <c r="B2614" s="42">
        <v>473421095052301</v>
      </c>
      <c r="C2614" s="36">
        <v>312</v>
      </c>
      <c r="D2614" s="37">
        <v>34366</v>
      </c>
      <c r="E2614" s="37"/>
      <c r="F2614" s="37"/>
      <c r="G2614" s="37"/>
      <c r="H2614" s="37"/>
      <c r="I2614" s="37"/>
      <c r="J2614" s="38" t="s">
        <v>206</v>
      </c>
      <c r="K2614" s="38"/>
      <c r="L2614" s="38"/>
      <c r="M2614" s="38"/>
      <c r="N2614" s="38"/>
      <c r="O2614" s="38"/>
      <c r="P2614" s="38"/>
      <c r="U2614" s="39">
        <f t="shared" si="174"/>
        <v>10.295778</v>
      </c>
      <c r="V2614" s="34">
        <v>3.1379999999999999</v>
      </c>
      <c r="X2614" s="39">
        <f t="shared" si="175"/>
        <v>8.6618400000000015</v>
      </c>
      <c r="Y2614" s="34">
        <v>2.64</v>
      </c>
      <c r="AA2614" s="34">
        <v>426.40199999999999</v>
      </c>
      <c r="AB2614" s="34">
        <v>423.26400000000001</v>
      </c>
      <c r="AC2614" s="34">
        <v>423.762</v>
      </c>
      <c r="AD2614" s="34">
        <v>2.5289999999999999</v>
      </c>
      <c r="AE2614" s="34">
        <v>2.0310000000000001</v>
      </c>
      <c r="AF2614" s="34">
        <f t="shared" si="173"/>
        <v>0.49799999999999045</v>
      </c>
    </row>
    <row r="2615" spans="1:32" s="34" customFormat="1" x14ac:dyDescent="0.2">
      <c r="A2615" s="34" t="s">
        <v>200</v>
      </c>
      <c r="B2615" s="42">
        <v>473421095052301</v>
      </c>
      <c r="C2615" s="36">
        <v>312</v>
      </c>
      <c r="D2615" s="37">
        <v>34402</v>
      </c>
      <c r="E2615" s="37"/>
      <c r="F2615" s="37"/>
      <c r="G2615" s="37"/>
      <c r="H2615" s="37"/>
      <c r="I2615" s="37"/>
      <c r="J2615" s="38" t="s">
        <v>206</v>
      </c>
      <c r="K2615" s="38"/>
      <c r="L2615" s="38"/>
      <c r="M2615" s="38"/>
      <c r="N2615" s="38"/>
      <c r="O2615" s="38"/>
      <c r="P2615" s="38"/>
      <c r="U2615" s="39">
        <f t="shared" si="174"/>
        <v>10.551696000000002</v>
      </c>
      <c r="V2615" s="34">
        <v>3.2160000000000002</v>
      </c>
      <c r="X2615" s="39">
        <f t="shared" si="175"/>
        <v>8.7044930000000011</v>
      </c>
      <c r="Y2615" s="34">
        <v>2.653</v>
      </c>
      <c r="AA2615" s="34">
        <v>426.40199999999999</v>
      </c>
      <c r="AB2615" s="34">
        <v>423.18599999999998</v>
      </c>
      <c r="AC2615" s="34">
        <v>423.74900000000002</v>
      </c>
      <c r="AD2615" s="34">
        <v>2.6070000000000002</v>
      </c>
      <c r="AE2615" s="34">
        <v>2.044</v>
      </c>
      <c r="AF2615" s="34">
        <f t="shared" si="173"/>
        <v>0.56300000000004502</v>
      </c>
    </row>
    <row r="2616" spans="1:32" s="34" customFormat="1" x14ac:dyDescent="0.2">
      <c r="A2616" s="34" t="s">
        <v>200</v>
      </c>
      <c r="B2616" s="42">
        <v>473421095052301</v>
      </c>
      <c r="C2616" s="36">
        <v>312</v>
      </c>
      <c r="D2616" s="37">
        <v>34438</v>
      </c>
      <c r="E2616" s="37"/>
      <c r="F2616" s="37"/>
      <c r="G2616" s="37"/>
      <c r="H2616" s="37"/>
      <c r="I2616" s="37"/>
      <c r="J2616" s="38" t="s">
        <v>206</v>
      </c>
      <c r="K2616" s="38"/>
      <c r="L2616" s="38"/>
      <c r="M2616" s="38"/>
      <c r="N2616" s="38"/>
      <c r="O2616" s="38"/>
      <c r="P2616" s="38"/>
      <c r="U2616" s="39">
        <f t="shared" si="174"/>
        <v>10.377803</v>
      </c>
      <c r="V2616" s="34">
        <v>3.1629999999999998</v>
      </c>
      <c r="X2616" s="39">
        <f t="shared" si="175"/>
        <v>8.5666910000000005</v>
      </c>
      <c r="Y2616" s="34">
        <v>2.6110000000000002</v>
      </c>
      <c r="AA2616" s="34">
        <v>426.40199999999999</v>
      </c>
      <c r="AB2616" s="34">
        <v>423.23899999999998</v>
      </c>
      <c r="AC2616" s="34">
        <v>423.791</v>
      </c>
      <c r="AD2616" s="34">
        <v>2.5539999999999998</v>
      </c>
      <c r="AE2616" s="34">
        <v>2.0019999999999998</v>
      </c>
      <c r="AF2616" s="34">
        <f t="shared" si="173"/>
        <v>0.55200000000002092</v>
      </c>
    </row>
    <row r="2617" spans="1:32" s="34" customFormat="1" x14ac:dyDescent="0.2">
      <c r="A2617" s="34" t="s">
        <v>200</v>
      </c>
      <c r="B2617" s="42">
        <v>473421095052301</v>
      </c>
      <c r="C2617" s="36">
        <v>312</v>
      </c>
      <c r="D2617" s="37">
        <v>34488</v>
      </c>
      <c r="E2617" s="37"/>
      <c r="F2617" s="37"/>
      <c r="G2617" s="37"/>
      <c r="H2617" s="37"/>
      <c r="I2617" s="37"/>
      <c r="J2617" s="38" t="s">
        <v>206</v>
      </c>
      <c r="K2617" s="38"/>
      <c r="L2617" s="38"/>
      <c r="M2617" s="38"/>
      <c r="N2617" s="38"/>
      <c r="O2617" s="38"/>
      <c r="P2617" s="38"/>
      <c r="U2617" s="39">
        <f t="shared" si="174"/>
        <v>9.8233140000000017</v>
      </c>
      <c r="V2617" s="34">
        <v>2.9940000000000002</v>
      </c>
      <c r="X2617" s="39">
        <f t="shared" si="175"/>
        <v>8.422327000000001</v>
      </c>
      <c r="Y2617" s="34">
        <v>2.5670000000000002</v>
      </c>
      <c r="AA2617" s="34">
        <v>426.40199999999999</v>
      </c>
      <c r="AB2617" s="34">
        <v>423.40800000000002</v>
      </c>
      <c r="AC2617" s="34">
        <v>423.83499999999998</v>
      </c>
      <c r="AD2617" s="34">
        <v>2.3849999999999998</v>
      </c>
      <c r="AE2617" s="34">
        <v>1.958</v>
      </c>
      <c r="AF2617" s="34">
        <f t="shared" ref="AF2617:AF2680" si="176">AC2617-AB2617</f>
        <v>0.42699999999996407</v>
      </c>
    </row>
    <row r="2618" spans="1:32" s="34" customFormat="1" x14ac:dyDescent="0.2">
      <c r="A2618" s="34" t="s">
        <v>200</v>
      </c>
      <c r="B2618" s="42">
        <v>473421095052301</v>
      </c>
      <c r="C2618" s="36">
        <v>312</v>
      </c>
      <c r="D2618" s="37">
        <v>34522</v>
      </c>
      <c r="E2618" s="37"/>
      <c r="F2618" s="37"/>
      <c r="G2618" s="37"/>
      <c r="H2618" s="37"/>
      <c r="I2618" s="37"/>
      <c r="J2618" s="38" t="s">
        <v>206</v>
      </c>
      <c r="K2618" s="38"/>
      <c r="L2618" s="38"/>
      <c r="M2618" s="38"/>
      <c r="N2618" s="38"/>
      <c r="O2618" s="38"/>
      <c r="P2618" s="38"/>
      <c r="U2618" s="39">
        <f t="shared" si="174"/>
        <v>9.6789500000000004</v>
      </c>
      <c r="V2618" s="34">
        <v>2.95</v>
      </c>
      <c r="X2618" s="39">
        <f t="shared" si="175"/>
        <v>8.3206160000000011</v>
      </c>
      <c r="Y2618" s="34">
        <v>2.536</v>
      </c>
      <c r="AA2618" s="34">
        <v>426.40199999999999</v>
      </c>
      <c r="AB2618" s="34">
        <v>423.452</v>
      </c>
      <c r="AC2618" s="34">
        <v>423.86599999999999</v>
      </c>
      <c r="AD2618" s="34">
        <v>2.3410000000000002</v>
      </c>
      <c r="AE2618" s="34">
        <v>1.927</v>
      </c>
      <c r="AF2618" s="34">
        <f t="shared" si="176"/>
        <v>0.41399999999998727</v>
      </c>
    </row>
    <row r="2619" spans="1:32" s="34" customFormat="1" x14ac:dyDescent="0.2">
      <c r="A2619" s="34" t="s">
        <v>200</v>
      </c>
      <c r="B2619" s="42">
        <v>473421095052301</v>
      </c>
      <c r="C2619" s="36">
        <v>312</v>
      </c>
      <c r="D2619" s="37">
        <v>34561</v>
      </c>
      <c r="E2619" s="37"/>
      <c r="F2619" s="37"/>
      <c r="G2619" s="37"/>
      <c r="H2619" s="37"/>
      <c r="I2619" s="37"/>
      <c r="J2619" s="38" t="s">
        <v>206</v>
      </c>
      <c r="K2619" s="38"/>
      <c r="L2619" s="38"/>
      <c r="M2619" s="38"/>
      <c r="N2619" s="38"/>
      <c r="O2619" s="38"/>
      <c r="P2619" s="38"/>
      <c r="U2619" s="39"/>
      <c r="X2619" s="39">
        <f t="shared" si="175"/>
        <v>8.2090619999999994</v>
      </c>
      <c r="Y2619" s="34">
        <v>2.5019999999999998</v>
      </c>
      <c r="AA2619" s="34">
        <v>426.40199999999999</v>
      </c>
      <c r="AC2619" s="34">
        <v>423.9</v>
      </c>
      <c r="AE2619" s="34">
        <v>1.893</v>
      </c>
    </row>
    <row r="2620" spans="1:32" s="34" customFormat="1" x14ac:dyDescent="0.2">
      <c r="A2620" s="34" t="s">
        <v>200</v>
      </c>
      <c r="B2620" s="42">
        <v>473421095052301</v>
      </c>
      <c r="C2620" s="36">
        <v>312</v>
      </c>
      <c r="D2620" s="37">
        <v>34589</v>
      </c>
      <c r="E2620" s="37"/>
      <c r="F2620" s="37"/>
      <c r="G2620" s="37"/>
      <c r="H2620" s="37"/>
      <c r="I2620" s="37"/>
      <c r="J2620" s="38" t="s">
        <v>206</v>
      </c>
      <c r="K2620" s="38"/>
      <c r="L2620" s="38"/>
      <c r="M2620" s="38"/>
      <c r="N2620" s="38"/>
      <c r="O2620" s="38"/>
      <c r="P2620" s="38"/>
      <c r="U2620" s="39">
        <f t="shared" si="174"/>
        <v>9.5214620000000014</v>
      </c>
      <c r="V2620" s="34">
        <v>2.9020000000000001</v>
      </c>
      <c r="X2620" s="39">
        <f t="shared" si="175"/>
        <v>8.2451530000000002</v>
      </c>
      <c r="Y2620" s="34">
        <v>2.5129999999999999</v>
      </c>
      <c r="AA2620" s="34">
        <v>426.40199999999999</v>
      </c>
      <c r="AB2620" s="34">
        <v>423.5</v>
      </c>
      <c r="AC2620" s="34">
        <v>423.88900000000001</v>
      </c>
      <c r="AD2620" s="34">
        <v>2.2930000000000001</v>
      </c>
      <c r="AE2620" s="34">
        <v>1.9039999999999999</v>
      </c>
      <c r="AF2620" s="34">
        <f t="shared" si="176"/>
        <v>0.38900000000001</v>
      </c>
    </row>
    <row r="2621" spans="1:32" s="34" customFormat="1" x14ac:dyDescent="0.2">
      <c r="A2621" s="34" t="s">
        <v>200</v>
      </c>
      <c r="B2621" s="42">
        <v>473421095052301</v>
      </c>
      <c r="C2621" s="36">
        <v>312</v>
      </c>
      <c r="D2621" s="37">
        <v>34611</v>
      </c>
      <c r="E2621" s="37"/>
      <c r="F2621" s="37"/>
      <c r="G2621" s="37"/>
      <c r="H2621" s="37"/>
      <c r="I2621" s="37"/>
      <c r="J2621" s="38" t="s">
        <v>206</v>
      </c>
      <c r="K2621" s="38"/>
      <c r="L2621" s="38"/>
      <c r="M2621" s="38"/>
      <c r="N2621" s="38"/>
      <c r="O2621" s="38"/>
      <c r="P2621" s="38"/>
      <c r="U2621" s="39">
        <f t="shared" si="174"/>
        <v>9.2688250000000014</v>
      </c>
      <c r="V2621" s="34">
        <v>2.8250000000000002</v>
      </c>
      <c r="X2621" s="39">
        <f t="shared" si="175"/>
        <v>8.0778220000000012</v>
      </c>
      <c r="Y2621" s="34">
        <v>2.4620000000000002</v>
      </c>
      <c r="AA2621" s="34">
        <v>426.40199999999999</v>
      </c>
      <c r="AB2621" s="34">
        <v>423.577</v>
      </c>
      <c r="AC2621" s="34">
        <v>423.94</v>
      </c>
      <c r="AD2621" s="34">
        <v>2.2160000000000002</v>
      </c>
      <c r="AE2621" s="34">
        <v>1.853</v>
      </c>
      <c r="AF2621" s="34">
        <f t="shared" si="176"/>
        <v>0.36299999999999955</v>
      </c>
    </row>
    <row r="2622" spans="1:32" s="34" customFormat="1" x14ac:dyDescent="0.2">
      <c r="A2622" s="34" t="s">
        <v>200</v>
      </c>
      <c r="B2622" s="42">
        <v>473421095052301</v>
      </c>
      <c r="C2622" s="36">
        <v>312</v>
      </c>
      <c r="D2622" s="37">
        <v>34648</v>
      </c>
      <c r="E2622" s="37"/>
      <c r="F2622" s="37"/>
      <c r="G2622" s="37"/>
      <c r="H2622" s="37"/>
      <c r="I2622" s="37"/>
      <c r="J2622" s="38" t="s">
        <v>206</v>
      </c>
      <c r="K2622" s="38"/>
      <c r="L2622" s="38"/>
      <c r="M2622" s="38"/>
      <c r="N2622" s="38"/>
      <c r="O2622" s="38"/>
      <c r="P2622" s="38"/>
      <c r="U2622" s="39">
        <f t="shared" si="174"/>
        <v>9.1375850000000014</v>
      </c>
      <c r="V2622" s="34">
        <v>2.7850000000000001</v>
      </c>
      <c r="X2622" s="39">
        <f t="shared" si="175"/>
        <v>7.9990780000000008</v>
      </c>
      <c r="Y2622" s="34">
        <v>2.4380000000000002</v>
      </c>
      <c r="AA2622" s="34">
        <v>426.40199999999999</v>
      </c>
      <c r="AB2622" s="34">
        <v>423.61700000000002</v>
      </c>
      <c r="AC2622" s="34">
        <v>423.964</v>
      </c>
      <c r="AD2622" s="34">
        <v>2.1760000000000002</v>
      </c>
      <c r="AE2622" s="34">
        <v>1.829</v>
      </c>
      <c r="AF2622" s="34">
        <f t="shared" si="176"/>
        <v>0.34699999999997999</v>
      </c>
    </row>
    <row r="2623" spans="1:32" s="34" customFormat="1" x14ac:dyDescent="0.2">
      <c r="A2623" s="34" t="s">
        <v>200</v>
      </c>
      <c r="B2623" s="42">
        <v>473421095052301</v>
      </c>
      <c r="C2623" s="36">
        <v>312</v>
      </c>
      <c r="D2623" s="37">
        <v>34676</v>
      </c>
      <c r="E2623" s="37"/>
      <c r="F2623" s="37"/>
      <c r="G2623" s="37"/>
      <c r="H2623" s="37"/>
      <c r="I2623" s="37"/>
      <c r="J2623" s="38" t="s">
        <v>206</v>
      </c>
      <c r="K2623" s="38"/>
      <c r="L2623" s="38"/>
      <c r="M2623" s="38"/>
      <c r="N2623" s="38"/>
      <c r="O2623" s="38"/>
      <c r="P2623" s="38"/>
      <c r="U2623" s="39">
        <f t="shared" si="174"/>
        <v>9.1638330000000003</v>
      </c>
      <c r="V2623" s="34">
        <v>2.7930000000000001</v>
      </c>
      <c r="X2623" s="39">
        <f t="shared" si="175"/>
        <v>7.9892350000000008</v>
      </c>
      <c r="Y2623" s="34">
        <v>2.4350000000000001</v>
      </c>
      <c r="AA2623" s="34">
        <v>426.40199999999999</v>
      </c>
      <c r="AB2623" s="34">
        <v>423.60899999999998</v>
      </c>
      <c r="AC2623" s="34">
        <v>423.96699999999998</v>
      </c>
      <c r="AD2623" s="34">
        <v>2.1840000000000002</v>
      </c>
      <c r="AE2623" s="34">
        <v>1.8260000000000001</v>
      </c>
      <c r="AF2623" s="34">
        <f t="shared" si="176"/>
        <v>0.35800000000000409</v>
      </c>
    </row>
    <row r="2624" spans="1:32" s="34" customFormat="1" x14ac:dyDescent="0.2">
      <c r="A2624" s="34" t="s">
        <v>200</v>
      </c>
      <c r="B2624" s="42">
        <v>473421095052301</v>
      </c>
      <c r="C2624" s="36">
        <v>312</v>
      </c>
      <c r="D2624" s="37">
        <v>34702</v>
      </c>
      <c r="E2624" s="37"/>
      <c r="F2624" s="37"/>
      <c r="G2624" s="37"/>
      <c r="H2624" s="37"/>
      <c r="I2624" s="37"/>
      <c r="J2624" s="38" t="s">
        <v>206</v>
      </c>
      <c r="K2624" s="38"/>
      <c r="L2624" s="38"/>
      <c r="M2624" s="38"/>
      <c r="N2624" s="38"/>
      <c r="O2624" s="38"/>
      <c r="P2624" s="38"/>
      <c r="U2624" s="39">
        <f t="shared" si="174"/>
        <v>9.1539900000000003</v>
      </c>
      <c r="V2624" s="34">
        <v>2.79</v>
      </c>
      <c r="X2624" s="39">
        <f t="shared" si="175"/>
        <v>8.169690000000001</v>
      </c>
      <c r="Y2624" s="34">
        <v>2.4900000000000002</v>
      </c>
      <c r="AA2624" s="34">
        <v>426.40199999999999</v>
      </c>
      <c r="AB2624" s="34">
        <v>423.61</v>
      </c>
      <c r="AC2624" s="34">
        <v>423.92</v>
      </c>
      <c r="AD2624" s="34">
        <v>2.1800000000000002</v>
      </c>
      <c r="AE2624" s="34">
        <v>1.88</v>
      </c>
      <c r="AF2624" s="34">
        <f t="shared" si="176"/>
        <v>0.31000000000000227</v>
      </c>
    </row>
    <row r="2625" spans="1:32" s="34" customFormat="1" x14ac:dyDescent="0.2">
      <c r="A2625" s="34" t="s">
        <v>200</v>
      </c>
      <c r="B2625" s="42">
        <v>473421095052301</v>
      </c>
      <c r="C2625" s="36">
        <v>312</v>
      </c>
      <c r="D2625" s="37">
        <v>34775</v>
      </c>
      <c r="E2625" s="37"/>
      <c r="F2625" s="37"/>
      <c r="G2625" s="37"/>
      <c r="H2625" s="37"/>
      <c r="I2625" s="37"/>
      <c r="J2625" s="38" t="s">
        <v>206</v>
      </c>
      <c r="K2625" s="38"/>
      <c r="L2625" s="38"/>
      <c r="M2625" s="38"/>
      <c r="N2625" s="38"/>
      <c r="O2625" s="38"/>
      <c r="P2625" s="38"/>
      <c r="U2625" s="39">
        <f t="shared" si="174"/>
        <v>9.6297350000000002</v>
      </c>
      <c r="V2625" s="34">
        <v>2.9350000000000001</v>
      </c>
      <c r="X2625" s="39">
        <f t="shared" si="175"/>
        <v>8.3829550000000008</v>
      </c>
      <c r="Y2625" s="34">
        <v>2.5550000000000002</v>
      </c>
      <c r="AA2625" s="34">
        <v>426.40199999999999</v>
      </c>
      <c r="AB2625" s="34">
        <v>423.46699999999998</v>
      </c>
      <c r="AC2625" s="34">
        <v>423.84699999999998</v>
      </c>
      <c r="AD2625" s="34">
        <v>2.3260000000000001</v>
      </c>
      <c r="AE2625" s="34">
        <v>1.946</v>
      </c>
      <c r="AF2625" s="34">
        <f t="shared" si="176"/>
        <v>0.37999999999999545</v>
      </c>
    </row>
    <row r="2626" spans="1:32" s="34" customFormat="1" x14ac:dyDescent="0.2">
      <c r="A2626" s="34" t="s">
        <v>200</v>
      </c>
      <c r="B2626" s="42">
        <v>473421095052301</v>
      </c>
      <c r="C2626" s="36">
        <v>312</v>
      </c>
      <c r="D2626" s="37">
        <v>34817</v>
      </c>
      <c r="E2626" s="37"/>
      <c r="F2626" s="37"/>
      <c r="G2626" s="37"/>
      <c r="H2626" s="37"/>
      <c r="I2626" s="37"/>
      <c r="J2626" s="38" t="s">
        <v>206</v>
      </c>
      <c r="K2626" s="38"/>
      <c r="L2626" s="38"/>
      <c r="M2626" s="38"/>
      <c r="N2626" s="38"/>
      <c r="O2626" s="38"/>
      <c r="P2626" s="38"/>
      <c r="U2626" s="39">
        <f t="shared" si="174"/>
        <v>9.4394369999999999</v>
      </c>
      <c r="V2626" s="34">
        <v>2.8769999999999998</v>
      </c>
      <c r="X2626" s="39">
        <f t="shared" si="175"/>
        <v>8.2189049999999995</v>
      </c>
      <c r="Y2626" s="34">
        <v>2.5049999999999999</v>
      </c>
      <c r="AA2626" s="34">
        <v>426.40199999999999</v>
      </c>
      <c r="AB2626" s="34">
        <f t="shared" ref="AB2626:AB2689" si="177">AA2626-V2626</f>
        <v>423.52499999999998</v>
      </c>
      <c r="AC2626" s="34">
        <f t="shared" ref="AC2626:AC2689" si="178">AA2626-Y2626</f>
        <v>423.89699999999999</v>
      </c>
      <c r="AD2626" s="34">
        <f t="shared" ref="AD2626:AE2644" si="179">425.793-AB2626</f>
        <v>2.2680000000000291</v>
      </c>
      <c r="AE2626" s="34">
        <f t="shared" si="179"/>
        <v>1.896000000000015</v>
      </c>
      <c r="AF2626" s="34">
        <f t="shared" si="176"/>
        <v>0.3720000000000141</v>
      </c>
    </row>
    <row r="2627" spans="1:32" s="34" customFormat="1" x14ac:dyDescent="0.2">
      <c r="A2627" s="34" t="s">
        <v>200</v>
      </c>
      <c r="B2627" s="42">
        <v>473421095052301</v>
      </c>
      <c r="C2627" s="36">
        <v>312</v>
      </c>
      <c r="D2627" s="37">
        <v>34859</v>
      </c>
      <c r="E2627" s="37"/>
      <c r="F2627" s="37"/>
      <c r="G2627" s="37"/>
      <c r="H2627" s="37"/>
      <c r="I2627" s="37"/>
      <c r="J2627" s="38" t="s">
        <v>206</v>
      </c>
      <c r="K2627" s="38"/>
      <c r="L2627" s="38"/>
      <c r="M2627" s="38"/>
      <c r="N2627" s="38"/>
      <c r="O2627" s="38"/>
      <c r="P2627" s="38"/>
      <c r="U2627" s="39">
        <f t="shared" si="174"/>
        <v>9.1408660000000008</v>
      </c>
      <c r="V2627" s="34">
        <v>2.786</v>
      </c>
      <c r="X2627" s="39">
        <f t="shared" si="175"/>
        <v>8.0417310000000004</v>
      </c>
      <c r="Y2627" s="34">
        <v>2.4510000000000001</v>
      </c>
      <c r="AA2627" s="34">
        <v>426.40199999999999</v>
      </c>
      <c r="AB2627" s="34">
        <f t="shared" si="177"/>
        <v>423.61599999999999</v>
      </c>
      <c r="AC2627" s="34">
        <f t="shared" si="178"/>
        <v>423.95099999999996</v>
      </c>
      <c r="AD2627" s="34">
        <f t="shared" si="179"/>
        <v>2.1770000000000209</v>
      </c>
      <c r="AE2627" s="34">
        <f t="shared" si="179"/>
        <v>1.8420000000000414</v>
      </c>
      <c r="AF2627" s="34">
        <f t="shared" si="176"/>
        <v>0.33499999999997954</v>
      </c>
    </row>
    <row r="2628" spans="1:32" s="34" customFormat="1" x14ac:dyDescent="0.2">
      <c r="A2628" s="34" t="s">
        <v>200</v>
      </c>
      <c r="B2628" s="42">
        <v>473421095052301</v>
      </c>
      <c r="C2628" s="36">
        <v>312</v>
      </c>
      <c r="D2628" s="37">
        <v>35025</v>
      </c>
      <c r="E2628" s="37"/>
      <c r="F2628" s="37"/>
      <c r="G2628" s="37"/>
      <c r="H2628" s="37"/>
      <c r="I2628" s="37"/>
      <c r="J2628" s="38" t="s">
        <v>206</v>
      </c>
      <c r="K2628" s="38"/>
      <c r="L2628" s="38"/>
      <c r="M2628" s="38"/>
      <c r="N2628" s="38"/>
      <c r="O2628" s="38"/>
      <c r="P2628" s="38"/>
      <c r="U2628" s="39">
        <f t="shared" si="174"/>
        <v>9.6527020000000014</v>
      </c>
      <c r="V2628" s="34">
        <v>2.9420000000000002</v>
      </c>
      <c r="X2628" s="39">
        <f t="shared" si="175"/>
        <v>8.2385910000000013</v>
      </c>
      <c r="Y2628" s="34">
        <v>2.5110000000000001</v>
      </c>
      <c r="AA2628" s="34">
        <v>426.40199999999999</v>
      </c>
      <c r="AB2628" s="34">
        <f>AA2628-V2628</f>
        <v>423.46</v>
      </c>
      <c r="AC2628" s="34">
        <f>AA2628-Y2628</f>
        <v>423.89099999999996</v>
      </c>
      <c r="AD2628" s="34">
        <f>425.793-AB2628</f>
        <v>2.3330000000000268</v>
      </c>
      <c r="AE2628" s="34">
        <f>425.793-AC2628</f>
        <v>1.9020000000000437</v>
      </c>
      <c r="AF2628" s="34">
        <f t="shared" si="176"/>
        <v>0.43099999999998317</v>
      </c>
    </row>
    <row r="2629" spans="1:32" s="34" customFormat="1" x14ac:dyDescent="0.2">
      <c r="A2629" s="34" t="s">
        <v>200</v>
      </c>
      <c r="B2629" s="42">
        <v>473421095052301</v>
      </c>
      <c r="C2629" s="36">
        <v>312</v>
      </c>
      <c r="D2629" s="37">
        <v>35101</v>
      </c>
      <c r="E2629" s="37"/>
      <c r="F2629" s="37"/>
      <c r="G2629" s="37"/>
      <c r="H2629" s="37"/>
      <c r="I2629" s="37"/>
      <c r="J2629" s="38" t="s">
        <v>206</v>
      </c>
      <c r="K2629" s="38"/>
      <c r="L2629" s="38"/>
      <c r="M2629" s="38"/>
      <c r="N2629" s="38"/>
      <c r="O2629" s="38"/>
      <c r="P2629" s="38"/>
      <c r="U2629" s="39"/>
      <c r="X2629" s="39">
        <f t="shared" si="175"/>
        <v>8.4026410000000009</v>
      </c>
      <c r="Y2629" s="34">
        <v>2.5609999999999999</v>
      </c>
      <c r="AA2629" s="34">
        <v>426.40199999999999</v>
      </c>
      <c r="AC2629" s="34">
        <f t="shared" si="178"/>
        <v>423.84100000000001</v>
      </c>
      <c r="AE2629" s="34">
        <f t="shared" si="179"/>
        <v>1.9519999999999982</v>
      </c>
    </row>
    <row r="2630" spans="1:32" s="34" customFormat="1" x14ac:dyDescent="0.2">
      <c r="A2630" s="34" t="s">
        <v>200</v>
      </c>
      <c r="B2630" s="42">
        <v>473421095052301</v>
      </c>
      <c r="C2630" s="36">
        <v>312</v>
      </c>
      <c r="D2630" s="37">
        <v>35143</v>
      </c>
      <c r="E2630" s="37"/>
      <c r="F2630" s="37"/>
      <c r="G2630" s="37"/>
      <c r="H2630" s="37"/>
      <c r="I2630" s="37"/>
      <c r="J2630" s="38" t="s">
        <v>206</v>
      </c>
      <c r="K2630" s="38"/>
      <c r="L2630" s="38"/>
      <c r="M2630" s="38"/>
      <c r="N2630" s="38"/>
      <c r="O2630" s="38"/>
      <c r="P2630" s="38"/>
      <c r="U2630" s="39">
        <f t="shared" si="174"/>
        <v>10.016893</v>
      </c>
      <c r="V2630" s="34">
        <v>3.0529999999999999</v>
      </c>
      <c r="X2630" s="39">
        <f t="shared" si="175"/>
        <v>8.4190459999999998</v>
      </c>
      <c r="Y2630" s="34">
        <v>2.5659999999999998</v>
      </c>
      <c r="AA2630" s="34">
        <v>426.40199999999999</v>
      </c>
      <c r="AB2630" s="34">
        <f t="shared" si="177"/>
        <v>423.34899999999999</v>
      </c>
      <c r="AC2630" s="34">
        <f t="shared" si="178"/>
        <v>423.83600000000001</v>
      </c>
      <c r="AD2630" s="34">
        <f t="shared" si="179"/>
        <v>2.4440000000000168</v>
      </c>
      <c r="AE2630" s="34">
        <f t="shared" si="179"/>
        <v>1.9569999999999936</v>
      </c>
      <c r="AF2630" s="34">
        <f t="shared" si="176"/>
        <v>0.48700000000002319</v>
      </c>
    </row>
    <row r="2631" spans="1:32" s="34" customFormat="1" x14ac:dyDescent="0.2">
      <c r="A2631" s="34" t="s">
        <v>200</v>
      </c>
      <c r="B2631" s="42">
        <v>473421095052301</v>
      </c>
      <c r="C2631" s="36">
        <v>312</v>
      </c>
      <c r="D2631" s="37">
        <v>35184</v>
      </c>
      <c r="E2631" s="37"/>
      <c r="F2631" s="37"/>
      <c r="G2631" s="37"/>
      <c r="H2631" s="37"/>
      <c r="I2631" s="37"/>
      <c r="J2631" s="38" t="s">
        <v>206</v>
      </c>
      <c r="K2631" s="38"/>
      <c r="L2631" s="38"/>
      <c r="M2631" s="38"/>
      <c r="N2631" s="38"/>
      <c r="O2631" s="38"/>
      <c r="P2631" s="38"/>
      <c r="U2631" s="39">
        <f t="shared" si="174"/>
        <v>7.7956560000000001</v>
      </c>
      <c r="V2631" s="34">
        <v>2.3759999999999999</v>
      </c>
      <c r="X2631" s="39"/>
      <c r="AA2631" s="34">
        <v>426.40199999999999</v>
      </c>
      <c r="AB2631" s="34">
        <f t="shared" si="177"/>
        <v>424.02600000000001</v>
      </c>
      <c r="AD2631" s="34">
        <f t="shared" si="179"/>
        <v>1.7669999999999959</v>
      </c>
    </row>
    <row r="2632" spans="1:32" s="34" customFormat="1" x14ac:dyDescent="0.2">
      <c r="A2632" s="34" t="s">
        <v>200</v>
      </c>
      <c r="B2632" s="42">
        <v>473421095052301</v>
      </c>
      <c r="C2632" s="36">
        <v>312</v>
      </c>
      <c r="D2632" s="37">
        <v>35213</v>
      </c>
      <c r="E2632" s="37"/>
      <c r="F2632" s="37"/>
      <c r="G2632" s="37"/>
      <c r="H2632" s="37"/>
      <c r="I2632" s="37"/>
      <c r="J2632" s="38" t="s">
        <v>206</v>
      </c>
      <c r="K2632" s="38"/>
      <c r="L2632" s="38"/>
      <c r="M2632" s="38"/>
      <c r="N2632" s="38"/>
      <c r="O2632" s="38"/>
      <c r="P2632" s="38"/>
      <c r="U2632" s="39">
        <f t="shared" si="174"/>
        <v>8.6224680000000014</v>
      </c>
      <c r="V2632" s="34">
        <v>2.6280000000000001</v>
      </c>
      <c r="X2632" s="39">
        <f t="shared" si="175"/>
        <v>7.6906639999999999</v>
      </c>
      <c r="Y2632" s="34">
        <v>2.3439999999999999</v>
      </c>
      <c r="AA2632" s="34">
        <v>426.40199999999999</v>
      </c>
      <c r="AB2632" s="34">
        <f t="shared" si="177"/>
        <v>423.774</v>
      </c>
      <c r="AC2632" s="34">
        <f t="shared" si="178"/>
        <v>424.05799999999999</v>
      </c>
      <c r="AD2632" s="34">
        <f t="shared" si="179"/>
        <v>2.0190000000000055</v>
      </c>
      <c r="AE2632" s="34">
        <f t="shared" si="179"/>
        <v>1.7350000000000136</v>
      </c>
      <c r="AF2632" s="34">
        <f t="shared" si="176"/>
        <v>0.28399999999999181</v>
      </c>
    </row>
    <row r="2633" spans="1:32" s="34" customFormat="1" x14ac:dyDescent="0.2">
      <c r="A2633" s="34" t="s">
        <v>200</v>
      </c>
      <c r="B2633" s="42">
        <v>473421095052301</v>
      </c>
      <c r="C2633" s="36">
        <v>312</v>
      </c>
      <c r="D2633" s="37">
        <v>35240</v>
      </c>
      <c r="E2633" s="37"/>
      <c r="F2633" s="37"/>
      <c r="G2633" s="37"/>
      <c r="H2633" s="37"/>
      <c r="I2633" s="37"/>
      <c r="J2633" s="38" t="s">
        <v>206</v>
      </c>
      <c r="K2633" s="38"/>
      <c r="L2633" s="38"/>
      <c r="M2633" s="38"/>
      <c r="N2633" s="38"/>
      <c r="O2633" s="38"/>
      <c r="P2633" s="38"/>
      <c r="U2633" s="39">
        <f t="shared" si="174"/>
        <v>8.9997830000000008</v>
      </c>
      <c r="V2633" s="34">
        <v>2.7429999999999999</v>
      </c>
      <c r="X2633" s="39">
        <f t="shared" si="175"/>
        <v>7.8711190000000002</v>
      </c>
      <c r="Y2633" s="34">
        <v>2.399</v>
      </c>
      <c r="AA2633" s="34">
        <v>426.40199999999999</v>
      </c>
      <c r="AB2633" s="34">
        <f t="shared" si="177"/>
        <v>423.65899999999999</v>
      </c>
      <c r="AC2633" s="34">
        <f t="shared" si="178"/>
        <v>424.00299999999999</v>
      </c>
      <c r="AD2633" s="34">
        <f t="shared" si="179"/>
        <v>2.1340000000000146</v>
      </c>
      <c r="AE2633" s="34">
        <f t="shared" si="179"/>
        <v>1.7900000000000205</v>
      </c>
      <c r="AF2633" s="34">
        <f t="shared" si="176"/>
        <v>0.34399999999999409</v>
      </c>
    </row>
    <row r="2634" spans="1:32" s="34" customFormat="1" x14ac:dyDescent="0.2">
      <c r="A2634" s="34" t="s">
        <v>200</v>
      </c>
      <c r="B2634" s="42">
        <v>473421095052301</v>
      </c>
      <c r="C2634" s="36">
        <v>312</v>
      </c>
      <c r="D2634" s="37">
        <v>35286</v>
      </c>
      <c r="E2634" s="37"/>
      <c r="F2634" s="37"/>
      <c r="G2634" s="37"/>
      <c r="H2634" s="37"/>
      <c r="I2634" s="37"/>
      <c r="J2634" s="38" t="s">
        <v>206</v>
      </c>
      <c r="K2634" s="38"/>
      <c r="L2634" s="38"/>
      <c r="M2634" s="38"/>
      <c r="N2634" s="38"/>
      <c r="O2634" s="38"/>
      <c r="P2634" s="38"/>
      <c r="U2634" s="39">
        <f t="shared" si="174"/>
        <v>9.5608340000000016</v>
      </c>
      <c r="V2634" s="34">
        <v>2.9140000000000001</v>
      </c>
      <c r="X2634" s="39"/>
      <c r="AA2634" s="34">
        <v>426.40199999999999</v>
      </c>
      <c r="AB2634" s="34">
        <f t="shared" si="177"/>
        <v>423.488</v>
      </c>
      <c r="AD2634" s="34">
        <f t="shared" si="179"/>
        <v>2.3050000000000068</v>
      </c>
    </row>
    <row r="2635" spans="1:32" s="34" customFormat="1" x14ac:dyDescent="0.2">
      <c r="A2635" s="34" t="s">
        <v>200</v>
      </c>
      <c r="B2635" s="42">
        <v>473421095052301</v>
      </c>
      <c r="C2635" s="36">
        <v>312</v>
      </c>
      <c r="D2635" s="37">
        <v>35311</v>
      </c>
      <c r="E2635" s="37"/>
      <c r="F2635" s="37"/>
      <c r="G2635" s="37"/>
      <c r="H2635" s="37"/>
      <c r="I2635" s="37"/>
      <c r="J2635" s="38" t="s">
        <v>206</v>
      </c>
      <c r="K2635" s="38"/>
      <c r="L2635" s="38"/>
      <c r="M2635" s="38"/>
      <c r="N2635" s="38"/>
      <c r="O2635" s="38"/>
      <c r="P2635" s="38"/>
      <c r="U2635" s="39">
        <f t="shared" si="174"/>
        <v>9.9643969999999999</v>
      </c>
      <c r="V2635" s="40">
        <v>3.0369999999999999</v>
      </c>
      <c r="W2635" s="40"/>
      <c r="X2635" s="39"/>
      <c r="AA2635" s="34">
        <v>426.40199999999999</v>
      </c>
      <c r="AB2635" s="34">
        <f t="shared" si="177"/>
        <v>423.36500000000001</v>
      </c>
      <c r="AD2635" s="34">
        <f t="shared" si="179"/>
        <v>2.4279999999999973</v>
      </c>
    </row>
    <row r="2636" spans="1:32" s="34" customFormat="1" x14ac:dyDescent="0.2">
      <c r="A2636" s="34" t="s">
        <v>200</v>
      </c>
      <c r="B2636" s="42">
        <v>473421095052301</v>
      </c>
      <c r="C2636" s="36">
        <v>312</v>
      </c>
      <c r="D2636" s="37">
        <v>35325</v>
      </c>
      <c r="E2636" s="37"/>
      <c r="F2636" s="37"/>
      <c r="G2636" s="37"/>
      <c r="H2636" s="37"/>
      <c r="I2636" s="37"/>
      <c r="J2636" s="38" t="s">
        <v>206</v>
      </c>
      <c r="K2636" s="38"/>
      <c r="L2636" s="38"/>
      <c r="M2636" s="38"/>
      <c r="N2636" s="38"/>
      <c r="O2636" s="38"/>
      <c r="P2636" s="38"/>
      <c r="U2636" s="39">
        <f t="shared" si="174"/>
        <v>10.151414000000001</v>
      </c>
      <c r="V2636" s="40">
        <v>3.0939999999999999</v>
      </c>
      <c r="W2636" s="40"/>
      <c r="X2636" s="39"/>
      <c r="AA2636" s="34">
        <v>426.40199999999999</v>
      </c>
      <c r="AB2636" s="34">
        <f t="shared" si="177"/>
        <v>423.30799999999999</v>
      </c>
      <c r="AD2636" s="34">
        <f t="shared" si="179"/>
        <v>2.4850000000000136</v>
      </c>
    </row>
    <row r="2637" spans="1:32" s="34" customFormat="1" x14ac:dyDescent="0.2">
      <c r="A2637" s="34" t="s">
        <v>200</v>
      </c>
      <c r="B2637" s="42">
        <v>473421095052301</v>
      </c>
      <c r="C2637" s="36">
        <v>312</v>
      </c>
      <c r="D2637" s="37">
        <v>35359</v>
      </c>
      <c r="E2637" s="37"/>
      <c r="F2637" s="37"/>
      <c r="G2637" s="37"/>
      <c r="H2637" s="37"/>
      <c r="I2637" s="37"/>
      <c r="J2637" s="38" t="s">
        <v>206</v>
      </c>
      <c r="K2637" s="38"/>
      <c r="L2637" s="38"/>
      <c r="M2637" s="38"/>
      <c r="N2637" s="38"/>
      <c r="O2637" s="38"/>
      <c r="P2637" s="38"/>
      <c r="U2637" s="39">
        <f t="shared" si="174"/>
        <v>10.141571000000001</v>
      </c>
      <c r="V2637" s="40">
        <v>3.0910000000000002</v>
      </c>
      <c r="W2637" s="40"/>
      <c r="X2637" s="39"/>
      <c r="Y2637" s="34">
        <v>2.5459999999999998</v>
      </c>
      <c r="AA2637" s="34">
        <v>426.40199999999999</v>
      </c>
      <c r="AB2637" s="34">
        <f>AA2637-V2637</f>
        <v>423.31099999999998</v>
      </c>
      <c r="AC2637" s="34">
        <f t="shared" si="178"/>
        <v>423.85599999999999</v>
      </c>
      <c r="AD2637" s="34">
        <f t="shared" si="179"/>
        <v>2.4820000000000277</v>
      </c>
      <c r="AF2637" s="34">
        <f t="shared" si="176"/>
        <v>0.54500000000001592</v>
      </c>
    </row>
    <row r="2638" spans="1:32" s="34" customFormat="1" x14ac:dyDescent="0.2">
      <c r="A2638" s="34" t="s">
        <v>200</v>
      </c>
      <c r="B2638" s="42">
        <v>473421095052301</v>
      </c>
      <c r="C2638" s="36">
        <v>312</v>
      </c>
      <c r="D2638" s="37">
        <v>35419</v>
      </c>
      <c r="E2638" s="37"/>
      <c r="F2638" s="37"/>
      <c r="G2638" s="37"/>
      <c r="H2638" s="37"/>
      <c r="I2638" s="37"/>
      <c r="J2638" s="38" t="s">
        <v>206</v>
      </c>
      <c r="K2638" s="38"/>
      <c r="L2638" s="38"/>
      <c r="M2638" s="38"/>
      <c r="N2638" s="38"/>
      <c r="O2638" s="38"/>
      <c r="P2638" s="38"/>
      <c r="U2638" s="39">
        <f t="shared" si="174"/>
        <v>10.003769</v>
      </c>
      <c r="V2638" s="40">
        <v>3.0489999999999999</v>
      </c>
      <c r="W2638" s="40"/>
      <c r="X2638" s="39"/>
      <c r="Y2638" s="34">
        <v>2.5510000000000002</v>
      </c>
      <c r="AA2638" s="34">
        <v>426.40199999999999</v>
      </c>
      <c r="AB2638" s="34">
        <f>AA2638-V2638</f>
        <v>423.35300000000001</v>
      </c>
      <c r="AC2638" s="34">
        <f t="shared" si="178"/>
        <v>423.851</v>
      </c>
      <c r="AD2638" s="34">
        <f t="shared" si="179"/>
        <v>2.4399999999999977</v>
      </c>
      <c r="AF2638" s="34">
        <f t="shared" si="176"/>
        <v>0.49799999999999045</v>
      </c>
    </row>
    <row r="2639" spans="1:32" s="34" customFormat="1" x14ac:dyDescent="0.2">
      <c r="A2639" s="34" t="s">
        <v>200</v>
      </c>
      <c r="B2639" s="42">
        <v>473421095052301</v>
      </c>
      <c r="C2639" s="36">
        <v>312</v>
      </c>
      <c r="D2639" s="37">
        <v>35487</v>
      </c>
      <c r="E2639" s="37"/>
      <c r="F2639" s="37"/>
      <c r="G2639" s="37"/>
      <c r="H2639" s="37"/>
      <c r="I2639" s="37"/>
      <c r="J2639" s="38" t="s">
        <v>206</v>
      </c>
      <c r="K2639" s="38"/>
      <c r="L2639" s="38"/>
      <c r="M2639" s="38"/>
      <c r="N2639" s="38"/>
      <c r="O2639" s="38"/>
      <c r="P2639" s="38"/>
      <c r="U2639" s="39">
        <f t="shared" si="174"/>
        <v>9.8594050000000006</v>
      </c>
      <c r="V2639" s="40">
        <v>3.0049999999999999</v>
      </c>
      <c r="W2639" s="40"/>
      <c r="X2639" s="39"/>
      <c r="Y2639" s="34">
        <v>2.5990000000000002</v>
      </c>
      <c r="AA2639" s="34">
        <v>426.40199999999999</v>
      </c>
      <c r="AB2639" s="34">
        <f>AA2639-V2639</f>
        <v>423.39699999999999</v>
      </c>
      <c r="AC2639" s="34">
        <f t="shared" si="178"/>
        <v>423.803</v>
      </c>
      <c r="AD2639" s="34">
        <f t="shared" si="179"/>
        <v>2.396000000000015</v>
      </c>
      <c r="AF2639" s="34">
        <f t="shared" si="176"/>
        <v>0.40600000000000591</v>
      </c>
    </row>
    <row r="2640" spans="1:32" s="34" customFormat="1" x14ac:dyDescent="0.2">
      <c r="A2640" s="34" t="s">
        <v>200</v>
      </c>
      <c r="B2640" s="42">
        <v>473421095052301</v>
      </c>
      <c r="C2640" s="36">
        <v>312</v>
      </c>
      <c r="D2640" s="37">
        <v>35551</v>
      </c>
      <c r="E2640" s="37"/>
      <c r="F2640" s="37"/>
      <c r="G2640" s="37"/>
      <c r="H2640" s="37"/>
      <c r="I2640" s="37"/>
      <c r="J2640" s="38" t="s">
        <v>206</v>
      </c>
      <c r="K2640" s="38"/>
      <c r="L2640" s="38"/>
      <c r="M2640" s="38"/>
      <c r="N2640" s="38"/>
      <c r="O2640" s="38"/>
      <c r="P2640" s="38"/>
      <c r="U2640" s="39">
        <f t="shared" si="174"/>
        <v>8.9800970000000007</v>
      </c>
      <c r="V2640" s="40">
        <v>2.7370000000000001</v>
      </c>
      <c r="W2640" s="40"/>
      <c r="X2640" s="40">
        <f>Y2640*3.281</f>
        <v>7.9039289999999998</v>
      </c>
      <c r="Y2640" s="34">
        <v>2.4089999999999998</v>
      </c>
      <c r="AA2640" s="34">
        <v>426.40199999999999</v>
      </c>
      <c r="AB2640" s="34">
        <f t="shared" si="177"/>
        <v>423.66499999999996</v>
      </c>
      <c r="AC2640" s="34">
        <f t="shared" si="178"/>
        <v>423.99299999999999</v>
      </c>
      <c r="AD2640" s="34">
        <f t="shared" si="179"/>
        <v>2.1280000000000427</v>
      </c>
      <c r="AE2640" s="34">
        <f t="shared" si="179"/>
        <v>1.8000000000000114</v>
      </c>
      <c r="AF2640" s="34">
        <f t="shared" si="176"/>
        <v>0.32800000000003138</v>
      </c>
    </row>
    <row r="2641" spans="1:33" s="34" customFormat="1" x14ac:dyDescent="0.2">
      <c r="A2641" s="34" t="s">
        <v>200</v>
      </c>
      <c r="B2641" s="42">
        <v>473421095052301</v>
      </c>
      <c r="C2641" s="36">
        <v>312</v>
      </c>
      <c r="D2641" s="37">
        <v>35586</v>
      </c>
      <c r="E2641" s="37"/>
      <c r="F2641" s="37"/>
      <c r="G2641" s="37"/>
      <c r="H2641" s="37"/>
      <c r="I2641" s="37"/>
      <c r="J2641" s="38" t="s">
        <v>206</v>
      </c>
      <c r="K2641" s="38"/>
      <c r="L2641" s="38"/>
      <c r="M2641" s="38"/>
      <c r="N2641" s="38"/>
      <c r="O2641" s="38"/>
      <c r="P2641" s="38"/>
      <c r="U2641" s="39">
        <f t="shared" si="174"/>
        <v>9.0194690000000008</v>
      </c>
      <c r="V2641" s="40">
        <v>2.7490000000000001</v>
      </c>
      <c r="W2641" s="40"/>
      <c r="X2641" s="40">
        <f>Y2641*3.281</f>
        <v>7.9006480000000003</v>
      </c>
      <c r="Y2641" s="34">
        <v>2.4079999999999999</v>
      </c>
      <c r="AA2641" s="34">
        <v>426.40199999999999</v>
      </c>
      <c r="AB2641" s="34">
        <f t="shared" si="177"/>
        <v>423.65299999999996</v>
      </c>
      <c r="AC2641" s="34">
        <f t="shared" si="178"/>
        <v>423.99399999999997</v>
      </c>
      <c r="AD2641" s="34">
        <f t="shared" si="179"/>
        <v>2.1400000000000432</v>
      </c>
      <c r="AE2641" s="34">
        <f t="shared" si="179"/>
        <v>1.799000000000035</v>
      </c>
      <c r="AF2641" s="34">
        <f t="shared" si="176"/>
        <v>0.34100000000000819</v>
      </c>
    </row>
    <row r="2642" spans="1:33" s="34" customFormat="1" x14ac:dyDescent="0.2">
      <c r="A2642" s="34" t="s">
        <v>200</v>
      </c>
      <c r="B2642" s="42">
        <v>473421095052301</v>
      </c>
      <c r="C2642" s="36">
        <v>312</v>
      </c>
      <c r="D2642" s="37">
        <v>35625</v>
      </c>
      <c r="E2642" s="37"/>
      <c r="F2642" s="37"/>
      <c r="G2642" s="37"/>
      <c r="H2642" s="37"/>
      <c r="I2642" s="37"/>
      <c r="J2642" s="38" t="s">
        <v>206</v>
      </c>
      <c r="K2642" s="38"/>
      <c r="L2642" s="38"/>
      <c r="M2642" s="38"/>
      <c r="N2642" s="38"/>
      <c r="O2642" s="38"/>
      <c r="P2642" s="38"/>
      <c r="U2642" s="39">
        <f t="shared" si="174"/>
        <v>7.5397380000000007</v>
      </c>
      <c r="V2642" s="40">
        <v>2.298</v>
      </c>
      <c r="W2642" s="40"/>
      <c r="X2642" s="40"/>
      <c r="Y2642" s="34">
        <v>2.831</v>
      </c>
      <c r="AA2642" s="34">
        <v>426.40199999999999</v>
      </c>
      <c r="AB2642" s="34">
        <f>AA2642-V2642</f>
        <v>424.10399999999998</v>
      </c>
      <c r="AC2642" s="34">
        <f t="shared" si="178"/>
        <v>423.57099999999997</v>
      </c>
      <c r="AD2642" s="34">
        <f t="shared" si="179"/>
        <v>1.6890000000000214</v>
      </c>
    </row>
    <row r="2643" spans="1:33" s="34" customFormat="1" x14ac:dyDescent="0.2">
      <c r="A2643" s="34" t="s">
        <v>200</v>
      </c>
      <c r="B2643" s="42">
        <v>473421095052301</v>
      </c>
      <c r="C2643" s="36">
        <v>312</v>
      </c>
      <c r="D2643" s="37">
        <v>35651</v>
      </c>
      <c r="E2643" s="37"/>
      <c r="F2643" s="37"/>
      <c r="G2643" s="37"/>
      <c r="H2643" s="37"/>
      <c r="I2643" s="37"/>
      <c r="J2643" s="38" t="s">
        <v>206</v>
      </c>
      <c r="K2643" s="38"/>
      <c r="L2643" s="38"/>
      <c r="M2643" s="38"/>
      <c r="N2643" s="38"/>
      <c r="O2643" s="38"/>
      <c r="P2643" s="38"/>
      <c r="U2643" s="39">
        <f t="shared" si="174"/>
        <v>8.8160469999999993</v>
      </c>
      <c r="V2643" s="40">
        <v>2.6869999999999998</v>
      </c>
      <c r="W2643" s="40"/>
      <c r="X2643" s="40">
        <f>Y2643*3.281</f>
        <v>7.5889530000000009</v>
      </c>
      <c r="Y2643" s="34">
        <v>2.3130000000000002</v>
      </c>
      <c r="AA2643" s="34">
        <v>426.40199999999999</v>
      </c>
      <c r="AB2643" s="34">
        <f t="shared" si="177"/>
        <v>423.71499999999997</v>
      </c>
      <c r="AC2643" s="34">
        <f t="shared" si="178"/>
        <v>424.089</v>
      </c>
      <c r="AD2643" s="34">
        <f t="shared" si="179"/>
        <v>2.0780000000000314</v>
      </c>
      <c r="AE2643" s="34">
        <f t="shared" si="179"/>
        <v>1.7040000000000077</v>
      </c>
      <c r="AF2643" s="34">
        <f t="shared" si="176"/>
        <v>0.37400000000002365</v>
      </c>
    </row>
    <row r="2644" spans="1:33" s="34" customFormat="1" x14ac:dyDescent="0.2">
      <c r="A2644" s="34" t="s">
        <v>200</v>
      </c>
      <c r="B2644" s="42">
        <v>473421095052301</v>
      </c>
      <c r="C2644" s="36">
        <v>312</v>
      </c>
      <c r="D2644" s="37">
        <v>35693</v>
      </c>
      <c r="E2644" s="37"/>
      <c r="F2644" s="37"/>
      <c r="G2644" s="37"/>
      <c r="H2644" s="37"/>
      <c r="I2644" s="37"/>
      <c r="J2644" s="38" t="s">
        <v>206</v>
      </c>
      <c r="K2644" s="38"/>
      <c r="L2644" s="38"/>
      <c r="M2644" s="38"/>
      <c r="N2644" s="38"/>
      <c r="O2644" s="38"/>
      <c r="P2644" s="38"/>
      <c r="U2644" s="39">
        <f t="shared" si="174"/>
        <v>10.299059</v>
      </c>
      <c r="V2644" s="40">
        <v>3.1389999999999998</v>
      </c>
      <c r="W2644" s="40"/>
      <c r="X2644" s="40">
        <f t="shared" ref="X2644:X2694" si="180">Y2644*3.281</f>
        <v>6.7260499999999999</v>
      </c>
      <c r="Y2644" s="34">
        <v>2.0499999999999998</v>
      </c>
      <c r="AA2644" s="34">
        <v>426.40199999999999</v>
      </c>
      <c r="AB2644" s="34">
        <f t="shared" si="177"/>
        <v>423.26299999999998</v>
      </c>
      <c r="AC2644" s="34">
        <f t="shared" si="178"/>
        <v>424.35199999999998</v>
      </c>
      <c r="AD2644" s="34">
        <f t="shared" si="179"/>
        <v>2.5300000000000296</v>
      </c>
      <c r="AE2644" s="34">
        <f t="shared" si="179"/>
        <v>1.4410000000000309</v>
      </c>
      <c r="AF2644" s="34">
        <f t="shared" si="176"/>
        <v>1.0889999999999986</v>
      </c>
    </row>
    <row r="2645" spans="1:33" s="34" customFormat="1" x14ac:dyDescent="0.2">
      <c r="A2645" s="34" t="s">
        <v>200</v>
      </c>
      <c r="B2645" s="42">
        <v>473421095052301</v>
      </c>
      <c r="C2645" s="36">
        <v>312</v>
      </c>
      <c r="D2645" s="37">
        <v>35731</v>
      </c>
      <c r="E2645" s="37"/>
      <c r="F2645" s="37"/>
      <c r="G2645" s="37"/>
      <c r="H2645" s="37"/>
      <c r="I2645" s="37"/>
      <c r="J2645" s="38" t="s">
        <v>206</v>
      </c>
      <c r="K2645" s="38"/>
      <c r="L2645" s="38"/>
      <c r="M2645" s="38"/>
      <c r="N2645" s="38"/>
      <c r="O2645" s="38"/>
      <c r="P2645" s="38"/>
      <c r="U2645" s="39">
        <f t="shared" si="174"/>
        <v>9.3967840000000002</v>
      </c>
      <c r="V2645" s="40">
        <v>2.8639999999999999</v>
      </c>
      <c r="W2645" s="40"/>
      <c r="X2645" s="40">
        <f t="shared" si="180"/>
        <v>7.887524</v>
      </c>
      <c r="Y2645" s="34">
        <v>2.4039999999999999</v>
      </c>
      <c r="AA2645" s="34">
        <v>426.40199999999999</v>
      </c>
      <c r="AB2645" s="34">
        <f t="shared" si="177"/>
        <v>423.53800000000001</v>
      </c>
      <c r="AC2645" s="34">
        <f t="shared" si="178"/>
        <v>423.99799999999999</v>
      </c>
      <c r="AD2645" s="34">
        <f t="shared" ref="AD2645:AE2656" si="181">425.793-AB2645</f>
        <v>2.2549999999999955</v>
      </c>
      <c r="AE2645" s="34">
        <f t="shared" si="181"/>
        <v>1.7950000000000159</v>
      </c>
      <c r="AF2645" s="34">
        <f t="shared" si="176"/>
        <v>0.45999999999997954</v>
      </c>
    </row>
    <row r="2646" spans="1:33" s="34" customFormat="1" x14ac:dyDescent="0.2">
      <c r="A2646" s="34" t="s">
        <v>200</v>
      </c>
      <c r="B2646" s="42">
        <v>473421095052301</v>
      </c>
      <c r="C2646" s="36">
        <v>312</v>
      </c>
      <c r="D2646" s="37">
        <v>35754</v>
      </c>
      <c r="E2646" s="37"/>
      <c r="F2646" s="37"/>
      <c r="G2646" s="37"/>
      <c r="H2646" s="37"/>
      <c r="I2646" s="37"/>
      <c r="J2646" s="38" t="s">
        <v>206</v>
      </c>
      <c r="K2646" s="38"/>
      <c r="L2646" s="38"/>
      <c r="M2646" s="38"/>
      <c r="N2646" s="38"/>
      <c r="O2646" s="38"/>
      <c r="P2646" s="38"/>
      <c r="U2646" s="39">
        <f t="shared" si="174"/>
        <v>9.4853710000000007</v>
      </c>
      <c r="V2646" s="40">
        <v>2.891</v>
      </c>
      <c r="W2646" s="40"/>
      <c r="X2646" s="40">
        <f t="shared" si="180"/>
        <v>7.9695489999999998</v>
      </c>
      <c r="Y2646" s="34">
        <v>2.4289999999999998</v>
      </c>
      <c r="AA2646" s="34">
        <v>426.40199999999999</v>
      </c>
      <c r="AB2646" s="34">
        <f t="shared" si="177"/>
        <v>423.51099999999997</v>
      </c>
      <c r="AC2646" s="34">
        <f t="shared" si="178"/>
        <v>423.97300000000001</v>
      </c>
      <c r="AD2646" s="34">
        <f t="shared" si="181"/>
        <v>2.2820000000000391</v>
      </c>
      <c r="AE2646" s="34">
        <f t="shared" si="181"/>
        <v>1.8199999999999932</v>
      </c>
      <c r="AF2646" s="34">
        <f t="shared" si="176"/>
        <v>0.46200000000004593</v>
      </c>
    </row>
    <row r="2647" spans="1:33" s="34" customFormat="1" x14ac:dyDescent="0.2">
      <c r="A2647" s="34" t="s">
        <v>200</v>
      </c>
      <c r="B2647" s="42">
        <v>473421095052301</v>
      </c>
      <c r="C2647" s="36">
        <v>312</v>
      </c>
      <c r="D2647" s="37">
        <v>35776</v>
      </c>
      <c r="E2647" s="37"/>
      <c r="F2647" s="37"/>
      <c r="G2647" s="37"/>
      <c r="H2647" s="37"/>
      <c r="I2647" s="37"/>
      <c r="J2647" s="38" t="s">
        <v>206</v>
      </c>
      <c r="K2647" s="38"/>
      <c r="L2647" s="38"/>
      <c r="M2647" s="38"/>
      <c r="N2647" s="38"/>
      <c r="O2647" s="38"/>
      <c r="P2647" s="38"/>
      <c r="U2647" s="39">
        <f t="shared" si="174"/>
        <v>9.6330159999999996</v>
      </c>
      <c r="V2647" s="40">
        <v>2.9359999999999999</v>
      </c>
      <c r="W2647" s="40"/>
      <c r="X2647" s="40">
        <f t="shared" si="180"/>
        <v>8.0351689999999998</v>
      </c>
      <c r="Y2647" s="34">
        <v>2.4489999999999998</v>
      </c>
      <c r="AA2647" s="34">
        <v>426.40199999999999</v>
      </c>
      <c r="AB2647" s="34">
        <f t="shared" si="177"/>
        <v>423.46600000000001</v>
      </c>
      <c r="AC2647" s="34">
        <f t="shared" si="178"/>
        <v>423.95299999999997</v>
      </c>
      <c r="AD2647" s="34">
        <f t="shared" si="181"/>
        <v>2.3269999999999982</v>
      </c>
      <c r="AE2647" s="34">
        <f t="shared" si="181"/>
        <v>1.8400000000000318</v>
      </c>
      <c r="AF2647" s="34">
        <f t="shared" si="176"/>
        <v>0.48699999999996635</v>
      </c>
    </row>
    <row r="2648" spans="1:33" s="34" customFormat="1" x14ac:dyDescent="0.2">
      <c r="A2648" s="34" t="s">
        <v>200</v>
      </c>
      <c r="B2648" s="42">
        <v>473421095052301</v>
      </c>
      <c r="C2648" s="36">
        <v>312</v>
      </c>
      <c r="D2648" s="37">
        <v>35817</v>
      </c>
      <c r="E2648" s="37"/>
      <c r="F2648" s="37"/>
      <c r="G2648" s="37"/>
      <c r="H2648" s="37"/>
      <c r="I2648" s="37"/>
      <c r="J2648" s="38" t="s">
        <v>206</v>
      </c>
      <c r="K2648" s="38"/>
      <c r="L2648" s="38"/>
      <c r="M2648" s="38"/>
      <c r="N2648" s="38"/>
      <c r="O2648" s="38"/>
      <c r="P2648" s="38"/>
      <c r="U2648" s="39">
        <f t="shared" si="174"/>
        <v>9.8397190000000005</v>
      </c>
      <c r="V2648" s="40">
        <v>2.9990000000000001</v>
      </c>
      <c r="W2648" s="40"/>
      <c r="X2648" s="40">
        <f t="shared" si="180"/>
        <v>8.1729710000000004</v>
      </c>
      <c r="Y2648" s="34">
        <v>2.4910000000000001</v>
      </c>
      <c r="AA2648" s="34">
        <v>426.40199999999999</v>
      </c>
      <c r="AB2648" s="34">
        <f t="shared" si="177"/>
        <v>423.40299999999996</v>
      </c>
      <c r="AC2648" s="34">
        <f t="shared" si="178"/>
        <v>423.911</v>
      </c>
      <c r="AD2648" s="34">
        <f t="shared" si="181"/>
        <v>2.3900000000000432</v>
      </c>
      <c r="AE2648" s="34">
        <f t="shared" si="181"/>
        <v>1.882000000000005</v>
      </c>
      <c r="AF2648" s="34">
        <f t="shared" si="176"/>
        <v>0.5080000000000382</v>
      </c>
    </row>
    <row r="2649" spans="1:33" s="34" customFormat="1" x14ac:dyDescent="0.2">
      <c r="A2649" s="34" t="s">
        <v>200</v>
      </c>
      <c r="B2649" s="42">
        <v>473421095052301</v>
      </c>
      <c r="C2649" s="36">
        <v>312</v>
      </c>
      <c r="D2649" s="37">
        <v>35845</v>
      </c>
      <c r="E2649" s="37"/>
      <c r="F2649" s="37"/>
      <c r="G2649" s="37"/>
      <c r="H2649" s="37"/>
      <c r="I2649" s="37"/>
      <c r="J2649" s="38" t="s">
        <v>206</v>
      </c>
      <c r="K2649" s="38"/>
      <c r="L2649" s="38"/>
      <c r="M2649" s="38"/>
      <c r="N2649" s="38"/>
      <c r="O2649" s="38"/>
      <c r="P2649" s="38"/>
      <c r="U2649" s="39">
        <f t="shared" si="174"/>
        <v>10.003769</v>
      </c>
      <c r="V2649" s="40">
        <v>3.0489999999999999</v>
      </c>
      <c r="W2649" s="40"/>
      <c r="X2649" s="40">
        <f t="shared" si="180"/>
        <v>8.2484339999999996</v>
      </c>
      <c r="Y2649" s="34">
        <v>2.5139999999999998</v>
      </c>
      <c r="AA2649" s="34">
        <v>426.40199999999999</v>
      </c>
      <c r="AB2649" s="34">
        <f t="shared" si="177"/>
        <v>423.35300000000001</v>
      </c>
      <c r="AC2649" s="34">
        <f t="shared" si="178"/>
        <v>423.88799999999998</v>
      </c>
      <c r="AD2649" s="34">
        <f t="shared" si="181"/>
        <v>2.4399999999999977</v>
      </c>
      <c r="AE2649" s="34">
        <f t="shared" si="181"/>
        <v>1.9050000000000296</v>
      </c>
      <c r="AF2649" s="34">
        <f t="shared" si="176"/>
        <v>0.53499999999996817</v>
      </c>
      <c r="AG2649" s="39"/>
    </row>
    <row r="2650" spans="1:33" s="34" customFormat="1" x14ac:dyDescent="0.2">
      <c r="A2650" s="34" t="s">
        <v>200</v>
      </c>
      <c r="B2650" s="42">
        <v>473421095052301</v>
      </c>
      <c r="C2650" s="36">
        <v>312</v>
      </c>
      <c r="D2650" s="37">
        <v>35871</v>
      </c>
      <c r="E2650" s="37"/>
      <c r="F2650" s="37"/>
      <c r="G2650" s="37"/>
      <c r="H2650" s="37"/>
      <c r="I2650" s="37"/>
      <c r="J2650" s="38" t="s">
        <v>206</v>
      </c>
      <c r="K2650" s="38"/>
      <c r="L2650" s="38"/>
      <c r="M2650" s="38"/>
      <c r="N2650" s="38"/>
      <c r="O2650" s="38"/>
      <c r="P2650" s="38"/>
      <c r="U2650" s="39">
        <f t="shared" si="174"/>
        <v>9.9053390000000014</v>
      </c>
      <c r="V2650" s="40">
        <v>3.0190000000000001</v>
      </c>
      <c r="W2650" s="40"/>
      <c r="X2650" s="40">
        <f t="shared" si="180"/>
        <v>8.1664089999999998</v>
      </c>
      <c r="Y2650" s="34">
        <v>2.4889999999999999</v>
      </c>
      <c r="AA2650" s="34">
        <v>426.40199999999999</v>
      </c>
      <c r="AB2650" s="34">
        <f t="shared" si="177"/>
        <v>423.38299999999998</v>
      </c>
      <c r="AC2650" s="34">
        <f t="shared" si="178"/>
        <v>423.91300000000001</v>
      </c>
      <c r="AD2650" s="34">
        <f t="shared" si="181"/>
        <v>2.410000000000025</v>
      </c>
      <c r="AE2650" s="34">
        <f t="shared" si="181"/>
        <v>1.8799999999999955</v>
      </c>
      <c r="AF2650" s="34">
        <f t="shared" si="176"/>
        <v>0.53000000000002956</v>
      </c>
      <c r="AG2650" s="39"/>
    </row>
    <row r="2651" spans="1:33" s="34" customFormat="1" x14ac:dyDescent="0.2">
      <c r="A2651" s="34" t="s">
        <v>200</v>
      </c>
      <c r="B2651" s="42">
        <v>473421095052301</v>
      </c>
      <c r="C2651" s="36">
        <v>312</v>
      </c>
      <c r="D2651" s="37">
        <v>35900</v>
      </c>
      <c r="E2651" s="37"/>
      <c r="F2651" s="37"/>
      <c r="G2651" s="37"/>
      <c r="H2651" s="37"/>
      <c r="I2651" s="37"/>
      <c r="J2651" s="38" t="s">
        <v>206</v>
      </c>
      <c r="K2651" s="38"/>
      <c r="L2651" s="38"/>
      <c r="M2651" s="38"/>
      <c r="N2651" s="38"/>
      <c r="O2651" s="38"/>
      <c r="P2651" s="38"/>
      <c r="U2651" s="39">
        <f t="shared" si="174"/>
        <v>9.7642559999999996</v>
      </c>
      <c r="V2651" s="40">
        <v>2.976</v>
      </c>
      <c r="W2651" s="40"/>
      <c r="X2651" s="40">
        <f t="shared" si="180"/>
        <v>8.1106320000000007</v>
      </c>
      <c r="Y2651" s="34">
        <v>2.472</v>
      </c>
      <c r="AA2651" s="34">
        <v>426.40199999999999</v>
      </c>
      <c r="AB2651" s="34">
        <f t="shared" si="177"/>
        <v>423.42599999999999</v>
      </c>
      <c r="AC2651" s="34">
        <f t="shared" si="178"/>
        <v>423.93</v>
      </c>
      <c r="AD2651" s="34">
        <f t="shared" si="181"/>
        <v>2.3670000000000186</v>
      </c>
      <c r="AE2651" s="34">
        <f t="shared" si="181"/>
        <v>1.8629999999999995</v>
      </c>
      <c r="AF2651" s="34">
        <f t="shared" si="176"/>
        <v>0.5040000000000191</v>
      </c>
      <c r="AG2651" s="39"/>
    </row>
    <row r="2652" spans="1:33" s="34" customFormat="1" x14ac:dyDescent="0.2">
      <c r="A2652" s="34" t="s">
        <v>200</v>
      </c>
      <c r="B2652" s="42">
        <v>473421095052301</v>
      </c>
      <c r="C2652" s="36">
        <v>312</v>
      </c>
      <c r="D2652" s="37">
        <v>35956</v>
      </c>
      <c r="E2652" s="37"/>
      <c r="F2652" s="37"/>
      <c r="G2652" s="37"/>
      <c r="H2652" s="37"/>
      <c r="I2652" s="37"/>
      <c r="J2652" s="38" t="s">
        <v>206</v>
      </c>
      <c r="K2652" s="38"/>
      <c r="L2652" s="38"/>
      <c r="M2652" s="38"/>
      <c r="N2652" s="38"/>
      <c r="O2652" s="38"/>
      <c r="P2652" s="38"/>
      <c r="U2652" s="39">
        <f t="shared" si="174"/>
        <v>9.4591229999999999</v>
      </c>
      <c r="V2652" s="40">
        <v>2.883</v>
      </c>
      <c r="W2652" s="40"/>
      <c r="X2652" s="40">
        <f t="shared" si="180"/>
        <v>7.9925160000000002</v>
      </c>
      <c r="Y2652" s="34">
        <v>2.4359999999999999</v>
      </c>
      <c r="AA2652" s="34">
        <v>427.40199999999999</v>
      </c>
      <c r="AB2652" s="34">
        <f t="shared" si="177"/>
        <v>424.51900000000001</v>
      </c>
      <c r="AC2652" s="34">
        <f>AA2652-Y2652</f>
        <v>424.96600000000001</v>
      </c>
      <c r="AD2652" s="34">
        <f t="shared" si="181"/>
        <v>1.2740000000000009</v>
      </c>
      <c r="AE2652" s="34">
        <f t="shared" si="181"/>
        <v>0.82699999999999818</v>
      </c>
      <c r="AF2652" s="34">
        <f>AC2652-AB2652</f>
        <v>0.44700000000000273</v>
      </c>
      <c r="AG2652" s="39"/>
    </row>
    <row r="2653" spans="1:33" s="34" customFormat="1" x14ac:dyDescent="0.2">
      <c r="A2653" s="34" t="s">
        <v>200</v>
      </c>
      <c r="B2653" s="42">
        <v>473421095052301</v>
      </c>
      <c r="C2653" s="36">
        <v>312</v>
      </c>
      <c r="D2653" s="37">
        <v>36001</v>
      </c>
      <c r="E2653" s="37"/>
      <c r="F2653" s="37"/>
      <c r="G2653" s="37"/>
      <c r="H2653" s="37"/>
      <c r="I2653" s="37"/>
      <c r="J2653" s="38" t="s">
        <v>206</v>
      </c>
      <c r="K2653" s="38"/>
      <c r="L2653" s="38"/>
      <c r="M2653" s="38"/>
      <c r="N2653" s="38"/>
      <c r="O2653" s="38"/>
      <c r="P2653" s="38"/>
      <c r="U2653" s="39">
        <f t="shared" ref="U2653:U2694" si="182">V2653*3.281</f>
        <v>9.984083</v>
      </c>
      <c r="V2653" s="40">
        <v>3.0430000000000001</v>
      </c>
      <c r="W2653" s="40"/>
      <c r="X2653" s="40">
        <f t="shared" si="180"/>
        <v>8.1532850000000003</v>
      </c>
      <c r="Y2653" s="34">
        <v>2.4849999999999999</v>
      </c>
      <c r="AA2653" s="34">
        <v>428.40199999999999</v>
      </c>
      <c r="AB2653" s="34">
        <f t="shared" si="177"/>
        <v>425.35899999999998</v>
      </c>
      <c r="AC2653" s="34">
        <f>AA2653-Y2653</f>
        <v>425.91699999999997</v>
      </c>
      <c r="AD2653" s="34">
        <f t="shared" si="181"/>
        <v>0.43400000000002592</v>
      </c>
      <c r="AE2653" s="34">
        <f t="shared" si="181"/>
        <v>-0.1239999999999668</v>
      </c>
      <c r="AF2653" s="34">
        <f>AC2653-AB2653</f>
        <v>0.55799999999999272</v>
      </c>
      <c r="AG2653" s="39"/>
    </row>
    <row r="2654" spans="1:33" s="34" customFormat="1" x14ac:dyDescent="0.2">
      <c r="A2654" s="34" t="s">
        <v>200</v>
      </c>
      <c r="B2654" s="42">
        <v>473421095052301</v>
      </c>
      <c r="C2654" s="36">
        <v>312</v>
      </c>
      <c r="D2654" s="37">
        <v>36060</v>
      </c>
      <c r="E2654" s="37"/>
      <c r="F2654" s="37"/>
      <c r="G2654" s="37"/>
      <c r="H2654" s="37"/>
      <c r="I2654" s="37"/>
      <c r="J2654" s="38" t="s">
        <v>206</v>
      </c>
      <c r="K2654" s="38"/>
      <c r="L2654" s="38"/>
      <c r="M2654" s="38"/>
      <c r="N2654" s="38"/>
      <c r="O2654" s="38"/>
      <c r="P2654" s="38"/>
      <c r="U2654" s="39">
        <f t="shared" si="182"/>
        <v>10.686217000000001</v>
      </c>
      <c r="V2654" s="40">
        <v>3.2570000000000001</v>
      </c>
      <c r="W2654" s="40"/>
      <c r="X2654" s="40">
        <f t="shared" si="180"/>
        <v>8.5306000000000015</v>
      </c>
      <c r="Y2654" s="34">
        <v>2.6</v>
      </c>
      <c r="AA2654" s="34">
        <v>429.40199999999999</v>
      </c>
      <c r="AB2654" s="34">
        <f t="shared" si="177"/>
        <v>426.14499999999998</v>
      </c>
      <c r="AC2654" s="34">
        <f>AA2654-Y2654</f>
        <v>426.80199999999996</v>
      </c>
      <c r="AD2654" s="34">
        <f t="shared" si="181"/>
        <v>-0.35199999999997544</v>
      </c>
      <c r="AE2654" s="34">
        <f t="shared" si="181"/>
        <v>-1.0089999999999577</v>
      </c>
      <c r="AF2654" s="34">
        <f>AC2654-AB2654</f>
        <v>0.65699999999998226</v>
      </c>
    </row>
    <row r="2655" spans="1:33" s="34" customFormat="1" x14ac:dyDescent="0.2">
      <c r="A2655" s="34" t="s">
        <v>200</v>
      </c>
      <c r="B2655" s="42">
        <v>473421095052301</v>
      </c>
      <c r="C2655" s="36">
        <v>312</v>
      </c>
      <c r="D2655" s="37">
        <v>36082</v>
      </c>
      <c r="E2655" s="37"/>
      <c r="F2655" s="37"/>
      <c r="G2655" s="37"/>
      <c r="H2655" s="37"/>
      <c r="I2655" s="37"/>
      <c r="J2655" s="38" t="s">
        <v>206</v>
      </c>
      <c r="K2655" s="38"/>
      <c r="L2655" s="38"/>
      <c r="M2655" s="38"/>
      <c r="N2655" s="38"/>
      <c r="O2655" s="38"/>
      <c r="P2655" s="38"/>
      <c r="U2655" s="39">
        <f t="shared" si="182"/>
        <v>23.898804000000002</v>
      </c>
      <c r="V2655" s="40">
        <v>7.2839999999999998</v>
      </c>
      <c r="W2655" s="40"/>
      <c r="X2655" s="40">
        <f t="shared" si="180"/>
        <v>22.904661000000001</v>
      </c>
      <c r="Y2655" s="34">
        <v>6.9809999999999999</v>
      </c>
      <c r="Z2655" s="34" t="s">
        <v>213</v>
      </c>
      <c r="AA2655" s="34">
        <v>430.40199999999999</v>
      </c>
      <c r="AB2655" s="34">
        <f t="shared" si="177"/>
        <v>423.11799999999999</v>
      </c>
      <c r="AC2655" s="34">
        <f>AA2655-Y2655</f>
        <v>423.42099999999999</v>
      </c>
      <c r="AD2655" s="34">
        <f t="shared" si="181"/>
        <v>2.6750000000000114</v>
      </c>
      <c r="AE2655" s="34">
        <f t="shared" si="181"/>
        <v>2.3720000000000141</v>
      </c>
      <c r="AF2655" s="34">
        <f>AC2655-AB2655</f>
        <v>0.30299999999999727</v>
      </c>
    </row>
    <row r="2656" spans="1:33" s="34" customFormat="1" x14ac:dyDescent="0.2">
      <c r="A2656" s="34" t="s">
        <v>200</v>
      </c>
      <c r="B2656" s="42">
        <v>473421095052301</v>
      </c>
      <c r="C2656" s="36">
        <v>312</v>
      </c>
      <c r="D2656" s="37">
        <v>36216</v>
      </c>
      <c r="E2656" s="37"/>
      <c r="F2656" s="37"/>
      <c r="G2656" s="37"/>
      <c r="H2656" s="37"/>
      <c r="I2656" s="37"/>
      <c r="J2656" s="38" t="s">
        <v>206</v>
      </c>
      <c r="K2656" s="38"/>
      <c r="L2656" s="38"/>
      <c r="M2656" s="38"/>
      <c r="N2656" s="38"/>
      <c r="O2656" s="38"/>
      <c r="P2656" s="38"/>
      <c r="U2656" s="39">
        <f t="shared" si="182"/>
        <v>10.797771000000001</v>
      </c>
      <c r="V2656" s="40">
        <v>3.2909999999999999</v>
      </c>
      <c r="W2656" s="40"/>
      <c r="X2656" s="40">
        <f t="shared" si="180"/>
        <v>8.8291710000000005</v>
      </c>
      <c r="Y2656" s="34">
        <v>2.6909999999999998</v>
      </c>
      <c r="AA2656" s="34">
        <v>432.40199999999999</v>
      </c>
      <c r="AB2656" s="34">
        <f t="shared" si="177"/>
        <v>429.11099999999999</v>
      </c>
      <c r="AC2656" s="34">
        <f>AA2656-Y2656</f>
        <v>429.71100000000001</v>
      </c>
      <c r="AD2656" s="34">
        <f t="shared" si="181"/>
        <v>-3.3179999999999836</v>
      </c>
      <c r="AE2656" s="34">
        <f t="shared" si="181"/>
        <v>-3.9180000000000064</v>
      </c>
      <c r="AF2656" s="34">
        <f>AC2656-AB2656</f>
        <v>0.60000000000002274</v>
      </c>
    </row>
    <row r="2657" spans="1:32" s="34" customFormat="1" x14ac:dyDescent="0.2">
      <c r="A2657" s="34" t="s">
        <v>200</v>
      </c>
      <c r="B2657" s="42">
        <v>473421095052301</v>
      </c>
      <c r="C2657" s="36">
        <v>312</v>
      </c>
      <c r="D2657" s="37">
        <v>36235</v>
      </c>
      <c r="E2657" s="37"/>
      <c r="F2657" s="37"/>
      <c r="G2657" s="37"/>
      <c r="H2657" s="37"/>
      <c r="I2657" s="37"/>
      <c r="J2657" s="38" t="s">
        <v>206</v>
      </c>
      <c r="K2657" s="38"/>
      <c r="L2657" s="38"/>
      <c r="M2657" s="38"/>
      <c r="N2657" s="38"/>
      <c r="O2657" s="38"/>
      <c r="P2657" s="38"/>
      <c r="U2657" s="39">
        <f t="shared" si="182"/>
        <v>11.276797</v>
      </c>
      <c r="V2657" s="40">
        <v>3.4369999999999998</v>
      </c>
      <c r="W2657" s="40"/>
      <c r="X2657" s="40">
        <f t="shared" si="180"/>
        <v>9.0293119999999991</v>
      </c>
      <c r="Y2657" s="34">
        <v>2.7519999999999998</v>
      </c>
      <c r="AA2657" s="34">
        <v>432.40199999999999</v>
      </c>
      <c r="AB2657" s="34">
        <f t="shared" si="177"/>
        <v>428.96499999999997</v>
      </c>
    </row>
    <row r="2658" spans="1:32" s="34" customFormat="1" x14ac:dyDescent="0.2">
      <c r="A2658" s="34" t="s">
        <v>200</v>
      </c>
      <c r="B2658" s="42">
        <v>473421095052301</v>
      </c>
      <c r="C2658" s="36">
        <v>312</v>
      </c>
      <c r="D2658" s="37">
        <v>36277</v>
      </c>
      <c r="E2658" s="37"/>
      <c r="F2658" s="37"/>
      <c r="G2658" s="37"/>
      <c r="H2658" s="37"/>
      <c r="I2658" s="37"/>
      <c r="J2658" s="38" t="s">
        <v>206</v>
      </c>
      <c r="K2658" s="38"/>
      <c r="L2658" s="38"/>
      <c r="M2658" s="38"/>
      <c r="N2658" s="38"/>
      <c r="O2658" s="38"/>
      <c r="P2658" s="38"/>
      <c r="U2658" s="39">
        <f t="shared" si="182"/>
        <v>10.016893</v>
      </c>
      <c r="V2658" s="40">
        <v>3.0529999999999999</v>
      </c>
      <c r="W2658" s="40"/>
      <c r="X2658" s="40">
        <f t="shared" si="180"/>
        <v>8.5010710000000014</v>
      </c>
      <c r="Y2658" s="34">
        <v>2.5910000000000002</v>
      </c>
      <c r="AA2658" s="34">
        <v>432.40199999999999</v>
      </c>
      <c r="AB2658" s="34">
        <f t="shared" si="177"/>
        <v>429.34899999999999</v>
      </c>
    </row>
    <row r="2659" spans="1:32" s="34" customFormat="1" x14ac:dyDescent="0.2">
      <c r="A2659" s="34" t="s">
        <v>200</v>
      </c>
      <c r="B2659" s="42">
        <v>473421095052301</v>
      </c>
      <c r="C2659" s="36">
        <v>312</v>
      </c>
      <c r="D2659" s="37">
        <v>36299</v>
      </c>
      <c r="E2659" s="37"/>
      <c r="F2659" s="37"/>
      <c r="G2659" s="37"/>
      <c r="H2659" s="37"/>
      <c r="I2659" s="37"/>
      <c r="J2659" s="38" t="s">
        <v>206</v>
      </c>
      <c r="K2659" s="38"/>
      <c r="L2659" s="38"/>
      <c r="M2659" s="38"/>
      <c r="N2659" s="38"/>
      <c r="O2659" s="38"/>
      <c r="P2659" s="38"/>
      <c r="U2659" s="39">
        <f t="shared" si="182"/>
        <v>8.7569890000000008</v>
      </c>
      <c r="V2659" s="40">
        <v>2.669</v>
      </c>
      <c r="W2659" s="40"/>
      <c r="X2659" s="40">
        <f t="shared" si="180"/>
        <v>7.7070690000000006</v>
      </c>
      <c r="Y2659" s="34">
        <v>2.3490000000000002</v>
      </c>
      <c r="AA2659" s="34">
        <v>426.40199999999999</v>
      </c>
      <c r="AB2659" s="34">
        <f t="shared" si="177"/>
        <v>423.733</v>
      </c>
      <c r="AC2659" s="34">
        <f t="shared" si="178"/>
        <v>424.053</v>
      </c>
      <c r="AD2659" s="34">
        <f t="shared" ref="AD2659:AE2674" si="183">425.793-AB2659</f>
        <v>2.0600000000000023</v>
      </c>
      <c r="AE2659" s="34">
        <f t="shared" si="183"/>
        <v>1.7400000000000091</v>
      </c>
      <c r="AF2659" s="34">
        <f t="shared" si="176"/>
        <v>0.31999999999999318</v>
      </c>
    </row>
    <row r="2660" spans="1:32" s="34" customFormat="1" x14ac:dyDescent="0.2">
      <c r="A2660" s="34" t="s">
        <v>200</v>
      </c>
      <c r="B2660" s="42">
        <v>473421095052301</v>
      </c>
      <c r="C2660" s="36">
        <v>312</v>
      </c>
      <c r="D2660" s="37">
        <v>36328</v>
      </c>
      <c r="E2660" s="37"/>
      <c r="F2660" s="37"/>
      <c r="G2660" s="37"/>
      <c r="H2660" s="37"/>
      <c r="I2660" s="37"/>
      <c r="J2660" s="38" t="s">
        <v>206</v>
      </c>
      <c r="K2660" s="38"/>
      <c r="L2660" s="38"/>
      <c r="M2660" s="38"/>
      <c r="N2660" s="38"/>
      <c r="O2660" s="38"/>
      <c r="P2660" s="38"/>
      <c r="U2660" s="39">
        <f t="shared" si="182"/>
        <v>8.5765340000000005</v>
      </c>
      <c r="V2660" s="40">
        <v>2.6139999999999999</v>
      </c>
      <c r="W2660" s="40"/>
      <c r="X2660" s="40">
        <f t="shared" si="180"/>
        <v>7.4314650000000011</v>
      </c>
      <c r="Y2660" s="34">
        <v>2.2650000000000001</v>
      </c>
      <c r="AA2660" s="34">
        <v>426.40199999999999</v>
      </c>
      <c r="AB2660" s="34">
        <f t="shared" si="177"/>
        <v>423.78800000000001</v>
      </c>
      <c r="AC2660" s="34">
        <f t="shared" si="178"/>
        <v>424.137</v>
      </c>
      <c r="AD2660" s="34">
        <f t="shared" si="183"/>
        <v>2.0049999999999955</v>
      </c>
      <c r="AE2660" s="34">
        <f t="shared" si="183"/>
        <v>1.6560000000000059</v>
      </c>
      <c r="AF2660" s="34">
        <f t="shared" si="176"/>
        <v>0.34899999999998954</v>
      </c>
    </row>
    <row r="2661" spans="1:32" s="34" customFormat="1" x14ac:dyDescent="0.2">
      <c r="A2661" s="34" t="s">
        <v>200</v>
      </c>
      <c r="B2661" s="42">
        <v>473421095052301</v>
      </c>
      <c r="C2661" s="36">
        <v>312</v>
      </c>
      <c r="D2661" s="37">
        <v>36371</v>
      </c>
      <c r="E2661" s="37"/>
      <c r="F2661" s="37"/>
      <c r="G2661" s="37"/>
      <c r="H2661" s="37"/>
      <c r="I2661" s="37"/>
      <c r="J2661" s="38" t="s">
        <v>206</v>
      </c>
      <c r="K2661" s="38"/>
      <c r="L2661" s="38"/>
      <c r="M2661" s="38"/>
      <c r="N2661" s="38"/>
      <c r="O2661" s="38"/>
      <c r="P2661" s="38"/>
      <c r="U2661" s="39">
        <f t="shared" si="182"/>
        <v>8.3599880000000013</v>
      </c>
      <c r="V2661" s="40">
        <v>2.548</v>
      </c>
      <c r="W2661" s="40"/>
      <c r="X2661" s="40">
        <f t="shared" si="180"/>
        <v>7.4675560000000001</v>
      </c>
      <c r="Y2661" s="34">
        <v>2.2759999999999998</v>
      </c>
      <c r="AA2661" s="34">
        <v>426.40199999999999</v>
      </c>
      <c r="AB2661" s="34">
        <f t="shared" si="177"/>
        <v>423.85399999999998</v>
      </c>
      <c r="AC2661" s="34">
        <f t="shared" si="178"/>
        <v>424.12599999999998</v>
      </c>
      <c r="AD2661" s="34">
        <f t="shared" si="183"/>
        <v>1.9390000000000214</v>
      </c>
      <c r="AE2661" s="34">
        <f t="shared" si="183"/>
        <v>1.66700000000003</v>
      </c>
      <c r="AF2661" s="34">
        <f t="shared" si="176"/>
        <v>0.27199999999999136</v>
      </c>
    </row>
    <row r="2662" spans="1:32" s="34" customFormat="1" x14ac:dyDescent="0.2">
      <c r="A2662" s="34" t="s">
        <v>200</v>
      </c>
      <c r="B2662" s="42">
        <v>473421095052301</v>
      </c>
      <c r="C2662" s="36">
        <v>312</v>
      </c>
      <c r="D2662" s="37">
        <v>36399</v>
      </c>
      <c r="E2662" s="37"/>
      <c r="F2662" s="37"/>
      <c r="G2662" s="37"/>
      <c r="H2662" s="37"/>
      <c r="I2662" s="37"/>
      <c r="J2662" s="38" t="s">
        <v>206</v>
      </c>
      <c r="K2662" s="38"/>
      <c r="L2662" s="38"/>
      <c r="M2662" s="38"/>
      <c r="N2662" s="38"/>
      <c r="O2662" s="38"/>
      <c r="P2662" s="38"/>
      <c r="U2662" s="39">
        <f t="shared" si="182"/>
        <v>9.7183220000000006</v>
      </c>
      <c r="V2662" s="40">
        <v>2.9620000000000002</v>
      </c>
      <c r="W2662" s="40"/>
      <c r="X2662" s="40">
        <f t="shared" si="180"/>
        <v>7.7431599999999996</v>
      </c>
      <c r="Y2662" s="34">
        <v>2.36</v>
      </c>
      <c r="AA2662" s="34">
        <v>426.40199999999999</v>
      </c>
      <c r="AB2662" s="34">
        <f t="shared" si="177"/>
        <v>423.44</v>
      </c>
      <c r="AC2662" s="34">
        <f t="shared" si="178"/>
        <v>424.04199999999997</v>
      </c>
      <c r="AD2662" s="34">
        <f t="shared" si="183"/>
        <v>2.3530000000000086</v>
      </c>
      <c r="AE2662" s="34">
        <f t="shared" si="183"/>
        <v>1.7510000000000332</v>
      </c>
      <c r="AF2662" s="34">
        <f t="shared" si="176"/>
        <v>0.60199999999997544</v>
      </c>
    </row>
    <row r="2663" spans="1:32" s="34" customFormat="1" x14ac:dyDescent="0.2">
      <c r="A2663" s="34" t="s">
        <v>200</v>
      </c>
      <c r="B2663" s="42">
        <v>473421095052301</v>
      </c>
      <c r="C2663" s="36">
        <v>312</v>
      </c>
      <c r="D2663" s="37">
        <v>36427</v>
      </c>
      <c r="E2663" s="37"/>
      <c r="F2663" s="37"/>
      <c r="G2663" s="37"/>
      <c r="H2663" s="37"/>
      <c r="I2663" s="37"/>
      <c r="J2663" s="38" t="s">
        <v>206</v>
      </c>
      <c r="K2663" s="38"/>
      <c r="L2663" s="38"/>
      <c r="M2663" s="38"/>
      <c r="N2663" s="38"/>
      <c r="O2663" s="38"/>
      <c r="P2663" s="38"/>
      <c r="U2663" s="39">
        <f t="shared" si="182"/>
        <v>9.2228910000000006</v>
      </c>
      <c r="V2663" s="40">
        <v>2.8109999999999999</v>
      </c>
      <c r="W2663" s="40"/>
      <c r="X2663" s="40">
        <f t="shared" si="180"/>
        <v>7.7136310000000003</v>
      </c>
      <c r="Y2663" s="34">
        <v>2.351</v>
      </c>
      <c r="AA2663" s="34">
        <v>426.40199999999999</v>
      </c>
      <c r="AB2663" s="34">
        <f t="shared" si="177"/>
        <v>423.59100000000001</v>
      </c>
      <c r="AC2663" s="34">
        <f t="shared" si="178"/>
        <v>424.05099999999999</v>
      </c>
      <c r="AD2663" s="34">
        <f t="shared" si="183"/>
        <v>2.2019999999999982</v>
      </c>
      <c r="AE2663" s="34">
        <f t="shared" si="183"/>
        <v>1.7420000000000186</v>
      </c>
      <c r="AF2663" s="34">
        <f t="shared" si="176"/>
        <v>0.45999999999997954</v>
      </c>
    </row>
    <row r="2664" spans="1:32" s="34" customFormat="1" x14ac:dyDescent="0.2">
      <c r="A2664" s="34" t="s">
        <v>200</v>
      </c>
      <c r="B2664" s="42">
        <v>473421095052301</v>
      </c>
      <c r="C2664" s="36">
        <v>312</v>
      </c>
      <c r="D2664" s="37">
        <v>36458</v>
      </c>
      <c r="E2664" s="37"/>
      <c r="F2664" s="37"/>
      <c r="G2664" s="37"/>
      <c r="H2664" s="37"/>
      <c r="I2664" s="37"/>
      <c r="J2664" s="38" t="s">
        <v>206</v>
      </c>
      <c r="K2664" s="38"/>
      <c r="L2664" s="38"/>
      <c r="M2664" s="38"/>
      <c r="N2664" s="38"/>
      <c r="O2664" s="38"/>
      <c r="P2664" s="38"/>
      <c r="U2664" s="39">
        <f t="shared" si="182"/>
        <v>9.0457170000000016</v>
      </c>
      <c r="V2664" s="40">
        <v>2.7570000000000001</v>
      </c>
      <c r="W2664" s="40"/>
      <c r="X2664" s="40">
        <f t="shared" si="180"/>
        <v>7.6939450000000011</v>
      </c>
      <c r="Y2664" s="34">
        <v>2.3450000000000002</v>
      </c>
      <c r="AA2664" s="34">
        <v>426.40199999999999</v>
      </c>
      <c r="AB2664" s="34">
        <f t="shared" si="177"/>
        <v>423.64499999999998</v>
      </c>
      <c r="AC2664" s="34">
        <f t="shared" si="178"/>
        <v>424.05699999999996</v>
      </c>
      <c r="AD2664" s="34">
        <f t="shared" si="183"/>
        <v>2.1480000000000246</v>
      </c>
      <c r="AE2664" s="34">
        <f t="shared" si="183"/>
        <v>1.7360000000000468</v>
      </c>
      <c r="AF2664" s="34">
        <f t="shared" si="176"/>
        <v>0.41199999999997772</v>
      </c>
    </row>
    <row r="2665" spans="1:32" s="34" customFormat="1" x14ac:dyDescent="0.2">
      <c r="A2665" s="34" t="s">
        <v>200</v>
      </c>
      <c r="B2665" s="42">
        <v>473421095052301</v>
      </c>
      <c r="C2665" s="36">
        <v>312</v>
      </c>
      <c r="D2665" s="37">
        <v>36486</v>
      </c>
      <c r="E2665" s="37"/>
      <c r="F2665" s="37"/>
      <c r="G2665" s="37"/>
      <c r="H2665" s="37"/>
      <c r="I2665" s="37"/>
      <c r="J2665" s="38" t="s">
        <v>206</v>
      </c>
      <c r="K2665" s="38"/>
      <c r="L2665" s="38"/>
      <c r="M2665" s="38"/>
      <c r="N2665" s="38"/>
      <c r="O2665" s="38"/>
      <c r="P2665" s="38"/>
      <c r="U2665" s="39">
        <f t="shared" si="182"/>
        <v>9.1014940000000006</v>
      </c>
      <c r="V2665" s="40">
        <v>2.774</v>
      </c>
      <c r="W2665" s="40"/>
      <c r="X2665" s="40">
        <f t="shared" si="180"/>
        <v>7.7792510000000004</v>
      </c>
      <c r="Y2665" s="34">
        <v>2.371</v>
      </c>
      <c r="AA2665" s="34">
        <v>426.40199999999999</v>
      </c>
      <c r="AB2665" s="34">
        <f t="shared" si="177"/>
        <v>423.62799999999999</v>
      </c>
      <c r="AC2665" s="34">
        <f t="shared" si="178"/>
        <v>424.03100000000001</v>
      </c>
      <c r="AD2665" s="34">
        <f t="shared" si="183"/>
        <v>2.1650000000000205</v>
      </c>
      <c r="AE2665" s="34">
        <f t="shared" si="183"/>
        <v>1.7620000000000005</v>
      </c>
      <c r="AF2665" s="34">
        <f t="shared" si="176"/>
        <v>0.40300000000002001</v>
      </c>
    </row>
    <row r="2666" spans="1:32" s="34" customFormat="1" x14ac:dyDescent="0.2">
      <c r="A2666" s="34" t="s">
        <v>200</v>
      </c>
      <c r="B2666" s="42">
        <v>473421095052301</v>
      </c>
      <c r="C2666" s="36">
        <v>312</v>
      </c>
      <c r="D2666" s="37">
        <v>36553</v>
      </c>
      <c r="E2666" s="37"/>
      <c r="F2666" s="37"/>
      <c r="G2666" s="37"/>
      <c r="H2666" s="37"/>
      <c r="I2666" s="37"/>
      <c r="J2666" s="38" t="s">
        <v>206</v>
      </c>
      <c r="K2666" s="38"/>
      <c r="L2666" s="38"/>
      <c r="M2666" s="38"/>
      <c r="N2666" s="38"/>
      <c r="O2666" s="38"/>
      <c r="P2666" s="38"/>
      <c r="U2666" s="39">
        <f t="shared" si="182"/>
        <v>9.7511320000000001</v>
      </c>
      <c r="V2666" s="40">
        <v>2.972</v>
      </c>
      <c r="W2666" s="40"/>
      <c r="X2666" s="40">
        <f t="shared" si="180"/>
        <v>8.0975079999999995</v>
      </c>
      <c r="Y2666" s="34">
        <v>2.468</v>
      </c>
      <c r="AA2666" s="34">
        <v>426.40199999999999</v>
      </c>
      <c r="AB2666" s="34">
        <f t="shared" si="177"/>
        <v>423.43</v>
      </c>
      <c r="AC2666" s="34">
        <f t="shared" si="178"/>
        <v>423.93399999999997</v>
      </c>
      <c r="AD2666" s="34">
        <f t="shared" si="183"/>
        <v>2.3629999999999995</v>
      </c>
      <c r="AE2666" s="34">
        <f t="shared" si="183"/>
        <v>1.8590000000000373</v>
      </c>
      <c r="AF2666" s="34">
        <f t="shared" si="176"/>
        <v>0.50399999999996226</v>
      </c>
    </row>
    <row r="2667" spans="1:32" s="34" customFormat="1" x14ac:dyDescent="0.2">
      <c r="A2667" s="34" t="s">
        <v>200</v>
      </c>
      <c r="B2667" s="42">
        <v>473421095052301</v>
      </c>
      <c r="C2667" s="36">
        <v>312</v>
      </c>
      <c r="D2667" s="37">
        <v>36587</v>
      </c>
      <c r="E2667" s="37"/>
      <c r="F2667" s="37"/>
      <c r="G2667" s="37"/>
      <c r="H2667" s="37"/>
      <c r="I2667" s="37"/>
      <c r="J2667" s="38" t="s">
        <v>206</v>
      </c>
      <c r="K2667" s="38"/>
      <c r="L2667" s="38"/>
      <c r="M2667" s="38"/>
      <c r="N2667" s="38"/>
      <c r="O2667" s="38"/>
      <c r="P2667" s="38"/>
      <c r="U2667" s="39">
        <f t="shared" si="182"/>
        <v>9.9447110000000016</v>
      </c>
      <c r="V2667" s="40">
        <v>3.0310000000000001</v>
      </c>
      <c r="W2667" s="40"/>
      <c r="X2667" s="40">
        <f t="shared" si="180"/>
        <v>8.2254670000000001</v>
      </c>
      <c r="Y2667" s="34">
        <v>2.5070000000000001</v>
      </c>
      <c r="AA2667" s="34">
        <v>426.40199999999999</v>
      </c>
      <c r="AB2667" s="34">
        <f t="shared" si="177"/>
        <v>423.37099999999998</v>
      </c>
      <c r="AC2667" s="34">
        <f t="shared" si="178"/>
        <v>423.89499999999998</v>
      </c>
      <c r="AD2667" s="34">
        <f t="shared" si="183"/>
        <v>2.4220000000000255</v>
      </c>
      <c r="AE2667" s="34">
        <f t="shared" si="183"/>
        <v>1.8980000000000246</v>
      </c>
      <c r="AF2667" s="34">
        <f t="shared" si="176"/>
        <v>0.52400000000000091</v>
      </c>
    </row>
    <row r="2668" spans="1:32" s="34" customFormat="1" x14ac:dyDescent="0.2">
      <c r="A2668" s="34" t="s">
        <v>200</v>
      </c>
      <c r="B2668" s="42">
        <v>473421095052301</v>
      </c>
      <c r="C2668" s="36">
        <v>312</v>
      </c>
      <c r="D2668" s="37">
        <v>36612</v>
      </c>
      <c r="E2668" s="37"/>
      <c r="F2668" s="37"/>
      <c r="G2668" s="37"/>
      <c r="H2668" s="37"/>
      <c r="I2668" s="37"/>
      <c r="J2668" s="38" t="s">
        <v>206</v>
      </c>
      <c r="K2668" s="38"/>
      <c r="L2668" s="38"/>
      <c r="M2668" s="38"/>
      <c r="N2668" s="38"/>
      <c r="O2668" s="38"/>
      <c r="P2668" s="38"/>
      <c r="U2668" s="39">
        <f t="shared" si="182"/>
        <v>10.157976000000001</v>
      </c>
      <c r="V2668" s="40">
        <v>3.0960000000000001</v>
      </c>
      <c r="W2668" s="40"/>
      <c r="X2668" s="40">
        <f t="shared" si="180"/>
        <v>8.2189049999999995</v>
      </c>
      <c r="Y2668" s="34">
        <v>2.5049999999999999</v>
      </c>
      <c r="AA2668" s="34">
        <v>426.40199999999999</v>
      </c>
      <c r="AB2668" s="34">
        <f t="shared" si="177"/>
        <v>423.30599999999998</v>
      </c>
      <c r="AC2668" s="34">
        <f t="shared" si="178"/>
        <v>423.89699999999999</v>
      </c>
      <c r="AD2668" s="34">
        <f t="shared" si="183"/>
        <v>2.4870000000000232</v>
      </c>
      <c r="AE2668" s="34">
        <f t="shared" si="183"/>
        <v>1.896000000000015</v>
      </c>
      <c r="AF2668" s="34">
        <f t="shared" si="176"/>
        <v>0.59100000000000819</v>
      </c>
    </row>
    <row r="2669" spans="1:32" s="34" customFormat="1" x14ac:dyDescent="0.2">
      <c r="A2669" s="34" t="s">
        <v>200</v>
      </c>
      <c r="B2669" s="42">
        <v>473421095052301</v>
      </c>
      <c r="C2669" s="36">
        <v>312</v>
      </c>
      <c r="D2669" s="37">
        <v>36640</v>
      </c>
      <c r="E2669" s="37"/>
      <c r="F2669" s="37"/>
      <c r="G2669" s="37"/>
      <c r="H2669" s="37"/>
      <c r="I2669" s="37"/>
      <c r="J2669" s="38" t="s">
        <v>206</v>
      </c>
      <c r="K2669" s="38"/>
      <c r="L2669" s="38"/>
      <c r="M2669" s="38"/>
      <c r="N2669" s="38"/>
      <c r="O2669" s="38"/>
      <c r="P2669" s="38"/>
      <c r="U2669" s="39">
        <f t="shared" si="182"/>
        <v>9.9709590000000006</v>
      </c>
      <c r="V2669" s="40">
        <v>3.0390000000000001</v>
      </c>
      <c r="W2669" s="40"/>
      <c r="X2669" s="40">
        <f t="shared" si="180"/>
        <v>8.1729710000000004</v>
      </c>
      <c r="Y2669" s="34">
        <v>2.4910000000000001</v>
      </c>
      <c r="AA2669" s="34">
        <v>426.40199999999999</v>
      </c>
      <c r="AB2669" s="34">
        <f t="shared" si="177"/>
        <v>423.363</v>
      </c>
      <c r="AC2669" s="34">
        <f t="shared" si="178"/>
        <v>423.911</v>
      </c>
      <c r="AD2669" s="34">
        <f t="shared" si="183"/>
        <v>2.4300000000000068</v>
      </c>
      <c r="AE2669" s="34">
        <f t="shared" si="183"/>
        <v>1.882000000000005</v>
      </c>
      <c r="AF2669" s="34">
        <f t="shared" si="176"/>
        <v>0.54800000000000182</v>
      </c>
    </row>
    <row r="2670" spans="1:32" s="34" customFormat="1" x14ac:dyDescent="0.2">
      <c r="A2670" s="34" t="s">
        <v>200</v>
      </c>
      <c r="B2670" s="42">
        <v>473421095052301</v>
      </c>
      <c r="C2670" s="36">
        <v>312</v>
      </c>
      <c r="D2670" s="37">
        <v>36669</v>
      </c>
      <c r="E2670" s="37"/>
      <c r="F2670" s="37"/>
      <c r="G2670" s="37"/>
      <c r="H2670" s="37"/>
      <c r="I2670" s="37"/>
      <c r="J2670" s="38" t="s">
        <v>206</v>
      </c>
      <c r="K2670" s="38"/>
      <c r="L2670" s="38"/>
      <c r="M2670" s="38"/>
      <c r="N2670" s="38"/>
      <c r="O2670" s="38"/>
      <c r="P2670" s="38"/>
      <c r="U2670" s="39">
        <f t="shared" si="182"/>
        <v>10.056265</v>
      </c>
      <c r="V2670" s="40">
        <v>3.0649999999999999</v>
      </c>
      <c r="W2670" s="40"/>
      <c r="X2670" s="40">
        <f t="shared" si="180"/>
        <v>8.2123430000000006</v>
      </c>
      <c r="Y2670" s="34">
        <v>2.5030000000000001</v>
      </c>
      <c r="AA2670" s="34">
        <v>426.40199999999999</v>
      </c>
      <c r="AB2670" s="34">
        <f t="shared" si="177"/>
        <v>423.33699999999999</v>
      </c>
      <c r="AC2670" s="34">
        <f t="shared" si="178"/>
        <v>423.899</v>
      </c>
      <c r="AD2670" s="34">
        <f t="shared" si="183"/>
        <v>2.4560000000000173</v>
      </c>
      <c r="AE2670" s="34">
        <f t="shared" si="183"/>
        <v>1.8940000000000055</v>
      </c>
      <c r="AF2670" s="34">
        <f t="shared" si="176"/>
        <v>0.56200000000001182</v>
      </c>
    </row>
    <row r="2671" spans="1:32" s="34" customFormat="1" x14ac:dyDescent="0.2">
      <c r="A2671" s="34" t="s">
        <v>200</v>
      </c>
      <c r="B2671" s="42">
        <v>473421095052301</v>
      </c>
      <c r="C2671" s="36">
        <v>312</v>
      </c>
      <c r="D2671" s="37">
        <v>36706</v>
      </c>
      <c r="E2671" s="37"/>
      <c r="F2671" s="37"/>
      <c r="G2671" s="37"/>
      <c r="H2671" s="37"/>
      <c r="I2671" s="37"/>
      <c r="J2671" s="38" t="s">
        <v>206</v>
      </c>
      <c r="K2671" s="38"/>
      <c r="L2671" s="38"/>
      <c r="M2671" s="38"/>
      <c r="N2671" s="38"/>
      <c r="O2671" s="38"/>
      <c r="P2671" s="38"/>
      <c r="U2671" s="39">
        <f t="shared" si="182"/>
        <v>9.7380080000000007</v>
      </c>
      <c r="V2671" s="40">
        <v>2.968</v>
      </c>
      <c r="W2671" s="40"/>
      <c r="X2671" s="40">
        <f t="shared" si="180"/>
        <v>8.0581360000000011</v>
      </c>
      <c r="Y2671" s="34">
        <v>2.456</v>
      </c>
      <c r="AA2671" s="34">
        <v>426.40199999999999</v>
      </c>
      <c r="AB2671" s="34">
        <f t="shared" si="177"/>
        <v>423.43399999999997</v>
      </c>
      <c r="AC2671" s="34">
        <f t="shared" si="178"/>
        <v>423.94599999999997</v>
      </c>
      <c r="AD2671" s="34">
        <f t="shared" si="183"/>
        <v>2.3590000000000373</v>
      </c>
      <c r="AE2671" s="34">
        <f t="shared" si="183"/>
        <v>1.8470000000000368</v>
      </c>
      <c r="AF2671" s="34">
        <f t="shared" si="176"/>
        <v>0.51200000000000045</v>
      </c>
    </row>
    <row r="2672" spans="1:32" s="34" customFormat="1" x14ac:dyDescent="0.2">
      <c r="A2672" s="34" t="s">
        <v>200</v>
      </c>
      <c r="B2672" s="42">
        <v>473421095052301</v>
      </c>
      <c r="C2672" s="36">
        <v>312</v>
      </c>
      <c r="D2672" s="37">
        <v>36732</v>
      </c>
      <c r="E2672" s="37"/>
      <c r="F2672" s="37"/>
      <c r="G2672" s="37"/>
      <c r="H2672" s="37"/>
      <c r="I2672" s="37"/>
      <c r="J2672" s="38" t="s">
        <v>206</v>
      </c>
      <c r="K2672" s="38"/>
      <c r="L2672" s="38"/>
      <c r="M2672" s="38"/>
      <c r="N2672" s="38"/>
      <c r="O2672" s="38"/>
      <c r="P2672" s="38"/>
      <c r="U2672" s="39">
        <f t="shared" si="182"/>
        <v>10.184224</v>
      </c>
      <c r="V2672" s="40">
        <v>3.1040000000000001</v>
      </c>
      <c r="W2672" s="40"/>
      <c r="X2672" s="40">
        <f t="shared" si="180"/>
        <v>8.2484339999999996</v>
      </c>
      <c r="Y2672" s="34">
        <v>2.5139999999999998</v>
      </c>
      <c r="AA2672" s="34">
        <v>426.40199999999999</v>
      </c>
      <c r="AB2672" s="34">
        <f t="shared" si="177"/>
        <v>423.298</v>
      </c>
      <c r="AC2672" s="34">
        <f t="shared" si="178"/>
        <v>423.88799999999998</v>
      </c>
      <c r="AD2672" s="34">
        <f t="shared" si="183"/>
        <v>2.4950000000000045</v>
      </c>
      <c r="AE2672" s="34">
        <f t="shared" si="183"/>
        <v>1.9050000000000296</v>
      </c>
      <c r="AF2672" s="34">
        <f t="shared" si="176"/>
        <v>0.58999999999997499</v>
      </c>
    </row>
    <row r="2673" spans="1:32" s="34" customFormat="1" x14ac:dyDescent="0.2">
      <c r="A2673" s="34" t="s">
        <v>200</v>
      </c>
      <c r="B2673" s="42">
        <v>473421095052301</v>
      </c>
      <c r="C2673" s="36">
        <v>312</v>
      </c>
      <c r="D2673" s="37">
        <v>36760</v>
      </c>
      <c r="E2673" s="37"/>
      <c r="F2673" s="37"/>
      <c r="G2673" s="37"/>
      <c r="H2673" s="37"/>
      <c r="I2673" s="37"/>
      <c r="J2673" s="38" t="s">
        <v>206</v>
      </c>
      <c r="K2673" s="38"/>
      <c r="L2673" s="38"/>
      <c r="M2673" s="38"/>
      <c r="N2673" s="38"/>
      <c r="O2673" s="38"/>
      <c r="P2673" s="38"/>
      <c r="U2673" s="39">
        <f t="shared" si="182"/>
        <v>10.919167999999999</v>
      </c>
      <c r="V2673" s="40">
        <v>3.3279999999999998</v>
      </c>
      <c r="W2673" s="40"/>
      <c r="X2673" s="40">
        <f t="shared" si="180"/>
        <v>8.4715419999999995</v>
      </c>
      <c r="Y2673" s="34">
        <v>2.5819999999999999</v>
      </c>
      <c r="AA2673" s="34">
        <v>426.40199999999999</v>
      </c>
      <c r="AB2673" s="34">
        <f t="shared" si="177"/>
        <v>423.07400000000001</v>
      </c>
      <c r="AC2673" s="34">
        <f t="shared" si="178"/>
        <v>423.82</v>
      </c>
      <c r="AD2673" s="34">
        <f t="shared" si="183"/>
        <v>2.7189999999999941</v>
      </c>
      <c r="AE2673" s="34">
        <f t="shared" si="183"/>
        <v>1.9730000000000132</v>
      </c>
      <c r="AF2673" s="34">
        <f t="shared" si="176"/>
        <v>0.7459999999999809</v>
      </c>
    </row>
    <row r="2674" spans="1:32" s="34" customFormat="1" x14ac:dyDescent="0.2">
      <c r="A2674" s="34" t="s">
        <v>200</v>
      </c>
      <c r="B2674" s="42">
        <v>473421095052301</v>
      </c>
      <c r="C2674" s="36">
        <v>312</v>
      </c>
      <c r="D2674" s="37">
        <v>36787</v>
      </c>
      <c r="E2674" s="37"/>
      <c r="F2674" s="37"/>
      <c r="G2674" s="37"/>
      <c r="H2674" s="37"/>
      <c r="I2674" s="37"/>
      <c r="J2674" s="38" t="s">
        <v>206</v>
      </c>
      <c r="K2674" s="38"/>
      <c r="L2674" s="38"/>
      <c r="M2674" s="38"/>
      <c r="N2674" s="38"/>
      <c r="O2674" s="38"/>
      <c r="P2674" s="38"/>
      <c r="U2674" s="39">
        <f t="shared" si="182"/>
        <v>10.541853000000001</v>
      </c>
      <c r="V2674" s="40">
        <v>3.2130000000000001</v>
      </c>
      <c r="W2674" s="40"/>
      <c r="X2674" s="40">
        <f t="shared" si="180"/>
        <v>8.5109139999999996</v>
      </c>
      <c r="Y2674" s="34">
        <v>2.5939999999999999</v>
      </c>
      <c r="AA2674" s="34">
        <v>426.40199999999999</v>
      </c>
      <c r="AB2674" s="34">
        <f t="shared" si="177"/>
        <v>423.18899999999996</v>
      </c>
      <c r="AC2674" s="34">
        <f t="shared" si="178"/>
        <v>423.80799999999999</v>
      </c>
      <c r="AD2674" s="34">
        <f t="shared" si="183"/>
        <v>2.6040000000000418</v>
      </c>
      <c r="AE2674" s="34">
        <f t="shared" si="183"/>
        <v>1.9850000000000136</v>
      </c>
      <c r="AF2674" s="34">
        <f t="shared" si="176"/>
        <v>0.61900000000002819</v>
      </c>
    </row>
    <row r="2675" spans="1:32" s="34" customFormat="1" x14ac:dyDescent="0.2">
      <c r="A2675" s="34" t="s">
        <v>200</v>
      </c>
      <c r="B2675" s="42">
        <v>473421095052301</v>
      </c>
      <c r="C2675" s="36">
        <v>312</v>
      </c>
      <c r="D2675" s="37">
        <v>36822</v>
      </c>
      <c r="E2675" s="37"/>
      <c r="F2675" s="37"/>
      <c r="G2675" s="37"/>
      <c r="H2675" s="37"/>
      <c r="I2675" s="37"/>
      <c r="J2675" s="38" t="s">
        <v>206</v>
      </c>
      <c r="K2675" s="38"/>
      <c r="L2675" s="38"/>
      <c r="M2675" s="38"/>
      <c r="N2675" s="38"/>
      <c r="O2675" s="38"/>
      <c r="P2675" s="38"/>
      <c r="U2675" s="39">
        <f t="shared" si="182"/>
        <v>10.233439000000001</v>
      </c>
      <c r="V2675" s="40">
        <v>3.1190000000000002</v>
      </c>
      <c r="W2675" s="40"/>
      <c r="X2675" s="40">
        <f t="shared" si="180"/>
        <v>8.422327000000001</v>
      </c>
      <c r="Y2675" s="34">
        <v>2.5670000000000002</v>
      </c>
      <c r="AA2675" s="34">
        <v>426.40199999999999</v>
      </c>
      <c r="AB2675" s="34">
        <f t="shared" si="177"/>
        <v>423.28299999999996</v>
      </c>
      <c r="AC2675" s="34">
        <f t="shared" si="178"/>
        <v>423.83499999999998</v>
      </c>
      <c r="AD2675" s="34">
        <f t="shared" ref="AD2675:AE2694" si="184">425.793-AB2675</f>
        <v>2.5100000000000477</v>
      </c>
      <c r="AE2675" s="34">
        <f t="shared" si="184"/>
        <v>1.9580000000000268</v>
      </c>
      <c r="AF2675" s="34">
        <f t="shared" si="176"/>
        <v>0.55200000000002092</v>
      </c>
    </row>
    <row r="2676" spans="1:32" s="34" customFormat="1" x14ac:dyDescent="0.2">
      <c r="A2676" s="34" t="s">
        <v>200</v>
      </c>
      <c r="B2676" s="42">
        <v>473421095052301</v>
      </c>
      <c r="C2676" s="36">
        <v>312</v>
      </c>
      <c r="D2676" s="37">
        <v>36859</v>
      </c>
      <c r="E2676" s="37"/>
      <c r="F2676" s="37"/>
      <c r="G2676" s="37"/>
      <c r="H2676" s="37"/>
      <c r="I2676" s="37"/>
      <c r="J2676" s="38" t="s">
        <v>206</v>
      </c>
      <c r="K2676" s="38"/>
      <c r="L2676" s="38"/>
      <c r="M2676" s="38"/>
      <c r="N2676" s="38"/>
      <c r="O2676" s="38"/>
      <c r="P2676" s="38"/>
      <c r="U2676" s="39">
        <f t="shared" si="182"/>
        <v>9.4263130000000004</v>
      </c>
      <c r="V2676" s="40">
        <v>2.8730000000000002</v>
      </c>
      <c r="W2676" s="40"/>
      <c r="X2676" s="40">
        <f t="shared" si="180"/>
        <v>8.1467230000000015</v>
      </c>
      <c r="Y2676" s="34">
        <v>2.4830000000000001</v>
      </c>
      <c r="AA2676" s="34">
        <v>426.40199999999999</v>
      </c>
      <c r="AB2676" s="34">
        <f t="shared" si="177"/>
        <v>423.529</v>
      </c>
      <c r="AC2676" s="34">
        <f t="shared" si="178"/>
        <v>423.91899999999998</v>
      </c>
      <c r="AD2676" s="34">
        <f t="shared" si="184"/>
        <v>2.26400000000001</v>
      </c>
      <c r="AE2676" s="34">
        <f t="shared" si="184"/>
        <v>1.8740000000000236</v>
      </c>
      <c r="AF2676" s="34">
        <f t="shared" si="176"/>
        <v>0.38999999999998636</v>
      </c>
    </row>
    <row r="2677" spans="1:32" s="34" customFormat="1" x14ac:dyDescent="0.2">
      <c r="A2677" s="34" t="s">
        <v>200</v>
      </c>
      <c r="B2677" s="42">
        <v>473421095052301</v>
      </c>
      <c r="C2677" s="36">
        <v>312</v>
      </c>
      <c r="D2677" s="37">
        <v>36888</v>
      </c>
      <c r="E2677" s="37"/>
      <c r="F2677" s="37"/>
      <c r="G2677" s="37"/>
      <c r="H2677" s="37"/>
      <c r="I2677" s="37"/>
      <c r="J2677" s="38" t="s">
        <v>206</v>
      </c>
      <c r="K2677" s="38"/>
      <c r="L2677" s="38"/>
      <c r="M2677" s="38"/>
      <c r="N2677" s="38"/>
      <c r="O2677" s="38"/>
      <c r="P2677" s="38"/>
      <c r="U2677" s="39">
        <f t="shared" si="182"/>
        <v>9.1343040000000002</v>
      </c>
      <c r="V2677" s="40">
        <v>2.7839999999999998</v>
      </c>
      <c r="W2677" s="40"/>
      <c r="X2677" s="40">
        <f t="shared" si="180"/>
        <v>8.0318880000000004</v>
      </c>
      <c r="Y2677" s="34">
        <v>2.448</v>
      </c>
      <c r="AA2677" s="34">
        <v>426.40199999999999</v>
      </c>
      <c r="AB2677" s="34">
        <f t="shared" si="177"/>
        <v>423.61799999999999</v>
      </c>
      <c r="AC2677" s="34">
        <f t="shared" si="178"/>
        <v>423.95400000000001</v>
      </c>
      <c r="AD2677" s="34">
        <f t="shared" si="184"/>
        <v>2.1750000000000114</v>
      </c>
      <c r="AE2677" s="34">
        <f t="shared" si="184"/>
        <v>1.8389999999999986</v>
      </c>
      <c r="AF2677" s="34">
        <f t="shared" si="176"/>
        <v>0.33600000000001273</v>
      </c>
    </row>
    <row r="2678" spans="1:32" s="34" customFormat="1" x14ac:dyDescent="0.2">
      <c r="A2678" s="34" t="s">
        <v>200</v>
      </c>
      <c r="B2678" s="42">
        <v>473421095052301</v>
      </c>
      <c r="C2678" s="36">
        <v>312</v>
      </c>
      <c r="D2678" s="37">
        <v>36914</v>
      </c>
      <c r="E2678" s="37"/>
      <c r="F2678" s="37"/>
      <c r="G2678" s="37"/>
      <c r="H2678" s="37"/>
      <c r="I2678" s="37"/>
      <c r="J2678" s="38" t="s">
        <v>206</v>
      </c>
      <c r="K2678" s="38"/>
      <c r="L2678" s="38"/>
      <c r="M2678" s="38"/>
      <c r="N2678" s="38"/>
      <c r="O2678" s="38"/>
      <c r="P2678" s="38"/>
      <c r="U2678" s="39">
        <f t="shared" si="182"/>
        <v>9.2819490000000009</v>
      </c>
      <c r="V2678" s="40">
        <v>2.8290000000000002</v>
      </c>
      <c r="W2678" s="40"/>
      <c r="X2678" s="40">
        <f t="shared" si="180"/>
        <v>8.1565660000000015</v>
      </c>
      <c r="Y2678" s="34">
        <v>2.4860000000000002</v>
      </c>
      <c r="AA2678" s="34">
        <v>426.40199999999999</v>
      </c>
      <c r="AB2678" s="34">
        <f t="shared" si="177"/>
        <v>423.57299999999998</v>
      </c>
      <c r="AC2678" s="34">
        <f t="shared" si="178"/>
        <v>423.916</v>
      </c>
      <c r="AD2678" s="34">
        <f t="shared" si="184"/>
        <v>2.2200000000000273</v>
      </c>
      <c r="AE2678" s="34">
        <f t="shared" si="184"/>
        <v>1.8770000000000095</v>
      </c>
      <c r="AF2678" s="34">
        <f t="shared" si="176"/>
        <v>0.34300000000001774</v>
      </c>
    </row>
    <row r="2679" spans="1:32" s="34" customFormat="1" x14ac:dyDescent="0.2">
      <c r="A2679" s="34" t="s">
        <v>200</v>
      </c>
      <c r="B2679" s="42">
        <v>473421095052301</v>
      </c>
      <c r="C2679" s="36">
        <v>312</v>
      </c>
      <c r="D2679" s="37">
        <v>36941</v>
      </c>
      <c r="E2679" s="37"/>
      <c r="F2679" s="37"/>
      <c r="G2679" s="37"/>
      <c r="H2679" s="37"/>
      <c r="I2679" s="37"/>
      <c r="J2679" s="38" t="s">
        <v>206</v>
      </c>
      <c r="K2679" s="38"/>
      <c r="L2679" s="38"/>
      <c r="M2679" s="38"/>
      <c r="N2679" s="38"/>
      <c r="O2679" s="38"/>
      <c r="P2679" s="38"/>
      <c r="U2679" s="39">
        <f t="shared" si="182"/>
        <v>9.5149000000000008</v>
      </c>
      <c r="V2679" s="40">
        <v>2.9</v>
      </c>
      <c r="W2679" s="40"/>
      <c r="X2679" s="40">
        <f t="shared" si="180"/>
        <v>8.2681199999999997</v>
      </c>
      <c r="Y2679" s="34">
        <v>2.52</v>
      </c>
      <c r="AA2679" s="34">
        <v>426.40199999999999</v>
      </c>
      <c r="AB2679" s="34">
        <f t="shared" si="177"/>
        <v>423.50200000000001</v>
      </c>
      <c r="AC2679" s="34">
        <f t="shared" si="178"/>
        <v>423.88200000000001</v>
      </c>
      <c r="AD2679" s="34">
        <f t="shared" si="184"/>
        <v>2.2909999999999968</v>
      </c>
      <c r="AE2679" s="34">
        <f t="shared" si="184"/>
        <v>1.9110000000000014</v>
      </c>
      <c r="AF2679" s="34">
        <f t="shared" si="176"/>
        <v>0.37999999999999545</v>
      </c>
    </row>
    <row r="2680" spans="1:32" s="34" customFormat="1" x14ac:dyDescent="0.2">
      <c r="A2680" s="34" t="s">
        <v>200</v>
      </c>
      <c r="B2680" s="42">
        <v>473421095052301</v>
      </c>
      <c r="C2680" s="36">
        <v>312</v>
      </c>
      <c r="D2680" s="37">
        <v>36965</v>
      </c>
      <c r="E2680" s="37"/>
      <c r="F2680" s="37"/>
      <c r="G2680" s="37"/>
      <c r="H2680" s="37"/>
      <c r="I2680" s="37"/>
      <c r="J2680" s="38" t="s">
        <v>206</v>
      </c>
      <c r="K2680" s="38"/>
      <c r="L2680" s="38"/>
      <c r="M2680" s="38"/>
      <c r="N2680" s="38"/>
      <c r="O2680" s="38"/>
      <c r="P2680" s="38"/>
      <c r="U2680" s="39">
        <f t="shared" si="182"/>
        <v>9.6330159999999996</v>
      </c>
      <c r="V2680" s="40">
        <v>2.9359999999999999</v>
      </c>
      <c r="W2680" s="40"/>
      <c r="X2680" s="40">
        <f t="shared" si="180"/>
        <v>8.3501449999999995</v>
      </c>
      <c r="Y2680" s="34">
        <v>2.5449999999999999</v>
      </c>
      <c r="AA2680" s="34">
        <v>426.40199999999999</v>
      </c>
      <c r="AB2680" s="34">
        <f t="shared" si="177"/>
        <v>423.46600000000001</v>
      </c>
      <c r="AC2680" s="34">
        <f t="shared" si="178"/>
        <v>423.85699999999997</v>
      </c>
      <c r="AD2680" s="34">
        <f t="shared" si="184"/>
        <v>2.3269999999999982</v>
      </c>
      <c r="AE2680" s="34">
        <f t="shared" si="184"/>
        <v>1.9360000000000355</v>
      </c>
      <c r="AF2680" s="34">
        <f t="shared" si="176"/>
        <v>0.39099999999996271</v>
      </c>
    </row>
    <row r="2681" spans="1:32" s="34" customFormat="1" x14ac:dyDescent="0.2">
      <c r="A2681" s="34" t="s">
        <v>200</v>
      </c>
      <c r="B2681" s="42">
        <v>473421095052301</v>
      </c>
      <c r="C2681" s="36">
        <v>312</v>
      </c>
      <c r="D2681" s="37">
        <v>37011</v>
      </c>
      <c r="E2681" s="37"/>
      <c r="F2681" s="37"/>
      <c r="G2681" s="37"/>
      <c r="H2681" s="37"/>
      <c r="I2681" s="37"/>
      <c r="J2681" s="38" t="s">
        <v>206</v>
      </c>
      <c r="K2681" s="38"/>
      <c r="L2681" s="38"/>
      <c r="M2681" s="38"/>
      <c r="N2681" s="38"/>
      <c r="O2681" s="38"/>
      <c r="P2681" s="38"/>
      <c r="U2681" s="39">
        <f t="shared" si="182"/>
        <v>9.5969250000000006</v>
      </c>
      <c r="V2681" s="40">
        <v>2.9249999999999998</v>
      </c>
      <c r="W2681" s="40"/>
      <c r="X2681" s="40">
        <f t="shared" si="180"/>
        <v>8.1073510000000013</v>
      </c>
      <c r="Y2681" s="34">
        <v>2.4710000000000001</v>
      </c>
      <c r="AA2681" s="34">
        <v>426.40199999999999</v>
      </c>
      <c r="AB2681" s="34">
        <f t="shared" si="177"/>
        <v>423.47699999999998</v>
      </c>
      <c r="AC2681" s="34">
        <f t="shared" si="178"/>
        <v>423.93099999999998</v>
      </c>
      <c r="AD2681" s="34">
        <f t="shared" si="184"/>
        <v>2.3160000000000309</v>
      </c>
      <c r="AE2681" s="34">
        <f t="shared" si="184"/>
        <v>1.8620000000000232</v>
      </c>
      <c r="AF2681" s="34">
        <f t="shared" ref="AF2681:AF2744" si="185">AC2681-AB2681</f>
        <v>0.45400000000000773</v>
      </c>
    </row>
    <row r="2682" spans="1:32" s="34" customFormat="1" x14ac:dyDescent="0.2">
      <c r="A2682" s="34" t="s">
        <v>200</v>
      </c>
      <c r="B2682" s="42">
        <v>473421095052301</v>
      </c>
      <c r="C2682" s="36">
        <v>312</v>
      </c>
      <c r="D2682" s="37">
        <v>37041</v>
      </c>
      <c r="E2682" s="37"/>
      <c r="F2682" s="37"/>
      <c r="G2682" s="37"/>
      <c r="H2682" s="37"/>
      <c r="I2682" s="37"/>
      <c r="J2682" s="38" t="s">
        <v>206</v>
      </c>
      <c r="K2682" s="38"/>
      <c r="L2682" s="38"/>
      <c r="M2682" s="38"/>
      <c r="N2682" s="38"/>
      <c r="O2682" s="38"/>
      <c r="P2682" s="38"/>
      <c r="U2682" s="39">
        <f t="shared" si="182"/>
        <v>8.7504270000000002</v>
      </c>
      <c r="V2682" s="40">
        <v>2.6669999999999998</v>
      </c>
      <c r="W2682" s="40"/>
      <c r="X2682" s="40">
        <f t="shared" si="180"/>
        <v>7.3691260000000005</v>
      </c>
      <c r="Y2682" s="34">
        <v>2.246</v>
      </c>
      <c r="AA2682" s="34">
        <v>426.40199999999999</v>
      </c>
      <c r="AB2682" s="34">
        <f t="shared" si="177"/>
        <v>423.73500000000001</v>
      </c>
      <c r="AC2682" s="34">
        <f t="shared" si="178"/>
        <v>424.15600000000001</v>
      </c>
      <c r="AD2682" s="34">
        <f t="shared" si="184"/>
        <v>2.0579999999999927</v>
      </c>
      <c r="AE2682" s="34">
        <f t="shared" si="184"/>
        <v>1.6370000000000005</v>
      </c>
      <c r="AF2682" s="34">
        <f t="shared" si="185"/>
        <v>0.42099999999999227</v>
      </c>
    </row>
    <row r="2683" spans="1:32" s="34" customFormat="1" x14ac:dyDescent="0.2">
      <c r="A2683" s="34" t="s">
        <v>200</v>
      </c>
      <c r="B2683" s="42">
        <v>473421095052301</v>
      </c>
      <c r="C2683" s="36">
        <v>312</v>
      </c>
      <c r="D2683" s="37">
        <v>37063</v>
      </c>
      <c r="E2683" s="37"/>
      <c r="F2683" s="37"/>
      <c r="G2683" s="37"/>
      <c r="H2683" s="37"/>
      <c r="I2683" s="37"/>
      <c r="J2683" s="38" t="s">
        <v>206</v>
      </c>
      <c r="K2683" s="38"/>
      <c r="L2683" s="38"/>
      <c r="M2683" s="38"/>
      <c r="N2683" s="38"/>
      <c r="O2683" s="38"/>
      <c r="P2683" s="38"/>
      <c r="U2683" s="39">
        <f t="shared" si="182"/>
        <v>8.5830960000000012</v>
      </c>
      <c r="V2683" s="40">
        <v>2.6160000000000001</v>
      </c>
      <c r="W2683" s="40"/>
      <c r="X2683" s="40">
        <f t="shared" si="180"/>
        <v>7.4413079999999994</v>
      </c>
      <c r="Y2683" s="34">
        <v>2.2679999999999998</v>
      </c>
      <c r="AA2683" s="34">
        <v>426.40199999999999</v>
      </c>
      <c r="AB2683" s="34">
        <f t="shared" si="177"/>
        <v>423.786</v>
      </c>
      <c r="AC2683" s="34">
        <f t="shared" si="178"/>
        <v>424.13400000000001</v>
      </c>
      <c r="AD2683" s="34">
        <f t="shared" si="184"/>
        <v>2.007000000000005</v>
      </c>
      <c r="AE2683" s="34">
        <f t="shared" si="184"/>
        <v>1.6589999999999918</v>
      </c>
      <c r="AF2683" s="34">
        <f t="shared" si="185"/>
        <v>0.34800000000001319</v>
      </c>
    </row>
    <row r="2684" spans="1:32" s="34" customFormat="1" x14ac:dyDescent="0.2">
      <c r="A2684" s="34" t="s">
        <v>200</v>
      </c>
      <c r="B2684" s="42">
        <v>473421095052301</v>
      </c>
      <c r="C2684" s="36">
        <v>312</v>
      </c>
      <c r="D2684" s="37">
        <v>37102</v>
      </c>
      <c r="E2684" s="37"/>
      <c r="F2684" s="37"/>
      <c r="G2684" s="37"/>
      <c r="H2684" s="37"/>
      <c r="I2684" s="37"/>
      <c r="J2684" s="38" t="s">
        <v>206</v>
      </c>
      <c r="K2684" s="38"/>
      <c r="L2684" s="38"/>
      <c r="M2684" s="38"/>
      <c r="N2684" s="38"/>
      <c r="O2684" s="38"/>
      <c r="P2684" s="38"/>
      <c r="U2684" s="39">
        <f t="shared" si="182"/>
        <v>9.2130480000000006</v>
      </c>
      <c r="V2684" s="40">
        <v>2.8079999999999998</v>
      </c>
      <c r="W2684" s="40"/>
      <c r="X2684" s="40">
        <f t="shared" si="180"/>
        <v>7.8415900000000009</v>
      </c>
      <c r="Y2684" s="34">
        <v>2.39</v>
      </c>
      <c r="AA2684" s="34">
        <v>426.40199999999999</v>
      </c>
      <c r="AB2684" s="34">
        <f t="shared" si="177"/>
        <v>423.59399999999999</v>
      </c>
      <c r="AC2684" s="34">
        <f t="shared" si="178"/>
        <v>424.012</v>
      </c>
      <c r="AD2684" s="34">
        <f t="shared" si="184"/>
        <v>2.1990000000000123</v>
      </c>
      <c r="AE2684" s="34">
        <f t="shared" si="184"/>
        <v>1.7810000000000059</v>
      </c>
      <c r="AF2684" s="34">
        <f t="shared" si="185"/>
        <v>0.41800000000000637</v>
      </c>
    </row>
    <row r="2685" spans="1:32" s="34" customFormat="1" x14ac:dyDescent="0.2">
      <c r="A2685" s="34" t="s">
        <v>200</v>
      </c>
      <c r="B2685" s="42">
        <v>473421095052301</v>
      </c>
      <c r="C2685" s="36">
        <v>312</v>
      </c>
      <c r="D2685" s="37">
        <v>37130</v>
      </c>
      <c r="E2685" s="37"/>
      <c r="F2685" s="37"/>
      <c r="G2685" s="37"/>
      <c r="H2685" s="37"/>
      <c r="I2685" s="37"/>
      <c r="J2685" s="38" t="s">
        <v>206</v>
      </c>
      <c r="K2685" s="38"/>
      <c r="L2685" s="38"/>
      <c r="M2685" s="38"/>
      <c r="N2685" s="38"/>
      <c r="O2685" s="38"/>
      <c r="P2685" s="38"/>
      <c r="U2685" s="39">
        <f t="shared" si="182"/>
        <v>9.4394369999999999</v>
      </c>
      <c r="V2685" s="40">
        <v>2.8769999999999998</v>
      </c>
      <c r="W2685" s="40"/>
      <c r="X2685" s="40">
        <f t="shared" si="180"/>
        <v>7.9793919999999998</v>
      </c>
      <c r="Y2685" s="34">
        <v>2.4319999999999999</v>
      </c>
      <c r="AA2685" s="34">
        <v>426.40199999999999</v>
      </c>
      <c r="AB2685" s="34">
        <f t="shared" si="177"/>
        <v>423.52499999999998</v>
      </c>
      <c r="AC2685" s="34">
        <f t="shared" si="178"/>
        <v>423.96999999999997</v>
      </c>
      <c r="AD2685" s="34">
        <f t="shared" si="184"/>
        <v>2.2680000000000291</v>
      </c>
      <c r="AE2685" s="34">
        <f t="shared" si="184"/>
        <v>1.8230000000000359</v>
      </c>
      <c r="AF2685" s="34">
        <f t="shared" si="185"/>
        <v>0.44499999999999318</v>
      </c>
    </row>
    <row r="2686" spans="1:32" s="34" customFormat="1" x14ac:dyDescent="0.2">
      <c r="A2686" s="34" t="s">
        <v>200</v>
      </c>
      <c r="B2686" s="42">
        <v>473421095052301</v>
      </c>
      <c r="C2686" s="36">
        <v>312</v>
      </c>
      <c r="D2686" s="37">
        <v>37158</v>
      </c>
      <c r="E2686" s="37"/>
      <c r="F2686" s="37"/>
      <c r="G2686" s="37"/>
      <c r="H2686" s="37"/>
      <c r="I2686" s="37"/>
      <c r="J2686" s="38" t="s">
        <v>206</v>
      </c>
      <c r="K2686" s="38"/>
      <c r="L2686" s="38"/>
      <c r="M2686" s="38"/>
      <c r="N2686" s="38"/>
      <c r="O2686" s="38"/>
      <c r="P2686" s="38"/>
      <c r="U2686" s="39">
        <f t="shared" si="182"/>
        <v>9.6920740000000016</v>
      </c>
      <c r="V2686" s="40">
        <v>2.9540000000000002</v>
      </c>
      <c r="W2686" s="40"/>
      <c r="X2686" s="40">
        <f t="shared" si="180"/>
        <v>8.1237560000000002</v>
      </c>
      <c r="Y2686" s="34">
        <v>2.476</v>
      </c>
      <c r="AA2686" s="34">
        <v>426.40199999999999</v>
      </c>
      <c r="AB2686" s="34">
        <f t="shared" si="177"/>
        <v>423.44799999999998</v>
      </c>
      <c r="AC2686" s="34">
        <f t="shared" si="178"/>
        <v>423.92599999999999</v>
      </c>
      <c r="AD2686" s="34">
        <f t="shared" si="184"/>
        <v>2.3450000000000273</v>
      </c>
      <c r="AE2686" s="34">
        <f t="shared" si="184"/>
        <v>1.8670000000000186</v>
      </c>
      <c r="AF2686" s="34">
        <f t="shared" si="185"/>
        <v>0.47800000000000864</v>
      </c>
    </row>
    <row r="2687" spans="1:32" s="34" customFormat="1" x14ac:dyDescent="0.2">
      <c r="A2687" s="34" t="s">
        <v>200</v>
      </c>
      <c r="B2687" s="42">
        <v>473421095052301</v>
      </c>
      <c r="C2687" s="36">
        <v>312</v>
      </c>
      <c r="D2687" s="37">
        <v>37193</v>
      </c>
      <c r="E2687" s="37"/>
      <c r="F2687" s="37"/>
      <c r="G2687" s="37"/>
      <c r="H2687" s="37"/>
      <c r="I2687" s="37"/>
      <c r="J2687" s="38" t="s">
        <v>206</v>
      </c>
      <c r="K2687" s="38"/>
      <c r="L2687" s="38"/>
      <c r="M2687" s="38"/>
      <c r="N2687" s="38"/>
      <c r="O2687" s="38"/>
      <c r="P2687" s="38"/>
      <c r="U2687" s="39">
        <f t="shared" si="182"/>
        <v>9.6559830000000009</v>
      </c>
      <c r="V2687" s="40">
        <v>2.9430000000000001</v>
      </c>
      <c r="W2687" s="40"/>
      <c r="X2687" s="40">
        <f t="shared" si="180"/>
        <v>8.1795329999999993</v>
      </c>
      <c r="Y2687" s="34">
        <v>2.4929999999999999</v>
      </c>
      <c r="AA2687" s="34">
        <v>426.40199999999999</v>
      </c>
      <c r="AB2687" s="34">
        <f t="shared" si="177"/>
        <v>423.459</v>
      </c>
      <c r="AC2687" s="34">
        <f t="shared" si="178"/>
        <v>423.90899999999999</v>
      </c>
      <c r="AD2687" s="34">
        <f t="shared" si="184"/>
        <v>2.3340000000000032</v>
      </c>
      <c r="AE2687" s="34">
        <f t="shared" si="184"/>
        <v>1.8840000000000146</v>
      </c>
      <c r="AF2687" s="34">
        <f t="shared" si="185"/>
        <v>0.44999999999998863</v>
      </c>
    </row>
    <row r="2688" spans="1:32" s="34" customFormat="1" x14ac:dyDescent="0.2">
      <c r="A2688" s="34" t="s">
        <v>200</v>
      </c>
      <c r="B2688" s="42">
        <v>473421095052301</v>
      </c>
      <c r="C2688" s="36">
        <v>312</v>
      </c>
      <c r="D2688" s="37">
        <v>37223</v>
      </c>
      <c r="E2688" s="37"/>
      <c r="F2688" s="37"/>
      <c r="G2688" s="37"/>
      <c r="H2688" s="37"/>
      <c r="I2688" s="37"/>
      <c r="J2688" s="38" t="s">
        <v>206</v>
      </c>
      <c r="K2688" s="38"/>
      <c r="L2688" s="38"/>
      <c r="M2688" s="38"/>
      <c r="N2688" s="38"/>
      <c r="O2688" s="38"/>
      <c r="P2688" s="38"/>
      <c r="U2688" s="39">
        <f t="shared" si="182"/>
        <v>9.8856529999999996</v>
      </c>
      <c r="V2688" s="40">
        <v>3.0129999999999999</v>
      </c>
      <c r="W2688" s="40"/>
      <c r="X2688" s="40">
        <f t="shared" si="180"/>
        <v>8.2451530000000002</v>
      </c>
      <c r="Y2688" s="34">
        <v>2.5129999999999999</v>
      </c>
      <c r="AA2688" s="34">
        <v>426.40199999999999</v>
      </c>
      <c r="AB2688" s="34">
        <f t="shared" si="177"/>
        <v>423.38900000000001</v>
      </c>
      <c r="AC2688" s="34">
        <f t="shared" si="178"/>
        <v>423.88900000000001</v>
      </c>
      <c r="AD2688" s="34">
        <f t="shared" si="184"/>
        <v>2.4039999999999964</v>
      </c>
      <c r="AE2688" s="34">
        <f t="shared" si="184"/>
        <v>1.9039999999999964</v>
      </c>
      <c r="AF2688" s="34">
        <f t="shared" si="185"/>
        <v>0.5</v>
      </c>
    </row>
    <row r="2689" spans="1:32" s="34" customFormat="1" x14ac:dyDescent="0.2">
      <c r="A2689" s="34" t="s">
        <v>200</v>
      </c>
      <c r="B2689" s="42">
        <v>473421095052301</v>
      </c>
      <c r="C2689" s="36">
        <v>312</v>
      </c>
      <c r="D2689" s="37">
        <v>37244</v>
      </c>
      <c r="E2689" s="37"/>
      <c r="F2689" s="37"/>
      <c r="G2689" s="37"/>
      <c r="H2689" s="37"/>
      <c r="I2689" s="37"/>
      <c r="J2689" s="38" t="s">
        <v>206</v>
      </c>
      <c r="K2689" s="38"/>
      <c r="L2689" s="38"/>
      <c r="M2689" s="38"/>
      <c r="N2689" s="38"/>
      <c r="O2689" s="38"/>
      <c r="P2689" s="38"/>
      <c r="U2689" s="39">
        <f t="shared" si="182"/>
        <v>9.9348679999999998</v>
      </c>
      <c r="V2689" s="40">
        <v>3.028</v>
      </c>
      <c r="W2689" s="40"/>
      <c r="X2689" s="40">
        <f t="shared" si="180"/>
        <v>8.291087000000001</v>
      </c>
      <c r="Y2689" s="34">
        <v>2.5270000000000001</v>
      </c>
      <c r="AA2689" s="34">
        <v>426.40199999999999</v>
      </c>
      <c r="AB2689" s="34">
        <f t="shared" si="177"/>
        <v>423.37399999999997</v>
      </c>
      <c r="AC2689" s="34">
        <f t="shared" si="178"/>
        <v>423.875</v>
      </c>
      <c r="AD2689" s="34">
        <f t="shared" si="184"/>
        <v>2.4190000000000396</v>
      </c>
      <c r="AE2689" s="34">
        <f t="shared" si="184"/>
        <v>1.9180000000000064</v>
      </c>
      <c r="AF2689" s="34">
        <f t="shared" si="185"/>
        <v>0.5010000000000332</v>
      </c>
    </row>
    <row r="2690" spans="1:32" s="34" customFormat="1" x14ac:dyDescent="0.2">
      <c r="A2690" s="34" t="s">
        <v>200</v>
      </c>
      <c r="B2690" s="42">
        <v>473421095052301</v>
      </c>
      <c r="C2690" s="36">
        <v>312</v>
      </c>
      <c r="D2690" s="37">
        <v>37281</v>
      </c>
      <c r="E2690" s="37"/>
      <c r="F2690" s="37"/>
      <c r="G2690" s="37"/>
      <c r="H2690" s="37"/>
      <c r="I2690" s="37"/>
      <c r="J2690" s="38" t="s">
        <v>206</v>
      </c>
      <c r="K2690" s="38"/>
      <c r="L2690" s="38"/>
      <c r="M2690" s="38"/>
      <c r="N2690" s="38"/>
      <c r="O2690" s="38"/>
      <c r="P2690" s="38"/>
      <c r="U2690" s="39">
        <f t="shared" si="182"/>
        <v>9.816752000000001</v>
      </c>
      <c r="V2690" s="40">
        <v>2.992</v>
      </c>
      <c r="W2690" s="40"/>
      <c r="X2690" s="40">
        <f t="shared" si="180"/>
        <v>8.2254670000000001</v>
      </c>
      <c r="Y2690" s="34">
        <v>2.5070000000000001</v>
      </c>
      <c r="AA2690" s="34">
        <v>426.40199999999999</v>
      </c>
      <c r="AB2690" s="34">
        <f t="shared" ref="AB2690:AB2753" si="186">AA2690-V2690</f>
        <v>423.40999999999997</v>
      </c>
      <c r="AC2690" s="34">
        <f t="shared" ref="AC2690:AC2753" si="187">AA2690-Y2690</f>
        <v>423.89499999999998</v>
      </c>
      <c r="AD2690" s="34">
        <f t="shared" si="184"/>
        <v>2.3830000000000382</v>
      </c>
      <c r="AE2690" s="34">
        <f t="shared" si="184"/>
        <v>1.8980000000000246</v>
      </c>
      <c r="AF2690" s="34">
        <f t="shared" si="185"/>
        <v>0.48500000000001364</v>
      </c>
    </row>
    <row r="2691" spans="1:32" s="34" customFormat="1" x14ac:dyDescent="0.2">
      <c r="A2691" s="34" t="s">
        <v>200</v>
      </c>
      <c r="B2691" s="42">
        <v>473421095052301</v>
      </c>
      <c r="C2691" s="36">
        <v>312</v>
      </c>
      <c r="D2691" s="37">
        <v>37314</v>
      </c>
      <c r="E2691" s="37"/>
      <c r="F2691" s="37"/>
      <c r="G2691" s="37"/>
      <c r="H2691" s="37"/>
      <c r="I2691" s="37"/>
      <c r="J2691" s="38" t="s">
        <v>206</v>
      </c>
      <c r="K2691" s="38"/>
      <c r="L2691" s="38"/>
      <c r="M2691" s="38"/>
      <c r="N2691" s="38"/>
      <c r="O2691" s="38"/>
      <c r="P2691" s="38"/>
      <c r="U2691" s="39">
        <f t="shared" si="182"/>
        <v>10.394208000000001</v>
      </c>
      <c r="V2691" s="40">
        <v>3.1680000000000001</v>
      </c>
      <c r="W2691" s="40"/>
      <c r="X2691" s="40">
        <f t="shared" si="180"/>
        <v>8.5010710000000014</v>
      </c>
      <c r="Y2691" s="34">
        <v>2.5910000000000002</v>
      </c>
      <c r="AA2691" s="34">
        <v>426.40199999999999</v>
      </c>
      <c r="AB2691" s="34">
        <f t="shared" si="186"/>
        <v>423.23399999999998</v>
      </c>
      <c r="AC2691" s="34">
        <f t="shared" si="187"/>
        <v>423.81099999999998</v>
      </c>
      <c r="AD2691" s="34">
        <f t="shared" si="184"/>
        <v>2.5590000000000259</v>
      </c>
      <c r="AE2691" s="34">
        <f t="shared" si="184"/>
        <v>1.9820000000000277</v>
      </c>
      <c r="AF2691" s="34">
        <f t="shared" si="185"/>
        <v>0.57699999999999818</v>
      </c>
    </row>
    <row r="2692" spans="1:32" s="34" customFormat="1" x14ac:dyDescent="0.2">
      <c r="A2692" s="34" t="s">
        <v>200</v>
      </c>
      <c r="B2692" s="42">
        <v>473421095052301</v>
      </c>
      <c r="C2692" s="36">
        <v>312</v>
      </c>
      <c r="D2692" s="37">
        <v>37337</v>
      </c>
      <c r="E2692" s="37"/>
      <c r="F2692" s="37"/>
      <c r="G2692" s="37"/>
      <c r="H2692" s="37"/>
      <c r="I2692" s="37"/>
      <c r="J2692" s="38" t="s">
        <v>206</v>
      </c>
      <c r="K2692" s="38"/>
      <c r="L2692" s="38"/>
      <c r="M2692" s="38"/>
      <c r="N2692" s="38"/>
      <c r="O2692" s="38"/>
      <c r="P2692" s="38"/>
      <c r="U2692" s="39">
        <f t="shared" si="182"/>
        <v>10.420456000000001</v>
      </c>
      <c r="V2692" s="40">
        <v>3.1760000000000002</v>
      </c>
      <c r="W2692" s="40"/>
      <c r="X2692" s="40">
        <f t="shared" si="180"/>
        <v>8.543724000000001</v>
      </c>
      <c r="Y2692" s="34">
        <v>2.6040000000000001</v>
      </c>
      <c r="AA2692" s="34">
        <v>426.40199999999999</v>
      </c>
      <c r="AB2692" s="34">
        <f t="shared" si="186"/>
        <v>423.226</v>
      </c>
      <c r="AC2692" s="34">
        <f t="shared" si="187"/>
        <v>423.798</v>
      </c>
      <c r="AD2692" s="34">
        <f t="shared" si="184"/>
        <v>2.5670000000000073</v>
      </c>
      <c r="AE2692" s="34">
        <f t="shared" si="184"/>
        <v>1.9950000000000045</v>
      </c>
      <c r="AF2692" s="34">
        <f t="shared" si="185"/>
        <v>0.57200000000000273</v>
      </c>
    </row>
    <row r="2693" spans="1:32" s="34" customFormat="1" x14ac:dyDescent="0.2">
      <c r="A2693" s="34" t="s">
        <v>200</v>
      </c>
      <c r="B2693" s="42">
        <v>473421095052301</v>
      </c>
      <c r="C2693" s="36">
        <v>312</v>
      </c>
      <c r="D2693" s="37">
        <v>37375</v>
      </c>
      <c r="E2693" s="37"/>
      <c r="F2693" s="37"/>
      <c r="G2693" s="37"/>
      <c r="H2693" s="37"/>
      <c r="I2693" s="37"/>
      <c r="J2693" s="38" t="s">
        <v>206</v>
      </c>
      <c r="K2693" s="38"/>
      <c r="L2693" s="38"/>
      <c r="M2693" s="38"/>
      <c r="N2693" s="38"/>
      <c r="O2693" s="38"/>
      <c r="P2693" s="38"/>
      <c r="U2693" s="39">
        <f t="shared" si="182"/>
        <v>10.144852</v>
      </c>
      <c r="V2693" s="40">
        <v>3.0920000000000001</v>
      </c>
      <c r="W2693" s="40"/>
      <c r="X2693" s="40">
        <f t="shared" si="180"/>
        <v>8.4026410000000009</v>
      </c>
      <c r="Y2693" s="34">
        <v>2.5609999999999999</v>
      </c>
      <c r="AA2693" s="34">
        <v>426.40199999999999</v>
      </c>
      <c r="AB2693" s="34">
        <f t="shared" si="186"/>
        <v>423.31</v>
      </c>
      <c r="AC2693" s="34">
        <f t="shared" si="187"/>
        <v>423.84100000000001</v>
      </c>
      <c r="AD2693" s="34">
        <f t="shared" si="184"/>
        <v>2.4830000000000041</v>
      </c>
      <c r="AE2693" s="34">
        <f t="shared" si="184"/>
        <v>1.9519999999999982</v>
      </c>
      <c r="AF2693" s="34">
        <f t="shared" si="185"/>
        <v>0.53100000000000591</v>
      </c>
    </row>
    <row r="2694" spans="1:32" s="34" customFormat="1" x14ac:dyDescent="0.2">
      <c r="A2694" s="34" t="s">
        <v>200</v>
      </c>
      <c r="B2694" s="42">
        <v>473421095052301</v>
      </c>
      <c r="C2694" s="36">
        <v>312</v>
      </c>
      <c r="D2694" s="37">
        <v>37399</v>
      </c>
      <c r="E2694" s="37"/>
      <c r="F2694" s="37"/>
      <c r="G2694" s="37"/>
      <c r="H2694" s="37"/>
      <c r="I2694" s="37"/>
      <c r="J2694" s="38" t="s">
        <v>206</v>
      </c>
      <c r="K2694" s="38"/>
      <c r="L2694" s="38"/>
      <c r="M2694" s="38"/>
      <c r="N2694" s="38"/>
      <c r="O2694" s="38"/>
      <c r="P2694" s="38"/>
      <c r="U2694" s="39">
        <f t="shared" si="182"/>
        <v>10.095637</v>
      </c>
      <c r="V2694" s="40">
        <v>3.077</v>
      </c>
      <c r="W2694" s="40"/>
      <c r="X2694" s="40">
        <f t="shared" si="180"/>
        <v>8.3796739999999996</v>
      </c>
      <c r="Y2694" s="34">
        <v>2.5539999999999998</v>
      </c>
      <c r="AA2694" s="34">
        <v>426.40199999999999</v>
      </c>
      <c r="AB2694" s="34">
        <f t="shared" si="186"/>
        <v>423.32499999999999</v>
      </c>
      <c r="AC2694" s="34">
        <f t="shared" si="187"/>
        <v>423.84800000000001</v>
      </c>
      <c r="AD2694" s="34">
        <f t="shared" si="184"/>
        <v>2.4680000000000177</v>
      </c>
      <c r="AE2694" s="34">
        <f t="shared" si="184"/>
        <v>1.9449999999999932</v>
      </c>
      <c r="AF2694" s="34">
        <f t="shared" si="185"/>
        <v>0.52300000000002456</v>
      </c>
    </row>
    <row r="2695" spans="1:32" s="34" customFormat="1" x14ac:dyDescent="0.2">
      <c r="A2695" s="34" t="s">
        <v>200</v>
      </c>
      <c r="B2695" s="42">
        <v>473421095052301</v>
      </c>
      <c r="C2695" s="36">
        <v>312</v>
      </c>
      <c r="D2695" s="37">
        <v>37433</v>
      </c>
      <c r="E2695" s="37"/>
      <c r="F2695" s="37"/>
      <c r="G2695" s="37"/>
      <c r="H2695" s="37"/>
      <c r="I2695" s="37"/>
      <c r="J2695" s="38" t="s">
        <v>206</v>
      </c>
      <c r="K2695" s="38"/>
      <c r="L2695" s="38"/>
      <c r="M2695" s="38"/>
      <c r="N2695" s="38"/>
      <c r="O2695" s="38"/>
      <c r="P2695" s="38"/>
      <c r="U2695" s="39">
        <v>9.5399999999999991</v>
      </c>
      <c r="V2695" s="40">
        <v>2.9079999999999999</v>
      </c>
      <c r="W2695" s="40"/>
      <c r="X2695" s="40">
        <v>8.1199999999999992</v>
      </c>
      <c r="Y2695" s="40">
        <v>2.4750000000000001</v>
      </c>
      <c r="AA2695" s="34">
        <v>426.40199999999999</v>
      </c>
      <c r="AB2695" s="34">
        <f t="shared" si="186"/>
        <v>423.49399999999997</v>
      </c>
      <c r="AC2695" s="34">
        <f t="shared" si="187"/>
        <v>423.92699999999996</v>
      </c>
      <c r="AD2695" s="34">
        <f t="shared" ref="AD2695:AE2710" si="188">425.793-AB2695</f>
        <v>2.299000000000035</v>
      </c>
      <c r="AE2695" s="34">
        <f t="shared" si="188"/>
        <v>1.8660000000000423</v>
      </c>
      <c r="AF2695" s="34">
        <f t="shared" si="185"/>
        <v>0.43299999999999272</v>
      </c>
    </row>
    <row r="2696" spans="1:32" s="34" customFormat="1" x14ac:dyDescent="0.2">
      <c r="A2696" s="34" t="s">
        <v>200</v>
      </c>
      <c r="B2696" s="42">
        <v>473421095052301</v>
      </c>
      <c r="C2696" s="36">
        <v>312</v>
      </c>
      <c r="D2696" s="37">
        <v>37460</v>
      </c>
      <c r="E2696" s="37"/>
      <c r="F2696" s="37"/>
      <c r="G2696" s="37"/>
      <c r="H2696" s="37"/>
      <c r="I2696" s="37"/>
      <c r="J2696" s="38" t="s">
        <v>206</v>
      </c>
      <c r="K2696" s="38"/>
      <c r="L2696" s="38"/>
      <c r="M2696" s="38"/>
      <c r="N2696" s="38"/>
      <c r="O2696" s="38"/>
      <c r="P2696" s="38"/>
      <c r="U2696" s="39">
        <v>9.7200000000000006</v>
      </c>
      <c r="V2696" s="40">
        <v>2.9630000000000001</v>
      </c>
      <c r="W2696" s="40"/>
      <c r="X2696" s="40">
        <v>8.2200000000000006</v>
      </c>
      <c r="Y2696" s="40">
        <v>2.5049999999999999</v>
      </c>
      <c r="AA2696" s="34">
        <v>426.40199999999999</v>
      </c>
      <c r="AB2696" s="34">
        <f t="shared" si="186"/>
        <v>423.43899999999996</v>
      </c>
      <c r="AC2696" s="34">
        <f t="shared" si="187"/>
        <v>423.89699999999999</v>
      </c>
      <c r="AD2696" s="34">
        <f t="shared" si="188"/>
        <v>2.3540000000000418</v>
      </c>
      <c r="AE2696" s="34">
        <f t="shared" si="188"/>
        <v>1.896000000000015</v>
      </c>
      <c r="AF2696" s="34">
        <f t="shared" si="185"/>
        <v>0.45800000000002683</v>
      </c>
    </row>
    <row r="2697" spans="1:32" s="34" customFormat="1" x14ac:dyDescent="0.2">
      <c r="A2697" s="34" t="s">
        <v>200</v>
      </c>
      <c r="B2697" s="42">
        <v>473421095052301</v>
      </c>
      <c r="C2697" s="36">
        <v>312</v>
      </c>
      <c r="D2697" s="37">
        <v>37494</v>
      </c>
      <c r="E2697" s="37"/>
      <c r="F2697" s="37"/>
      <c r="G2697" s="37"/>
      <c r="H2697" s="37"/>
      <c r="I2697" s="37"/>
      <c r="J2697" s="38" t="s">
        <v>206</v>
      </c>
      <c r="K2697" s="38"/>
      <c r="L2697" s="38"/>
      <c r="M2697" s="38"/>
      <c r="N2697" s="38"/>
      <c r="O2697" s="38"/>
      <c r="P2697" s="38"/>
      <c r="U2697" s="39">
        <v>9.5370000000000008</v>
      </c>
      <c r="V2697" s="40">
        <v>2.907</v>
      </c>
      <c r="W2697" s="40"/>
      <c r="X2697" s="40">
        <v>8.14</v>
      </c>
      <c r="Y2697" s="40">
        <v>2.4809999999999999</v>
      </c>
      <c r="AA2697" s="34">
        <v>426.40199999999999</v>
      </c>
      <c r="AB2697" s="34">
        <f t="shared" si="186"/>
        <v>423.495</v>
      </c>
      <c r="AC2697" s="34">
        <f t="shared" si="187"/>
        <v>423.92099999999999</v>
      </c>
      <c r="AD2697" s="34">
        <f t="shared" si="188"/>
        <v>2.2980000000000018</v>
      </c>
      <c r="AE2697" s="34">
        <f t="shared" si="188"/>
        <v>1.8720000000000141</v>
      </c>
      <c r="AF2697" s="34">
        <f t="shared" si="185"/>
        <v>0.42599999999998772</v>
      </c>
    </row>
    <row r="2698" spans="1:32" s="34" customFormat="1" x14ac:dyDescent="0.2">
      <c r="A2698" s="34" t="s">
        <v>200</v>
      </c>
      <c r="B2698" s="42">
        <v>473421095052301</v>
      </c>
      <c r="C2698" s="36">
        <v>312</v>
      </c>
      <c r="D2698" s="37">
        <v>37524</v>
      </c>
      <c r="E2698" s="37"/>
      <c r="F2698" s="37"/>
      <c r="G2698" s="37"/>
      <c r="H2698" s="37"/>
      <c r="I2698" s="37"/>
      <c r="J2698" s="38" t="s">
        <v>206</v>
      </c>
      <c r="K2698" s="38"/>
      <c r="L2698" s="38"/>
      <c r="M2698" s="38"/>
      <c r="N2698" s="38"/>
      <c r="O2698" s="38"/>
      <c r="P2698" s="38"/>
      <c r="U2698" s="39">
        <f t="shared" ref="U2698:U2763" si="189">V2698/0.3048</f>
        <v>10.236220472440944</v>
      </c>
      <c r="V2698" s="40">
        <v>3.12</v>
      </c>
      <c r="W2698" s="40"/>
      <c r="X2698" s="40">
        <f t="shared" ref="X2698:X2755" si="190">Y2698/0.3048</f>
        <v>8.4219160104986877</v>
      </c>
      <c r="Y2698" s="40">
        <v>2.5670000000000002</v>
      </c>
      <c r="AA2698" s="34">
        <v>426.40199999999999</v>
      </c>
      <c r="AB2698" s="34">
        <f t="shared" si="186"/>
        <v>423.28199999999998</v>
      </c>
      <c r="AC2698" s="34">
        <f t="shared" si="187"/>
        <v>423.83499999999998</v>
      </c>
      <c r="AD2698" s="34">
        <f t="shared" si="188"/>
        <v>2.5110000000000241</v>
      </c>
      <c r="AE2698" s="34">
        <f t="shared" si="188"/>
        <v>1.9580000000000268</v>
      </c>
      <c r="AF2698" s="34">
        <f t="shared" si="185"/>
        <v>0.55299999999999727</v>
      </c>
    </row>
    <row r="2699" spans="1:32" s="34" customFormat="1" x14ac:dyDescent="0.2">
      <c r="A2699" s="34" t="s">
        <v>200</v>
      </c>
      <c r="B2699" s="42">
        <v>473421095052301</v>
      </c>
      <c r="C2699" s="36">
        <v>312</v>
      </c>
      <c r="D2699" s="37">
        <v>37546</v>
      </c>
      <c r="E2699" s="37"/>
      <c r="F2699" s="37"/>
      <c r="G2699" s="37"/>
      <c r="H2699" s="37"/>
      <c r="I2699" s="37"/>
      <c r="J2699" s="38" t="s">
        <v>206</v>
      </c>
      <c r="K2699" s="38"/>
      <c r="L2699" s="38"/>
      <c r="M2699" s="38"/>
      <c r="N2699" s="38"/>
      <c r="O2699" s="38"/>
      <c r="P2699" s="38"/>
      <c r="U2699" s="39">
        <f t="shared" si="189"/>
        <v>10.216535433070865</v>
      </c>
      <c r="V2699" s="40">
        <v>3.1139999999999999</v>
      </c>
      <c r="W2699" s="40"/>
      <c r="X2699" s="40">
        <f t="shared" si="190"/>
        <v>8.448162729658792</v>
      </c>
      <c r="Y2699" s="40">
        <v>2.5750000000000002</v>
      </c>
      <c r="AA2699" s="34">
        <v>426.40199999999999</v>
      </c>
      <c r="AB2699" s="34">
        <f t="shared" si="186"/>
        <v>423.28800000000001</v>
      </c>
      <c r="AC2699" s="34">
        <f t="shared" si="187"/>
        <v>423.827</v>
      </c>
      <c r="AD2699" s="34">
        <f t="shared" si="188"/>
        <v>2.5049999999999955</v>
      </c>
      <c r="AE2699" s="34">
        <f t="shared" si="188"/>
        <v>1.9660000000000082</v>
      </c>
      <c r="AF2699" s="34">
        <f t="shared" si="185"/>
        <v>0.53899999999998727</v>
      </c>
    </row>
    <row r="2700" spans="1:32" s="34" customFormat="1" x14ac:dyDescent="0.2">
      <c r="A2700" s="34" t="s">
        <v>200</v>
      </c>
      <c r="B2700" s="42">
        <v>473421095052301</v>
      </c>
      <c r="C2700" s="36">
        <v>312</v>
      </c>
      <c r="D2700" s="37">
        <v>37581</v>
      </c>
      <c r="E2700" s="37"/>
      <c r="F2700" s="37"/>
      <c r="G2700" s="37"/>
      <c r="H2700" s="37"/>
      <c r="I2700" s="37"/>
      <c r="J2700" s="38" t="s">
        <v>206</v>
      </c>
      <c r="K2700" s="38"/>
      <c r="L2700" s="38"/>
      <c r="M2700" s="38"/>
      <c r="N2700" s="38"/>
      <c r="O2700" s="38"/>
      <c r="P2700" s="38"/>
      <c r="U2700" s="39">
        <f t="shared" si="189"/>
        <v>10.265748031496063</v>
      </c>
      <c r="V2700" s="40">
        <v>3.129</v>
      </c>
      <c r="W2700" s="40"/>
      <c r="X2700" s="40">
        <f t="shared" si="190"/>
        <v>8.5137795275590555</v>
      </c>
      <c r="Y2700" s="40">
        <v>2.5950000000000002</v>
      </c>
      <c r="AA2700" s="34">
        <v>426.40199999999999</v>
      </c>
      <c r="AB2700" s="34">
        <f t="shared" si="186"/>
        <v>423.27299999999997</v>
      </c>
      <c r="AC2700" s="34">
        <f t="shared" si="187"/>
        <v>423.80699999999996</v>
      </c>
      <c r="AD2700" s="34">
        <f t="shared" si="188"/>
        <v>2.5200000000000387</v>
      </c>
      <c r="AE2700" s="34">
        <f t="shared" si="188"/>
        <v>1.9860000000000468</v>
      </c>
      <c r="AF2700" s="34">
        <f t="shared" si="185"/>
        <v>0.53399999999999181</v>
      </c>
    </row>
    <row r="2701" spans="1:32" s="34" customFormat="1" x14ac:dyDescent="0.2">
      <c r="A2701" s="34" t="s">
        <v>200</v>
      </c>
      <c r="B2701" s="42">
        <v>473421095052301</v>
      </c>
      <c r="C2701" s="36">
        <v>312</v>
      </c>
      <c r="D2701" s="37">
        <v>37610</v>
      </c>
      <c r="E2701" s="37"/>
      <c r="F2701" s="37"/>
      <c r="G2701" s="37"/>
      <c r="H2701" s="37"/>
      <c r="I2701" s="37"/>
      <c r="J2701" s="38" t="s">
        <v>206</v>
      </c>
      <c r="K2701" s="38"/>
      <c r="L2701" s="38"/>
      <c r="M2701" s="38"/>
      <c r="N2701" s="38"/>
      <c r="O2701" s="38"/>
      <c r="P2701" s="38"/>
      <c r="U2701" s="39">
        <f t="shared" si="189"/>
        <v>10.377296587926509</v>
      </c>
      <c r="V2701" s="40">
        <v>3.1629999999999998</v>
      </c>
      <c r="W2701" s="40"/>
      <c r="X2701" s="40">
        <f t="shared" si="190"/>
        <v>8.5564304461942253</v>
      </c>
      <c r="Y2701" s="40">
        <v>2.6080000000000001</v>
      </c>
      <c r="AA2701" s="34">
        <v>426.40199999999999</v>
      </c>
      <c r="AB2701" s="34">
        <f t="shared" si="186"/>
        <v>423.23899999999998</v>
      </c>
      <c r="AC2701" s="34">
        <f t="shared" si="187"/>
        <v>423.79399999999998</v>
      </c>
      <c r="AD2701" s="34">
        <f t="shared" si="188"/>
        <v>2.5540000000000305</v>
      </c>
      <c r="AE2701" s="34">
        <f t="shared" si="188"/>
        <v>1.9990000000000236</v>
      </c>
      <c r="AF2701" s="34">
        <f t="shared" si="185"/>
        <v>0.55500000000000682</v>
      </c>
    </row>
    <row r="2702" spans="1:32" s="34" customFormat="1" x14ac:dyDescent="0.2">
      <c r="A2702" s="34" t="s">
        <v>200</v>
      </c>
      <c r="B2702" s="42">
        <v>473421095052301</v>
      </c>
      <c r="C2702" s="36">
        <v>312</v>
      </c>
      <c r="D2702" s="37">
        <v>37651</v>
      </c>
      <c r="E2702" s="37"/>
      <c r="F2702" s="37"/>
      <c r="G2702" s="37"/>
      <c r="H2702" s="37"/>
      <c r="I2702" s="37"/>
      <c r="J2702" s="38" t="s">
        <v>206</v>
      </c>
      <c r="K2702" s="38"/>
      <c r="L2702" s="38"/>
      <c r="M2702" s="38"/>
      <c r="N2702" s="38"/>
      <c r="O2702" s="38"/>
      <c r="P2702" s="38"/>
      <c r="U2702" s="39">
        <f t="shared" si="189"/>
        <v>10.62992125984252</v>
      </c>
      <c r="V2702" s="40">
        <v>3.24</v>
      </c>
      <c r="W2702" s="40"/>
      <c r="X2702" s="40">
        <f t="shared" si="190"/>
        <v>8.6417322834645667</v>
      </c>
      <c r="Y2702" s="40">
        <v>2.6339999999999999</v>
      </c>
      <c r="AA2702" s="34">
        <v>426.40199999999999</v>
      </c>
      <c r="AB2702" s="34">
        <f t="shared" si="186"/>
        <v>423.16199999999998</v>
      </c>
      <c r="AC2702" s="34">
        <f t="shared" si="187"/>
        <v>423.76799999999997</v>
      </c>
      <c r="AD2702" s="34">
        <f t="shared" si="188"/>
        <v>2.6310000000000286</v>
      </c>
      <c r="AE2702" s="34">
        <f t="shared" si="188"/>
        <v>2.0250000000000341</v>
      </c>
      <c r="AF2702" s="34">
        <f t="shared" si="185"/>
        <v>0.60599999999999454</v>
      </c>
    </row>
    <row r="2703" spans="1:32" s="34" customFormat="1" x14ac:dyDescent="0.2">
      <c r="A2703" s="34" t="s">
        <v>200</v>
      </c>
      <c r="B2703" s="42">
        <v>473421095052301</v>
      </c>
      <c r="C2703" s="36">
        <v>312</v>
      </c>
      <c r="D2703" s="37">
        <v>37679</v>
      </c>
      <c r="E2703" s="37"/>
      <c r="F2703" s="37"/>
      <c r="G2703" s="37"/>
      <c r="H2703" s="37"/>
      <c r="I2703" s="37"/>
      <c r="J2703" s="38" t="s">
        <v>206</v>
      </c>
      <c r="K2703" s="38"/>
      <c r="L2703" s="38"/>
      <c r="M2703" s="38"/>
      <c r="N2703" s="38"/>
      <c r="O2703" s="38"/>
      <c r="P2703" s="38"/>
      <c r="U2703" s="39">
        <f t="shared" si="189"/>
        <v>10.741469816272966</v>
      </c>
      <c r="V2703" s="40">
        <v>3.274</v>
      </c>
      <c r="W2703" s="40"/>
      <c r="X2703" s="40">
        <f t="shared" si="190"/>
        <v>8.7401574803149611</v>
      </c>
      <c r="Y2703" s="40">
        <v>2.6640000000000001</v>
      </c>
      <c r="AA2703" s="34">
        <v>426.40199999999999</v>
      </c>
      <c r="AB2703" s="34">
        <f t="shared" si="186"/>
        <v>423.12799999999999</v>
      </c>
      <c r="AC2703" s="34">
        <f t="shared" si="187"/>
        <v>423.738</v>
      </c>
      <c r="AD2703" s="34">
        <f t="shared" si="188"/>
        <v>2.6650000000000205</v>
      </c>
      <c r="AE2703" s="34">
        <f t="shared" si="188"/>
        <v>2.0550000000000068</v>
      </c>
      <c r="AF2703" s="34">
        <f t="shared" si="185"/>
        <v>0.61000000000001364</v>
      </c>
    </row>
    <row r="2704" spans="1:32" s="34" customFormat="1" x14ac:dyDescent="0.2">
      <c r="A2704" s="34" t="s">
        <v>200</v>
      </c>
      <c r="B2704" s="42">
        <v>473421095052301</v>
      </c>
      <c r="C2704" s="36">
        <v>312</v>
      </c>
      <c r="D2704" s="37">
        <v>37705</v>
      </c>
      <c r="E2704" s="37"/>
      <c r="F2704" s="37"/>
      <c r="G2704" s="37"/>
      <c r="H2704" s="37"/>
      <c r="I2704" s="37"/>
      <c r="J2704" s="38" t="s">
        <v>206</v>
      </c>
      <c r="K2704" s="38"/>
      <c r="L2704" s="38"/>
      <c r="M2704" s="38"/>
      <c r="N2704" s="38"/>
      <c r="O2704" s="38"/>
      <c r="P2704" s="38"/>
      <c r="U2704" s="39">
        <f t="shared" si="189"/>
        <v>10.685695538057743</v>
      </c>
      <c r="V2704" s="40">
        <v>3.2570000000000001</v>
      </c>
      <c r="W2704" s="40"/>
      <c r="X2704" s="40">
        <f t="shared" si="190"/>
        <v>8.7565616797900265</v>
      </c>
      <c r="Y2704" s="40">
        <v>2.669</v>
      </c>
      <c r="AA2704" s="34">
        <v>426.40199999999999</v>
      </c>
      <c r="AB2704" s="34">
        <f t="shared" si="186"/>
        <v>423.14499999999998</v>
      </c>
      <c r="AC2704" s="34">
        <f t="shared" si="187"/>
        <v>423.733</v>
      </c>
      <c r="AD2704" s="34">
        <f t="shared" si="188"/>
        <v>2.6480000000000246</v>
      </c>
      <c r="AE2704" s="34">
        <f t="shared" si="188"/>
        <v>2.0600000000000023</v>
      </c>
      <c r="AF2704" s="34">
        <f t="shared" si="185"/>
        <v>0.58800000000002228</v>
      </c>
    </row>
    <row r="2705" spans="1:32" s="34" customFormat="1" x14ac:dyDescent="0.2">
      <c r="A2705" s="34" t="s">
        <v>200</v>
      </c>
      <c r="B2705" s="42">
        <v>473421095052301</v>
      </c>
      <c r="C2705" s="36">
        <v>312</v>
      </c>
      <c r="D2705" s="37">
        <v>37739</v>
      </c>
      <c r="E2705" s="37"/>
      <c r="F2705" s="37"/>
      <c r="G2705" s="37"/>
      <c r="H2705" s="37"/>
      <c r="I2705" s="37"/>
      <c r="J2705" s="38" t="s">
        <v>206</v>
      </c>
      <c r="K2705" s="38"/>
      <c r="L2705" s="38"/>
      <c r="M2705" s="38"/>
      <c r="N2705" s="38"/>
      <c r="O2705" s="38"/>
      <c r="P2705" s="38"/>
      <c r="U2705" s="39">
        <f t="shared" si="189"/>
        <v>10.623359580052492</v>
      </c>
      <c r="V2705" s="40">
        <v>3.238</v>
      </c>
      <c r="W2705" s="40"/>
      <c r="X2705" s="40">
        <f t="shared" si="190"/>
        <v>8.6843832020997365</v>
      </c>
      <c r="Y2705" s="40">
        <v>2.6469999999999998</v>
      </c>
      <c r="AA2705" s="34">
        <v>426.40199999999999</v>
      </c>
      <c r="AB2705" s="34">
        <f t="shared" si="186"/>
        <v>423.16399999999999</v>
      </c>
      <c r="AC2705" s="34">
        <f t="shared" si="187"/>
        <v>423.755</v>
      </c>
      <c r="AD2705" s="34">
        <f t="shared" si="188"/>
        <v>2.6290000000000191</v>
      </c>
      <c r="AE2705" s="34">
        <f t="shared" si="188"/>
        <v>2.0380000000000109</v>
      </c>
      <c r="AF2705" s="34">
        <f t="shared" si="185"/>
        <v>0.59100000000000819</v>
      </c>
    </row>
    <row r="2706" spans="1:32" s="34" customFormat="1" x14ac:dyDescent="0.2">
      <c r="A2706" s="34" t="s">
        <v>200</v>
      </c>
      <c r="B2706" s="42">
        <v>473421095052301</v>
      </c>
      <c r="C2706" s="36">
        <v>312</v>
      </c>
      <c r="D2706" s="37">
        <v>37761</v>
      </c>
      <c r="E2706" s="37"/>
      <c r="F2706" s="37"/>
      <c r="G2706" s="37"/>
      <c r="H2706" s="37"/>
      <c r="I2706" s="37"/>
      <c r="J2706" s="38" t="s">
        <v>206</v>
      </c>
      <c r="K2706" s="38"/>
      <c r="L2706" s="38"/>
      <c r="M2706" s="38"/>
      <c r="N2706" s="38"/>
      <c r="O2706" s="38"/>
      <c r="P2706" s="38"/>
      <c r="U2706" s="39">
        <f t="shared" si="189"/>
        <v>10.62992125984252</v>
      </c>
      <c r="V2706" s="40">
        <v>3.24</v>
      </c>
      <c r="W2706" s="40"/>
      <c r="X2706" s="40">
        <f t="shared" si="190"/>
        <v>8.6843832020997365</v>
      </c>
      <c r="Y2706" s="40">
        <v>2.6469999999999998</v>
      </c>
      <c r="AA2706" s="34">
        <v>426.40199999999999</v>
      </c>
      <c r="AB2706" s="34">
        <f t="shared" si="186"/>
        <v>423.16199999999998</v>
      </c>
      <c r="AC2706" s="34">
        <f t="shared" si="187"/>
        <v>423.755</v>
      </c>
      <c r="AD2706" s="34">
        <f t="shared" si="188"/>
        <v>2.6310000000000286</v>
      </c>
      <c r="AE2706" s="34">
        <f t="shared" si="188"/>
        <v>2.0380000000000109</v>
      </c>
      <c r="AF2706" s="34">
        <f t="shared" si="185"/>
        <v>0.59300000000001774</v>
      </c>
    </row>
    <row r="2707" spans="1:32" s="34" customFormat="1" x14ac:dyDescent="0.2">
      <c r="A2707" s="34" t="s">
        <v>200</v>
      </c>
      <c r="B2707" s="42">
        <v>473421095052301</v>
      </c>
      <c r="C2707" s="36">
        <v>312</v>
      </c>
      <c r="D2707" s="37">
        <v>37802</v>
      </c>
      <c r="E2707" s="37"/>
      <c r="F2707" s="37"/>
      <c r="G2707" s="37"/>
      <c r="H2707" s="37"/>
      <c r="I2707" s="37"/>
      <c r="J2707" s="38" t="s">
        <v>206</v>
      </c>
      <c r="K2707" s="38"/>
      <c r="L2707" s="38"/>
      <c r="M2707" s="38"/>
      <c r="N2707" s="38"/>
      <c r="O2707" s="38"/>
      <c r="P2707" s="38"/>
      <c r="U2707" s="39">
        <f t="shared" si="189"/>
        <v>10.531496062992126</v>
      </c>
      <c r="V2707" s="40">
        <v>3.21</v>
      </c>
      <c r="W2707" s="40"/>
      <c r="X2707" s="40">
        <f t="shared" si="190"/>
        <v>8.5826771653543314</v>
      </c>
      <c r="Y2707" s="40">
        <v>2.6160000000000001</v>
      </c>
      <c r="AA2707" s="34">
        <v>426.40199999999999</v>
      </c>
      <c r="AB2707" s="34">
        <f t="shared" si="186"/>
        <v>423.19200000000001</v>
      </c>
      <c r="AC2707" s="34">
        <f t="shared" si="187"/>
        <v>423.786</v>
      </c>
      <c r="AD2707" s="34">
        <f t="shared" si="188"/>
        <v>2.6009999999999991</v>
      </c>
      <c r="AE2707" s="34">
        <f t="shared" si="188"/>
        <v>2.007000000000005</v>
      </c>
      <c r="AF2707" s="34">
        <f t="shared" si="185"/>
        <v>0.59399999999999409</v>
      </c>
    </row>
    <row r="2708" spans="1:32" s="34" customFormat="1" x14ac:dyDescent="0.2">
      <c r="A2708" s="34" t="s">
        <v>200</v>
      </c>
      <c r="B2708" s="42">
        <v>473421095052301</v>
      </c>
      <c r="C2708" s="36">
        <v>312</v>
      </c>
      <c r="D2708" s="37">
        <v>37830</v>
      </c>
      <c r="E2708" s="37"/>
      <c r="F2708" s="37"/>
      <c r="G2708" s="37"/>
      <c r="H2708" s="37"/>
      <c r="I2708" s="37"/>
      <c r="J2708" s="38" t="s">
        <v>206</v>
      </c>
      <c r="K2708" s="38"/>
      <c r="L2708" s="38"/>
      <c r="M2708" s="38"/>
      <c r="N2708" s="38"/>
      <c r="O2708" s="38"/>
      <c r="P2708" s="38"/>
      <c r="U2708" s="39">
        <f t="shared" si="189"/>
        <v>10.564304461942257</v>
      </c>
      <c r="V2708" s="40">
        <v>3.22</v>
      </c>
      <c r="W2708" s="40"/>
      <c r="X2708" s="40">
        <f t="shared" si="190"/>
        <v>8.6122047244094482</v>
      </c>
      <c r="Y2708" s="40">
        <v>2.625</v>
      </c>
      <c r="AA2708" s="34">
        <v>426.40199999999999</v>
      </c>
      <c r="AB2708" s="34">
        <f t="shared" si="186"/>
        <v>423.18199999999996</v>
      </c>
      <c r="AC2708" s="34">
        <f t="shared" si="187"/>
        <v>423.77699999999999</v>
      </c>
      <c r="AD2708" s="34">
        <f t="shared" si="188"/>
        <v>2.6110000000000468</v>
      </c>
      <c r="AE2708" s="34">
        <f t="shared" si="188"/>
        <v>2.0160000000000196</v>
      </c>
      <c r="AF2708" s="34">
        <f t="shared" si="185"/>
        <v>0.59500000000002728</v>
      </c>
    </row>
    <row r="2709" spans="1:32" s="34" customFormat="1" x14ac:dyDescent="0.2">
      <c r="A2709" s="34" t="s">
        <v>200</v>
      </c>
      <c r="B2709" s="42">
        <v>473421095052301</v>
      </c>
      <c r="C2709" s="36">
        <v>312</v>
      </c>
      <c r="D2709" s="37">
        <v>37859</v>
      </c>
      <c r="E2709" s="37"/>
      <c r="F2709" s="37"/>
      <c r="G2709" s="37"/>
      <c r="H2709" s="37"/>
      <c r="I2709" s="37"/>
      <c r="J2709" s="38" t="s">
        <v>206</v>
      </c>
      <c r="K2709" s="38"/>
      <c r="L2709" s="38"/>
      <c r="M2709" s="38"/>
      <c r="N2709" s="38"/>
      <c r="O2709" s="38"/>
      <c r="P2709" s="38"/>
      <c r="U2709" s="39">
        <f t="shared" si="189"/>
        <v>10.866141732283463</v>
      </c>
      <c r="V2709" s="40">
        <v>3.3119999999999998</v>
      </c>
      <c r="W2709" s="40"/>
      <c r="X2709" s="40">
        <f t="shared" si="190"/>
        <v>8.7696850393700778</v>
      </c>
      <c r="Y2709" s="40">
        <v>2.673</v>
      </c>
      <c r="AA2709" s="34">
        <v>426.40199999999999</v>
      </c>
      <c r="AB2709" s="34">
        <f t="shared" si="186"/>
        <v>423.09</v>
      </c>
      <c r="AC2709" s="34">
        <f t="shared" si="187"/>
        <v>423.72899999999998</v>
      </c>
      <c r="AD2709" s="34">
        <f t="shared" si="188"/>
        <v>2.7030000000000314</v>
      </c>
      <c r="AE2709" s="34">
        <f t="shared" si="188"/>
        <v>2.0640000000000214</v>
      </c>
      <c r="AF2709" s="34">
        <f t="shared" si="185"/>
        <v>0.63900000000001</v>
      </c>
    </row>
    <row r="2710" spans="1:32" s="34" customFormat="1" x14ac:dyDescent="0.2">
      <c r="A2710" s="34" t="s">
        <v>200</v>
      </c>
      <c r="B2710" s="42">
        <v>473421095052301</v>
      </c>
      <c r="C2710" s="36">
        <v>312</v>
      </c>
      <c r="D2710" s="37">
        <v>37888</v>
      </c>
      <c r="E2710" s="37"/>
      <c r="F2710" s="37"/>
      <c r="G2710" s="37"/>
      <c r="H2710" s="37"/>
      <c r="I2710" s="37"/>
      <c r="J2710" s="38" t="s">
        <v>206</v>
      </c>
      <c r="K2710" s="38"/>
      <c r="L2710" s="38"/>
      <c r="M2710" s="38"/>
      <c r="N2710" s="38"/>
      <c r="O2710" s="38"/>
      <c r="P2710" s="38"/>
      <c r="U2710" s="39">
        <f t="shared" si="189"/>
        <v>10.918635170603674</v>
      </c>
      <c r="V2710" s="40">
        <v>3.3279999999999998</v>
      </c>
      <c r="W2710" s="40"/>
      <c r="X2710" s="40">
        <f t="shared" si="190"/>
        <v>8.8353018372703414</v>
      </c>
      <c r="Y2710" s="40">
        <v>2.6930000000000001</v>
      </c>
      <c r="AA2710" s="34">
        <v>426.40199999999999</v>
      </c>
      <c r="AB2710" s="34">
        <f t="shared" si="186"/>
        <v>423.07400000000001</v>
      </c>
      <c r="AC2710" s="34">
        <f t="shared" si="187"/>
        <v>423.709</v>
      </c>
      <c r="AD2710" s="34">
        <f t="shared" si="188"/>
        <v>2.7189999999999941</v>
      </c>
      <c r="AE2710" s="34">
        <f t="shared" si="188"/>
        <v>2.0840000000000032</v>
      </c>
      <c r="AF2710" s="34">
        <f t="shared" si="185"/>
        <v>0.63499999999999091</v>
      </c>
    </row>
    <row r="2711" spans="1:32" s="34" customFormat="1" x14ac:dyDescent="0.2">
      <c r="A2711" s="34" t="s">
        <v>200</v>
      </c>
      <c r="B2711" s="42">
        <v>473421095052301</v>
      </c>
      <c r="C2711" s="36">
        <v>312</v>
      </c>
      <c r="D2711" s="37">
        <v>37924</v>
      </c>
      <c r="E2711" s="37"/>
      <c r="F2711" s="37"/>
      <c r="G2711" s="37"/>
      <c r="H2711" s="37"/>
      <c r="I2711" s="37"/>
      <c r="J2711" s="38" t="s">
        <v>206</v>
      </c>
      <c r="K2711" s="38"/>
      <c r="L2711" s="38"/>
      <c r="M2711" s="38"/>
      <c r="N2711" s="38"/>
      <c r="O2711" s="38"/>
      <c r="P2711" s="38"/>
      <c r="U2711" s="39">
        <f t="shared" si="189"/>
        <v>10.754593175853017</v>
      </c>
      <c r="V2711" s="40">
        <v>3.278</v>
      </c>
      <c r="W2711" s="40"/>
      <c r="X2711" s="40">
        <f t="shared" si="190"/>
        <v>8.832020997375329</v>
      </c>
      <c r="Y2711" s="40">
        <v>2.6920000000000002</v>
      </c>
      <c r="AA2711" s="34">
        <v>426.40199999999999</v>
      </c>
      <c r="AB2711" s="34">
        <f t="shared" si="186"/>
        <v>423.12399999999997</v>
      </c>
      <c r="AC2711" s="34">
        <f t="shared" si="187"/>
        <v>423.71</v>
      </c>
      <c r="AD2711" s="34">
        <f t="shared" ref="AD2711:AE2728" si="191">425.793-AB2711</f>
        <v>2.6690000000000396</v>
      </c>
      <c r="AE2711" s="34">
        <f t="shared" si="191"/>
        <v>2.0830000000000268</v>
      </c>
      <c r="AF2711" s="34">
        <f t="shared" si="185"/>
        <v>0.58600000000001273</v>
      </c>
    </row>
    <row r="2712" spans="1:32" s="34" customFormat="1" x14ac:dyDescent="0.2">
      <c r="A2712" s="34" t="s">
        <v>200</v>
      </c>
      <c r="B2712" s="42">
        <v>473421095052301</v>
      </c>
      <c r="C2712" s="36">
        <v>312</v>
      </c>
      <c r="D2712" s="37">
        <v>37951</v>
      </c>
      <c r="E2712" s="37"/>
      <c r="F2712" s="37"/>
      <c r="G2712" s="37"/>
      <c r="H2712" s="37"/>
      <c r="I2712" s="37"/>
      <c r="J2712" s="38" t="s">
        <v>206</v>
      </c>
      <c r="K2712" s="38"/>
      <c r="L2712" s="38"/>
      <c r="M2712" s="38"/>
      <c r="N2712" s="38"/>
      <c r="O2712" s="38"/>
      <c r="P2712" s="38"/>
      <c r="U2712" s="39">
        <f t="shared" si="189"/>
        <v>10.734908136482938</v>
      </c>
      <c r="V2712" s="40">
        <v>3.2719999999999998</v>
      </c>
      <c r="W2712" s="40"/>
      <c r="X2712" s="40">
        <f t="shared" si="190"/>
        <v>8.8221784776902883</v>
      </c>
      <c r="Y2712" s="40">
        <v>2.6890000000000001</v>
      </c>
      <c r="AA2712" s="34">
        <v>426.40199999999999</v>
      </c>
      <c r="AB2712" s="34">
        <f t="shared" si="186"/>
        <v>423.13</v>
      </c>
      <c r="AC2712" s="34">
        <f t="shared" si="187"/>
        <v>423.71299999999997</v>
      </c>
      <c r="AD2712" s="34">
        <f t="shared" si="191"/>
        <v>2.6630000000000109</v>
      </c>
      <c r="AE2712" s="34">
        <f t="shared" si="191"/>
        <v>2.0800000000000409</v>
      </c>
      <c r="AF2712" s="34">
        <f t="shared" si="185"/>
        <v>0.58299999999996999</v>
      </c>
    </row>
    <row r="2713" spans="1:32" s="34" customFormat="1" x14ac:dyDescent="0.2">
      <c r="A2713" s="34" t="s">
        <v>200</v>
      </c>
      <c r="B2713" s="42">
        <v>473421095052301</v>
      </c>
      <c r="C2713" s="36">
        <v>312</v>
      </c>
      <c r="D2713" s="37">
        <v>37978</v>
      </c>
      <c r="E2713" s="37"/>
      <c r="F2713" s="37"/>
      <c r="G2713" s="37"/>
      <c r="H2713" s="37"/>
      <c r="I2713" s="37"/>
      <c r="J2713" s="38" t="s">
        <v>206</v>
      </c>
      <c r="K2713" s="38"/>
      <c r="L2713" s="38"/>
      <c r="M2713" s="38"/>
      <c r="N2713" s="38"/>
      <c r="O2713" s="38"/>
      <c r="P2713" s="38"/>
      <c r="U2713" s="39">
        <f t="shared" si="189"/>
        <v>10.492125984251969</v>
      </c>
      <c r="V2713" s="40">
        <v>3.198</v>
      </c>
      <c r="W2713" s="40"/>
      <c r="X2713" s="40">
        <f t="shared" si="190"/>
        <v>8.7368766404199469</v>
      </c>
      <c r="Y2713" s="40">
        <v>2.6629999999999998</v>
      </c>
      <c r="AA2713" s="34">
        <v>426.40199999999999</v>
      </c>
      <c r="AB2713" s="34">
        <f t="shared" si="186"/>
        <v>423.20400000000001</v>
      </c>
      <c r="AC2713" s="34">
        <f t="shared" si="187"/>
        <v>423.73899999999998</v>
      </c>
      <c r="AD2713" s="34">
        <f t="shared" si="191"/>
        <v>2.5889999999999986</v>
      </c>
      <c r="AE2713" s="34">
        <f t="shared" si="191"/>
        <v>2.0540000000000305</v>
      </c>
      <c r="AF2713" s="34">
        <f t="shared" si="185"/>
        <v>0.53499999999996817</v>
      </c>
    </row>
    <row r="2714" spans="1:32" s="34" customFormat="1" x14ac:dyDescent="0.2">
      <c r="A2714" s="34" t="s">
        <v>200</v>
      </c>
      <c r="B2714" s="42">
        <v>473421095052301</v>
      </c>
      <c r="C2714" s="36">
        <v>312</v>
      </c>
      <c r="D2714" s="37">
        <v>38008</v>
      </c>
      <c r="E2714" s="37"/>
      <c r="F2714" s="37"/>
      <c r="G2714" s="37"/>
      <c r="H2714" s="37"/>
      <c r="I2714" s="37"/>
      <c r="J2714" s="38" t="s">
        <v>206</v>
      </c>
      <c r="K2714" s="38"/>
      <c r="L2714" s="38"/>
      <c r="M2714" s="38"/>
      <c r="N2714" s="38"/>
      <c r="O2714" s="38"/>
      <c r="P2714" s="38"/>
      <c r="U2714" s="39">
        <f t="shared" si="189"/>
        <v>10.574146981627296</v>
      </c>
      <c r="V2714" s="40">
        <v>3.2229999999999999</v>
      </c>
      <c r="W2714" s="40"/>
      <c r="X2714" s="40">
        <f t="shared" si="190"/>
        <v>8.7828083989501309</v>
      </c>
      <c r="Y2714" s="40">
        <v>2.677</v>
      </c>
      <c r="AA2714" s="34">
        <v>426.40199999999999</v>
      </c>
      <c r="AB2714" s="34">
        <f t="shared" si="186"/>
        <v>423.17899999999997</v>
      </c>
      <c r="AC2714" s="34">
        <f t="shared" si="187"/>
        <v>423.72499999999997</v>
      </c>
      <c r="AD2714" s="34">
        <f t="shared" si="191"/>
        <v>2.6140000000000327</v>
      </c>
      <c r="AE2714" s="34">
        <f t="shared" si="191"/>
        <v>2.0680000000000405</v>
      </c>
      <c r="AF2714" s="34">
        <f t="shared" si="185"/>
        <v>0.54599999999999227</v>
      </c>
    </row>
    <row r="2715" spans="1:32" s="34" customFormat="1" x14ac:dyDescent="0.2">
      <c r="A2715" s="34" t="s">
        <v>200</v>
      </c>
      <c r="B2715" s="42">
        <v>473421095052301</v>
      </c>
      <c r="C2715" s="36">
        <v>312</v>
      </c>
      <c r="D2715" s="37">
        <v>38047</v>
      </c>
      <c r="E2715" s="37"/>
      <c r="F2715" s="37"/>
      <c r="G2715" s="37"/>
      <c r="H2715" s="37"/>
      <c r="I2715" s="37"/>
      <c r="J2715" s="38" t="s">
        <v>206</v>
      </c>
      <c r="K2715" s="38"/>
      <c r="L2715" s="38"/>
      <c r="M2715" s="38"/>
      <c r="N2715" s="38"/>
      <c r="O2715" s="38"/>
      <c r="P2715" s="38"/>
      <c r="U2715" s="39">
        <f t="shared" si="189"/>
        <v>10.754593175853017</v>
      </c>
      <c r="V2715" s="40">
        <v>3.278</v>
      </c>
      <c r="W2715" s="40"/>
      <c r="X2715" s="40">
        <f t="shared" si="190"/>
        <v>8.8188976377952759</v>
      </c>
      <c r="Y2715" s="40">
        <v>2.6880000000000002</v>
      </c>
      <c r="AA2715" s="34">
        <v>426.40199999999999</v>
      </c>
      <c r="AB2715" s="34">
        <f t="shared" si="186"/>
        <v>423.12399999999997</v>
      </c>
      <c r="AC2715" s="34">
        <f t="shared" si="187"/>
        <v>423.714</v>
      </c>
      <c r="AD2715" s="34">
        <f t="shared" si="191"/>
        <v>2.6690000000000396</v>
      </c>
      <c r="AE2715" s="34">
        <f t="shared" si="191"/>
        <v>2.0790000000000077</v>
      </c>
      <c r="AF2715" s="34">
        <f t="shared" si="185"/>
        <v>0.59000000000003183</v>
      </c>
    </row>
    <row r="2716" spans="1:32" s="34" customFormat="1" x14ac:dyDescent="0.2">
      <c r="A2716" s="34" t="s">
        <v>200</v>
      </c>
      <c r="B2716" s="42">
        <v>473421095052301</v>
      </c>
      <c r="C2716" s="36">
        <v>312</v>
      </c>
      <c r="D2716" s="37">
        <v>38078</v>
      </c>
      <c r="E2716" s="37"/>
      <c r="F2716" s="37"/>
      <c r="G2716" s="37"/>
      <c r="H2716" s="37"/>
      <c r="I2716" s="37"/>
      <c r="J2716" s="38" t="s">
        <v>206</v>
      </c>
      <c r="K2716" s="38"/>
      <c r="L2716" s="38"/>
      <c r="M2716" s="38"/>
      <c r="N2716" s="38"/>
      <c r="O2716" s="38"/>
      <c r="P2716" s="38"/>
      <c r="U2716" s="39">
        <f t="shared" si="189"/>
        <v>10.436351706036746</v>
      </c>
      <c r="V2716" s="40">
        <v>3.181</v>
      </c>
      <c r="W2716" s="40"/>
      <c r="X2716" s="40">
        <f t="shared" si="190"/>
        <v>8.7401574803149611</v>
      </c>
      <c r="Y2716" s="40">
        <v>2.6640000000000001</v>
      </c>
      <c r="AA2716" s="34">
        <v>426.40199999999999</v>
      </c>
      <c r="AB2716" s="34">
        <f t="shared" si="186"/>
        <v>423.221</v>
      </c>
      <c r="AC2716" s="34">
        <f t="shared" si="187"/>
        <v>423.738</v>
      </c>
      <c r="AD2716" s="34">
        <f t="shared" si="191"/>
        <v>2.5720000000000027</v>
      </c>
      <c r="AE2716" s="34">
        <f t="shared" si="191"/>
        <v>2.0550000000000068</v>
      </c>
      <c r="AF2716" s="34">
        <f t="shared" si="185"/>
        <v>0.51699999999999591</v>
      </c>
    </row>
    <row r="2717" spans="1:32" s="34" customFormat="1" x14ac:dyDescent="0.2">
      <c r="A2717" s="34" t="s">
        <v>200</v>
      </c>
      <c r="B2717" s="42">
        <v>473421095052301</v>
      </c>
      <c r="C2717" s="36">
        <v>312</v>
      </c>
      <c r="D2717" s="37">
        <v>38105</v>
      </c>
      <c r="E2717" s="37"/>
      <c r="F2717" s="37"/>
      <c r="G2717" s="37"/>
      <c r="H2717" s="37"/>
      <c r="I2717" s="37"/>
      <c r="J2717" s="38" t="s">
        <v>206</v>
      </c>
      <c r="K2717" s="38"/>
      <c r="L2717" s="38"/>
      <c r="M2717" s="38"/>
      <c r="N2717" s="38"/>
      <c r="O2717" s="38"/>
      <c r="P2717" s="38"/>
      <c r="U2717" s="39">
        <f t="shared" si="189"/>
        <v>10.885826771653543</v>
      </c>
      <c r="V2717" s="40">
        <v>3.3180000000000001</v>
      </c>
      <c r="W2717" s="40"/>
      <c r="X2717" s="40">
        <f t="shared" si="190"/>
        <v>8.7926509186351716</v>
      </c>
      <c r="Y2717" s="40">
        <v>2.68</v>
      </c>
      <c r="AA2717" s="34">
        <v>426.40199999999999</v>
      </c>
      <c r="AB2717" s="34">
        <f t="shared" si="186"/>
        <v>423.084</v>
      </c>
      <c r="AC2717" s="34">
        <f t="shared" si="187"/>
        <v>423.72199999999998</v>
      </c>
      <c r="AD2717" s="34">
        <f t="shared" si="191"/>
        <v>2.7090000000000032</v>
      </c>
      <c r="AE2717" s="34">
        <f t="shared" si="191"/>
        <v>2.0710000000000264</v>
      </c>
      <c r="AF2717" s="34">
        <f t="shared" si="185"/>
        <v>0.63799999999997681</v>
      </c>
    </row>
    <row r="2718" spans="1:32" s="34" customFormat="1" x14ac:dyDescent="0.2">
      <c r="A2718" s="34" t="s">
        <v>200</v>
      </c>
      <c r="B2718" s="42">
        <v>473421095052301</v>
      </c>
      <c r="C2718" s="36">
        <v>312</v>
      </c>
      <c r="D2718" s="37">
        <v>38131</v>
      </c>
      <c r="E2718" s="37"/>
      <c r="F2718" s="37"/>
      <c r="G2718" s="37"/>
      <c r="H2718" s="37"/>
      <c r="I2718" s="37"/>
      <c r="J2718" s="38" t="s">
        <v>206</v>
      </c>
      <c r="K2718" s="38"/>
      <c r="L2718" s="38"/>
      <c r="M2718" s="38"/>
      <c r="N2718" s="38"/>
      <c r="O2718" s="38"/>
      <c r="P2718" s="38"/>
      <c r="U2718" s="39">
        <f t="shared" si="189"/>
        <v>10.958005249343831</v>
      </c>
      <c r="V2718" s="40">
        <v>3.34</v>
      </c>
      <c r="W2718" s="40"/>
      <c r="X2718" s="40">
        <f t="shared" si="190"/>
        <v>8.8123359580052494</v>
      </c>
      <c r="Y2718" s="40">
        <v>2.6859999999999999</v>
      </c>
      <c r="AA2718" s="34">
        <v>426.40199999999999</v>
      </c>
      <c r="AB2718" s="34">
        <f t="shared" si="186"/>
        <v>423.06200000000001</v>
      </c>
      <c r="AC2718" s="34">
        <f t="shared" si="187"/>
        <v>423.71600000000001</v>
      </c>
      <c r="AD2718" s="34">
        <f t="shared" si="191"/>
        <v>2.7309999999999945</v>
      </c>
      <c r="AE2718" s="34">
        <f t="shared" si="191"/>
        <v>2.0769999999999982</v>
      </c>
      <c r="AF2718" s="34">
        <f t="shared" si="185"/>
        <v>0.65399999999999636</v>
      </c>
    </row>
    <row r="2719" spans="1:32" s="34" customFormat="1" x14ac:dyDescent="0.2">
      <c r="A2719" s="34" t="s">
        <v>200</v>
      </c>
      <c r="B2719" s="42">
        <v>473421095052301</v>
      </c>
      <c r="C2719" s="36">
        <v>312</v>
      </c>
      <c r="D2719" s="37">
        <v>38162</v>
      </c>
      <c r="E2719" s="37"/>
      <c r="F2719" s="37"/>
      <c r="G2719" s="37"/>
      <c r="H2719" s="37"/>
      <c r="I2719" s="37"/>
      <c r="J2719" s="38" t="s">
        <v>206</v>
      </c>
      <c r="K2719" s="38"/>
      <c r="L2719" s="38"/>
      <c r="M2719" s="38"/>
      <c r="N2719" s="38"/>
      <c r="O2719" s="38"/>
      <c r="P2719" s="38"/>
      <c r="U2719" s="39">
        <f t="shared" si="189"/>
        <v>11.227034120734908</v>
      </c>
      <c r="V2719" s="40">
        <v>3.4220000000000002</v>
      </c>
      <c r="W2719" s="40"/>
      <c r="X2719" s="40">
        <f t="shared" si="190"/>
        <v>8.9468503937007871</v>
      </c>
      <c r="Y2719" s="40">
        <v>2.7269999999999999</v>
      </c>
      <c r="AA2719" s="34">
        <v>426.40199999999999</v>
      </c>
      <c r="AB2719" s="34">
        <f t="shared" si="186"/>
        <v>422.97999999999996</v>
      </c>
      <c r="AC2719" s="34">
        <f t="shared" si="187"/>
        <v>423.67500000000001</v>
      </c>
      <c r="AD2719" s="34">
        <f t="shared" si="191"/>
        <v>2.813000000000045</v>
      </c>
      <c r="AE2719" s="34">
        <f t="shared" si="191"/>
        <v>2.117999999999995</v>
      </c>
      <c r="AF2719" s="34">
        <f t="shared" si="185"/>
        <v>0.69500000000005002</v>
      </c>
    </row>
    <row r="2720" spans="1:32" s="34" customFormat="1" x14ac:dyDescent="0.2">
      <c r="A2720" s="34" t="s">
        <v>200</v>
      </c>
      <c r="B2720" s="42">
        <v>473421095052301</v>
      </c>
      <c r="C2720" s="36">
        <v>312</v>
      </c>
      <c r="D2720" s="37">
        <v>38191</v>
      </c>
      <c r="E2720" s="37"/>
      <c r="F2720" s="37"/>
      <c r="G2720" s="37"/>
      <c r="H2720" s="37"/>
      <c r="I2720" s="37"/>
      <c r="J2720" s="38" t="s">
        <v>206</v>
      </c>
      <c r="K2720" s="38"/>
      <c r="L2720" s="38"/>
      <c r="M2720" s="38"/>
      <c r="N2720" s="38"/>
      <c r="O2720" s="38"/>
      <c r="P2720" s="38"/>
      <c r="U2720" s="39">
        <f t="shared" si="189"/>
        <v>11.299212598425196</v>
      </c>
      <c r="V2720" s="40">
        <v>3.444</v>
      </c>
      <c r="W2720" s="40"/>
      <c r="X2720" s="40">
        <f t="shared" si="190"/>
        <v>8.969816272965879</v>
      </c>
      <c r="Y2720" s="40">
        <v>2.734</v>
      </c>
      <c r="AA2720" s="34">
        <v>426.40199999999999</v>
      </c>
      <c r="AB2720" s="34">
        <f t="shared" si="186"/>
        <v>422.95799999999997</v>
      </c>
      <c r="AC2720" s="34">
        <f t="shared" si="187"/>
        <v>423.66800000000001</v>
      </c>
      <c r="AD2720" s="34">
        <f t="shared" si="191"/>
        <v>2.8350000000000364</v>
      </c>
      <c r="AE2720" s="34">
        <f t="shared" si="191"/>
        <v>2.125</v>
      </c>
      <c r="AF2720" s="34">
        <f t="shared" si="185"/>
        <v>0.71000000000003638</v>
      </c>
    </row>
    <row r="2721" spans="1:32" s="34" customFormat="1" x14ac:dyDescent="0.2">
      <c r="A2721" s="34" t="s">
        <v>200</v>
      </c>
      <c r="B2721" s="42">
        <v>473421095052301</v>
      </c>
      <c r="C2721" s="36">
        <v>312</v>
      </c>
      <c r="D2721" s="37">
        <v>38225</v>
      </c>
      <c r="E2721" s="37"/>
      <c r="F2721" s="37"/>
      <c r="G2721" s="37"/>
      <c r="H2721" s="37"/>
      <c r="I2721" s="37"/>
      <c r="J2721" s="38" t="s">
        <v>206</v>
      </c>
      <c r="K2721" s="38"/>
      <c r="L2721" s="38"/>
      <c r="M2721" s="38"/>
      <c r="N2721" s="38"/>
      <c r="O2721" s="38"/>
      <c r="P2721" s="38"/>
      <c r="U2721" s="39">
        <f t="shared" si="189"/>
        <v>11.48293963254593</v>
      </c>
      <c r="V2721" s="40">
        <v>3.5</v>
      </c>
      <c r="W2721" s="40"/>
      <c r="X2721" s="40">
        <f t="shared" si="190"/>
        <v>9.0813648293963247</v>
      </c>
      <c r="Y2721" s="40">
        <v>2.7679999999999998</v>
      </c>
      <c r="AA2721" s="34">
        <v>426.40199999999999</v>
      </c>
      <c r="AB2721" s="34">
        <f t="shared" si="186"/>
        <v>422.90199999999999</v>
      </c>
      <c r="AC2721" s="34">
        <f t="shared" si="187"/>
        <v>423.63400000000001</v>
      </c>
      <c r="AD2721" s="34">
        <f t="shared" si="191"/>
        <v>2.8910000000000196</v>
      </c>
      <c r="AE2721" s="34">
        <f t="shared" si="191"/>
        <v>2.1589999999999918</v>
      </c>
      <c r="AF2721" s="34">
        <f t="shared" si="185"/>
        <v>0.73200000000002774</v>
      </c>
    </row>
    <row r="2722" spans="1:32" s="34" customFormat="1" x14ac:dyDescent="0.2">
      <c r="A2722" s="34" t="s">
        <v>200</v>
      </c>
      <c r="B2722" s="42">
        <v>473421095052301</v>
      </c>
      <c r="C2722" s="36">
        <v>312</v>
      </c>
      <c r="D2722" s="37">
        <v>38250</v>
      </c>
      <c r="E2722" s="37"/>
      <c r="F2722" s="37"/>
      <c r="G2722" s="37"/>
      <c r="H2722" s="37"/>
      <c r="I2722" s="37"/>
      <c r="J2722" s="38" t="s">
        <v>206</v>
      </c>
      <c r="K2722" s="38"/>
      <c r="L2722" s="38"/>
      <c r="M2722" s="38"/>
      <c r="N2722" s="38"/>
      <c r="O2722" s="38"/>
      <c r="P2722" s="38"/>
      <c r="U2722" s="39">
        <f t="shared" si="189"/>
        <v>11.459973753280838</v>
      </c>
      <c r="V2722" s="40">
        <v>3.4929999999999999</v>
      </c>
      <c r="W2722" s="40"/>
      <c r="X2722" s="40">
        <f t="shared" si="190"/>
        <v>9.0879265091863513</v>
      </c>
      <c r="Y2722" s="40">
        <v>2.77</v>
      </c>
      <c r="AA2722" s="34">
        <v>426.40199999999999</v>
      </c>
      <c r="AB2722" s="34">
        <f t="shared" si="186"/>
        <v>422.90899999999999</v>
      </c>
      <c r="AC2722" s="34">
        <f t="shared" si="187"/>
        <v>423.63200000000001</v>
      </c>
      <c r="AD2722" s="34">
        <f t="shared" si="191"/>
        <v>2.8840000000000146</v>
      </c>
      <c r="AE2722" s="34">
        <f t="shared" si="191"/>
        <v>2.1610000000000014</v>
      </c>
      <c r="AF2722" s="34">
        <f t="shared" si="185"/>
        <v>0.72300000000001319</v>
      </c>
    </row>
    <row r="2723" spans="1:32" s="34" customFormat="1" x14ac:dyDescent="0.2">
      <c r="A2723" s="34" t="s">
        <v>200</v>
      </c>
      <c r="B2723" s="42">
        <v>473421095052301</v>
      </c>
      <c r="C2723" s="36">
        <v>312</v>
      </c>
      <c r="D2723" s="37">
        <v>38292</v>
      </c>
      <c r="E2723" s="37"/>
      <c r="F2723" s="37"/>
      <c r="G2723" s="37"/>
      <c r="H2723" s="37"/>
      <c r="I2723" s="37"/>
      <c r="J2723" s="38" t="s">
        <v>206</v>
      </c>
      <c r="K2723" s="38"/>
      <c r="L2723" s="38"/>
      <c r="M2723" s="38"/>
      <c r="N2723" s="38"/>
      <c r="O2723" s="38"/>
      <c r="P2723" s="38"/>
      <c r="U2723" s="39">
        <f t="shared" si="189"/>
        <v>10.334645669291337</v>
      </c>
      <c r="V2723" s="40">
        <v>3.15</v>
      </c>
      <c r="W2723" s="40"/>
      <c r="X2723" s="40">
        <f t="shared" si="190"/>
        <v>8.7106299212598408</v>
      </c>
      <c r="Y2723" s="40">
        <v>2.6549999999999998</v>
      </c>
      <c r="AA2723" s="34">
        <v>426.40199999999999</v>
      </c>
      <c r="AB2723" s="34">
        <f t="shared" si="186"/>
        <v>423.25200000000001</v>
      </c>
      <c r="AC2723" s="34">
        <f t="shared" si="187"/>
        <v>423.74700000000001</v>
      </c>
      <c r="AD2723" s="34">
        <f t="shared" si="191"/>
        <v>2.5409999999999968</v>
      </c>
      <c r="AE2723" s="34">
        <f t="shared" si="191"/>
        <v>2.0459999999999923</v>
      </c>
      <c r="AF2723" s="34">
        <f t="shared" si="185"/>
        <v>0.49500000000000455</v>
      </c>
    </row>
    <row r="2724" spans="1:32" s="34" customFormat="1" x14ac:dyDescent="0.2">
      <c r="A2724" s="34" t="s">
        <v>200</v>
      </c>
      <c r="B2724" s="42">
        <v>473421095052301</v>
      </c>
      <c r="C2724" s="36">
        <v>312</v>
      </c>
      <c r="D2724" s="37">
        <v>38320</v>
      </c>
      <c r="E2724" s="37"/>
      <c r="F2724" s="37"/>
      <c r="G2724" s="37"/>
      <c r="H2724" s="37"/>
      <c r="I2724" s="37"/>
      <c r="J2724" s="38" t="s">
        <v>206</v>
      </c>
      <c r="K2724" s="38"/>
      <c r="L2724" s="38"/>
      <c r="M2724" s="38"/>
      <c r="N2724" s="38"/>
      <c r="O2724" s="38"/>
      <c r="P2724" s="38"/>
      <c r="U2724" s="39">
        <f t="shared" si="189"/>
        <v>9.8129921259842519</v>
      </c>
      <c r="V2724" s="40">
        <v>2.9910000000000001</v>
      </c>
      <c r="W2724" s="40"/>
      <c r="X2724" s="40">
        <f t="shared" si="190"/>
        <v>8.5531496062992129</v>
      </c>
      <c r="Y2724" s="40">
        <v>2.6070000000000002</v>
      </c>
      <c r="AA2724" s="34">
        <v>426.40199999999999</v>
      </c>
      <c r="AB2724" s="34">
        <f t="shared" si="186"/>
        <v>423.411</v>
      </c>
      <c r="AC2724" s="34">
        <f t="shared" si="187"/>
        <v>423.79499999999996</v>
      </c>
      <c r="AD2724" s="34">
        <f t="shared" si="191"/>
        <v>2.382000000000005</v>
      </c>
      <c r="AE2724" s="34">
        <f t="shared" si="191"/>
        <v>1.9980000000000473</v>
      </c>
      <c r="AF2724" s="34">
        <f t="shared" si="185"/>
        <v>0.38399999999995771</v>
      </c>
    </row>
    <row r="2725" spans="1:32" s="34" customFormat="1" x14ac:dyDescent="0.2">
      <c r="A2725" s="34" t="s">
        <v>200</v>
      </c>
      <c r="B2725" s="42">
        <v>473421095052301</v>
      </c>
      <c r="C2725" s="36">
        <v>312</v>
      </c>
      <c r="D2725" s="37">
        <v>38341</v>
      </c>
      <c r="E2725" s="37"/>
      <c r="F2725" s="37"/>
      <c r="G2725" s="37"/>
      <c r="H2725" s="37"/>
      <c r="I2725" s="37"/>
      <c r="J2725" s="38" t="s">
        <v>206</v>
      </c>
      <c r="K2725" s="38"/>
      <c r="L2725" s="38"/>
      <c r="M2725" s="38"/>
      <c r="N2725" s="38"/>
      <c r="O2725" s="38"/>
      <c r="P2725" s="38"/>
      <c r="U2725" s="39">
        <f t="shared" si="189"/>
        <v>9.9606299212598426</v>
      </c>
      <c r="V2725" s="40">
        <v>3.036</v>
      </c>
      <c r="W2725" s="40"/>
      <c r="X2725" s="40">
        <f t="shared" si="190"/>
        <v>8.5990813648293951</v>
      </c>
      <c r="Y2725" s="40">
        <v>2.621</v>
      </c>
      <c r="AA2725" s="34">
        <v>426.40199999999999</v>
      </c>
      <c r="AB2725" s="34">
        <f t="shared" si="186"/>
        <v>423.36599999999999</v>
      </c>
      <c r="AC2725" s="34">
        <f t="shared" si="187"/>
        <v>423.78100000000001</v>
      </c>
      <c r="AD2725" s="34">
        <f t="shared" si="191"/>
        <v>2.4270000000000209</v>
      </c>
      <c r="AE2725" s="34">
        <f t="shared" si="191"/>
        <v>2.0120000000000005</v>
      </c>
      <c r="AF2725" s="34">
        <f t="shared" si="185"/>
        <v>0.41500000000002046</v>
      </c>
    </row>
    <row r="2726" spans="1:32" s="34" customFormat="1" x14ac:dyDescent="0.2">
      <c r="A2726" s="34" t="s">
        <v>200</v>
      </c>
      <c r="B2726" s="42">
        <v>473421095052301</v>
      </c>
      <c r="C2726" s="36">
        <v>312</v>
      </c>
      <c r="D2726" s="37">
        <v>38377</v>
      </c>
      <c r="E2726" s="37"/>
      <c r="F2726" s="37"/>
      <c r="G2726" s="37"/>
      <c r="H2726" s="37"/>
      <c r="I2726" s="37"/>
      <c r="J2726" s="38" t="s">
        <v>206</v>
      </c>
      <c r="K2726" s="38"/>
      <c r="L2726" s="38"/>
      <c r="M2726" s="38"/>
      <c r="N2726" s="38"/>
      <c r="O2726" s="38"/>
      <c r="P2726" s="38"/>
      <c r="U2726" s="39">
        <f t="shared" si="189"/>
        <v>10.354330708661417</v>
      </c>
      <c r="V2726" s="40">
        <v>3.1560000000000001</v>
      </c>
      <c r="W2726" s="40"/>
      <c r="X2726" s="40">
        <f t="shared" si="190"/>
        <v>8.7631233595800513</v>
      </c>
      <c r="Y2726" s="40">
        <v>2.6709999999999998</v>
      </c>
      <c r="AA2726" s="34">
        <v>426.40199999999999</v>
      </c>
      <c r="AB2726" s="34">
        <f t="shared" si="186"/>
        <v>423.24599999999998</v>
      </c>
      <c r="AC2726" s="34">
        <f t="shared" si="187"/>
        <v>423.73099999999999</v>
      </c>
      <c r="AD2726" s="34">
        <f t="shared" si="191"/>
        <v>2.5470000000000255</v>
      </c>
      <c r="AE2726" s="34">
        <f t="shared" si="191"/>
        <v>2.0620000000000118</v>
      </c>
      <c r="AF2726" s="34">
        <f t="shared" si="185"/>
        <v>0.48500000000001364</v>
      </c>
    </row>
    <row r="2727" spans="1:32" s="34" customFormat="1" x14ac:dyDescent="0.2">
      <c r="A2727" s="34" t="s">
        <v>200</v>
      </c>
      <c r="B2727" s="42">
        <v>473421095052301</v>
      </c>
      <c r="C2727" s="36">
        <v>312</v>
      </c>
      <c r="D2727" s="37">
        <v>38413</v>
      </c>
      <c r="E2727" s="37"/>
      <c r="F2727" s="37"/>
      <c r="G2727" s="37"/>
      <c r="H2727" s="37"/>
      <c r="I2727" s="37"/>
      <c r="J2727" s="38" t="s">
        <v>206</v>
      </c>
      <c r="K2727" s="38"/>
      <c r="L2727" s="38"/>
      <c r="M2727" s="38"/>
      <c r="N2727" s="38"/>
      <c r="O2727" s="38"/>
      <c r="P2727" s="38"/>
      <c r="U2727" s="39">
        <f t="shared" si="189"/>
        <v>10.62007874015748</v>
      </c>
      <c r="V2727" s="40">
        <v>3.2370000000000001</v>
      </c>
      <c r="W2727" s="40"/>
      <c r="X2727" s="40">
        <f t="shared" si="190"/>
        <v>8.8746719160104988</v>
      </c>
      <c r="Y2727" s="40">
        <v>2.7050000000000001</v>
      </c>
      <c r="AA2727" s="34">
        <v>426.40199999999999</v>
      </c>
      <c r="AB2727" s="34">
        <f t="shared" si="186"/>
        <v>423.16499999999996</v>
      </c>
      <c r="AC2727" s="34">
        <f t="shared" si="187"/>
        <v>423.697</v>
      </c>
      <c r="AD2727" s="34">
        <f t="shared" si="191"/>
        <v>2.6280000000000427</v>
      </c>
      <c r="AE2727" s="34">
        <f t="shared" si="191"/>
        <v>2.0960000000000036</v>
      </c>
      <c r="AF2727" s="34">
        <f t="shared" si="185"/>
        <v>0.53200000000003911</v>
      </c>
    </row>
    <row r="2728" spans="1:32" s="34" customFormat="1" x14ac:dyDescent="0.2">
      <c r="A2728" s="34" t="s">
        <v>200</v>
      </c>
      <c r="B2728" s="42">
        <v>473421095052301</v>
      </c>
      <c r="C2728" s="36">
        <v>312</v>
      </c>
      <c r="D2728" s="37">
        <v>38440</v>
      </c>
      <c r="E2728" s="37"/>
      <c r="F2728" s="37"/>
      <c r="G2728" s="37"/>
      <c r="H2728" s="37"/>
      <c r="I2728" s="37"/>
      <c r="J2728" s="38" t="s">
        <v>206</v>
      </c>
      <c r="K2728" s="38"/>
      <c r="L2728" s="38"/>
      <c r="M2728" s="38"/>
      <c r="N2728" s="38"/>
      <c r="O2728" s="38"/>
      <c r="P2728" s="38"/>
      <c r="U2728" s="39">
        <f t="shared" si="189"/>
        <v>10.6003937007874</v>
      </c>
      <c r="V2728" s="40">
        <v>3.2309999999999999</v>
      </c>
      <c r="W2728" s="40"/>
      <c r="X2728" s="40">
        <f t="shared" si="190"/>
        <v>8.8418635170603661</v>
      </c>
      <c r="Y2728" s="40">
        <v>2.6949999999999998</v>
      </c>
      <c r="AA2728" s="34">
        <v>426.40199999999999</v>
      </c>
      <c r="AB2728" s="34">
        <f t="shared" si="186"/>
        <v>423.17099999999999</v>
      </c>
      <c r="AC2728" s="34">
        <f t="shared" si="187"/>
        <v>423.70699999999999</v>
      </c>
      <c r="AD2728" s="34">
        <f t="shared" si="191"/>
        <v>2.6220000000000141</v>
      </c>
      <c r="AE2728" s="34">
        <f t="shared" si="191"/>
        <v>2.0860000000000127</v>
      </c>
      <c r="AF2728" s="34">
        <f t="shared" si="185"/>
        <v>0.53600000000000136</v>
      </c>
    </row>
    <row r="2729" spans="1:32" s="34" customFormat="1" x14ac:dyDescent="0.2">
      <c r="A2729" s="34" t="s">
        <v>200</v>
      </c>
      <c r="B2729" s="42">
        <v>473421095052301</v>
      </c>
      <c r="C2729" s="36">
        <v>312</v>
      </c>
      <c r="D2729" s="37">
        <v>38467</v>
      </c>
      <c r="E2729" s="37"/>
      <c r="F2729" s="37"/>
      <c r="G2729" s="37"/>
      <c r="H2729" s="37"/>
      <c r="I2729" s="37"/>
      <c r="J2729" s="38" t="s">
        <v>206</v>
      </c>
      <c r="K2729" s="38"/>
      <c r="L2729" s="38"/>
      <c r="M2729" s="38"/>
      <c r="N2729" s="38"/>
      <c r="O2729" s="38"/>
      <c r="P2729" s="38"/>
      <c r="U2729" s="39">
        <f t="shared" si="189"/>
        <v>10.072178477690288</v>
      </c>
      <c r="V2729" s="40">
        <v>3.07</v>
      </c>
      <c r="W2729" s="40"/>
      <c r="X2729" s="40">
        <f t="shared" si="190"/>
        <v>8.6876640419947506</v>
      </c>
      <c r="Y2729" s="40">
        <v>2.6480000000000001</v>
      </c>
      <c r="AA2729" s="34">
        <v>426.40199999999999</v>
      </c>
      <c r="AB2729" s="34">
        <f t="shared" si="186"/>
        <v>423.33199999999999</v>
      </c>
      <c r="AC2729" s="34">
        <f t="shared" si="187"/>
        <v>423.75399999999996</v>
      </c>
      <c r="AD2729" s="34">
        <f t="shared" ref="AD2729:AE2745" si="192">425.793-AB2729</f>
        <v>2.4610000000000127</v>
      </c>
      <c r="AE2729" s="34">
        <f t="shared" si="192"/>
        <v>2.0390000000000441</v>
      </c>
      <c r="AF2729" s="34">
        <f t="shared" si="185"/>
        <v>0.42199999999996862</v>
      </c>
    </row>
    <row r="2730" spans="1:32" s="34" customFormat="1" x14ac:dyDescent="0.2">
      <c r="A2730" s="34" t="s">
        <v>200</v>
      </c>
      <c r="B2730" s="42">
        <v>473421095052301</v>
      </c>
      <c r="C2730" s="36">
        <v>312</v>
      </c>
      <c r="D2730" s="37">
        <v>38496</v>
      </c>
      <c r="E2730" s="37"/>
      <c r="F2730" s="37"/>
      <c r="G2730" s="37"/>
      <c r="H2730" s="37"/>
      <c r="I2730" s="37"/>
      <c r="J2730" s="38" t="s">
        <v>206</v>
      </c>
      <c r="K2730" s="38"/>
      <c r="L2730" s="38"/>
      <c r="M2730" s="38"/>
      <c r="N2730" s="38"/>
      <c r="O2730" s="38"/>
      <c r="P2730" s="38"/>
      <c r="U2730" s="39">
        <f t="shared" si="189"/>
        <v>9.9803149606299204</v>
      </c>
      <c r="V2730" s="40">
        <v>3.0419999999999998</v>
      </c>
      <c r="W2730" s="40"/>
      <c r="X2730" s="40">
        <f t="shared" si="190"/>
        <v>8.654855643044618</v>
      </c>
      <c r="Y2730" s="40">
        <v>2.6379999999999999</v>
      </c>
      <c r="AA2730" s="34">
        <v>426.40199999999999</v>
      </c>
      <c r="AB2730" s="34">
        <f t="shared" si="186"/>
        <v>423.36</v>
      </c>
      <c r="AC2730" s="34">
        <f t="shared" si="187"/>
        <v>423.76400000000001</v>
      </c>
      <c r="AD2730" s="34">
        <f t="shared" si="192"/>
        <v>2.4329999999999927</v>
      </c>
      <c r="AE2730" s="34">
        <f t="shared" si="192"/>
        <v>2.0289999999999964</v>
      </c>
      <c r="AF2730" s="34">
        <f t="shared" si="185"/>
        <v>0.40399999999999636</v>
      </c>
    </row>
    <row r="2731" spans="1:32" s="34" customFormat="1" x14ac:dyDescent="0.2">
      <c r="A2731" s="34" t="s">
        <v>200</v>
      </c>
      <c r="B2731" s="42">
        <v>473421095052301</v>
      </c>
      <c r="C2731" s="36">
        <v>312</v>
      </c>
      <c r="D2731" s="37">
        <v>38526</v>
      </c>
      <c r="E2731" s="37"/>
      <c r="F2731" s="37"/>
      <c r="G2731" s="37"/>
      <c r="H2731" s="37"/>
      <c r="I2731" s="37"/>
      <c r="J2731" s="38" t="s">
        <v>206</v>
      </c>
      <c r="K2731" s="38"/>
      <c r="L2731" s="38"/>
      <c r="M2731" s="38"/>
      <c r="N2731" s="38"/>
      <c r="O2731" s="38"/>
      <c r="P2731" s="38"/>
      <c r="U2731" s="39">
        <f t="shared" si="189"/>
        <v>8.9009186351706031</v>
      </c>
      <c r="V2731" s="40">
        <v>2.7130000000000001</v>
      </c>
      <c r="W2731" s="40"/>
      <c r="X2731" s="40">
        <f t="shared" si="190"/>
        <v>7.9593175853018376</v>
      </c>
      <c r="Y2731" s="40">
        <v>2.4260000000000002</v>
      </c>
      <c r="AA2731" s="34">
        <v>426.40199999999999</v>
      </c>
      <c r="AB2731" s="34">
        <f t="shared" si="186"/>
        <v>423.68899999999996</v>
      </c>
      <c r="AC2731" s="34">
        <f t="shared" si="187"/>
        <v>423.976</v>
      </c>
      <c r="AD2731" s="34">
        <f t="shared" si="192"/>
        <v>2.1040000000000418</v>
      </c>
      <c r="AE2731" s="34">
        <f t="shared" si="192"/>
        <v>1.8170000000000073</v>
      </c>
      <c r="AF2731" s="34">
        <f t="shared" si="185"/>
        <v>0.28700000000003456</v>
      </c>
    </row>
    <row r="2732" spans="1:32" s="34" customFormat="1" x14ac:dyDescent="0.2">
      <c r="A2732" s="34" t="s">
        <v>200</v>
      </c>
      <c r="B2732" s="42">
        <v>473421095052301</v>
      </c>
      <c r="C2732" s="36">
        <v>312</v>
      </c>
      <c r="D2732" s="37">
        <v>38558</v>
      </c>
      <c r="E2732" s="37"/>
      <c r="F2732" s="37"/>
      <c r="G2732" s="37"/>
      <c r="H2732" s="37"/>
      <c r="I2732" s="37"/>
      <c r="J2732" s="38" t="s">
        <v>206</v>
      </c>
      <c r="K2732" s="38"/>
      <c r="L2732" s="38"/>
      <c r="M2732" s="38"/>
      <c r="N2732" s="38"/>
      <c r="O2732" s="38"/>
      <c r="P2732" s="38"/>
      <c r="U2732" s="39">
        <f t="shared" si="189"/>
        <v>9.1961942257217846</v>
      </c>
      <c r="V2732" s="40">
        <v>2.8029999999999999</v>
      </c>
      <c r="W2732" s="40"/>
      <c r="X2732" s="40">
        <f t="shared" si="190"/>
        <v>8.0544619422572179</v>
      </c>
      <c r="Y2732" s="40">
        <v>2.4550000000000001</v>
      </c>
      <c r="AA2732" s="34">
        <v>426.40199999999999</v>
      </c>
      <c r="AB2732" s="34">
        <f t="shared" si="186"/>
        <v>423.59899999999999</v>
      </c>
      <c r="AC2732" s="34">
        <f t="shared" si="187"/>
        <v>423.947</v>
      </c>
      <c r="AD2732" s="34">
        <f t="shared" si="192"/>
        <v>2.1940000000000168</v>
      </c>
      <c r="AE2732" s="34">
        <f t="shared" si="192"/>
        <v>1.8460000000000036</v>
      </c>
      <c r="AF2732" s="34">
        <f t="shared" si="185"/>
        <v>0.34800000000001319</v>
      </c>
    </row>
    <row r="2733" spans="1:32" s="34" customFormat="1" x14ac:dyDescent="0.2">
      <c r="A2733" s="34" t="s">
        <v>200</v>
      </c>
      <c r="B2733" s="42">
        <v>473421095052301</v>
      </c>
      <c r="C2733" s="36">
        <v>312</v>
      </c>
      <c r="D2733" s="37">
        <v>38586</v>
      </c>
      <c r="E2733" s="37"/>
      <c r="F2733" s="37"/>
      <c r="G2733" s="37"/>
      <c r="H2733" s="37"/>
      <c r="I2733" s="37"/>
      <c r="J2733" s="38" t="s">
        <v>206</v>
      </c>
      <c r="K2733" s="38"/>
      <c r="L2733" s="38"/>
      <c r="M2733" s="38"/>
      <c r="N2733" s="38"/>
      <c r="O2733" s="38"/>
      <c r="P2733" s="38"/>
      <c r="U2733" s="39">
        <f t="shared" si="189"/>
        <v>10.029527559055117</v>
      </c>
      <c r="V2733" s="40">
        <v>3.0569999999999999</v>
      </c>
      <c r="W2733" s="40"/>
      <c r="X2733" s="40">
        <f t="shared" si="190"/>
        <v>8.3858267716535426</v>
      </c>
      <c r="Y2733" s="40">
        <v>2.556</v>
      </c>
      <c r="AA2733" s="34">
        <v>426.40199999999999</v>
      </c>
      <c r="AB2733" s="34">
        <f t="shared" si="186"/>
        <v>423.34499999999997</v>
      </c>
      <c r="AC2733" s="34">
        <f t="shared" si="187"/>
        <v>423.846</v>
      </c>
      <c r="AD2733" s="34">
        <f t="shared" si="192"/>
        <v>2.4480000000000359</v>
      </c>
      <c r="AE2733" s="34">
        <f t="shared" si="192"/>
        <v>1.9470000000000027</v>
      </c>
      <c r="AF2733" s="34">
        <f t="shared" si="185"/>
        <v>0.5010000000000332</v>
      </c>
    </row>
    <row r="2734" spans="1:32" s="34" customFormat="1" x14ac:dyDescent="0.2">
      <c r="A2734" s="34" t="s">
        <v>200</v>
      </c>
      <c r="B2734" s="42">
        <v>473421095052301</v>
      </c>
      <c r="C2734" s="36">
        <v>312</v>
      </c>
      <c r="D2734" s="37">
        <v>38618</v>
      </c>
      <c r="E2734" s="37"/>
      <c r="F2734" s="37"/>
      <c r="G2734" s="37"/>
      <c r="H2734" s="37"/>
      <c r="I2734" s="37"/>
      <c r="J2734" s="38" t="s">
        <v>206</v>
      </c>
      <c r="K2734" s="38"/>
      <c r="L2734" s="38"/>
      <c r="M2734" s="38"/>
      <c r="N2734" s="38"/>
      <c r="O2734" s="38"/>
      <c r="P2734" s="38"/>
      <c r="U2734" s="39">
        <f t="shared" si="189"/>
        <v>10.196850393700787</v>
      </c>
      <c r="V2734" s="40">
        <v>3.1080000000000001</v>
      </c>
      <c r="W2734" s="40"/>
      <c r="X2734" s="40">
        <f t="shared" si="190"/>
        <v>8.5465879265091864</v>
      </c>
      <c r="Y2734" s="40">
        <v>2.605</v>
      </c>
      <c r="AA2734" s="34">
        <v>426.40199999999999</v>
      </c>
      <c r="AB2734" s="34">
        <f t="shared" si="186"/>
        <v>423.29399999999998</v>
      </c>
      <c r="AC2734" s="34">
        <f t="shared" si="187"/>
        <v>423.79699999999997</v>
      </c>
      <c r="AD2734" s="34">
        <f t="shared" si="192"/>
        <v>2.4990000000000236</v>
      </c>
      <c r="AE2734" s="34">
        <f t="shared" si="192"/>
        <v>1.9960000000000377</v>
      </c>
      <c r="AF2734" s="34">
        <f t="shared" si="185"/>
        <v>0.5029999999999859</v>
      </c>
    </row>
    <row r="2735" spans="1:32" s="34" customFormat="1" x14ac:dyDescent="0.2">
      <c r="A2735" s="34" t="s">
        <v>200</v>
      </c>
      <c r="B2735" s="42">
        <v>473421095052301</v>
      </c>
      <c r="C2735" s="36">
        <v>312</v>
      </c>
      <c r="D2735" s="37">
        <v>38649</v>
      </c>
      <c r="E2735" s="37"/>
      <c r="F2735" s="37"/>
      <c r="G2735" s="37"/>
      <c r="H2735" s="37"/>
      <c r="I2735" s="37"/>
      <c r="J2735" s="38" t="s">
        <v>206</v>
      </c>
      <c r="K2735" s="38"/>
      <c r="L2735" s="38"/>
      <c r="M2735" s="38"/>
      <c r="N2735" s="38"/>
      <c r="O2735" s="38"/>
      <c r="P2735" s="38"/>
      <c r="U2735" s="39">
        <f t="shared" si="189"/>
        <v>10.318241469816272</v>
      </c>
      <c r="V2735" s="40">
        <v>3.145</v>
      </c>
      <c r="W2735" s="40"/>
      <c r="X2735" s="40">
        <f t="shared" si="190"/>
        <v>8.5990813648293951</v>
      </c>
      <c r="Y2735" s="40">
        <v>2.621</v>
      </c>
      <c r="AA2735" s="34">
        <v>426.40199999999999</v>
      </c>
      <c r="AB2735" s="34">
        <f t="shared" si="186"/>
        <v>423.25700000000001</v>
      </c>
      <c r="AC2735" s="34">
        <f t="shared" si="187"/>
        <v>423.78100000000001</v>
      </c>
      <c r="AD2735" s="34">
        <f t="shared" si="192"/>
        <v>2.5360000000000014</v>
      </c>
      <c r="AE2735" s="34">
        <f t="shared" si="192"/>
        <v>2.0120000000000005</v>
      </c>
      <c r="AF2735" s="34">
        <f t="shared" si="185"/>
        <v>0.52400000000000091</v>
      </c>
    </row>
    <row r="2736" spans="1:32" s="34" customFormat="1" x14ac:dyDescent="0.2">
      <c r="A2736" s="34" t="s">
        <v>200</v>
      </c>
      <c r="B2736" s="42">
        <v>473421095052301</v>
      </c>
      <c r="C2736" s="36">
        <v>312</v>
      </c>
      <c r="D2736" s="37">
        <v>38677</v>
      </c>
      <c r="E2736" s="37"/>
      <c r="F2736" s="37"/>
      <c r="G2736" s="37"/>
      <c r="H2736" s="37"/>
      <c r="I2736" s="37"/>
      <c r="J2736" s="38" t="s">
        <v>206</v>
      </c>
      <c r="K2736" s="38"/>
      <c r="L2736" s="38"/>
      <c r="M2736" s="38"/>
      <c r="N2736" s="38"/>
      <c r="O2736" s="38"/>
      <c r="P2736" s="38"/>
      <c r="U2736" s="39">
        <f t="shared" si="189"/>
        <v>10.403543307086613</v>
      </c>
      <c r="V2736" s="40">
        <v>3.1709999999999998</v>
      </c>
      <c r="W2736" s="40"/>
      <c r="X2736" s="40">
        <f t="shared" si="190"/>
        <v>8.5892388451443562</v>
      </c>
      <c r="Y2736" s="40">
        <v>2.6179999999999999</v>
      </c>
      <c r="AA2736" s="34">
        <v>426.40199999999999</v>
      </c>
      <c r="AB2736" s="34">
        <f t="shared" si="186"/>
        <v>423.23099999999999</v>
      </c>
      <c r="AC2736" s="34">
        <f t="shared" si="187"/>
        <v>423.78399999999999</v>
      </c>
      <c r="AD2736" s="34">
        <f t="shared" si="192"/>
        <v>2.5620000000000118</v>
      </c>
      <c r="AE2736" s="34">
        <f t="shared" si="192"/>
        <v>2.0090000000000146</v>
      </c>
      <c r="AF2736" s="34">
        <f t="shared" si="185"/>
        <v>0.55299999999999727</v>
      </c>
    </row>
    <row r="2737" spans="1:32" s="34" customFormat="1" x14ac:dyDescent="0.2">
      <c r="A2737" s="34" t="s">
        <v>200</v>
      </c>
      <c r="B2737" s="42">
        <v>473421095052301</v>
      </c>
      <c r="C2737" s="36">
        <v>312</v>
      </c>
      <c r="D2737" s="37">
        <v>38707</v>
      </c>
      <c r="E2737" s="37"/>
      <c r="F2737" s="37"/>
      <c r="G2737" s="37"/>
      <c r="H2737" s="37"/>
      <c r="I2737" s="37"/>
      <c r="J2737" s="38" t="s">
        <v>206</v>
      </c>
      <c r="K2737" s="38"/>
      <c r="L2737" s="38"/>
      <c r="M2737" s="38"/>
      <c r="N2737" s="38"/>
      <c r="O2737" s="38"/>
      <c r="P2737" s="38"/>
      <c r="U2737" s="39">
        <f t="shared" si="189"/>
        <v>10.495406824146981</v>
      </c>
      <c r="V2737" s="40">
        <v>3.1989999999999998</v>
      </c>
      <c r="W2737" s="40"/>
      <c r="X2737" s="40">
        <f t="shared" si="190"/>
        <v>8.6745406824146976</v>
      </c>
      <c r="Y2737" s="40">
        <v>2.6440000000000001</v>
      </c>
      <c r="AA2737" s="34">
        <v>426.40199999999999</v>
      </c>
      <c r="AB2737" s="34">
        <f t="shared" si="186"/>
        <v>423.20299999999997</v>
      </c>
      <c r="AC2737" s="34">
        <f t="shared" si="187"/>
        <v>423.75799999999998</v>
      </c>
      <c r="AD2737" s="34">
        <f t="shared" si="192"/>
        <v>2.5900000000000318</v>
      </c>
      <c r="AE2737" s="34">
        <f t="shared" si="192"/>
        <v>2.035000000000025</v>
      </c>
      <c r="AF2737" s="34">
        <f t="shared" si="185"/>
        <v>0.55500000000000682</v>
      </c>
    </row>
    <row r="2738" spans="1:32" s="34" customFormat="1" x14ac:dyDescent="0.2">
      <c r="A2738" s="34" t="s">
        <v>200</v>
      </c>
      <c r="B2738" s="42">
        <v>473421095052301</v>
      </c>
      <c r="C2738" s="36">
        <v>312</v>
      </c>
      <c r="D2738" s="37">
        <v>38743</v>
      </c>
      <c r="E2738" s="37"/>
      <c r="F2738" s="37"/>
      <c r="G2738" s="37"/>
      <c r="H2738" s="37"/>
      <c r="I2738" s="37"/>
      <c r="J2738" s="38" t="s">
        <v>206</v>
      </c>
      <c r="K2738" s="38"/>
      <c r="L2738" s="38"/>
      <c r="M2738" s="38"/>
      <c r="N2738" s="38"/>
      <c r="O2738" s="38"/>
      <c r="P2738" s="38"/>
      <c r="U2738" s="39">
        <f t="shared" si="189"/>
        <v>10.708661417322833</v>
      </c>
      <c r="V2738" s="40">
        <v>3.2639999999999998</v>
      </c>
      <c r="W2738" s="40"/>
      <c r="X2738" s="40">
        <f t="shared" si="190"/>
        <v>8.7499999999999982</v>
      </c>
      <c r="Y2738" s="40">
        <v>2.6669999999999998</v>
      </c>
      <c r="AA2738" s="34">
        <v>426.40199999999999</v>
      </c>
      <c r="AB2738" s="34">
        <f t="shared" si="186"/>
        <v>423.13799999999998</v>
      </c>
      <c r="AC2738" s="34">
        <f t="shared" si="187"/>
        <v>423.73500000000001</v>
      </c>
      <c r="AD2738" s="34">
        <f t="shared" si="192"/>
        <v>2.6550000000000296</v>
      </c>
      <c r="AE2738" s="34">
        <f t="shared" si="192"/>
        <v>2.0579999999999927</v>
      </c>
      <c r="AF2738" s="34">
        <f t="shared" si="185"/>
        <v>0.59700000000003683</v>
      </c>
    </row>
    <row r="2739" spans="1:32" s="34" customFormat="1" x14ac:dyDescent="0.2">
      <c r="A2739" s="34" t="s">
        <v>200</v>
      </c>
      <c r="B2739" s="42">
        <v>473421095052301</v>
      </c>
      <c r="C2739" s="36">
        <v>312</v>
      </c>
      <c r="D2739" s="37">
        <v>38776</v>
      </c>
      <c r="E2739" s="37"/>
      <c r="F2739" s="37"/>
      <c r="G2739" s="37"/>
      <c r="H2739" s="37"/>
      <c r="I2739" s="37"/>
      <c r="J2739" s="38" t="s">
        <v>206</v>
      </c>
      <c r="K2739" s="38"/>
      <c r="L2739" s="38"/>
      <c r="M2739" s="38"/>
      <c r="N2739" s="38"/>
      <c r="O2739" s="38"/>
      <c r="P2739" s="38"/>
      <c r="U2739" s="39">
        <f t="shared" si="189"/>
        <v>10.885826771653543</v>
      </c>
      <c r="V2739" s="40">
        <v>3.3180000000000001</v>
      </c>
      <c r="W2739" s="40"/>
      <c r="X2739" s="40">
        <f t="shared" si="190"/>
        <v>8.8451443569553803</v>
      </c>
      <c r="Y2739" s="40">
        <v>2.6960000000000002</v>
      </c>
      <c r="AA2739" s="34">
        <v>426.40199999999999</v>
      </c>
      <c r="AB2739" s="34">
        <f t="shared" si="186"/>
        <v>423.084</v>
      </c>
      <c r="AC2739" s="34">
        <f t="shared" si="187"/>
        <v>423.70599999999996</v>
      </c>
      <c r="AD2739" s="34">
        <f t="shared" si="192"/>
        <v>2.7090000000000032</v>
      </c>
      <c r="AE2739" s="34">
        <f t="shared" si="192"/>
        <v>2.0870000000000459</v>
      </c>
      <c r="AF2739" s="34">
        <f t="shared" si="185"/>
        <v>0.62199999999995725</v>
      </c>
    </row>
    <row r="2740" spans="1:32" s="34" customFormat="1" x14ac:dyDescent="0.2">
      <c r="A2740" s="34" t="s">
        <v>200</v>
      </c>
      <c r="B2740" s="42">
        <v>473421095052301</v>
      </c>
      <c r="C2740" s="36">
        <v>312</v>
      </c>
      <c r="D2740" s="37">
        <v>38803</v>
      </c>
      <c r="E2740" s="37"/>
      <c r="F2740" s="37"/>
      <c r="G2740" s="37"/>
      <c r="H2740" s="37"/>
      <c r="I2740" s="37"/>
      <c r="J2740" s="38" t="s">
        <v>206</v>
      </c>
      <c r="K2740" s="38"/>
      <c r="L2740" s="38"/>
      <c r="M2740" s="38"/>
      <c r="N2740" s="38"/>
      <c r="O2740" s="38"/>
      <c r="P2740" s="38"/>
      <c r="U2740" s="39">
        <f t="shared" si="189"/>
        <v>10.879265091863516</v>
      </c>
      <c r="V2740" s="40">
        <v>3.3159999999999998</v>
      </c>
      <c r="W2740" s="40"/>
      <c r="X2740" s="40">
        <f t="shared" si="190"/>
        <v>8.8615485564304457</v>
      </c>
      <c r="Y2740" s="40">
        <v>2.7010000000000001</v>
      </c>
      <c r="AA2740" s="34">
        <v>426.40199999999999</v>
      </c>
      <c r="AB2740" s="34">
        <f t="shared" si="186"/>
        <v>423.08600000000001</v>
      </c>
      <c r="AC2740" s="34">
        <f t="shared" si="187"/>
        <v>423.70099999999996</v>
      </c>
      <c r="AD2740" s="34">
        <f t="shared" si="192"/>
        <v>2.7069999999999936</v>
      </c>
      <c r="AE2740" s="34">
        <f t="shared" si="192"/>
        <v>2.0920000000000414</v>
      </c>
      <c r="AF2740" s="34">
        <f t="shared" si="185"/>
        <v>0.61499999999995225</v>
      </c>
    </row>
    <row r="2741" spans="1:32" s="34" customFormat="1" x14ac:dyDescent="0.2">
      <c r="A2741" s="34" t="s">
        <v>200</v>
      </c>
      <c r="B2741" s="42">
        <v>473421095052301</v>
      </c>
      <c r="C2741" s="36">
        <v>312</v>
      </c>
      <c r="D2741" s="37">
        <v>38835</v>
      </c>
      <c r="E2741" s="37"/>
      <c r="F2741" s="37"/>
      <c r="G2741" s="37"/>
      <c r="H2741" s="37"/>
      <c r="I2741" s="37"/>
      <c r="J2741" s="38" t="s">
        <v>206</v>
      </c>
      <c r="K2741" s="38"/>
      <c r="L2741" s="38"/>
      <c r="M2741" s="38"/>
      <c r="N2741" s="38"/>
      <c r="O2741" s="38"/>
      <c r="P2741" s="38"/>
      <c r="U2741" s="39">
        <f t="shared" si="189"/>
        <v>9.5833333333333321</v>
      </c>
      <c r="V2741" s="40">
        <v>2.9209999999999998</v>
      </c>
      <c r="W2741" s="40"/>
      <c r="X2741" s="40">
        <f t="shared" si="190"/>
        <v>8.4219160104986877</v>
      </c>
      <c r="Y2741" s="40">
        <v>2.5670000000000002</v>
      </c>
      <c r="AA2741" s="34">
        <v>426.40199999999999</v>
      </c>
      <c r="AB2741" s="34">
        <f t="shared" si="186"/>
        <v>423.48099999999999</v>
      </c>
      <c r="AC2741" s="34">
        <f t="shared" si="187"/>
        <v>423.83499999999998</v>
      </c>
      <c r="AD2741" s="34">
        <f t="shared" si="192"/>
        <v>2.3120000000000118</v>
      </c>
      <c r="AE2741" s="34">
        <f t="shared" si="192"/>
        <v>1.9580000000000268</v>
      </c>
      <c r="AF2741" s="34">
        <f t="shared" si="185"/>
        <v>0.35399999999998499</v>
      </c>
    </row>
    <row r="2742" spans="1:32" s="34" customFormat="1" x14ac:dyDescent="0.2">
      <c r="A2742" s="34" t="s">
        <v>200</v>
      </c>
      <c r="B2742" s="42">
        <v>473421095052301</v>
      </c>
      <c r="C2742" s="36">
        <v>312</v>
      </c>
      <c r="D2742" s="37">
        <v>38856</v>
      </c>
      <c r="E2742" s="37"/>
      <c r="F2742" s="37"/>
      <c r="G2742" s="37"/>
      <c r="H2742" s="37"/>
      <c r="I2742" s="37"/>
      <c r="J2742" s="38" t="s">
        <v>206</v>
      </c>
      <c r="K2742" s="38"/>
      <c r="L2742" s="38"/>
      <c r="M2742" s="38"/>
      <c r="N2742" s="38"/>
      <c r="O2742" s="38"/>
      <c r="P2742" s="38"/>
      <c r="U2742" s="39">
        <f t="shared" si="189"/>
        <v>9.4225721784776901</v>
      </c>
      <c r="V2742" s="40">
        <v>2.8719999999999999</v>
      </c>
      <c r="W2742" s="40"/>
      <c r="X2742" s="40">
        <f t="shared" si="190"/>
        <v>8.3070866141732278</v>
      </c>
      <c r="Y2742" s="40">
        <v>2.532</v>
      </c>
      <c r="AA2742" s="34">
        <v>426.40199999999999</v>
      </c>
      <c r="AB2742" s="34">
        <f t="shared" si="186"/>
        <v>423.53</v>
      </c>
      <c r="AC2742" s="34">
        <f t="shared" si="187"/>
        <v>423.87</v>
      </c>
      <c r="AD2742" s="34">
        <f t="shared" si="192"/>
        <v>2.2630000000000337</v>
      </c>
      <c r="AE2742" s="34">
        <f t="shared" si="192"/>
        <v>1.9230000000000018</v>
      </c>
      <c r="AF2742" s="34">
        <f t="shared" si="185"/>
        <v>0.34000000000003183</v>
      </c>
    </row>
    <row r="2743" spans="1:32" s="34" customFormat="1" x14ac:dyDescent="0.2">
      <c r="A2743" s="34" t="s">
        <v>200</v>
      </c>
      <c r="B2743" s="42">
        <v>473421095052301</v>
      </c>
      <c r="C2743" s="36">
        <v>312</v>
      </c>
      <c r="D2743" s="37">
        <v>38894</v>
      </c>
      <c r="E2743" s="37"/>
      <c r="F2743" s="37"/>
      <c r="G2743" s="37"/>
      <c r="H2743" s="37"/>
      <c r="I2743" s="37"/>
      <c r="J2743" s="38" t="s">
        <v>206</v>
      </c>
      <c r="K2743" s="38"/>
      <c r="L2743" s="38"/>
      <c r="M2743" s="38"/>
      <c r="N2743" s="38"/>
      <c r="O2743" s="38"/>
      <c r="P2743" s="38"/>
      <c r="U2743" s="39">
        <f t="shared" si="189"/>
        <v>9.757217847769029</v>
      </c>
      <c r="V2743" s="40">
        <v>2.9740000000000002</v>
      </c>
      <c r="W2743" s="40"/>
      <c r="X2743" s="40">
        <f t="shared" si="190"/>
        <v>8.448162729658792</v>
      </c>
      <c r="Y2743" s="40">
        <v>2.5750000000000002</v>
      </c>
      <c r="AA2743" s="34">
        <v>426.40199999999999</v>
      </c>
      <c r="AB2743" s="34">
        <f t="shared" si="186"/>
        <v>423.428</v>
      </c>
      <c r="AC2743" s="34">
        <f t="shared" si="187"/>
        <v>423.827</v>
      </c>
      <c r="AD2743" s="34">
        <f t="shared" si="192"/>
        <v>2.3650000000000091</v>
      </c>
      <c r="AE2743" s="34">
        <f t="shared" si="192"/>
        <v>1.9660000000000082</v>
      </c>
      <c r="AF2743" s="34">
        <f t="shared" si="185"/>
        <v>0.39900000000000091</v>
      </c>
    </row>
    <row r="2744" spans="1:32" s="34" customFormat="1" x14ac:dyDescent="0.2">
      <c r="A2744" s="34" t="s">
        <v>200</v>
      </c>
      <c r="B2744" s="42">
        <v>473421095052301</v>
      </c>
      <c r="C2744" s="36">
        <v>312</v>
      </c>
      <c r="D2744" s="37">
        <v>38925</v>
      </c>
      <c r="E2744" s="37"/>
      <c r="F2744" s="37"/>
      <c r="G2744" s="37"/>
      <c r="H2744" s="37"/>
      <c r="I2744" s="37"/>
      <c r="J2744" s="38" t="s">
        <v>206</v>
      </c>
      <c r="K2744" s="38"/>
      <c r="L2744" s="38"/>
      <c r="M2744" s="38"/>
      <c r="N2744" s="38"/>
      <c r="O2744" s="38"/>
      <c r="P2744" s="38"/>
      <c r="U2744" s="39">
        <f t="shared" si="189"/>
        <v>10.456036745406823</v>
      </c>
      <c r="V2744" s="40">
        <v>3.1869999999999998</v>
      </c>
      <c r="W2744" s="40"/>
      <c r="X2744" s="40">
        <f t="shared" si="190"/>
        <v>8.6515748031496056</v>
      </c>
      <c r="Y2744" s="40">
        <v>2.637</v>
      </c>
      <c r="AA2744" s="34">
        <v>426.40199999999999</v>
      </c>
      <c r="AB2744" s="34">
        <f t="shared" si="186"/>
        <v>423.21499999999997</v>
      </c>
      <c r="AC2744" s="34">
        <f t="shared" si="187"/>
        <v>423.76499999999999</v>
      </c>
      <c r="AD2744" s="34">
        <f t="shared" si="192"/>
        <v>2.5780000000000314</v>
      </c>
      <c r="AE2744" s="34">
        <f t="shared" si="192"/>
        <v>2.02800000000002</v>
      </c>
      <c r="AF2744" s="34">
        <f t="shared" si="185"/>
        <v>0.55000000000001137</v>
      </c>
    </row>
    <row r="2745" spans="1:32" s="34" customFormat="1" x14ac:dyDescent="0.2">
      <c r="A2745" s="34" t="s">
        <v>200</v>
      </c>
      <c r="B2745" s="42">
        <v>473421095052301</v>
      </c>
      <c r="C2745" s="36">
        <v>312</v>
      </c>
      <c r="D2745" s="37">
        <v>38958</v>
      </c>
      <c r="E2745" s="37"/>
      <c r="F2745" s="37"/>
      <c r="G2745" s="37"/>
      <c r="H2745" s="37"/>
      <c r="I2745" s="37"/>
      <c r="J2745" s="38" t="s">
        <v>206</v>
      </c>
      <c r="K2745" s="38"/>
      <c r="L2745" s="38"/>
      <c r="M2745" s="38"/>
      <c r="N2745" s="38"/>
      <c r="O2745" s="38"/>
      <c r="P2745" s="38"/>
      <c r="U2745" s="39">
        <f t="shared" si="189"/>
        <v>11.043307086614172</v>
      </c>
      <c r="V2745" s="40">
        <v>3.3660000000000001</v>
      </c>
      <c r="W2745" s="40"/>
      <c r="X2745" s="40">
        <f t="shared" si="190"/>
        <v>8.8746719160104988</v>
      </c>
      <c r="Y2745" s="40">
        <v>2.7050000000000001</v>
      </c>
      <c r="AA2745" s="34">
        <v>426.40199999999999</v>
      </c>
      <c r="AB2745" s="34">
        <f t="shared" si="186"/>
        <v>423.036</v>
      </c>
      <c r="AC2745" s="34">
        <f t="shared" si="187"/>
        <v>423.697</v>
      </c>
      <c r="AD2745" s="34">
        <f t="shared" si="192"/>
        <v>2.757000000000005</v>
      </c>
      <c r="AE2745" s="34">
        <f t="shared" si="192"/>
        <v>2.0960000000000036</v>
      </c>
      <c r="AF2745" s="34">
        <f t="shared" ref="AF2745:AF2763" si="193">AC2745-AB2745</f>
        <v>0.66100000000000136</v>
      </c>
    </row>
    <row r="2746" spans="1:32" s="34" customFormat="1" x14ac:dyDescent="0.2">
      <c r="A2746" s="34" t="s">
        <v>200</v>
      </c>
      <c r="B2746" s="42">
        <v>473421095052301</v>
      </c>
      <c r="C2746" s="36">
        <v>312</v>
      </c>
      <c r="D2746" s="37">
        <v>38986</v>
      </c>
      <c r="E2746" s="37"/>
      <c r="F2746" s="37"/>
      <c r="G2746" s="37"/>
      <c r="H2746" s="37"/>
      <c r="I2746" s="37"/>
      <c r="J2746" s="38" t="s">
        <v>206</v>
      </c>
      <c r="K2746" s="38"/>
      <c r="L2746" s="38"/>
      <c r="M2746" s="38"/>
      <c r="N2746" s="38"/>
      <c r="O2746" s="38"/>
      <c r="P2746" s="38"/>
      <c r="U2746" s="39">
        <f t="shared" si="189"/>
        <v>11.08267716535433</v>
      </c>
      <c r="V2746" s="40">
        <v>3.3780000000000001</v>
      </c>
      <c r="W2746" s="40"/>
      <c r="X2746" s="40">
        <f t="shared" si="190"/>
        <v>8.9304461942257216</v>
      </c>
      <c r="Y2746" s="40">
        <v>2.722</v>
      </c>
      <c r="AA2746" s="34">
        <v>426.40199999999999</v>
      </c>
      <c r="AB2746" s="34">
        <f t="shared" si="186"/>
        <v>423.024</v>
      </c>
      <c r="AC2746" s="34">
        <f t="shared" si="187"/>
        <v>423.68</v>
      </c>
      <c r="AD2746" s="34">
        <f t="shared" ref="AD2746:AE2761" si="194">425.793-AB2746</f>
        <v>2.7690000000000055</v>
      </c>
      <c r="AE2746" s="34">
        <f t="shared" si="194"/>
        <v>2.1129999999999995</v>
      </c>
      <c r="AF2746" s="34">
        <f t="shared" si="193"/>
        <v>0.65600000000000591</v>
      </c>
    </row>
    <row r="2747" spans="1:32" s="34" customFormat="1" x14ac:dyDescent="0.2">
      <c r="A2747" s="34" t="s">
        <v>200</v>
      </c>
      <c r="B2747" s="42">
        <v>473421095052301</v>
      </c>
      <c r="C2747" s="36">
        <v>312</v>
      </c>
      <c r="D2747" s="37">
        <v>39014</v>
      </c>
      <c r="E2747" s="37"/>
      <c r="F2747" s="37"/>
      <c r="G2747" s="37"/>
      <c r="H2747" s="37"/>
      <c r="I2747" s="37"/>
      <c r="J2747" s="38" t="s">
        <v>206</v>
      </c>
      <c r="K2747" s="38"/>
      <c r="L2747" s="38"/>
      <c r="M2747" s="38"/>
      <c r="N2747" s="38"/>
      <c r="O2747" s="38"/>
      <c r="P2747" s="38"/>
      <c r="U2747" s="39">
        <f t="shared" si="189"/>
        <v>11.059711286089238</v>
      </c>
      <c r="V2747" s="40">
        <v>3.371</v>
      </c>
      <c r="W2747" s="40"/>
      <c r="X2747" s="40">
        <f t="shared" si="190"/>
        <v>8.9370078740157481</v>
      </c>
      <c r="Y2747" s="40">
        <v>2.7240000000000002</v>
      </c>
      <c r="AA2747" s="34">
        <v>426.40199999999999</v>
      </c>
      <c r="AB2747" s="34">
        <f t="shared" si="186"/>
        <v>423.03100000000001</v>
      </c>
      <c r="AC2747" s="34">
        <f t="shared" si="187"/>
        <v>423.678</v>
      </c>
      <c r="AD2747" s="34">
        <f t="shared" si="194"/>
        <v>2.7620000000000005</v>
      </c>
      <c r="AE2747" s="34">
        <f t="shared" si="194"/>
        <v>2.1150000000000091</v>
      </c>
      <c r="AF2747" s="34">
        <f t="shared" si="193"/>
        <v>0.64699999999999136</v>
      </c>
    </row>
    <row r="2748" spans="1:32" s="34" customFormat="1" x14ac:dyDescent="0.2">
      <c r="A2748" s="34" t="s">
        <v>200</v>
      </c>
      <c r="B2748" s="42">
        <v>473421095052301</v>
      </c>
      <c r="C2748" s="36">
        <v>312</v>
      </c>
      <c r="D2748" s="37">
        <v>39050</v>
      </c>
      <c r="E2748" s="37"/>
      <c r="F2748" s="37"/>
      <c r="G2748" s="37"/>
      <c r="H2748" s="37"/>
      <c r="I2748" s="37"/>
      <c r="J2748" s="38" t="s">
        <v>206</v>
      </c>
      <c r="K2748" s="38"/>
      <c r="L2748" s="38"/>
      <c r="M2748" s="38"/>
      <c r="N2748" s="38"/>
      <c r="O2748" s="38"/>
      <c r="P2748" s="38"/>
      <c r="U2748" s="39">
        <f t="shared" si="189"/>
        <v>11.131889763779526</v>
      </c>
      <c r="V2748" s="40">
        <v>3.3929999999999998</v>
      </c>
      <c r="W2748" s="40"/>
      <c r="X2748" s="40">
        <f t="shared" si="190"/>
        <v>8.9993438320209957</v>
      </c>
      <c r="Y2748" s="40">
        <v>2.7429999999999999</v>
      </c>
      <c r="AA2748" s="34">
        <v>426.40199999999999</v>
      </c>
      <c r="AB2748" s="34">
        <f t="shared" si="186"/>
        <v>423.00900000000001</v>
      </c>
      <c r="AC2748" s="34">
        <f t="shared" si="187"/>
        <v>423.65899999999999</v>
      </c>
      <c r="AD2748" s="34">
        <f t="shared" si="194"/>
        <v>2.7839999999999918</v>
      </c>
      <c r="AE2748" s="34">
        <f t="shared" si="194"/>
        <v>2.1340000000000146</v>
      </c>
      <c r="AF2748" s="34">
        <f t="shared" si="193"/>
        <v>0.64999999999997726</v>
      </c>
    </row>
    <row r="2749" spans="1:32" s="34" customFormat="1" x14ac:dyDescent="0.2">
      <c r="A2749" s="34" t="s">
        <v>200</v>
      </c>
      <c r="B2749" s="42">
        <v>473421095052301</v>
      </c>
      <c r="C2749" s="36">
        <v>312</v>
      </c>
      <c r="D2749" s="37">
        <v>39077</v>
      </c>
      <c r="E2749" s="37"/>
      <c r="F2749" s="37"/>
      <c r="G2749" s="37"/>
      <c r="H2749" s="37"/>
      <c r="I2749" s="37"/>
      <c r="J2749" s="38" t="s">
        <v>206</v>
      </c>
      <c r="K2749" s="38"/>
      <c r="L2749" s="38"/>
      <c r="M2749" s="38"/>
      <c r="N2749" s="38"/>
      <c r="O2749" s="38"/>
      <c r="P2749" s="38"/>
      <c r="U2749" s="39">
        <f t="shared" si="189"/>
        <v>11.325459317585301</v>
      </c>
      <c r="V2749" s="40">
        <v>3.452</v>
      </c>
      <c r="W2749" s="40"/>
      <c r="X2749" s="40">
        <f t="shared" si="190"/>
        <v>9.0485564304461938</v>
      </c>
      <c r="Y2749" s="40">
        <v>2.758</v>
      </c>
      <c r="AA2749" s="34">
        <v>426.40199999999999</v>
      </c>
      <c r="AB2749" s="34">
        <f t="shared" si="186"/>
        <v>422.95</v>
      </c>
      <c r="AC2749" s="34">
        <f t="shared" si="187"/>
        <v>423.64400000000001</v>
      </c>
      <c r="AD2749" s="34">
        <f t="shared" si="194"/>
        <v>2.8430000000000177</v>
      </c>
      <c r="AE2749" s="34">
        <f t="shared" si="194"/>
        <v>2.1490000000000009</v>
      </c>
      <c r="AF2749" s="34">
        <f t="shared" si="193"/>
        <v>0.69400000000001683</v>
      </c>
    </row>
    <row r="2750" spans="1:32" s="34" customFormat="1" x14ac:dyDescent="0.2">
      <c r="A2750" s="34" t="s">
        <v>200</v>
      </c>
      <c r="B2750" s="42">
        <v>473421095052301</v>
      </c>
      <c r="C2750" s="36">
        <v>312</v>
      </c>
      <c r="D2750" s="37">
        <v>39114</v>
      </c>
      <c r="E2750" s="37"/>
      <c r="F2750" s="37"/>
      <c r="G2750" s="37"/>
      <c r="H2750" s="37"/>
      <c r="I2750" s="37"/>
      <c r="J2750" s="38" t="s">
        <v>206</v>
      </c>
      <c r="K2750" s="38"/>
      <c r="L2750" s="38"/>
      <c r="M2750" s="38"/>
      <c r="N2750" s="38"/>
      <c r="O2750" s="38"/>
      <c r="P2750" s="38"/>
      <c r="U2750" s="39">
        <f t="shared" si="189"/>
        <v>11.50262467191601</v>
      </c>
      <c r="V2750" s="40">
        <v>3.5059999999999998</v>
      </c>
      <c r="W2750" s="40"/>
      <c r="X2750" s="40">
        <f t="shared" si="190"/>
        <v>9.1469816272965865</v>
      </c>
      <c r="Y2750" s="40">
        <v>2.7879999999999998</v>
      </c>
      <c r="AA2750" s="34">
        <v>426.40199999999999</v>
      </c>
      <c r="AB2750" s="34">
        <f t="shared" si="186"/>
        <v>422.89600000000002</v>
      </c>
      <c r="AC2750" s="34">
        <f t="shared" si="187"/>
        <v>423.61399999999998</v>
      </c>
      <c r="AD2750" s="34">
        <f t="shared" si="194"/>
        <v>2.8969999999999914</v>
      </c>
      <c r="AE2750" s="34">
        <f t="shared" si="194"/>
        <v>2.1790000000000305</v>
      </c>
      <c r="AF2750" s="34">
        <f t="shared" si="193"/>
        <v>0.71799999999996089</v>
      </c>
    </row>
    <row r="2751" spans="1:32" s="34" customFormat="1" x14ac:dyDescent="0.2">
      <c r="A2751" s="34" t="s">
        <v>200</v>
      </c>
      <c r="B2751" s="42">
        <v>473421095052301</v>
      </c>
      <c r="C2751" s="36">
        <v>312</v>
      </c>
      <c r="D2751" s="37">
        <v>39136</v>
      </c>
      <c r="E2751" s="37"/>
      <c r="F2751" s="37"/>
      <c r="G2751" s="37"/>
      <c r="H2751" s="37"/>
      <c r="I2751" s="37"/>
      <c r="J2751" s="38" t="s">
        <v>206</v>
      </c>
      <c r="K2751" s="38"/>
      <c r="L2751" s="38"/>
      <c r="M2751" s="38"/>
      <c r="N2751" s="38"/>
      <c r="O2751" s="38"/>
      <c r="P2751" s="38"/>
      <c r="U2751" s="39">
        <f t="shared" si="189"/>
        <v>11.620734908136482</v>
      </c>
      <c r="V2751" s="40">
        <v>3.5419999999999998</v>
      </c>
      <c r="W2751" s="40"/>
      <c r="X2751" s="40">
        <f t="shared" si="190"/>
        <v>9.2257217847769013</v>
      </c>
      <c r="Y2751" s="40">
        <v>2.8119999999999998</v>
      </c>
      <c r="AA2751" s="34">
        <v>426.40199999999999</v>
      </c>
      <c r="AB2751" s="34">
        <f t="shared" si="186"/>
        <v>422.86</v>
      </c>
      <c r="AC2751" s="34">
        <f t="shared" si="187"/>
        <v>423.59</v>
      </c>
      <c r="AD2751" s="34">
        <f t="shared" si="194"/>
        <v>2.9329999999999927</v>
      </c>
      <c r="AE2751" s="34">
        <f t="shared" si="194"/>
        <v>2.2030000000000314</v>
      </c>
      <c r="AF2751" s="34">
        <f t="shared" si="193"/>
        <v>0.72999999999996135</v>
      </c>
    </row>
    <row r="2752" spans="1:32" s="34" customFormat="1" x14ac:dyDescent="0.2">
      <c r="A2752" s="34" t="s">
        <v>200</v>
      </c>
      <c r="B2752" s="42">
        <v>473421095052301</v>
      </c>
      <c r="C2752" s="36">
        <v>312</v>
      </c>
      <c r="D2752" s="37">
        <v>39167</v>
      </c>
      <c r="E2752" s="37"/>
      <c r="F2752" s="37"/>
      <c r="G2752" s="37"/>
      <c r="H2752" s="37"/>
      <c r="I2752" s="37"/>
      <c r="J2752" s="38" t="s">
        <v>206</v>
      </c>
      <c r="K2752" s="38"/>
      <c r="L2752" s="38"/>
      <c r="M2752" s="38"/>
      <c r="N2752" s="38"/>
      <c r="O2752" s="38"/>
      <c r="P2752" s="38"/>
      <c r="U2752" s="39">
        <f t="shared" si="189"/>
        <v>11.190944881889763</v>
      </c>
      <c r="V2752" s="40">
        <v>3.411</v>
      </c>
      <c r="W2752" s="40"/>
      <c r="X2752" s="40">
        <f t="shared" si="190"/>
        <v>9.1272965879265087</v>
      </c>
      <c r="Y2752" s="40">
        <v>2.782</v>
      </c>
      <c r="AA2752" s="34">
        <v>426.40199999999999</v>
      </c>
      <c r="AB2752" s="34">
        <f t="shared" si="186"/>
        <v>422.99099999999999</v>
      </c>
      <c r="AC2752" s="34">
        <f t="shared" si="187"/>
        <v>423.62</v>
      </c>
      <c r="AD2752" s="34">
        <f t="shared" si="194"/>
        <v>2.8020000000000209</v>
      </c>
      <c r="AE2752" s="34">
        <f t="shared" si="194"/>
        <v>2.1730000000000018</v>
      </c>
      <c r="AF2752" s="34">
        <f t="shared" si="193"/>
        <v>0.6290000000000191</v>
      </c>
    </row>
    <row r="2753" spans="1:32" s="34" customFormat="1" x14ac:dyDescent="0.2">
      <c r="A2753" s="34" t="s">
        <v>200</v>
      </c>
      <c r="B2753" s="42">
        <v>473421095052301</v>
      </c>
      <c r="C2753" s="36">
        <v>312</v>
      </c>
      <c r="D2753" s="37">
        <v>39198</v>
      </c>
      <c r="E2753" s="37"/>
      <c r="F2753" s="37"/>
      <c r="G2753" s="37"/>
      <c r="H2753" s="37"/>
      <c r="I2753" s="37"/>
      <c r="J2753" s="38" t="s">
        <v>206</v>
      </c>
      <c r="K2753" s="38"/>
      <c r="L2753" s="38"/>
      <c r="M2753" s="38"/>
      <c r="N2753" s="38"/>
      <c r="O2753" s="38"/>
      <c r="P2753" s="38"/>
      <c r="U2753" s="39">
        <f t="shared" si="189"/>
        <v>10.613517060367453</v>
      </c>
      <c r="V2753" s="40">
        <v>3.2349999999999999</v>
      </c>
      <c r="W2753" s="40"/>
      <c r="X2753" s="40">
        <f t="shared" si="190"/>
        <v>8.8615485564304457</v>
      </c>
      <c r="Y2753" s="40">
        <v>2.7010000000000001</v>
      </c>
      <c r="AA2753" s="34">
        <v>426.40199999999999</v>
      </c>
      <c r="AB2753" s="34">
        <f t="shared" si="186"/>
        <v>423.16699999999997</v>
      </c>
      <c r="AC2753" s="34">
        <f t="shared" si="187"/>
        <v>423.70099999999996</v>
      </c>
      <c r="AD2753" s="34">
        <f t="shared" si="194"/>
        <v>2.6260000000000332</v>
      </c>
      <c r="AE2753" s="34">
        <f t="shared" si="194"/>
        <v>2.0920000000000414</v>
      </c>
      <c r="AF2753" s="34">
        <f t="shared" si="193"/>
        <v>0.53399999999999181</v>
      </c>
    </row>
    <row r="2754" spans="1:32" s="34" customFormat="1" x14ac:dyDescent="0.2">
      <c r="A2754" s="34" t="s">
        <v>200</v>
      </c>
      <c r="B2754" s="42">
        <v>473421095052301</v>
      </c>
      <c r="C2754" s="36">
        <v>312</v>
      </c>
      <c r="D2754" s="37">
        <v>39220</v>
      </c>
      <c r="E2754" s="37"/>
      <c r="F2754" s="37"/>
      <c r="G2754" s="37"/>
      <c r="H2754" s="37"/>
      <c r="I2754" s="37"/>
      <c r="J2754" s="38" t="s">
        <v>206</v>
      </c>
      <c r="K2754" s="38"/>
      <c r="L2754" s="38"/>
      <c r="M2754" s="38"/>
      <c r="N2754" s="38"/>
      <c r="O2754" s="38"/>
      <c r="P2754" s="38"/>
      <c r="U2754" s="39">
        <f t="shared" si="189"/>
        <v>10.324803149606298</v>
      </c>
      <c r="V2754" s="40">
        <v>3.1469999999999998</v>
      </c>
      <c r="W2754" s="40"/>
      <c r="X2754" s="40">
        <f t="shared" si="190"/>
        <v>8.7926509186351716</v>
      </c>
      <c r="Y2754" s="40">
        <v>2.68</v>
      </c>
      <c r="AA2754" s="34">
        <v>426.40199999999999</v>
      </c>
      <c r="AB2754" s="34">
        <f t="shared" ref="AB2754:AB2763" si="195">AA2754-V2754</f>
        <v>423.255</v>
      </c>
      <c r="AC2754" s="34">
        <f t="shared" ref="AC2754:AC2789" si="196">AA2754-Y2754</f>
        <v>423.72199999999998</v>
      </c>
      <c r="AD2754" s="34">
        <f t="shared" si="194"/>
        <v>2.5380000000000109</v>
      </c>
      <c r="AE2754" s="34">
        <f t="shared" si="194"/>
        <v>2.0710000000000264</v>
      </c>
      <c r="AF2754" s="34">
        <f t="shared" si="193"/>
        <v>0.46699999999998454</v>
      </c>
    </row>
    <row r="2755" spans="1:32" s="34" customFormat="1" x14ac:dyDescent="0.2">
      <c r="A2755" s="34" t="s">
        <v>200</v>
      </c>
      <c r="B2755" s="42">
        <v>473421095052301</v>
      </c>
      <c r="C2755" s="36">
        <v>312</v>
      </c>
      <c r="D2755" s="37">
        <v>39258</v>
      </c>
      <c r="E2755" s="37"/>
      <c r="F2755" s="37"/>
      <c r="G2755" s="37"/>
      <c r="H2755" s="37"/>
      <c r="I2755" s="37"/>
      <c r="J2755" s="38" t="s">
        <v>206</v>
      </c>
      <c r="K2755" s="38"/>
      <c r="L2755" s="38"/>
      <c r="M2755" s="38"/>
      <c r="N2755" s="38"/>
      <c r="O2755" s="38"/>
      <c r="P2755" s="38"/>
      <c r="U2755" s="39">
        <f t="shared" si="189"/>
        <v>10.118110236220472</v>
      </c>
      <c r="V2755" s="40">
        <v>3.0840000000000001</v>
      </c>
      <c r="W2755" s="40"/>
      <c r="X2755" s="40">
        <f t="shared" si="190"/>
        <v>8.6712598425196834</v>
      </c>
      <c r="Y2755" s="40">
        <v>2.6429999999999998</v>
      </c>
      <c r="AA2755" s="34">
        <v>426.40199999999999</v>
      </c>
      <c r="AB2755" s="34">
        <f t="shared" si="195"/>
        <v>423.31799999999998</v>
      </c>
      <c r="AC2755" s="34">
        <f t="shared" si="196"/>
        <v>423.75900000000001</v>
      </c>
      <c r="AD2755" s="34">
        <f t="shared" si="194"/>
        <v>2.4750000000000227</v>
      </c>
      <c r="AE2755" s="34">
        <f t="shared" si="194"/>
        <v>2.0339999999999918</v>
      </c>
      <c r="AF2755" s="34">
        <f t="shared" si="193"/>
        <v>0.44100000000003092</v>
      </c>
    </row>
    <row r="2756" spans="1:32" s="34" customFormat="1" x14ac:dyDescent="0.2">
      <c r="A2756" s="34" t="s">
        <v>200</v>
      </c>
      <c r="B2756" s="42">
        <v>473421095052301</v>
      </c>
      <c r="C2756" s="36">
        <v>312</v>
      </c>
      <c r="D2756" s="37">
        <v>39272</v>
      </c>
      <c r="E2756" s="37"/>
      <c r="F2756" s="37"/>
      <c r="G2756" s="37"/>
      <c r="H2756" s="37"/>
      <c r="I2756" s="37"/>
      <c r="J2756" s="38" t="s">
        <v>206</v>
      </c>
      <c r="K2756" s="38"/>
      <c r="L2756" s="38"/>
      <c r="M2756" s="38"/>
      <c r="N2756" s="38"/>
      <c r="O2756" s="38"/>
      <c r="P2756" s="38"/>
      <c r="U2756" s="39">
        <v>10.23</v>
      </c>
      <c r="V2756" s="40">
        <v>3.1179999999999999</v>
      </c>
      <c r="W2756" s="40"/>
      <c r="X2756" s="40">
        <v>8.7200000000000006</v>
      </c>
      <c r="Y2756" s="40">
        <v>2.6579999999999999</v>
      </c>
      <c r="Z2756" s="40"/>
      <c r="AA2756" s="34">
        <v>426.40199999999999</v>
      </c>
      <c r="AB2756" s="34">
        <f t="shared" si="195"/>
        <v>423.28399999999999</v>
      </c>
      <c r="AC2756" s="34">
        <f t="shared" si="196"/>
        <v>423.74399999999997</v>
      </c>
      <c r="AD2756" s="34">
        <f t="shared" si="194"/>
        <v>2.5090000000000146</v>
      </c>
      <c r="AE2756" s="34">
        <f t="shared" si="194"/>
        <v>2.049000000000035</v>
      </c>
      <c r="AF2756" s="34">
        <f t="shared" si="193"/>
        <v>0.45999999999997954</v>
      </c>
    </row>
    <row r="2757" spans="1:32" s="34" customFormat="1" x14ac:dyDescent="0.2">
      <c r="A2757" s="34" t="s">
        <v>200</v>
      </c>
      <c r="B2757" s="42">
        <v>473421095052301</v>
      </c>
      <c r="C2757" s="36">
        <v>312</v>
      </c>
      <c r="D2757" s="37">
        <v>39317</v>
      </c>
      <c r="E2757" s="37"/>
      <c r="F2757" s="37"/>
      <c r="G2757" s="37"/>
      <c r="H2757" s="37"/>
      <c r="I2757" s="37"/>
      <c r="J2757" s="38" t="s">
        <v>206</v>
      </c>
      <c r="K2757" s="38"/>
      <c r="L2757" s="38"/>
      <c r="M2757" s="38"/>
      <c r="N2757" s="38"/>
      <c r="O2757" s="38"/>
      <c r="P2757" s="38"/>
      <c r="U2757" s="39">
        <f t="shared" si="189"/>
        <v>11.089238845144356</v>
      </c>
      <c r="V2757" s="40">
        <v>3.38</v>
      </c>
      <c r="W2757" s="40"/>
      <c r="X2757" s="40">
        <f t="shared" ref="X2757:X2792" si="197">Y2757/0.3048</f>
        <v>8.9829396325459321</v>
      </c>
      <c r="Y2757" s="40">
        <v>2.738</v>
      </c>
      <c r="AA2757" s="34">
        <v>426.40199999999999</v>
      </c>
      <c r="AB2757" s="34">
        <f t="shared" si="195"/>
        <v>423.02199999999999</v>
      </c>
      <c r="AC2757" s="34">
        <f t="shared" si="196"/>
        <v>423.66399999999999</v>
      </c>
      <c r="AD2757" s="34">
        <f t="shared" si="194"/>
        <v>2.771000000000015</v>
      </c>
      <c r="AE2757" s="34">
        <f t="shared" si="194"/>
        <v>2.1290000000000191</v>
      </c>
      <c r="AF2757" s="34">
        <f t="shared" si="193"/>
        <v>0.64199999999999591</v>
      </c>
    </row>
    <row r="2758" spans="1:32" s="34" customFormat="1" x14ac:dyDescent="0.2">
      <c r="A2758" s="34" t="s">
        <v>200</v>
      </c>
      <c r="B2758" s="42">
        <v>473421095052301</v>
      </c>
      <c r="C2758" s="36">
        <v>312</v>
      </c>
      <c r="D2758" s="37">
        <v>39356</v>
      </c>
      <c r="E2758" s="37"/>
      <c r="F2758" s="37"/>
      <c r="G2758" s="37"/>
      <c r="H2758" s="37"/>
      <c r="I2758" s="37"/>
      <c r="J2758" s="38" t="s">
        <v>206</v>
      </c>
      <c r="K2758" s="38"/>
      <c r="L2758" s="38"/>
      <c r="M2758" s="38"/>
      <c r="N2758" s="38"/>
      <c r="O2758" s="38"/>
      <c r="P2758" s="38"/>
      <c r="U2758" s="39">
        <f t="shared" si="189"/>
        <v>11.056430446194225</v>
      </c>
      <c r="V2758" s="40">
        <v>3.37</v>
      </c>
      <c r="W2758" s="40"/>
      <c r="X2758" s="40">
        <f t="shared" si="197"/>
        <v>8.9960629921259834</v>
      </c>
      <c r="Y2758" s="40">
        <v>2.742</v>
      </c>
      <c r="AA2758" s="34">
        <v>426.40199999999999</v>
      </c>
      <c r="AB2758" s="34">
        <f t="shared" si="195"/>
        <v>423.03199999999998</v>
      </c>
      <c r="AC2758" s="34">
        <f t="shared" si="196"/>
        <v>423.65999999999997</v>
      </c>
      <c r="AD2758" s="34">
        <f t="shared" si="194"/>
        <v>2.7610000000000241</v>
      </c>
      <c r="AE2758" s="34">
        <f t="shared" si="194"/>
        <v>2.1330000000000382</v>
      </c>
      <c r="AF2758" s="34">
        <f t="shared" si="193"/>
        <v>0.6279999999999859</v>
      </c>
    </row>
    <row r="2759" spans="1:32" s="34" customFormat="1" x14ac:dyDescent="0.2">
      <c r="A2759" s="34" t="s">
        <v>200</v>
      </c>
      <c r="B2759" s="42">
        <v>473421095052301</v>
      </c>
      <c r="C2759" s="36">
        <v>312</v>
      </c>
      <c r="D2759" s="37">
        <v>39373</v>
      </c>
      <c r="E2759" s="37"/>
      <c r="F2759" s="37"/>
      <c r="G2759" s="37"/>
      <c r="H2759" s="37"/>
      <c r="I2759" s="37"/>
      <c r="J2759" s="38" t="s">
        <v>206</v>
      </c>
      <c r="K2759" s="38"/>
      <c r="L2759" s="38"/>
      <c r="M2759" s="38"/>
      <c r="N2759" s="38"/>
      <c r="O2759" s="38"/>
      <c r="P2759" s="38"/>
      <c r="U2759" s="39">
        <f t="shared" si="189"/>
        <v>10.823490813648293</v>
      </c>
      <c r="V2759" s="40">
        <v>3.2989999999999999</v>
      </c>
      <c r="W2759" s="40"/>
      <c r="X2759" s="40">
        <f t="shared" si="197"/>
        <v>8.8812335958005235</v>
      </c>
      <c r="Y2759" s="40">
        <v>2.7069999999999999</v>
      </c>
      <c r="AA2759" s="34">
        <v>426.40199999999999</v>
      </c>
      <c r="AB2759" s="34">
        <f t="shared" si="195"/>
        <v>423.10300000000001</v>
      </c>
      <c r="AC2759" s="34">
        <f t="shared" si="196"/>
        <v>423.69499999999999</v>
      </c>
      <c r="AD2759" s="34">
        <f t="shared" si="194"/>
        <v>2.6899999999999977</v>
      </c>
      <c r="AE2759" s="34">
        <f t="shared" si="194"/>
        <v>2.0980000000000132</v>
      </c>
      <c r="AF2759" s="34">
        <f t="shared" si="193"/>
        <v>0.59199999999998454</v>
      </c>
    </row>
    <row r="2760" spans="1:32" s="34" customFormat="1" x14ac:dyDescent="0.2">
      <c r="A2760" s="34" t="s">
        <v>200</v>
      </c>
      <c r="B2760" s="42">
        <v>473421095052301</v>
      </c>
      <c r="C2760" s="36">
        <v>312</v>
      </c>
      <c r="D2760" s="37">
        <v>39413</v>
      </c>
      <c r="E2760" s="37"/>
      <c r="F2760" s="37"/>
      <c r="G2760" s="37"/>
      <c r="H2760" s="37"/>
      <c r="I2760" s="37"/>
      <c r="J2760" s="38" t="s">
        <v>206</v>
      </c>
      <c r="K2760" s="38"/>
      <c r="L2760" s="38"/>
      <c r="M2760" s="38"/>
      <c r="N2760" s="38"/>
      <c r="O2760" s="38"/>
      <c r="P2760" s="38"/>
      <c r="U2760" s="39">
        <f t="shared" si="189"/>
        <v>10.219816272965879</v>
      </c>
      <c r="V2760" s="40">
        <v>3.1150000000000002</v>
      </c>
      <c r="W2760" s="40"/>
      <c r="X2760" s="40">
        <f t="shared" si="197"/>
        <v>8.7959317585301839</v>
      </c>
      <c r="Y2760" s="40">
        <v>2.681</v>
      </c>
      <c r="AA2760" s="34">
        <v>426.40199999999999</v>
      </c>
      <c r="AB2760" s="34">
        <f t="shared" si="195"/>
        <v>423.28699999999998</v>
      </c>
      <c r="AC2760" s="34">
        <f t="shared" si="196"/>
        <v>423.721</v>
      </c>
      <c r="AD2760" s="34">
        <f t="shared" si="194"/>
        <v>2.5060000000000286</v>
      </c>
      <c r="AE2760" s="34">
        <f t="shared" si="194"/>
        <v>2.0720000000000027</v>
      </c>
      <c r="AF2760" s="34">
        <f t="shared" si="193"/>
        <v>0.43400000000002592</v>
      </c>
    </row>
    <row r="2761" spans="1:32" s="34" customFormat="1" x14ac:dyDescent="0.2">
      <c r="A2761" s="34" t="s">
        <v>200</v>
      </c>
      <c r="B2761" s="42">
        <v>473421095052301</v>
      </c>
      <c r="C2761" s="36">
        <v>312</v>
      </c>
      <c r="D2761" s="37">
        <v>39443</v>
      </c>
      <c r="E2761" s="37"/>
      <c r="F2761" s="37"/>
      <c r="G2761" s="37"/>
      <c r="H2761" s="37"/>
      <c r="I2761" s="37"/>
      <c r="J2761" s="38" t="s">
        <v>206</v>
      </c>
      <c r="K2761" s="38"/>
      <c r="L2761" s="38"/>
      <c r="M2761" s="38"/>
      <c r="N2761" s="38"/>
      <c r="O2761" s="38"/>
      <c r="P2761" s="38"/>
      <c r="U2761" s="39">
        <f t="shared" si="189"/>
        <v>10.400262467191601</v>
      </c>
      <c r="V2761" s="40">
        <v>3.17</v>
      </c>
      <c r="W2761" s="40"/>
      <c r="X2761" s="40">
        <f t="shared" si="197"/>
        <v>8.8484251968503926</v>
      </c>
      <c r="Y2761" s="40">
        <v>2.6970000000000001</v>
      </c>
      <c r="AA2761" s="34">
        <v>426.40199999999999</v>
      </c>
      <c r="AB2761" s="34">
        <f t="shared" si="195"/>
        <v>423.23199999999997</v>
      </c>
      <c r="AC2761" s="34">
        <f t="shared" si="196"/>
        <v>423.70499999999998</v>
      </c>
      <c r="AD2761" s="34">
        <f t="shared" si="194"/>
        <v>2.5610000000000355</v>
      </c>
      <c r="AE2761" s="34">
        <f t="shared" si="194"/>
        <v>2.0880000000000223</v>
      </c>
      <c r="AF2761" s="34">
        <f t="shared" si="193"/>
        <v>0.47300000000001319</v>
      </c>
    </row>
    <row r="2762" spans="1:32" s="34" customFormat="1" x14ac:dyDescent="0.2">
      <c r="A2762" s="34" t="s">
        <v>200</v>
      </c>
      <c r="B2762" s="42">
        <v>473421095052301</v>
      </c>
      <c r="C2762" s="36">
        <v>312</v>
      </c>
      <c r="D2762" s="37">
        <v>39472</v>
      </c>
      <c r="E2762" s="37"/>
      <c r="F2762" s="37"/>
      <c r="G2762" s="37"/>
      <c r="H2762" s="37"/>
      <c r="I2762" s="37"/>
      <c r="J2762" s="38" t="s">
        <v>206</v>
      </c>
      <c r="K2762" s="38"/>
      <c r="L2762" s="38"/>
      <c r="M2762" s="38"/>
      <c r="N2762" s="38"/>
      <c r="O2762" s="38"/>
      <c r="P2762" s="38"/>
      <c r="U2762" s="39">
        <f t="shared" si="189"/>
        <v>10.738188976377952</v>
      </c>
      <c r="V2762" s="40">
        <v>3.2730000000000001</v>
      </c>
      <c r="W2762" s="40"/>
      <c r="X2762" s="40">
        <f t="shared" si="197"/>
        <v>8.9402887139107605</v>
      </c>
      <c r="Y2762" s="40">
        <v>2.7250000000000001</v>
      </c>
      <c r="AA2762" s="34">
        <v>426.40199999999999</v>
      </c>
      <c r="AB2762" s="34">
        <f t="shared" si="195"/>
        <v>423.12899999999996</v>
      </c>
      <c r="AC2762" s="34">
        <f t="shared" si="196"/>
        <v>423.67699999999996</v>
      </c>
      <c r="AD2762" s="34">
        <f t="shared" ref="AD2762:AE2777" si="198">425.793-AB2762</f>
        <v>2.6640000000000441</v>
      </c>
      <c r="AE2762" s="34">
        <f t="shared" si="198"/>
        <v>2.1160000000000423</v>
      </c>
      <c r="AF2762" s="34">
        <f t="shared" si="193"/>
        <v>0.54800000000000182</v>
      </c>
    </row>
    <row r="2763" spans="1:32" s="34" customFormat="1" x14ac:dyDescent="0.2">
      <c r="A2763" s="34" t="s">
        <v>200</v>
      </c>
      <c r="B2763" s="42">
        <v>473421095052301</v>
      </c>
      <c r="C2763" s="36">
        <v>312</v>
      </c>
      <c r="D2763" s="37">
        <v>39507</v>
      </c>
      <c r="E2763" s="37"/>
      <c r="F2763" s="37"/>
      <c r="G2763" s="37"/>
      <c r="H2763" s="37"/>
      <c r="I2763" s="37"/>
      <c r="J2763" s="38" t="s">
        <v>206</v>
      </c>
      <c r="K2763" s="38"/>
      <c r="L2763" s="38"/>
      <c r="M2763" s="38"/>
      <c r="N2763" s="38"/>
      <c r="O2763" s="38"/>
      <c r="P2763" s="38"/>
      <c r="U2763" s="39">
        <f t="shared" si="189"/>
        <v>11.151574803149606</v>
      </c>
      <c r="V2763" s="40">
        <v>3.399</v>
      </c>
      <c r="W2763" s="40"/>
      <c r="X2763" s="40">
        <f t="shared" si="197"/>
        <v>9.0616797900262469</v>
      </c>
      <c r="Y2763" s="40">
        <v>2.762</v>
      </c>
      <c r="AA2763" s="34">
        <v>426.40199999999999</v>
      </c>
      <c r="AB2763" s="34">
        <f t="shared" si="195"/>
        <v>423.00299999999999</v>
      </c>
      <c r="AC2763" s="34">
        <f t="shared" si="196"/>
        <v>423.64</v>
      </c>
      <c r="AD2763" s="34">
        <f t="shared" si="198"/>
        <v>2.7900000000000205</v>
      </c>
      <c r="AE2763" s="34">
        <f t="shared" si="198"/>
        <v>2.15300000000002</v>
      </c>
      <c r="AF2763" s="34">
        <f t="shared" si="193"/>
        <v>0.63700000000000045</v>
      </c>
    </row>
    <row r="2764" spans="1:32" s="34" customFormat="1" x14ac:dyDescent="0.2">
      <c r="A2764" s="34" t="s">
        <v>200</v>
      </c>
      <c r="B2764" s="42">
        <v>473421095052301</v>
      </c>
      <c r="C2764" s="36">
        <v>312</v>
      </c>
      <c r="D2764" s="37">
        <v>39536</v>
      </c>
      <c r="E2764" s="37"/>
      <c r="F2764" s="37"/>
      <c r="G2764" s="37"/>
      <c r="H2764" s="37"/>
      <c r="I2764" s="37"/>
      <c r="J2764" s="38" t="s">
        <v>206</v>
      </c>
      <c r="K2764" s="38"/>
      <c r="L2764" s="38"/>
      <c r="M2764" s="38"/>
      <c r="N2764" s="38"/>
      <c r="O2764" s="38"/>
      <c r="P2764" s="38"/>
      <c r="U2764" s="39"/>
      <c r="V2764" s="40"/>
      <c r="W2764" s="40"/>
      <c r="X2764" s="40">
        <f t="shared" si="197"/>
        <v>8.7828083989501309</v>
      </c>
      <c r="Y2764" s="40">
        <v>2.677</v>
      </c>
      <c r="Z2764" s="34" t="s">
        <v>171</v>
      </c>
      <c r="AA2764" s="34">
        <v>426.40199999999999</v>
      </c>
      <c r="AC2764" s="34">
        <f t="shared" si="196"/>
        <v>423.72499999999997</v>
      </c>
      <c r="AE2764" s="34">
        <f t="shared" si="198"/>
        <v>2.0680000000000405</v>
      </c>
    </row>
    <row r="2765" spans="1:32" s="34" customFormat="1" x14ac:dyDescent="0.2">
      <c r="A2765" s="34" t="s">
        <v>200</v>
      </c>
      <c r="B2765" s="42">
        <v>473421095052301</v>
      </c>
      <c r="C2765" s="36">
        <v>312</v>
      </c>
      <c r="D2765" s="37">
        <v>39563</v>
      </c>
      <c r="E2765" s="37"/>
      <c r="F2765" s="37"/>
      <c r="G2765" s="37"/>
      <c r="H2765" s="37"/>
      <c r="I2765" s="37"/>
      <c r="J2765" s="38" t="s">
        <v>206</v>
      </c>
      <c r="K2765" s="38"/>
      <c r="L2765" s="38"/>
      <c r="M2765" s="38"/>
      <c r="N2765" s="38"/>
      <c r="O2765" s="38"/>
      <c r="P2765" s="38"/>
      <c r="U2765" s="39"/>
      <c r="V2765" s="40"/>
      <c r="W2765" s="40"/>
      <c r="X2765" s="40">
        <f t="shared" si="197"/>
        <v>8.7860892388451433</v>
      </c>
      <c r="Y2765" s="40">
        <v>2.6779999999999999</v>
      </c>
      <c r="Z2765" s="34" t="s">
        <v>171</v>
      </c>
      <c r="AA2765" s="34">
        <v>426.40199999999999</v>
      </c>
      <c r="AC2765" s="34">
        <f t="shared" si="196"/>
        <v>423.72399999999999</v>
      </c>
      <c r="AE2765" s="34">
        <f t="shared" si="198"/>
        <v>2.0690000000000168</v>
      </c>
    </row>
    <row r="2766" spans="1:32" s="34" customFormat="1" x14ac:dyDescent="0.2">
      <c r="A2766" s="34" t="s">
        <v>200</v>
      </c>
      <c r="B2766" s="42">
        <v>473421095052301</v>
      </c>
      <c r="C2766" s="36">
        <v>312</v>
      </c>
      <c r="D2766" s="37">
        <v>39580</v>
      </c>
      <c r="E2766" s="37"/>
      <c r="F2766" s="37"/>
      <c r="G2766" s="37"/>
      <c r="H2766" s="37"/>
      <c r="I2766" s="37"/>
      <c r="J2766" s="38" t="s">
        <v>206</v>
      </c>
      <c r="K2766" s="38"/>
      <c r="L2766" s="38"/>
      <c r="M2766" s="38"/>
      <c r="N2766" s="38"/>
      <c r="O2766" s="38"/>
      <c r="P2766" s="38"/>
      <c r="U2766" s="39"/>
      <c r="V2766" s="40"/>
      <c r="W2766" s="40"/>
      <c r="X2766" s="40">
        <f t="shared" si="197"/>
        <v>8.5892388451443562</v>
      </c>
      <c r="Y2766" s="40">
        <v>2.6179999999999999</v>
      </c>
      <c r="Z2766" s="34" t="s">
        <v>171</v>
      </c>
      <c r="AA2766" s="34">
        <v>426.40199999999999</v>
      </c>
      <c r="AC2766" s="34">
        <f t="shared" si="196"/>
        <v>423.78399999999999</v>
      </c>
      <c r="AE2766" s="34">
        <f t="shared" si="198"/>
        <v>2.0090000000000146</v>
      </c>
    </row>
    <row r="2767" spans="1:32" s="34" customFormat="1" x14ac:dyDescent="0.2">
      <c r="A2767" s="34" t="s">
        <v>200</v>
      </c>
      <c r="B2767" s="42">
        <v>473421095052301</v>
      </c>
      <c r="C2767" s="36">
        <v>312</v>
      </c>
      <c r="D2767" s="37">
        <v>39674</v>
      </c>
      <c r="E2767" s="37"/>
      <c r="F2767" s="37"/>
      <c r="G2767" s="37"/>
      <c r="H2767" s="37"/>
      <c r="I2767" s="37"/>
      <c r="J2767" s="38" t="s">
        <v>206</v>
      </c>
      <c r="K2767" s="38"/>
      <c r="L2767" s="38"/>
      <c r="M2767" s="38"/>
      <c r="N2767" s="38"/>
      <c r="O2767" s="38"/>
      <c r="P2767" s="38"/>
      <c r="U2767" s="39">
        <f t="shared" ref="U2767:U2773" si="199">V2767/0.3048</f>
        <v>9.7933070866141723</v>
      </c>
      <c r="V2767" s="40">
        <v>2.9849999999999999</v>
      </c>
      <c r="W2767" s="40"/>
      <c r="X2767" s="40">
        <f t="shared" si="197"/>
        <v>8.6023622047244093</v>
      </c>
      <c r="Y2767" s="40">
        <v>2.6219999999999999</v>
      </c>
      <c r="AA2767" s="34">
        <v>426.40199999999999</v>
      </c>
      <c r="AB2767" s="34">
        <f t="shared" ref="AB2767:AB2772" si="200">AA2767-V2767</f>
        <v>423.41699999999997</v>
      </c>
      <c r="AC2767" s="34">
        <f t="shared" si="196"/>
        <v>423.78</v>
      </c>
      <c r="AD2767" s="34">
        <f t="shared" si="198"/>
        <v>2.3760000000000332</v>
      </c>
      <c r="AE2767" s="34">
        <f t="shared" si="198"/>
        <v>2.0130000000000337</v>
      </c>
      <c r="AF2767" s="34">
        <f t="shared" ref="AF2767:AF2772" si="201">AC2767-AB2767</f>
        <v>0.36299999999999955</v>
      </c>
    </row>
    <row r="2768" spans="1:32" s="34" customFormat="1" x14ac:dyDescent="0.2">
      <c r="A2768" s="34" t="s">
        <v>200</v>
      </c>
      <c r="B2768" s="42">
        <v>473421095052301</v>
      </c>
      <c r="C2768" s="36">
        <v>312</v>
      </c>
      <c r="D2768" s="37">
        <v>39725</v>
      </c>
      <c r="E2768" s="37"/>
      <c r="F2768" s="37"/>
      <c r="G2768" s="37"/>
      <c r="H2768" s="37"/>
      <c r="I2768" s="37"/>
      <c r="J2768" s="38" t="s">
        <v>206</v>
      </c>
      <c r="K2768" s="38"/>
      <c r="L2768" s="38"/>
      <c r="M2768" s="38"/>
      <c r="N2768" s="38"/>
      <c r="O2768" s="38"/>
      <c r="P2768" s="38"/>
      <c r="U2768" s="39">
        <f t="shared" si="199"/>
        <v>9.858923884514434</v>
      </c>
      <c r="V2768" s="40">
        <v>3.0049999999999999</v>
      </c>
      <c r="W2768" s="40"/>
      <c r="X2768" s="40">
        <f t="shared" si="197"/>
        <v>8.5859580052493438</v>
      </c>
      <c r="Y2768" s="40">
        <v>2.617</v>
      </c>
      <c r="AA2768" s="34">
        <v>426.40199999999999</v>
      </c>
      <c r="AB2768" s="34">
        <f t="shared" si="200"/>
        <v>423.39699999999999</v>
      </c>
      <c r="AC2768" s="34">
        <f t="shared" si="196"/>
        <v>423.78499999999997</v>
      </c>
      <c r="AD2768" s="34">
        <f t="shared" si="198"/>
        <v>2.396000000000015</v>
      </c>
      <c r="AE2768" s="34">
        <f t="shared" si="198"/>
        <v>2.0080000000000382</v>
      </c>
      <c r="AF2768" s="34">
        <f t="shared" si="201"/>
        <v>0.38799999999997681</v>
      </c>
    </row>
    <row r="2769" spans="1:32" s="34" customFormat="1" x14ac:dyDescent="0.2">
      <c r="A2769" s="34" t="s">
        <v>200</v>
      </c>
      <c r="B2769" s="42">
        <v>473421095052301</v>
      </c>
      <c r="C2769" s="36">
        <v>312</v>
      </c>
      <c r="D2769" s="37">
        <v>39767</v>
      </c>
      <c r="E2769" s="37"/>
      <c r="F2769" s="37"/>
      <c r="G2769" s="37"/>
      <c r="H2769" s="37"/>
      <c r="I2769" s="37"/>
      <c r="J2769" s="38" t="s">
        <v>206</v>
      </c>
      <c r="K2769" s="38"/>
      <c r="L2769" s="38"/>
      <c r="M2769" s="38"/>
      <c r="N2769" s="38"/>
      <c r="O2769" s="38"/>
      <c r="P2769" s="38"/>
      <c r="U2769" s="39">
        <f t="shared" si="199"/>
        <v>9.2322834645669296</v>
      </c>
      <c r="V2769" s="40">
        <v>2.8140000000000001</v>
      </c>
      <c r="W2769" s="40"/>
      <c r="X2769" s="40">
        <f t="shared" si="197"/>
        <v>8.2677165354330704</v>
      </c>
      <c r="Y2769" s="40">
        <v>2.52</v>
      </c>
      <c r="AA2769" s="34">
        <v>426.40199999999999</v>
      </c>
      <c r="AB2769" s="34">
        <f t="shared" si="200"/>
        <v>423.58799999999997</v>
      </c>
      <c r="AC2769" s="34">
        <f t="shared" si="196"/>
        <v>423.88200000000001</v>
      </c>
      <c r="AD2769" s="34">
        <f t="shared" si="198"/>
        <v>2.2050000000000409</v>
      </c>
      <c r="AE2769" s="34">
        <f t="shared" si="198"/>
        <v>1.9110000000000014</v>
      </c>
      <c r="AF2769" s="34">
        <f t="shared" si="201"/>
        <v>0.29400000000003956</v>
      </c>
    </row>
    <row r="2770" spans="1:32" s="34" customFormat="1" x14ac:dyDescent="0.2">
      <c r="A2770" s="34" t="s">
        <v>200</v>
      </c>
      <c r="B2770" s="42">
        <v>473421095052301</v>
      </c>
      <c r="C2770" s="36">
        <v>312</v>
      </c>
      <c r="D2770" s="37">
        <v>39795</v>
      </c>
      <c r="E2770" s="37"/>
      <c r="F2770" s="37"/>
      <c r="G2770" s="37"/>
      <c r="H2770" s="37"/>
      <c r="I2770" s="37"/>
      <c r="J2770" s="38" t="s">
        <v>206</v>
      </c>
      <c r="K2770" s="38"/>
      <c r="L2770" s="38"/>
      <c r="M2770" s="38"/>
      <c r="N2770" s="38"/>
      <c r="O2770" s="38"/>
      <c r="P2770" s="38"/>
      <c r="U2770" s="39">
        <f t="shared" si="199"/>
        <v>9.1961942257217846</v>
      </c>
      <c r="V2770" s="40">
        <v>2.8029999999999999</v>
      </c>
      <c r="W2770" s="40"/>
      <c r="X2770" s="40">
        <f t="shared" si="197"/>
        <v>8.2874015748031482</v>
      </c>
      <c r="Y2770" s="40">
        <v>2.5259999999999998</v>
      </c>
      <c r="AA2770" s="34">
        <v>426.40199999999999</v>
      </c>
      <c r="AB2770" s="34">
        <f t="shared" si="200"/>
        <v>423.59899999999999</v>
      </c>
      <c r="AC2770" s="34">
        <f t="shared" si="196"/>
        <v>423.87599999999998</v>
      </c>
      <c r="AD2770" s="34">
        <f t="shared" si="198"/>
        <v>2.1940000000000168</v>
      </c>
      <c r="AE2770" s="34">
        <f t="shared" si="198"/>
        <v>1.91700000000003</v>
      </c>
      <c r="AF2770" s="34">
        <f t="shared" si="201"/>
        <v>0.27699999999998681</v>
      </c>
    </row>
    <row r="2771" spans="1:32" s="34" customFormat="1" x14ac:dyDescent="0.2">
      <c r="A2771" s="34" t="s">
        <v>200</v>
      </c>
      <c r="B2771" s="42">
        <v>473421095052301</v>
      </c>
      <c r="C2771" s="36">
        <v>312</v>
      </c>
      <c r="D2771" s="37">
        <v>39832</v>
      </c>
      <c r="E2771" s="37"/>
      <c r="F2771" s="37"/>
      <c r="G2771" s="37"/>
      <c r="H2771" s="37"/>
      <c r="I2771" s="37"/>
      <c r="J2771" s="38" t="s">
        <v>206</v>
      </c>
      <c r="K2771" s="38"/>
      <c r="L2771" s="38"/>
      <c r="M2771" s="38"/>
      <c r="N2771" s="38"/>
      <c r="O2771" s="38"/>
      <c r="P2771" s="38"/>
      <c r="U2771" s="39">
        <f t="shared" si="199"/>
        <v>9.3274278215223099</v>
      </c>
      <c r="V2771" s="40">
        <v>2.843</v>
      </c>
      <c r="W2771" s="40"/>
      <c r="X2771" s="40">
        <f t="shared" si="197"/>
        <v>8.4022309711286081</v>
      </c>
      <c r="Y2771" s="40">
        <v>2.5609999999999999</v>
      </c>
      <c r="AA2771" s="34">
        <v>426.40199999999999</v>
      </c>
      <c r="AB2771" s="34">
        <f t="shared" si="200"/>
        <v>423.55899999999997</v>
      </c>
      <c r="AC2771" s="34">
        <f t="shared" si="196"/>
        <v>423.84100000000001</v>
      </c>
      <c r="AD2771" s="34">
        <f t="shared" si="198"/>
        <v>2.2340000000000373</v>
      </c>
      <c r="AE2771" s="34">
        <f t="shared" si="198"/>
        <v>1.9519999999999982</v>
      </c>
      <c r="AF2771" s="34">
        <f t="shared" si="201"/>
        <v>0.28200000000003911</v>
      </c>
    </row>
    <row r="2772" spans="1:32" s="34" customFormat="1" x14ac:dyDescent="0.2">
      <c r="A2772" s="34" t="s">
        <v>200</v>
      </c>
      <c r="B2772" s="42">
        <v>473421095052301</v>
      </c>
      <c r="C2772" s="36">
        <v>312</v>
      </c>
      <c r="D2772" s="37">
        <v>39866</v>
      </c>
      <c r="E2772" s="37"/>
      <c r="F2772" s="37"/>
      <c r="G2772" s="37"/>
      <c r="H2772" s="37"/>
      <c r="I2772" s="37"/>
      <c r="J2772" s="38" t="s">
        <v>206</v>
      </c>
      <c r="K2772" s="38"/>
      <c r="L2772" s="38"/>
      <c r="M2772" s="38"/>
      <c r="N2772" s="38"/>
      <c r="O2772" s="38"/>
      <c r="P2772" s="38"/>
      <c r="U2772" s="39">
        <f t="shared" si="199"/>
        <v>9.6358267716535426</v>
      </c>
      <c r="V2772" s="40">
        <v>2.9369999999999998</v>
      </c>
      <c r="W2772" s="40"/>
      <c r="X2772" s="40">
        <f t="shared" si="197"/>
        <v>8.5334645669291334</v>
      </c>
      <c r="Y2772" s="40">
        <v>2.601</v>
      </c>
      <c r="AA2772" s="34">
        <v>426.40199999999999</v>
      </c>
      <c r="AB2772" s="34">
        <f t="shared" si="200"/>
        <v>423.46499999999997</v>
      </c>
      <c r="AC2772" s="34">
        <f t="shared" si="196"/>
        <v>423.80099999999999</v>
      </c>
      <c r="AD2772" s="34">
        <f t="shared" si="198"/>
        <v>2.3280000000000314</v>
      </c>
      <c r="AE2772" s="34">
        <f t="shared" si="198"/>
        <v>1.9920000000000186</v>
      </c>
      <c r="AF2772" s="34">
        <f t="shared" si="201"/>
        <v>0.33600000000001273</v>
      </c>
    </row>
    <row r="2773" spans="1:32" s="34" customFormat="1" x14ac:dyDescent="0.2">
      <c r="A2773" s="34" t="s">
        <v>200</v>
      </c>
      <c r="B2773" s="42">
        <v>473421095052301</v>
      </c>
      <c r="C2773" s="36">
        <v>312</v>
      </c>
      <c r="D2773" s="37">
        <v>39898</v>
      </c>
      <c r="E2773" s="37"/>
      <c r="F2773" s="37"/>
      <c r="G2773" s="37"/>
      <c r="H2773" s="37"/>
      <c r="I2773" s="37"/>
      <c r="J2773" s="38" t="s">
        <v>206</v>
      </c>
      <c r="K2773" s="38"/>
      <c r="L2773" s="38"/>
      <c r="M2773" s="38"/>
      <c r="N2773" s="38"/>
      <c r="O2773" s="38"/>
      <c r="P2773" s="38"/>
      <c r="U2773" s="39">
        <f t="shared" si="199"/>
        <v>8.6646981627296586</v>
      </c>
      <c r="V2773" s="40">
        <v>2.641</v>
      </c>
      <c r="W2773" s="40"/>
      <c r="X2773" s="40">
        <f t="shared" si="197"/>
        <v>8.241469816272966</v>
      </c>
      <c r="Y2773" s="40">
        <v>2.512</v>
      </c>
      <c r="AA2773" s="34">
        <v>426.40199999999999</v>
      </c>
      <c r="AB2773" s="34">
        <f>AA2773-V2773</f>
        <v>423.76099999999997</v>
      </c>
      <c r="AC2773" s="34">
        <f t="shared" si="196"/>
        <v>423.89</v>
      </c>
      <c r="AD2773" s="34">
        <f t="shared" si="198"/>
        <v>2.0320000000000391</v>
      </c>
      <c r="AE2773" s="34">
        <f t="shared" si="198"/>
        <v>1.90300000000002</v>
      </c>
      <c r="AF2773" s="34">
        <f>AC2773-AB2773</f>
        <v>0.1290000000000191</v>
      </c>
    </row>
    <row r="2774" spans="1:32" s="34" customFormat="1" x14ac:dyDescent="0.2">
      <c r="A2774" s="34" t="s">
        <v>200</v>
      </c>
      <c r="B2774" s="42">
        <v>473421095052301</v>
      </c>
      <c r="C2774" s="36">
        <v>312</v>
      </c>
      <c r="D2774" s="37">
        <v>39938</v>
      </c>
      <c r="E2774" s="37"/>
      <c r="F2774" s="37"/>
      <c r="G2774" s="37"/>
      <c r="H2774" s="37"/>
      <c r="I2774" s="37"/>
      <c r="J2774" s="38" t="s">
        <v>206</v>
      </c>
      <c r="K2774" s="38"/>
      <c r="L2774" s="38"/>
      <c r="M2774" s="38"/>
      <c r="N2774" s="38"/>
      <c r="O2774" s="38"/>
      <c r="P2774" s="38"/>
      <c r="U2774" s="39"/>
      <c r="V2774" s="40"/>
      <c r="W2774" s="40"/>
      <c r="X2774" s="40">
        <f t="shared" si="197"/>
        <v>8.8188976377952759</v>
      </c>
      <c r="Y2774" s="40">
        <v>2.6880000000000002</v>
      </c>
      <c r="Z2774" s="34" t="s">
        <v>171</v>
      </c>
      <c r="AA2774" s="34">
        <v>426.40199999999999</v>
      </c>
      <c r="AC2774" s="34">
        <f t="shared" si="196"/>
        <v>423.714</v>
      </c>
      <c r="AE2774" s="34">
        <f t="shared" si="198"/>
        <v>2.0790000000000077</v>
      </c>
    </row>
    <row r="2775" spans="1:32" s="34" customFormat="1" x14ac:dyDescent="0.2">
      <c r="A2775" s="34" t="s">
        <v>200</v>
      </c>
      <c r="B2775" s="42">
        <v>473421095052301</v>
      </c>
      <c r="C2775" s="36">
        <v>312</v>
      </c>
      <c r="D2775" s="37">
        <v>39966</v>
      </c>
      <c r="E2775" s="37"/>
      <c r="F2775" s="37"/>
      <c r="G2775" s="37"/>
      <c r="H2775" s="37"/>
      <c r="I2775" s="37"/>
      <c r="J2775" s="38" t="s">
        <v>206</v>
      </c>
      <c r="K2775" s="38"/>
      <c r="L2775" s="38"/>
      <c r="M2775" s="38"/>
      <c r="N2775" s="38"/>
      <c r="O2775" s="38"/>
      <c r="P2775" s="38"/>
      <c r="U2775" s="39"/>
      <c r="V2775" s="40"/>
      <c r="W2775" s="40"/>
      <c r="X2775" s="40">
        <f t="shared" si="197"/>
        <v>7.6706036745406827</v>
      </c>
      <c r="Y2775" s="40">
        <v>2.3380000000000001</v>
      </c>
      <c r="Z2775" s="34" t="s">
        <v>171</v>
      </c>
      <c r="AA2775" s="34">
        <v>426.40199999999999</v>
      </c>
      <c r="AC2775" s="34">
        <f t="shared" si="196"/>
        <v>424.06399999999996</v>
      </c>
      <c r="AE2775" s="34">
        <f t="shared" si="198"/>
        <v>1.7290000000000418</v>
      </c>
    </row>
    <row r="2776" spans="1:32" s="34" customFormat="1" x14ac:dyDescent="0.2">
      <c r="A2776" s="34" t="s">
        <v>200</v>
      </c>
      <c r="B2776" s="42">
        <v>473421095052301</v>
      </c>
      <c r="C2776" s="36">
        <v>312</v>
      </c>
      <c r="D2776" s="37">
        <v>40001</v>
      </c>
      <c r="E2776" s="37"/>
      <c r="F2776" s="37"/>
      <c r="G2776" s="37"/>
      <c r="H2776" s="37"/>
      <c r="I2776" s="37"/>
      <c r="J2776" s="38" t="s">
        <v>206</v>
      </c>
      <c r="K2776" s="38"/>
      <c r="L2776" s="38"/>
      <c r="M2776" s="38"/>
      <c r="N2776" s="38"/>
      <c r="O2776" s="38"/>
      <c r="P2776" s="38"/>
      <c r="U2776" s="39">
        <f>V2776/0.3048</f>
        <v>8.7204724409448815</v>
      </c>
      <c r="V2776" s="40">
        <v>2.6579999999999999</v>
      </c>
      <c r="W2776" s="40"/>
      <c r="X2776" s="40">
        <f t="shared" si="197"/>
        <v>7.7723097112860895</v>
      </c>
      <c r="Y2776" s="40">
        <v>2.3690000000000002</v>
      </c>
      <c r="AA2776" s="34">
        <v>426.40199999999999</v>
      </c>
      <c r="AB2776" s="34">
        <f t="shared" ref="AB2776:AB2789" si="202">AA2776-V2776</f>
        <v>423.74399999999997</v>
      </c>
      <c r="AC2776" s="34">
        <f t="shared" si="196"/>
        <v>424.03299999999996</v>
      </c>
      <c r="AD2776" s="34">
        <f t="shared" ref="AD2776:AE2791" si="203">425.793-AB2776</f>
        <v>2.049000000000035</v>
      </c>
      <c r="AE2776" s="34">
        <f t="shared" si="198"/>
        <v>1.7600000000000477</v>
      </c>
      <c r="AF2776" s="34">
        <f t="shared" ref="AF2776:AF2789" si="204">AC2776-AB2776</f>
        <v>0.28899999999998727</v>
      </c>
    </row>
    <row r="2777" spans="1:32" s="34" customFormat="1" x14ac:dyDescent="0.2">
      <c r="A2777" s="34" t="s">
        <v>200</v>
      </c>
      <c r="B2777" s="42">
        <v>473421095052301</v>
      </c>
      <c r="C2777" s="36">
        <v>312</v>
      </c>
      <c r="D2777" s="37">
        <v>40044</v>
      </c>
      <c r="E2777" s="37"/>
      <c r="F2777" s="37"/>
      <c r="G2777" s="37"/>
      <c r="H2777" s="37"/>
      <c r="I2777" s="37"/>
      <c r="J2777" s="38" t="s">
        <v>206</v>
      </c>
      <c r="K2777" s="38"/>
      <c r="L2777" s="38"/>
      <c r="M2777" s="38"/>
      <c r="N2777" s="38"/>
      <c r="O2777" s="38"/>
      <c r="P2777" s="38"/>
      <c r="U2777" s="39">
        <f t="shared" ref="U2777:U2791" si="205">V2777/0.3048</f>
        <v>9.7506561679790025</v>
      </c>
      <c r="V2777" s="40">
        <v>2.972</v>
      </c>
      <c r="W2777" s="40"/>
      <c r="X2777" s="40">
        <f t="shared" si="197"/>
        <v>8.2906824146981624</v>
      </c>
      <c r="Y2777" s="40">
        <v>2.5270000000000001</v>
      </c>
      <c r="AA2777" s="34">
        <v>426.40199999999999</v>
      </c>
      <c r="AB2777" s="34">
        <f t="shared" si="202"/>
        <v>423.43</v>
      </c>
      <c r="AC2777" s="34">
        <f t="shared" si="196"/>
        <v>423.875</v>
      </c>
      <c r="AD2777" s="34">
        <f t="shared" si="203"/>
        <v>2.3629999999999995</v>
      </c>
      <c r="AE2777" s="34">
        <f t="shared" si="198"/>
        <v>1.9180000000000064</v>
      </c>
      <c r="AF2777" s="34">
        <f t="shared" si="204"/>
        <v>0.44499999999999318</v>
      </c>
    </row>
    <row r="2778" spans="1:32" s="34" customFormat="1" x14ac:dyDescent="0.2">
      <c r="A2778" s="34" t="s">
        <v>200</v>
      </c>
      <c r="B2778" s="42">
        <v>473421095052301</v>
      </c>
      <c r="C2778" s="36">
        <v>312</v>
      </c>
      <c r="D2778" s="37">
        <v>40074</v>
      </c>
      <c r="E2778" s="37"/>
      <c r="F2778" s="37"/>
      <c r="G2778" s="37"/>
      <c r="H2778" s="37"/>
      <c r="I2778" s="37"/>
      <c r="J2778" s="38" t="s">
        <v>206</v>
      </c>
      <c r="K2778" s="38"/>
      <c r="L2778" s="38"/>
      <c r="M2778" s="38"/>
      <c r="N2778" s="38"/>
      <c r="O2778" s="38"/>
      <c r="P2778" s="38"/>
      <c r="U2778" s="39">
        <f t="shared" si="205"/>
        <v>10.170603674540683</v>
      </c>
      <c r="V2778" s="40">
        <v>3.1</v>
      </c>
      <c r="W2778" s="40"/>
      <c r="X2778" s="40">
        <f t="shared" si="197"/>
        <v>8.4383202099737531</v>
      </c>
      <c r="Y2778" s="40">
        <v>2.5720000000000001</v>
      </c>
      <c r="AA2778" s="34">
        <v>426.40199999999999</v>
      </c>
      <c r="AB2778" s="34">
        <f t="shared" si="202"/>
        <v>423.30199999999996</v>
      </c>
      <c r="AC2778" s="34">
        <f t="shared" si="196"/>
        <v>423.83</v>
      </c>
      <c r="AD2778" s="34">
        <f t="shared" si="203"/>
        <v>2.4910000000000423</v>
      </c>
      <c r="AE2778" s="34">
        <f t="shared" si="203"/>
        <v>1.9630000000000223</v>
      </c>
      <c r="AF2778" s="34">
        <f t="shared" si="204"/>
        <v>0.52800000000002001</v>
      </c>
    </row>
    <row r="2779" spans="1:32" s="34" customFormat="1" x14ac:dyDescent="0.2">
      <c r="A2779" s="34" t="s">
        <v>200</v>
      </c>
      <c r="B2779" s="42">
        <v>473421095052301</v>
      </c>
      <c r="C2779" s="36">
        <v>312</v>
      </c>
      <c r="D2779" s="37">
        <v>40102</v>
      </c>
      <c r="E2779" s="37"/>
      <c r="F2779" s="37"/>
      <c r="G2779" s="37"/>
      <c r="H2779" s="37"/>
      <c r="I2779" s="37"/>
      <c r="J2779" s="38" t="s">
        <v>206</v>
      </c>
      <c r="K2779" s="38"/>
      <c r="L2779" s="38"/>
      <c r="M2779" s="38"/>
      <c r="N2779" s="38"/>
      <c r="O2779" s="38"/>
      <c r="P2779" s="38"/>
      <c r="U2779" s="39">
        <f t="shared" si="205"/>
        <v>10.452755905511811</v>
      </c>
      <c r="V2779" s="40">
        <v>3.1859999999999999</v>
      </c>
      <c r="W2779" s="40"/>
      <c r="X2779" s="40">
        <f t="shared" si="197"/>
        <v>8.6384514435695525</v>
      </c>
      <c r="Y2779" s="40">
        <v>2.633</v>
      </c>
      <c r="AA2779" s="34">
        <v>426.40199999999999</v>
      </c>
      <c r="AB2779" s="34">
        <f t="shared" si="202"/>
        <v>423.21600000000001</v>
      </c>
      <c r="AC2779" s="34">
        <f t="shared" si="196"/>
        <v>423.76900000000001</v>
      </c>
      <c r="AD2779" s="34">
        <f t="shared" si="203"/>
        <v>2.5769999999999982</v>
      </c>
      <c r="AE2779" s="34">
        <f t="shared" si="203"/>
        <v>2.0240000000000009</v>
      </c>
      <c r="AF2779" s="34">
        <f t="shared" si="204"/>
        <v>0.55299999999999727</v>
      </c>
    </row>
    <row r="2780" spans="1:32" s="34" customFormat="1" x14ac:dyDescent="0.2">
      <c r="A2780" s="34" t="s">
        <v>200</v>
      </c>
      <c r="B2780" s="42">
        <v>473421095052301</v>
      </c>
      <c r="C2780" s="36">
        <v>312</v>
      </c>
      <c r="D2780" s="37">
        <v>40128</v>
      </c>
      <c r="E2780" s="37"/>
      <c r="F2780" s="37"/>
      <c r="G2780" s="37"/>
      <c r="H2780" s="37"/>
      <c r="I2780" s="37"/>
      <c r="J2780" s="38" t="s">
        <v>206</v>
      </c>
      <c r="K2780" s="38"/>
      <c r="L2780" s="38"/>
      <c r="M2780" s="38"/>
      <c r="N2780" s="38"/>
      <c r="O2780" s="38"/>
      <c r="P2780" s="38"/>
      <c r="U2780" s="39">
        <f t="shared" si="205"/>
        <v>10.41994750656168</v>
      </c>
      <c r="V2780" s="40">
        <v>3.1760000000000002</v>
      </c>
      <c r="W2780" s="40"/>
      <c r="X2780" s="40">
        <f t="shared" si="197"/>
        <v>8.5695538057742784</v>
      </c>
      <c r="Y2780" s="40">
        <v>2.6120000000000001</v>
      </c>
      <c r="AA2780" s="34">
        <v>426.40199999999999</v>
      </c>
      <c r="AB2780" s="34">
        <f t="shared" si="202"/>
        <v>423.226</v>
      </c>
      <c r="AC2780" s="34">
        <f t="shared" si="196"/>
        <v>423.78999999999996</v>
      </c>
      <c r="AD2780" s="34">
        <f t="shared" si="203"/>
        <v>2.5670000000000073</v>
      </c>
      <c r="AE2780" s="34">
        <f t="shared" si="203"/>
        <v>2.0030000000000427</v>
      </c>
      <c r="AF2780" s="34">
        <f t="shared" si="204"/>
        <v>0.56399999999996453</v>
      </c>
    </row>
    <row r="2781" spans="1:32" s="34" customFormat="1" x14ac:dyDescent="0.2">
      <c r="A2781" s="34" t="s">
        <v>200</v>
      </c>
      <c r="B2781" s="42">
        <v>473421095052301</v>
      </c>
      <c r="C2781" s="36">
        <v>312</v>
      </c>
      <c r="D2781" s="37">
        <v>40161</v>
      </c>
      <c r="E2781" s="37"/>
      <c r="F2781" s="37"/>
      <c r="G2781" s="37"/>
      <c r="H2781" s="37"/>
      <c r="I2781" s="37"/>
      <c r="J2781" s="38" t="s">
        <v>206</v>
      </c>
      <c r="K2781" s="38"/>
      <c r="L2781" s="38"/>
      <c r="M2781" s="38"/>
      <c r="N2781" s="38"/>
      <c r="O2781" s="38"/>
      <c r="P2781" s="38"/>
      <c r="U2781" s="39">
        <f t="shared" si="205"/>
        <v>10.328083989501312</v>
      </c>
      <c r="V2781" s="40">
        <v>3.1480000000000001</v>
      </c>
      <c r="W2781" s="40"/>
      <c r="X2781" s="40">
        <f t="shared" si="197"/>
        <v>8.6712598425196834</v>
      </c>
      <c r="Y2781" s="40">
        <v>2.6429999999999998</v>
      </c>
      <c r="AA2781" s="34">
        <v>426.40199999999999</v>
      </c>
      <c r="AB2781" s="34">
        <f t="shared" si="202"/>
        <v>423.25399999999996</v>
      </c>
      <c r="AC2781" s="34">
        <f t="shared" si="196"/>
        <v>423.75900000000001</v>
      </c>
      <c r="AD2781" s="34">
        <f t="shared" si="203"/>
        <v>2.5390000000000441</v>
      </c>
      <c r="AE2781" s="34">
        <f t="shared" si="203"/>
        <v>2.0339999999999918</v>
      </c>
      <c r="AF2781" s="34">
        <f t="shared" si="204"/>
        <v>0.5050000000000523</v>
      </c>
    </row>
    <row r="2782" spans="1:32" s="34" customFormat="1" x14ac:dyDescent="0.2">
      <c r="A2782" s="34" t="s">
        <v>200</v>
      </c>
      <c r="B2782" s="42">
        <v>473421095052301</v>
      </c>
      <c r="C2782" s="36">
        <v>312</v>
      </c>
      <c r="D2782" s="37">
        <v>40191</v>
      </c>
      <c r="E2782" s="37"/>
      <c r="F2782" s="37"/>
      <c r="G2782" s="37"/>
      <c r="H2782" s="37"/>
      <c r="I2782" s="37"/>
      <c r="J2782" s="38" t="s">
        <v>206</v>
      </c>
      <c r="K2782" s="38"/>
      <c r="L2782" s="38"/>
      <c r="M2782" s="38"/>
      <c r="N2782" s="38"/>
      <c r="O2782" s="38"/>
      <c r="P2782" s="38"/>
      <c r="U2782" s="39">
        <f t="shared" si="205"/>
        <v>10.774278215223095</v>
      </c>
      <c r="V2782" s="40">
        <v>3.2839999999999998</v>
      </c>
      <c r="W2782" s="40"/>
      <c r="X2782" s="40">
        <f t="shared" si="197"/>
        <v>8.7401574803149611</v>
      </c>
      <c r="Y2782" s="40">
        <v>2.6640000000000001</v>
      </c>
      <c r="AA2782" s="34">
        <v>426.40199999999999</v>
      </c>
      <c r="AB2782" s="34">
        <f t="shared" si="202"/>
        <v>423.11799999999999</v>
      </c>
      <c r="AC2782" s="34">
        <f t="shared" si="196"/>
        <v>423.738</v>
      </c>
      <c r="AD2782" s="34">
        <f t="shared" si="203"/>
        <v>2.6750000000000114</v>
      </c>
      <c r="AE2782" s="34">
        <f t="shared" si="203"/>
        <v>2.0550000000000068</v>
      </c>
      <c r="AF2782" s="34">
        <f t="shared" si="204"/>
        <v>0.62000000000000455</v>
      </c>
    </row>
    <row r="2783" spans="1:32" s="34" customFormat="1" x14ac:dyDescent="0.2">
      <c r="A2783" s="34" t="s">
        <v>200</v>
      </c>
      <c r="B2783" s="42">
        <v>473421095052301</v>
      </c>
      <c r="C2783" s="36">
        <v>312</v>
      </c>
      <c r="D2783" s="37">
        <v>40221</v>
      </c>
      <c r="E2783" s="37"/>
      <c r="F2783" s="37"/>
      <c r="G2783" s="37"/>
      <c r="H2783" s="37"/>
      <c r="I2783" s="37"/>
      <c r="J2783" s="38" t="s">
        <v>206</v>
      </c>
      <c r="K2783" s="38"/>
      <c r="L2783" s="38"/>
      <c r="M2783" s="38"/>
      <c r="N2783" s="38"/>
      <c r="O2783" s="38"/>
      <c r="P2783" s="38"/>
      <c r="U2783" s="39">
        <f t="shared" si="205"/>
        <v>10.872703412073491</v>
      </c>
      <c r="V2783" s="40">
        <v>3.3140000000000001</v>
      </c>
      <c r="W2783" s="40"/>
      <c r="X2783" s="40">
        <f t="shared" si="197"/>
        <v>8.8451443569553803</v>
      </c>
      <c r="Y2783" s="40">
        <v>2.6960000000000002</v>
      </c>
      <c r="AA2783" s="34">
        <v>426.40199999999999</v>
      </c>
      <c r="AB2783" s="34">
        <f t="shared" si="202"/>
        <v>423.08799999999997</v>
      </c>
      <c r="AC2783" s="34">
        <f t="shared" si="196"/>
        <v>423.70599999999996</v>
      </c>
      <c r="AD2783" s="34">
        <f t="shared" si="203"/>
        <v>2.7050000000000409</v>
      </c>
      <c r="AE2783" s="34">
        <f t="shared" si="203"/>
        <v>2.0870000000000459</v>
      </c>
      <c r="AF2783" s="34">
        <f t="shared" si="204"/>
        <v>0.617999999999995</v>
      </c>
    </row>
    <row r="2784" spans="1:32" s="34" customFormat="1" x14ac:dyDescent="0.2">
      <c r="A2784" s="34" t="s">
        <v>200</v>
      </c>
      <c r="B2784" s="42">
        <v>473421095052301</v>
      </c>
      <c r="C2784" s="36">
        <v>312</v>
      </c>
      <c r="D2784" s="37">
        <v>40246</v>
      </c>
      <c r="E2784" s="37"/>
      <c r="F2784" s="37"/>
      <c r="G2784" s="37"/>
      <c r="H2784" s="37"/>
      <c r="I2784" s="37"/>
      <c r="J2784" s="38" t="s">
        <v>206</v>
      </c>
      <c r="K2784" s="38"/>
      <c r="L2784" s="38"/>
      <c r="M2784" s="38"/>
      <c r="N2784" s="38"/>
      <c r="O2784" s="38"/>
      <c r="P2784" s="38"/>
      <c r="U2784" s="39">
        <f t="shared" si="205"/>
        <v>11.085958005249344</v>
      </c>
      <c r="V2784" s="40">
        <v>3.379</v>
      </c>
      <c r="W2784" s="40"/>
      <c r="X2784" s="40">
        <f t="shared" si="197"/>
        <v>8.9140419947506562</v>
      </c>
      <c r="Y2784" s="40">
        <v>2.7170000000000001</v>
      </c>
      <c r="AA2784" s="34">
        <v>426.40199999999999</v>
      </c>
      <c r="AB2784" s="34">
        <f t="shared" si="202"/>
        <v>423.02299999999997</v>
      </c>
      <c r="AC2784" s="34">
        <f t="shared" si="196"/>
        <v>423.685</v>
      </c>
      <c r="AD2784" s="34">
        <f t="shared" si="203"/>
        <v>2.7700000000000387</v>
      </c>
      <c r="AE2784" s="34">
        <f t="shared" si="203"/>
        <v>2.1080000000000041</v>
      </c>
      <c r="AF2784" s="34">
        <f t="shared" si="204"/>
        <v>0.66200000000003456</v>
      </c>
    </row>
    <row r="2785" spans="1:32" s="34" customFormat="1" x14ac:dyDescent="0.2">
      <c r="A2785" s="34" t="s">
        <v>200</v>
      </c>
      <c r="B2785" s="42">
        <v>473421095052301</v>
      </c>
      <c r="C2785" s="36">
        <v>312</v>
      </c>
      <c r="D2785" s="37">
        <v>40274</v>
      </c>
      <c r="E2785" s="37"/>
      <c r="F2785" s="37"/>
      <c r="G2785" s="37"/>
      <c r="H2785" s="37"/>
      <c r="I2785" s="37"/>
      <c r="J2785" s="38" t="s">
        <v>206</v>
      </c>
      <c r="K2785" s="38"/>
      <c r="L2785" s="38"/>
      <c r="M2785" s="38"/>
      <c r="N2785" s="38"/>
      <c r="O2785" s="38"/>
      <c r="P2785" s="38"/>
      <c r="U2785" s="39">
        <f t="shared" si="205"/>
        <v>10.567585301837271</v>
      </c>
      <c r="V2785" s="40">
        <v>3.2210000000000001</v>
      </c>
      <c r="W2785" s="40"/>
      <c r="X2785" s="40">
        <f t="shared" si="197"/>
        <v>8.727034120734908</v>
      </c>
      <c r="Y2785" s="40">
        <v>2.66</v>
      </c>
      <c r="AA2785" s="34">
        <v>426.40199999999999</v>
      </c>
      <c r="AB2785" s="34">
        <f t="shared" si="202"/>
        <v>423.18099999999998</v>
      </c>
      <c r="AC2785" s="34">
        <f t="shared" si="196"/>
        <v>423.74199999999996</v>
      </c>
      <c r="AD2785" s="34">
        <f t="shared" si="203"/>
        <v>2.6120000000000232</v>
      </c>
      <c r="AE2785" s="34">
        <f t="shared" si="203"/>
        <v>2.0510000000000446</v>
      </c>
      <c r="AF2785" s="34">
        <f t="shared" si="204"/>
        <v>0.56099999999997863</v>
      </c>
    </row>
    <row r="2786" spans="1:32" s="34" customFormat="1" x14ac:dyDescent="0.2">
      <c r="A2786" s="34" t="s">
        <v>200</v>
      </c>
      <c r="B2786" s="42">
        <v>473421095052301</v>
      </c>
      <c r="C2786" s="36">
        <v>312</v>
      </c>
      <c r="D2786" s="37">
        <v>40331</v>
      </c>
      <c r="E2786" s="37"/>
      <c r="F2786" s="37"/>
      <c r="G2786" s="37"/>
      <c r="H2786" s="37"/>
      <c r="I2786" s="37"/>
      <c r="J2786" s="38" t="s">
        <v>206</v>
      </c>
      <c r="K2786" s="38"/>
      <c r="L2786" s="38"/>
      <c r="M2786" s="38"/>
      <c r="N2786" s="38"/>
      <c r="O2786" s="38"/>
      <c r="P2786" s="38"/>
      <c r="U2786" s="39">
        <f t="shared" si="205"/>
        <v>9.7440944881889759</v>
      </c>
      <c r="V2786" s="40">
        <v>2.97</v>
      </c>
      <c r="W2786" s="40"/>
      <c r="X2786" s="40">
        <f t="shared" si="197"/>
        <v>8.4547244094488185</v>
      </c>
      <c r="Y2786" s="40">
        <v>2.577</v>
      </c>
      <c r="AA2786" s="34">
        <v>426.40199999999999</v>
      </c>
      <c r="AB2786" s="34">
        <f t="shared" si="202"/>
        <v>423.43199999999996</v>
      </c>
      <c r="AC2786" s="34">
        <f t="shared" si="196"/>
        <v>423.82499999999999</v>
      </c>
      <c r="AD2786" s="34">
        <f t="shared" si="203"/>
        <v>2.3610000000000468</v>
      </c>
      <c r="AE2786" s="34">
        <f t="shared" si="203"/>
        <v>1.9680000000000177</v>
      </c>
      <c r="AF2786" s="34">
        <f t="shared" si="204"/>
        <v>0.3930000000000291</v>
      </c>
    </row>
    <row r="2787" spans="1:32" s="34" customFormat="1" x14ac:dyDescent="0.2">
      <c r="A2787" s="34" t="s">
        <v>200</v>
      </c>
      <c r="B2787" s="42">
        <v>473421095052301</v>
      </c>
      <c r="C2787" s="36">
        <v>312</v>
      </c>
      <c r="D2787" s="37">
        <v>40378</v>
      </c>
      <c r="E2787" s="37"/>
      <c r="F2787" s="37"/>
      <c r="G2787" s="37"/>
      <c r="H2787" s="37"/>
      <c r="I2787" s="37"/>
      <c r="J2787" s="38" t="s">
        <v>206</v>
      </c>
      <c r="K2787" s="38"/>
      <c r="L2787" s="38"/>
      <c r="M2787" s="38"/>
      <c r="N2787" s="38"/>
      <c r="O2787" s="38"/>
      <c r="P2787" s="38"/>
      <c r="U2787" s="39">
        <f t="shared" si="205"/>
        <v>9.6883202099737531</v>
      </c>
      <c r="V2787" s="40">
        <v>2.9529999999999998</v>
      </c>
      <c r="W2787" s="40"/>
      <c r="X2787" s="40">
        <f t="shared" si="197"/>
        <v>8.4087926509186346</v>
      </c>
      <c r="Y2787" s="40">
        <v>2.5630000000000002</v>
      </c>
      <c r="AA2787" s="34">
        <v>426.40199999999999</v>
      </c>
      <c r="AB2787" s="34">
        <f t="shared" si="202"/>
        <v>423.44900000000001</v>
      </c>
      <c r="AC2787" s="34">
        <f t="shared" si="196"/>
        <v>423.839</v>
      </c>
      <c r="AD2787" s="34">
        <f t="shared" si="203"/>
        <v>2.3439999999999941</v>
      </c>
      <c r="AE2787" s="34">
        <f t="shared" si="203"/>
        <v>1.9540000000000077</v>
      </c>
      <c r="AF2787" s="34">
        <f t="shared" si="204"/>
        <v>0.38999999999998636</v>
      </c>
    </row>
    <row r="2788" spans="1:32" s="34" customFormat="1" x14ac:dyDescent="0.2">
      <c r="A2788" s="34" t="s">
        <v>200</v>
      </c>
      <c r="B2788" s="42">
        <v>473421095052301</v>
      </c>
      <c r="C2788" s="36">
        <v>312</v>
      </c>
      <c r="D2788" s="37">
        <v>40417</v>
      </c>
      <c r="E2788" s="37"/>
      <c r="F2788" s="37"/>
      <c r="G2788" s="37"/>
      <c r="H2788" s="37"/>
      <c r="I2788" s="37"/>
      <c r="J2788" s="38" t="s">
        <v>206</v>
      </c>
      <c r="K2788" s="38"/>
      <c r="L2788" s="38"/>
      <c r="M2788" s="38"/>
      <c r="N2788" s="38"/>
      <c r="O2788" s="38"/>
      <c r="P2788" s="38"/>
      <c r="U2788" s="39">
        <f t="shared" si="205"/>
        <v>8.9895013123359586</v>
      </c>
      <c r="V2788" s="40">
        <v>2.74</v>
      </c>
      <c r="W2788" s="40"/>
      <c r="X2788" s="40">
        <f t="shared" si="197"/>
        <v>7.9461942257217846</v>
      </c>
      <c r="Y2788" s="40">
        <v>2.4220000000000002</v>
      </c>
      <c r="AA2788" s="34">
        <v>426.40199999999999</v>
      </c>
      <c r="AB2788" s="34">
        <f t="shared" si="202"/>
        <v>423.66199999999998</v>
      </c>
      <c r="AC2788" s="34">
        <f t="shared" si="196"/>
        <v>423.97999999999996</v>
      </c>
      <c r="AD2788" s="34">
        <f t="shared" si="203"/>
        <v>2.1310000000000286</v>
      </c>
      <c r="AE2788" s="34">
        <f t="shared" si="203"/>
        <v>1.813000000000045</v>
      </c>
      <c r="AF2788" s="34">
        <f t="shared" si="204"/>
        <v>0.31799999999998363</v>
      </c>
    </row>
    <row r="2789" spans="1:32" s="34" customFormat="1" x14ac:dyDescent="0.2">
      <c r="A2789" s="34" t="s">
        <v>200</v>
      </c>
      <c r="B2789" s="42">
        <v>473421095052301</v>
      </c>
      <c r="C2789" s="36">
        <v>312</v>
      </c>
      <c r="D2789" s="37">
        <v>40442</v>
      </c>
      <c r="E2789" s="37"/>
      <c r="F2789" s="37"/>
      <c r="G2789" s="37"/>
      <c r="H2789" s="37"/>
      <c r="I2789" s="37"/>
      <c r="J2789" s="38" t="s">
        <v>206</v>
      </c>
      <c r="K2789" s="38"/>
      <c r="L2789" s="38"/>
      <c r="M2789" s="38"/>
      <c r="N2789" s="38"/>
      <c r="O2789" s="38"/>
      <c r="P2789" s="38"/>
      <c r="U2789" s="39">
        <f t="shared" si="205"/>
        <v>8.5925196850393704</v>
      </c>
      <c r="V2789" s="40">
        <v>2.6190000000000002</v>
      </c>
      <c r="W2789" s="40"/>
      <c r="X2789" s="40">
        <f t="shared" si="197"/>
        <v>7.6870078740157473</v>
      </c>
      <c r="Y2789" s="40">
        <v>2.343</v>
      </c>
      <c r="AA2789" s="34">
        <v>426.40199999999999</v>
      </c>
      <c r="AB2789" s="34">
        <f t="shared" si="202"/>
        <v>423.78299999999996</v>
      </c>
      <c r="AC2789" s="34">
        <f t="shared" si="196"/>
        <v>424.05899999999997</v>
      </c>
      <c r="AD2789" s="34">
        <f t="shared" si="203"/>
        <v>2.0100000000000477</v>
      </c>
      <c r="AE2789" s="34">
        <f t="shared" si="203"/>
        <v>1.7340000000000373</v>
      </c>
      <c r="AF2789" s="34">
        <f t="shared" si="204"/>
        <v>0.27600000000001046</v>
      </c>
    </row>
    <row r="2790" spans="1:32" s="34" customFormat="1" x14ac:dyDescent="0.2">
      <c r="A2790" s="34" t="s">
        <v>200</v>
      </c>
      <c r="B2790" s="42">
        <v>473421095052301</v>
      </c>
      <c r="C2790" s="36">
        <v>312</v>
      </c>
      <c r="D2790" s="37">
        <v>40485</v>
      </c>
      <c r="E2790" s="37"/>
      <c r="F2790" s="37"/>
      <c r="G2790" s="37"/>
      <c r="H2790" s="37"/>
      <c r="I2790" s="37"/>
      <c r="J2790" s="38" t="s">
        <v>206</v>
      </c>
      <c r="K2790" s="38"/>
      <c r="L2790" s="38"/>
      <c r="M2790" s="38"/>
      <c r="N2790" s="38"/>
      <c r="O2790" s="38"/>
      <c r="P2790" s="38"/>
      <c r="U2790" s="39">
        <f t="shared" si="205"/>
        <v>8.507217847769029</v>
      </c>
      <c r="V2790" s="40">
        <v>2.593</v>
      </c>
      <c r="W2790" s="40"/>
      <c r="X2790" s="40">
        <f t="shared" si="197"/>
        <v>7.4245406824146976</v>
      </c>
      <c r="Y2790" s="40">
        <v>2.2629999999999999</v>
      </c>
      <c r="AA2790" s="34">
        <v>426.40199999999999</v>
      </c>
      <c r="AB2790" s="34">
        <f>AA2790-V2790</f>
        <v>423.80899999999997</v>
      </c>
      <c r="AC2790" s="34">
        <f>AA2790-Y2790</f>
        <v>424.13900000000001</v>
      </c>
      <c r="AD2790" s="34">
        <f>425.793-AB2790</f>
        <v>1.9840000000000373</v>
      </c>
      <c r="AE2790" s="34">
        <f t="shared" si="203"/>
        <v>1.6539999999999964</v>
      </c>
      <c r="AF2790" s="34">
        <f>AC2790-AB2790</f>
        <v>0.33000000000004093</v>
      </c>
    </row>
    <row r="2791" spans="1:32" s="34" customFormat="1" x14ac:dyDescent="0.2">
      <c r="A2791" s="34" t="s">
        <v>200</v>
      </c>
      <c r="B2791" s="42">
        <v>473421095052301</v>
      </c>
      <c r="C2791" s="36">
        <v>312</v>
      </c>
      <c r="D2791" s="37">
        <v>40514</v>
      </c>
      <c r="E2791" s="37"/>
      <c r="F2791" s="37"/>
      <c r="G2791" s="37"/>
      <c r="H2791" s="37"/>
      <c r="I2791" s="37"/>
      <c r="J2791" s="38" t="s">
        <v>206</v>
      </c>
      <c r="K2791" s="38"/>
      <c r="L2791" s="38"/>
      <c r="M2791" s="38"/>
      <c r="N2791" s="38"/>
      <c r="O2791" s="38"/>
      <c r="P2791" s="38"/>
      <c r="U2791" s="39">
        <f t="shared" si="205"/>
        <v>8.7598425196850389</v>
      </c>
      <c r="V2791" s="40">
        <v>2.67</v>
      </c>
      <c r="W2791" s="40"/>
      <c r="X2791" s="40">
        <f t="shared" si="197"/>
        <v>7.6476377952755898</v>
      </c>
      <c r="Y2791" s="40">
        <v>2.331</v>
      </c>
      <c r="AA2791" s="34">
        <v>426.40199999999999</v>
      </c>
      <c r="AB2791" s="34">
        <f>AA2791-V2791</f>
        <v>423.73199999999997</v>
      </c>
      <c r="AC2791" s="34">
        <f>AA2791-Y2791</f>
        <v>424.07099999999997</v>
      </c>
      <c r="AD2791" s="34">
        <f>425.793-AB2791</f>
        <v>2.0610000000000355</v>
      </c>
      <c r="AE2791" s="34">
        <f t="shared" si="203"/>
        <v>1.7220000000000368</v>
      </c>
      <c r="AF2791" s="34">
        <f>AC2791-AB2791</f>
        <v>0.33899999999999864</v>
      </c>
    </row>
    <row r="2792" spans="1:32" s="34" customFormat="1" x14ac:dyDescent="0.2">
      <c r="A2792" s="34" t="s">
        <v>200</v>
      </c>
      <c r="B2792" s="42">
        <v>473421095052301</v>
      </c>
      <c r="C2792" s="36">
        <v>312</v>
      </c>
      <c r="D2792" s="37">
        <v>40549</v>
      </c>
      <c r="E2792" s="37"/>
      <c r="F2792" s="37"/>
      <c r="G2792" s="37"/>
      <c r="H2792" s="37"/>
      <c r="I2792" s="37"/>
      <c r="J2792" s="38" t="s">
        <v>202</v>
      </c>
      <c r="K2792" s="38"/>
      <c r="L2792" s="38"/>
      <c r="M2792" s="38"/>
      <c r="N2792" s="38"/>
      <c r="O2792" s="38"/>
      <c r="P2792" s="38"/>
      <c r="U2792" s="39"/>
      <c r="V2792" s="40"/>
      <c r="W2792" s="40"/>
      <c r="X2792" s="40">
        <f t="shared" si="197"/>
        <v>7.8083989501312328</v>
      </c>
      <c r="Y2792" s="40">
        <v>2.38</v>
      </c>
      <c r="Z2792" s="34" t="s">
        <v>171</v>
      </c>
      <c r="AA2792" s="34">
        <v>426.40199999999999</v>
      </c>
      <c r="AC2792" s="34">
        <f>AA2792-Y2792</f>
        <v>424.02199999999999</v>
      </c>
      <c r="AE2792" s="34">
        <f>425.793-AC2792</f>
        <v>1.771000000000015</v>
      </c>
    </row>
    <row r="2793" spans="1:32" s="34" customFormat="1" x14ac:dyDescent="0.2">
      <c r="A2793" s="34" t="s">
        <v>200</v>
      </c>
      <c r="C2793" s="36"/>
      <c r="D2793" s="37"/>
      <c r="E2793" s="37"/>
      <c r="F2793" s="37"/>
      <c r="G2793" s="37"/>
      <c r="H2793" s="37"/>
      <c r="I2793" s="37"/>
      <c r="J2793" s="38"/>
      <c r="K2793" s="38"/>
      <c r="L2793" s="38"/>
      <c r="M2793" s="38"/>
      <c r="N2793" s="38"/>
      <c r="O2793" s="38"/>
      <c r="P2793" s="38"/>
      <c r="U2793" s="39"/>
      <c r="V2793" s="40"/>
      <c r="W2793" s="40"/>
      <c r="X2793" s="40"/>
    </row>
    <row r="2794" spans="1:32" s="34" customFormat="1" x14ac:dyDescent="0.2">
      <c r="A2794" s="34" t="s">
        <v>200</v>
      </c>
      <c r="B2794" s="42">
        <v>473419095052401</v>
      </c>
      <c r="C2794" s="36">
        <v>313</v>
      </c>
      <c r="D2794" s="37">
        <v>30480</v>
      </c>
      <c r="E2794" s="37"/>
      <c r="F2794" s="37"/>
      <c r="G2794" s="37"/>
      <c r="H2794" s="37"/>
      <c r="I2794" s="37"/>
      <c r="J2794" s="38" t="str">
        <f t="shared" ref="J2794:J2857" si="206">IF(ISBLANK(Q2794),"V","S")</f>
        <v>S</v>
      </c>
      <c r="K2794" s="38"/>
      <c r="L2794" s="38"/>
      <c r="M2794" s="38"/>
      <c r="N2794" s="38"/>
      <c r="O2794" s="38"/>
      <c r="P2794" s="38"/>
      <c r="Q2794" s="34">
        <v>8</v>
      </c>
      <c r="R2794" s="34">
        <v>3.95</v>
      </c>
      <c r="U2794" s="39">
        <f t="shared" ref="U2794:U2828" si="207">V2794*3.281</f>
        <v>4.0487539999999997</v>
      </c>
      <c r="V2794" s="34">
        <v>1.234</v>
      </c>
      <c r="X2794" s="39"/>
      <c r="Z2794" s="34" t="s">
        <v>50</v>
      </c>
      <c r="AA2794" s="34">
        <v>424.97899999999998</v>
      </c>
      <c r="AB2794" s="34">
        <v>423.74400000000003</v>
      </c>
      <c r="AD2794" s="34">
        <v>0.52300000000000002</v>
      </c>
    </row>
    <row r="2795" spans="1:32" s="34" customFormat="1" x14ac:dyDescent="0.2">
      <c r="A2795" s="34" t="s">
        <v>200</v>
      </c>
      <c r="B2795" s="42">
        <v>473419095052401</v>
      </c>
      <c r="C2795" s="36">
        <v>313</v>
      </c>
      <c r="D2795" s="37">
        <v>30483</v>
      </c>
      <c r="E2795" s="37"/>
      <c r="F2795" s="37"/>
      <c r="G2795" s="37"/>
      <c r="H2795" s="37"/>
      <c r="I2795" s="37"/>
      <c r="J2795" s="38" t="str">
        <f t="shared" si="206"/>
        <v>S</v>
      </c>
      <c r="K2795" s="38"/>
      <c r="L2795" s="38"/>
      <c r="M2795" s="38"/>
      <c r="N2795" s="38"/>
      <c r="O2795" s="38"/>
      <c r="P2795" s="38"/>
      <c r="Q2795" s="34">
        <v>4</v>
      </c>
      <c r="R2795" s="34">
        <v>1.36</v>
      </c>
      <c r="U2795" s="39">
        <f t="shared" si="207"/>
        <v>2.6412050000000002</v>
      </c>
      <c r="V2795" s="34">
        <v>0.80500000000000005</v>
      </c>
      <c r="X2795" s="39"/>
      <c r="AA2795" s="34">
        <v>424.97899999999998</v>
      </c>
      <c r="AB2795" s="34">
        <v>424.17399999999998</v>
      </c>
      <c r="AD2795" s="34">
        <v>9.4E-2</v>
      </c>
    </row>
    <row r="2796" spans="1:32" s="34" customFormat="1" x14ac:dyDescent="0.2">
      <c r="A2796" s="34" t="s">
        <v>200</v>
      </c>
      <c r="B2796" s="42">
        <v>473419095052401</v>
      </c>
      <c r="C2796" s="36">
        <v>313</v>
      </c>
      <c r="D2796" s="37">
        <v>30488</v>
      </c>
      <c r="E2796" s="37"/>
      <c r="F2796" s="37"/>
      <c r="G2796" s="37"/>
      <c r="H2796" s="37"/>
      <c r="I2796" s="37"/>
      <c r="J2796" s="38" t="str">
        <f t="shared" si="206"/>
        <v>S</v>
      </c>
      <c r="K2796" s="38"/>
      <c r="L2796" s="38"/>
      <c r="M2796" s="38"/>
      <c r="N2796" s="38"/>
      <c r="O2796" s="38"/>
      <c r="P2796" s="38"/>
      <c r="Q2796" s="34">
        <v>5</v>
      </c>
      <c r="R2796" s="34">
        <v>2.29</v>
      </c>
      <c r="U2796" s="39">
        <f t="shared" si="207"/>
        <v>2.7101060000000001</v>
      </c>
      <c r="V2796" s="34">
        <v>0.82599999999999996</v>
      </c>
      <c r="X2796" s="39"/>
      <c r="AA2796" s="34">
        <v>424.97899999999998</v>
      </c>
      <c r="AB2796" s="34">
        <v>424.15300000000002</v>
      </c>
      <c r="AD2796" s="34">
        <v>0.115</v>
      </c>
    </row>
    <row r="2797" spans="1:32" s="34" customFormat="1" x14ac:dyDescent="0.2">
      <c r="A2797" s="34" t="s">
        <v>200</v>
      </c>
      <c r="B2797" s="42">
        <v>473419095052401</v>
      </c>
      <c r="C2797" s="36">
        <v>313</v>
      </c>
      <c r="D2797" s="37">
        <v>30509</v>
      </c>
      <c r="E2797" s="37"/>
      <c r="F2797" s="37"/>
      <c r="G2797" s="37"/>
      <c r="H2797" s="37"/>
      <c r="I2797" s="37"/>
      <c r="J2797" s="38" t="str">
        <f t="shared" si="206"/>
        <v>S</v>
      </c>
      <c r="K2797" s="38"/>
      <c r="L2797" s="38"/>
      <c r="M2797" s="38"/>
      <c r="N2797" s="38"/>
      <c r="O2797" s="38"/>
      <c r="P2797" s="38"/>
      <c r="Q2797" s="34">
        <v>3.5</v>
      </c>
      <c r="R2797" s="34">
        <v>0.75</v>
      </c>
      <c r="U2797" s="39">
        <f t="shared" si="207"/>
        <v>2.7494779999999999</v>
      </c>
      <c r="V2797" s="34">
        <v>0.83799999999999997</v>
      </c>
      <c r="X2797" s="39"/>
      <c r="AA2797" s="34">
        <v>424.97899999999998</v>
      </c>
      <c r="AB2797" s="34">
        <v>424.14</v>
      </c>
      <c r="AD2797" s="34">
        <v>0.127</v>
      </c>
    </row>
    <row r="2798" spans="1:32" s="34" customFormat="1" x14ac:dyDescent="0.2">
      <c r="A2798" s="34" t="s">
        <v>200</v>
      </c>
      <c r="B2798" s="42">
        <v>473419095052401</v>
      </c>
      <c r="C2798" s="36">
        <v>313</v>
      </c>
      <c r="D2798" s="37">
        <v>30566</v>
      </c>
      <c r="E2798" s="37"/>
      <c r="F2798" s="37"/>
      <c r="G2798" s="37"/>
      <c r="H2798" s="37"/>
      <c r="I2798" s="37"/>
      <c r="J2798" s="38" t="str">
        <f t="shared" si="206"/>
        <v>S</v>
      </c>
      <c r="K2798" s="38"/>
      <c r="L2798" s="38"/>
      <c r="M2798" s="38"/>
      <c r="N2798" s="38"/>
      <c r="O2798" s="38"/>
      <c r="P2798" s="38"/>
      <c r="Q2798" s="34">
        <v>4</v>
      </c>
      <c r="R2798" s="34">
        <v>0.94</v>
      </c>
      <c r="U2798" s="39">
        <f t="shared" si="207"/>
        <v>3.0611730000000001</v>
      </c>
      <c r="V2798" s="34">
        <v>0.93300000000000005</v>
      </c>
      <c r="X2798" s="39"/>
      <c r="AA2798" s="34">
        <v>424.97899999999998</v>
      </c>
      <c r="AB2798" s="34">
        <v>424.04599999999999</v>
      </c>
      <c r="AD2798" s="34">
        <v>0.222</v>
      </c>
    </row>
    <row r="2799" spans="1:32" s="34" customFormat="1" x14ac:dyDescent="0.2">
      <c r="A2799" s="34" t="s">
        <v>200</v>
      </c>
      <c r="B2799" s="42">
        <v>473419095052401</v>
      </c>
      <c r="C2799" s="36">
        <v>313</v>
      </c>
      <c r="D2799" s="37">
        <v>30737</v>
      </c>
      <c r="E2799" s="37"/>
      <c r="F2799" s="37"/>
      <c r="G2799" s="37"/>
      <c r="H2799" s="37"/>
      <c r="I2799" s="37"/>
      <c r="J2799" s="38" t="str">
        <f t="shared" si="206"/>
        <v>S</v>
      </c>
      <c r="K2799" s="38"/>
      <c r="L2799" s="38"/>
      <c r="M2799" s="38"/>
      <c r="N2799" s="38"/>
      <c r="O2799" s="38"/>
      <c r="P2799" s="38"/>
      <c r="Q2799" s="34">
        <v>4</v>
      </c>
      <c r="R2799" s="34">
        <v>0.97</v>
      </c>
      <c r="U2799" s="39">
        <f t="shared" si="207"/>
        <v>3.0316440000000004</v>
      </c>
      <c r="V2799" s="34">
        <v>0.92400000000000004</v>
      </c>
      <c r="X2799" s="39"/>
      <c r="AA2799" s="34">
        <v>424.97899999999998</v>
      </c>
      <c r="AB2799" s="34">
        <v>424.05500000000001</v>
      </c>
      <c r="AD2799" s="34">
        <v>0.21299999999999999</v>
      </c>
    </row>
    <row r="2800" spans="1:32" s="34" customFormat="1" x14ac:dyDescent="0.2">
      <c r="A2800" s="34" t="s">
        <v>200</v>
      </c>
      <c r="B2800" s="42">
        <v>473419095052401</v>
      </c>
      <c r="C2800" s="36">
        <v>313</v>
      </c>
      <c r="D2800" s="37">
        <v>30739</v>
      </c>
      <c r="E2800" s="37"/>
      <c r="F2800" s="37"/>
      <c r="G2800" s="37"/>
      <c r="H2800" s="37"/>
      <c r="I2800" s="37"/>
      <c r="J2800" s="38" t="str">
        <f t="shared" si="206"/>
        <v>S</v>
      </c>
      <c r="K2800" s="38"/>
      <c r="L2800" s="38"/>
      <c r="M2800" s="38"/>
      <c r="N2800" s="38"/>
      <c r="O2800" s="38"/>
      <c r="P2800" s="38"/>
      <c r="Q2800" s="34">
        <v>4</v>
      </c>
      <c r="R2800" s="34">
        <v>0.97</v>
      </c>
      <c r="U2800" s="39">
        <f t="shared" si="207"/>
        <v>3.0316440000000004</v>
      </c>
      <c r="V2800" s="34">
        <v>0.92400000000000004</v>
      </c>
      <c r="X2800" s="39"/>
      <c r="AA2800" s="34">
        <v>424.97899999999998</v>
      </c>
      <c r="AB2800" s="34">
        <v>424.05500000000001</v>
      </c>
      <c r="AD2800" s="34">
        <v>0.21299999999999999</v>
      </c>
    </row>
    <row r="2801" spans="1:30" s="34" customFormat="1" x14ac:dyDescent="0.2">
      <c r="A2801" s="34" t="s">
        <v>200</v>
      </c>
      <c r="B2801" s="42">
        <v>473419095052401</v>
      </c>
      <c r="C2801" s="36">
        <v>313</v>
      </c>
      <c r="D2801" s="37">
        <v>30778</v>
      </c>
      <c r="E2801" s="37"/>
      <c r="F2801" s="37"/>
      <c r="G2801" s="37"/>
      <c r="H2801" s="37"/>
      <c r="I2801" s="37"/>
      <c r="J2801" s="38" t="str">
        <f t="shared" si="206"/>
        <v>S</v>
      </c>
      <c r="K2801" s="38"/>
      <c r="L2801" s="38"/>
      <c r="M2801" s="38"/>
      <c r="N2801" s="38"/>
      <c r="O2801" s="38"/>
      <c r="P2801" s="38"/>
      <c r="Q2801" s="34">
        <v>6</v>
      </c>
      <c r="R2801" s="34">
        <v>3.43</v>
      </c>
      <c r="U2801" s="39">
        <f t="shared" si="207"/>
        <v>2.5690230000000001</v>
      </c>
      <c r="V2801" s="34">
        <v>0.78300000000000003</v>
      </c>
      <c r="X2801" s="39"/>
      <c r="AA2801" s="34">
        <v>424.97899999999998</v>
      </c>
      <c r="AB2801" s="34">
        <v>424.19499999999999</v>
      </c>
      <c r="AD2801" s="34">
        <v>7.1999999999999995E-2</v>
      </c>
    </row>
    <row r="2802" spans="1:30" s="34" customFormat="1" x14ac:dyDescent="0.2">
      <c r="A2802" s="34" t="s">
        <v>200</v>
      </c>
      <c r="B2802" s="42">
        <v>473419095052401</v>
      </c>
      <c r="C2802" s="36">
        <v>313</v>
      </c>
      <c r="D2802" s="37">
        <v>30785</v>
      </c>
      <c r="E2802" s="37"/>
      <c r="F2802" s="37"/>
      <c r="G2802" s="37"/>
      <c r="H2802" s="37"/>
      <c r="I2802" s="37"/>
      <c r="J2802" s="38" t="str">
        <f t="shared" si="206"/>
        <v>S</v>
      </c>
      <c r="K2802" s="38"/>
      <c r="L2802" s="38"/>
      <c r="M2802" s="38"/>
      <c r="N2802" s="38"/>
      <c r="O2802" s="38"/>
      <c r="P2802" s="38"/>
      <c r="Q2802" s="34">
        <v>6</v>
      </c>
      <c r="R2802" s="34">
        <v>3.41</v>
      </c>
      <c r="U2802" s="39">
        <f t="shared" si="207"/>
        <v>2.5887090000000001</v>
      </c>
      <c r="V2802" s="34">
        <v>0.78900000000000003</v>
      </c>
      <c r="X2802" s="39"/>
      <c r="AA2802" s="34">
        <v>424.97899999999998</v>
      </c>
      <c r="AB2802" s="34">
        <v>424.18900000000002</v>
      </c>
      <c r="AD2802" s="34">
        <v>7.8E-2</v>
      </c>
    </row>
    <row r="2803" spans="1:30" s="34" customFormat="1" x14ac:dyDescent="0.2">
      <c r="A2803" s="34" t="s">
        <v>200</v>
      </c>
      <c r="B2803" s="42">
        <v>473419095052401</v>
      </c>
      <c r="C2803" s="36">
        <v>313</v>
      </c>
      <c r="D2803" s="37">
        <v>30799</v>
      </c>
      <c r="E2803" s="37"/>
      <c r="F2803" s="37"/>
      <c r="G2803" s="37"/>
      <c r="H2803" s="37"/>
      <c r="I2803" s="37"/>
      <c r="J2803" s="38" t="str">
        <f t="shared" si="206"/>
        <v>S</v>
      </c>
      <c r="K2803" s="38"/>
      <c r="L2803" s="38"/>
      <c r="M2803" s="38"/>
      <c r="N2803" s="38"/>
      <c r="O2803" s="38"/>
      <c r="P2803" s="38"/>
      <c r="Q2803" s="34">
        <v>6</v>
      </c>
      <c r="R2803" s="34">
        <v>3.48</v>
      </c>
      <c r="U2803" s="39">
        <f t="shared" si="207"/>
        <v>2.5198080000000003</v>
      </c>
      <c r="V2803" s="34">
        <v>0.76800000000000002</v>
      </c>
      <c r="X2803" s="39"/>
      <c r="AA2803" s="34">
        <v>424.97899999999998</v>
      </c>
      <c r="AB2803" s="34">
        <v>424.21100000000001</v>
      </c>
      <c r="AD2803" s="34">
        <v>5.7000000000000002E-2</v>
      </c>
    </row>
    <row r="2804" spans="1:30" s="34" customFormat="1" x14ac:dyDescent="0.2">
      <c r="A2804" s="34" t="s">
        <v>200</v>
      </c>
      <c r="B2804" s="42">
        <v>473419095052401</v>
      </c>
      <c r="C2804" s="36">
        <v>313</v>
      </c>
      <c r="D2804" s="37">
        <v>30806</v>
      </c>
      <c r="E2804" s="37"/>
      <c r="F2804" s="37"/>
      <c r="G2804" s="37"/>
      <c r="H2804" s="37"/>
      <c r="I2804" s="37"/>
      <c r="J2804" s="38" t="str">
        <f t="shared" si="206"/>
        <v>S</v>
      </c>
      <c r="K2804" s="38"/>
      <c r="L2804" s="38"/>
      <c r="M2804" s="38"/>
      <c r="N2804" s="38"/>
      <c r="O2804" s="38"/>
      <c r="P2804" s="38"/>
      <c r="Q2804" s="34">
        <v>7</v>
      </c>
      <c r="R2804" s="34">
        <v>4.0999999999999996</v>
      </c>
      <c r="U2804" s="39">
        <f t="shared" si="207"/>
        <v>2.900404</v>
      </c>
      <c r="V2804" s="34">
        <v>0.88400000000000001</v>
      </c>
      <c r="X2804" s="39"/>
      <c r="AA2804" s="34">
        <v>424.97899999999998</v>
      </c>
      <c r="AB2804" s="34">
        <v>424.09500000000003</v>
      </c>
      <c r="AD2804" s="34">
        <v>0.17299999999999999</v>
      </c>
    </row>
    <row r="2805" spans="1:30" s="34" customFormat="1" x14ac:dyDescent="0.2">
      <c r="A2805" s="34" t="s">
        <v>200</v>
      </c>
      <c r="B2805" s="42">
        <v>473419095052401</v>
      </c>
      <c r="C2805" s="36">
        <v>313</v>
      </c>
      <c r="D2805" s="37">
        <v>30830</v>
      </c>
      <c r="E2805" s="37"/>
      <c r="F2805" s="37"/>
      <c r="G2805" s="37"/>
      <c r="H2805" s="37"/>
      <c r="I2805" s="37"/>
      <c r="J2805" s="38" t="str">
        <f t="shared" si="206"/>
        <v>S</v>
      </c>
      <c r="K2805" s="38"/>
      <c r="L2805" s="38"/>
      <c r="M2805" s="38"/>
      <c r="N2805" s="38"/>
      <c r="O2805" s="38"/>
      <c r="P2805" s="38"/>
      <c r="Q2805" s="34">
        <v>6</v>
      </c>
      <c r="R2805" s="34">
        <v>2.96</v>
      </c>
      <c r="U2805" s="39">
        <f t="shared" si="207"/>
        <v>3.0414870000000005</v>
      </c>
      <c r="V2805" s="34">
        <v>0.92700000000000005</v>
      </c>
      <c r="X2805" s="39"/>
      <c r="AA2805" s="34">
        <v>424.97899999999998</v>
      </c>
      <c r="AB2805" s="34">
        <v>424.05200000000002</v>
      </c>
      <c r="AD2805" s="34">
        <v>0.216</v>
      </c>
    </row>
    <row r="2806" spans="1:30" s="34" customFormat="1" x14ac:dyDescent="0.2">
      <c r="A2806" s="34" t="s">
        <v>200</v>
      </c>
      <c r="B2806" s="42">
        <v>473419095052401</v>
      </c>
      <c r="C2806" s="36">
        <v>313</v>
      </c>
      <c r="D2806" s="37">
        <v>30839</v>
      </c>
      <c r="E2806" s="37"/>
      <c r="F2806" s="37"/>
      <c r="G2806" s="37"/>
      <c r="H2806" s="37"/>
      <c r="I2806" s="37"/>
      <c r="J2806" s="38" t="str">
        <f t="shared" si="206"/>
        <v>S</v>
      </c>
      <c r="K2806" s="38"/>
      <c r="L2806" s="38"/>
      <c r="M2806" s="38"/>
      <c r="N2806" s="38"/>
      <c r="O2806" s="38"/>
      <c r="P2806" s="38"/>
      <c r="Q2806" s="34">
        <v>7</v>
      </c>
      <c r="R2806" s="34">
        <v>4.5</v>
      </c>
      <c r="U2806" s="39">
        <f t="shared" si="207"/>
        <v>2.5001220000000002</v>
      </c>
      <c r="V2806" s="34">
        <v>0.76200000000000001</v>
      </c>
      <c r="X2806" s="39"/>
      <c r="AA2806" s="34">
        <v>424.97899999999998</v>
      </c>
      <c r="AB2806" s="34">
        <v>424.21699999999998</v>
      </c>
      <c r="AD2806" s="34">
        <v>5.0999999999999997E-2</v>
      </c>
    </row>
    <row r="2807" spans="1:30" s="34" customFormat="1" x14ac:dyDescent="0.2">
      <c r="A2807" s="34" t="s">
        <v>200</v>
      </c>
      <c r="B2807" s="42">
        <v>473419095052401</v>
      </c>
      <c r="C2807" s="36">
        <v>313</v>
      </c>
      <c r="D2807" s="37">
        <v>30848</v>
      </c>
      <c r="E2807" s="37"/>
      <c r="F2807" s="37"/>
      <c r="G2807" s="37"/>
      <c r="H2807" s="37"/>
      <c r="I2807" s="37"/>
      <c r="J2807" s="38" t="str">
        <f t="shared" si="206"/>
        <v>S</v>
      </c>
      <c r="K2807" s="38"/>
      <c r="L2807" s="38"/>
      <c r="M2807" s="38"/>
      <c r="N2807" s="38"/>
      <c r="O2807" s="38"/>
      <c r="P2807" s="38"/>
      <c r="Q2807" s="34">
        <v>6</v>
      </c>
      <c r="R2807" s="34">
        <v>3.62</v>
      </c>
      <c r="U2807" s="39">
        <f t="shared" si="207"/>
        <v>2.3787250000000002</v>
      </c>
      <c r="V2807" s="34">
        <v>0.72499999999999998</v>
      </c>
      <c r="X2807" s="39"/>
      <c r="AA2807" s="34">
        <v>424.97899999999998</v>
      </c>
      <c r="AB2807" s="34">
        <v>424.25299999999999</v>
      </c>
      <c r="AD2807" s="34">
        <v>1.4E-2</v>
      </c>
    </row>
    <row r="2808" spans="1:30" s="34" customFormat="1" x14ac:dyDescent="0.2">
      <c r="A2808" s="34" t="s">
        <v>200</v>
      </c>
      <c r="B2808" s="42">
        <v>473419095052401</v>
      </c>
      <c r="C2808" s="36">
        <v>313</v>
      </c>
      <c r="D2808" s="37">
        <v>30854</v>
      </c>
      <c r="E2808" s="37"/>
      <c r="F2808" s="37"/>
      <c r="G2808" s="37"/>
      <c r="H2808" s="37"/>
      <c r="I2808" s="37"/>
      <c r="J2808" s="38" t="str">
        <f t="shared" si="206"/>
        <v>S</v>
      </c>
      <c r="K2808" s="38"/>
      <c r="L2808" s="38"/>
      <c r="M2808" s="38"/>
      <c r="N2808" s="38"/>
      <c r="O2808" s="38"/>
      <c r="P2808" s="38"/>
      <c r="Q2808" s="34">
        <v>4</v>
      </c>
      <c r="R2808" s="34">
        <v>1.53</v>
      </c>
      <c r="U2808" s="39">
        <f t="shared" si="207"/>
        <v>2.470593</v>
      </c>
      <c r="V2808" s="34">
        <v>0.753</v>
      </c>
      <c r="X2808" s="39"/>
      <c r="AA2808" s="34">
        <v>424.97899999999998</v>
      </c>
      <c r="AB2808" s="34">
        <v>424.226</v>
      </c>
      <c r="AD2808" s="34">
        <v>4.2000000000000003E-2</v>
      </c>
    </row>
    <row r="2809" spans="1:30" s="34" customFormat="1" x14ac:dyDescent="0.2">
      <c r="A2809" s="34" t="s">
        <v>200</v>
      </c>
      <c r="B2809" s="42">
        <v>473419095052401</v>
      </c>
      <c r="C2809" s="36">
        <v>313</v>
      </c>
      <c r="D2809" s="37">
        <v>30861</v>
      </c>
      <c r="E2809" s="37"/>
      <c r="F2809" s="37"/>
      <c r="G2809" s="37"/>
      <c r="H2809" s="37"/>
      <c r="I2809" s="37"/>
      <c r="J2809" s="38" t="str">
        <f t="shared" si="206"/>
        <v>S</v>
      </c>
      <c r="K2809" s="38"/>
      <c r="L2809" s="38"/>
      <c r="M2809" s="38"/>
      <c r="N2809" s="38"/>
      <c r="O2809" s="38"/>
      <c r="P2809" s="38"/>
      <c r="Q2809" s="34">
        <v>4</v>
      </c>
      <c r="R2809" s="34">
        <v>1.4</v>
      </c>
      <c r="U2809" s="39">
        <f t="shared" si="207"/>
        <v>2.5985520000000002</v>
      </c>
      <c r="V2809" s="34">
        <v>0.79200000000000004</v>
      </c>
      <c r="X2809" s="39"/>
      <c r="AA2809" s="34">
        <v>424.97899999999998</v>
      </c>
      <c r="AB2809" s="34">
        <v>424.18599999999998</v>
      </c>
      <c r="AD2809" s="34">
        <v>8.1000000000000003E-2</v>
      </c>
    </row>
    <row r="2810" spans="1:30" s="34" customFormat="1" x14ac:dyDescent="0.2">
      <c r="A2810" s="34" t="s">
        <v>200</v>
      </c>
      <c r="B2810" s="42">
        <v>473419095052401</v>
      </c>
      <c r="C2810" s="36">
        <v>313</v>
      </c>
      <c r="D2810" s="37">
        <v>30869</v>
      </c>
      <c r="E2810" s="37"/>
      <c r="F2810" s="37"/>
      <c r="G2810" s="37"/>
      <c r="H2810" s="37"/>
      <c r="I2810" s="37"/>
      <c r="J2810" s="38" t="str">
        <f t="shared" si="206"/>
        <v>S</v>
      </c>
      <c r="K2810" s="38"/>
      <c r="L2810" s="38"/>
      <c r="M2810" s="38"/>
      <c r="N2810" s="38"/>
      <c r="O2810" s="38"/>
      <c r="P2810" s="38"/>
      <c r="Q2810" s="34">
        <v>4</v>
      </c>
      <c r="R2810" s="34">
        <v>1.27</v>
      </c>
      <c r="U2810" s="39">
        <f t="shared" si="207"/>
        <v>2.7297919999999998</v>
      </c>
      <c r="V2810" s="34">
        <v>0.83199999999999996</v>
      </c>
      <c r="X2810" s="39"/>
      <c r="AA2810" s="34">
        <v>424.97899999999998</v>
      </c>
      <c r="AB2810" s="34">
        <v>424.14699999999999</v>
      </c>
      <c r="AD2810" s="34">
        <v>0.121</v>
      </c>
    </row>
    <row r="2811" spans="1:30" s="34" customFormat="1" x14ac:dyDescent="0.2">
      <c r="A2811" s="34" t="s">
        <v>200</v>
      </c>
      <c r="B2811" s="42">
        <v>473419095052401</v>
      </c>
      <c r="C2811" s="36">
        <v>313</v>
      </c>
      <c r="D2811" s="37">
        <v>30881</v>
      </c>
      <c r="E2811" s="37"/>
      <c r="F2811" s="37"/>
      <c r="G2811" s="37"/>
      <c r="H2811" s="37"/>
      <c r="I2811" s="37"/>
      <c r="J2811" s="38" t="str">
        <f t="shared" si="206"/>
        <v>S</v>
      </c>
      <c r="K2811" s="38"/>
      <c r="L2811" s="38"/>
      <c r="M2811" s="38"/>
      <c r="N2811" s="38"/>
      <c r="O2811" s="38"/>
      <c r="P2811" s="38"/>
      <c r="Q2811" s="34">
        <v>5</v>
      </c>
      <c r="R2811" s="34">
        <v>1.81</v>
      </c>
      <c r="U2811" s="39">
        <f t="shared" si="207"/>
        <v>3.1891319999999999</v>
      </c>
      <c r="V2811" s="34">
        <v>0.97199999999999998</v>
      </c>
      <c r="X2811" s="39"/>
      <c r="AA2811" s="34">
        <v>424.97899999999998</v>
      </c>
      <c r="AB2811" s="34">
        <v>424.00599999999997</v>
      </c>
      <c r="AD2811" s="34">
        <v>0.26100000000000001</v>
      </c>
    </row>
    <row r="2812" spans="1:30" s="34" customFormat="1" x14ac:dyDescent="0.2">
      <c r="A2812" s="34" t="s">
        <v>200</v>
      </c>
      <c r="B2812" s="42">
        <v>473419095052401</v>
      </c>
      <c r="C2812" s="36">
        <v>313</v>
      </c>
      <c r="D2812" s="37">
        <v>30888</v>
      </c>
      <c r="E2812" s="37"/>
      <c r="F2812" s="37"/>
      <c r="G2812" s="37"/>
      <c r="H2812" s="37"/>
      <c r="I2812" s="37"/>
      <c r="J2812" s="38" t="str">
        <f t="shared" si="206"/>
        <v>S</v>
      </c>
      <c r="K2812" s="38"/>
      <c r="L2812" s="38"/>
      <c r="M2812" s="38"/>
      <c r="N2812" s="38"/>
      <c r="O2812" s="38"/>
      <c r="P2812" s="38"/>
      <c r="Q2812" s="34">
        <v>6</v>
      </c>
      <c r="R2812" s="34">
        <v>2.65</v>
      </c>
      <c r="U2812" s="39">
        <f t="shared" si="207"/>
        <v>3.349901</v>
      </c>
      <c r="V2812" s="34">
        <v>1.0209999999999999</v>
      </c>
      <c r="X2812" s="39"/>
      <c r="AA2812" s="34">
        <v>424.97899999999998</v>
      </c>
      <c r="AB2812" s="34">
        <v>423.95800000000003</v>
      </c>
      <c r="AD2812" s="34">
        <v>0.31</v>
      </c>
    </row>
    <row r="2813" spans="1:30" s="34" customFormat="1" x14ac:dyDescent="0.2">
      <c r="A2813" s="34" t="s">
        <v>200</v>
      </c>
      <c r="B2813" s="42">
        <v>473419095052401</v>
      </c>
      <c r="C2813" s="36">
        <v>313</v>
      </c>
      <c r="D2813" s="37">
        <v>30897</v>
      </c>
      <c r="E2813" s="37"/>
      <c r="F2813" s="37"/>
      <c r="G2813" s="37"/>
      <c r="H2813" s="37"/>
      <c r="I2813" s="37"/>
      <c r="J2813" s="38" t="str">
        <f t="shared" si="206"/>
        <v>S</v>
      </c>
      <c r="K2813" s="38"/>
      <c r="L2813" s="38"/>
      <c r="M2813" s="38"/>
      <c r="N2813" s="38"/>
      <c r="O2813" s="38"/>
      <c r="P2813" s="38"/>
      <c r="Q2813" s="34">
        <v>5</v>
      </c>
      <c r="R2813" s="34">
        <v>1.32</v>
      </c>
      <c r="U2813" s="39">
        <f t="shared" si="207"/>
        <v>3.6812820000000004</v>
      </c>
      <c r="V2813" s="34">
        <v>1.1220000000000001</v>
      </c>
      <c r="X2813" s="39"/>
      <c r="AA2813" s="34">
        <v>424.97899999999998</v>
      </c>
      <c r="AB2813" s="34">
        <v>423.85700000000003</v>
      </c>
      <c r="AD2813" s="34">
        <v>0.41099999999999998</v>
      </c>
    </row>
    <row r="2814" spans="1:30" s="34" customFormat="1" x14ac:dyDescent="0.2">
      <c r="A2814" s="34" t="s">
        <v>200</v>
      </c>
      <c r="B2814" s="42">
        <v>473419095052401</v>
      </c>
      <c r="C2814" s="36">
        <v>313</v>
      </c>
      <c r="D2814" s="37">
        <v>30904</v>
      </c>
      <c r="E2814" s="37"/>
      <c r="F2814" s="37"/>
      <c r="G2814" s="37"/>
      <c r="H2814" s="37"/>
      <c r="I2814" s="37"/>
      <c r="J2814" s="38" t="str">
        <f t="shared" si="206"/>
        <v>S</v>
      </c>
      <c r="K2814" s="38"/>
      <c r="L2814" s="38"/>
      <c r="M2814" s="38"/>
      <c r="N2814" s="38"/>
      <c r="O2814" s="38"/>
      <c r="P2814" s="38"/>
      <c r="Q2814" s="34">
        <v>5</v>
      </c>
      <c r="R2814" s="34">
        <v>1.65</v>
      </c>
      <c r="U2814" s="39">
        <f t="shared" si="207"/>
        <v>3.349901</v>
      </c>
      <c r="V2814" s="34">
        <v>1.0209999999999999</v>
      </c>
      <c r="X2814" s="39"/>
      <c r="AA2814" s="34">
        <v>424.97899999999998</v>
      </c>
      <c r="AB2814" s="34">
        <v>423.95800000000003</v>
      </c>
      <c r="AD2814" s="34">
        <v>0.31</v>
      </c>
    </row>
    <row r="2815" spans="1:30" s="34" customFormat="1" x14ac:dyDescent="0.2">
      <c r="A2815" s="34" t="s">
        <v>200</v>
      </c>
      <c r="B2815" s="42">
        <v>473419095052401</v>
      </c>
      <c r="C2815" s="36">
        <v>313</v>
      </c>
      <c r="D2815" s="37">
        <v>30911</v>
      </c>
      <c r="E2815" s="37"/>
      <c r="F2815" s="37"/>
      <c r="G2815" s="37"/>
      <c r="H2815" s="37"/>
      <c r="I2815" s="37"/>
      <c r="J2815" s="38" t="str">
        <f t="shared" si="206"/>
        <v>S</v>
      </c>
      <c r="K2815" s="38"/>
      <c r="L2815" s="38"/>
      <c r="M2815" s="38"/>
      <c r="N2815" s="38"/>
      <c r="O2815" s="38"/>
      <c r="P2815" s="38"/>
      <c r="Q2815" s="34">
        <v>5</v>
      </c>
      <c r="R2815" s="34">
        <v>1.56</v>
      </c>
      <c r="U2815" s="39">
        <f t="shared" si="207"/>
        <v>3.4417689999999999</v>
      </c>
      <c r="V2815" s="34">
        <v>1.0489999999999999</v>
      </c>
      <c r="X2815" s="39"/>
      <c r="AA2815" s="34">
        <v>424.97899999999998</v>
      </c>
      <c r="AB2815" s="34">
        <v>423.93</v>
      </c>
      <c r="AD2815" s="34">
        <v>0.33800000000000002</v>
      </c>
    </row>
    <row r="2816" spans="1:30" s="34" customFormat="1" x14ac:dyDescent="0.2">
      <c r="A2816" s="34" t="s">
        <v>200</v>
      </c>
      <c r="B2816" s="42">
        <v>473419095052401</v>
      </c>
      <c r="C2816" s="36">
        <v>313</v>
      </c>
      <c r="D2816" s="37">
        <v>30917</v>
      </c>
      <c r="E2816" s="37"/>
      <c r="F2816" s="37"/>
      <c r="G2816" s="37"/>
      <c r="H2816" s="37"/>
      <c r="I2816" s="37"/>
      <c r="J2816" s="38" t="str">
        <f t="shared" si="206"/>
        <v>S</v>
      </c>
      <c r="K2816" s="38"/>
      <c r="L2816" s="38"/>
      <c r="M2816" s="38"/>
      <c r="N2816" s="38"/>
      <c r="O2816" s="38"/>
      <c r="P2816" s="38"/>
      <c r="Q2816" s="34">
        <v>5</v>
      </c>
      <c r="R2816" s="34">
        <v>1.51</v>
      </c>
      <c r="U2816" s="39">
        <f t="shared" si="207"/>
        <v>3.4909840000000005</v>
      </c>
      <c r="V2816" s="34">
        <v>1.0640000000000001</v>
      </c>
      <c r="X2816" s="39"/>
      <c r="AA2816" s="34">
        <v>424.97899999999998</v>
      </c>
      <c r="AB2816" s="34">
        <v>423.91500000000002</v>
      </c>
      <c r="AD2816" s="34">
        <v>0.35299999999999998</v>
      </c>
    </row>
    <row r="2817" spans="1:30" s="34" customFormat="1" x14ac:dyDescent="0.2">
      <c r="A2817" s="34" t="s">
        <v>200</v>
      </c>
      <c r="B2817" s="42">
        <v>473419095052401</v>
      </c>
      <c r="C2817" s="36">
        <v>313</v>
      </c>
      <c r="D2817" s="37">
        <v>30934</v>
      </c>
      <c r="E2817" s="37"/>
      <c r="F2817" s="37"/>
      <c r="G2817" s="37"/>
      <c r="H2817" s="37"/>
      <c r="I2817" s="37"/>
      <c r="J2817" s="38" t="str">
        <f t="shared" si="206"/>
        <v>S</v>
      </c>
      <c r="K2817" s="38"/>
      <c r="L2817" s="38"/>
      <c r="M2817" s="38"/>
      <c r="N2817" s="38"/>
      <c r="O2817" s="38"/>
      <c r="P2817" s="38"/>
      <c r="Q2817" s="34">
        <v>4</v>
      </c>
      <c r="R2817" s="34">
        <v>0.32</v>
      </c>
      <c r="U2817" s="39">
        <f t="shared" si="207"/>
        <v>3.6812820000000004</v>
      </c>
      <c r="V2817" s="34">
        <v>1.1220000000000001</v>
      </c>
      <c r="X2817" s="39"/>
      <c r="AA2817" s="34">
        <v>424.97899999999998</v>
      </c>
      <c r="AB2817" s="34">
        <v>423.85700000000003</v>
      </c>
      <c r="AD2817" s="34">
        <v>0.41099999999999998</v>
      </c>
    </row>
    <row r="2818" spans="1:30" s="34" customFormat="1" x14ac:dyDescent="0.2">
      <c r="A2818" s="34" t="s">
        <v>200</v>
      </c>
      <c r="B2818" s="42">
        <v>473419095052401</v>
      </c>
      <c r="C2818" s="36">
        <v>313</v>
      </c>
      <c r="D2818" s="37">
        <v>30945</v>
      </c>
      <c r="E2818" s="37"/>
      <c r="F2818" s="37"/>
      <c r="G2818" s="37"/>
      <c r="H2818" s="37"/>
      <c r="I2818" s="37"/>
      <c r="J2818" s="38" t="str">
        <f t="shared" si="206"/>
        <v>S</v>
      </c>
      <c r="K2818" s="38"/>
      <c r="L2818" s="38"/>
      <c r="M2818" s="38"/>
      <c r="N2818" s="38"/>
      <c r="O2818" s="38"/>
      <c r="P2818" s="38"/>
      <c r="Q2818" s="34">
        <v>4</v>
      </c>
      <c r="R2818" s="34">
        <v>0.17</v>
      </c>
      <c r="U2818" s="39">
        <f t="shared" si="207"/>
        <v>3.8289270000000002</v>
      </c>
      <c r="V2818" s="34">
        <v>1.167</v>
      </c>
      <c r="X2818" s="39"/>
      <c r="AA2818" s="34">
        <v>424.97899999999998</v>
      </c>
      <c r="AB2818" s="34">
        <v>423.81099999999998</v>
      </c>
      <c r="AD2818" s="34">
        <v>0.45600000000000002</v>
      </c>
    </row>
    <row r="2819" spans="1:30" s="34" customFormat="1" x14ac:dyDescent="0.2">
      <c r="A2819" s="34" t="s">
        <v>200</v>
      </c>
      <c r="B2819" s="42">
        <v>473419095052401</v>
      </c>
      <c r="C2819" s="36">
        <v>313</v>
      </c>
      <c r="D2819" s="37">
        <v>30979</v>
      </c>
      <c r="E2819" s="37"/>
      <c r="F2819" s="37"/>
      <c r="G2819" s="37"/>
      <c r="H2819" s="37"/>
      <c r="I2819" s="37"/>
      <c r="J2819" s="38" t="str">
        <f t="shared" si="206"/>
        <v>S</v>
      </c>
      <c r="K2819" s="38"/>
      <c r="L2819" s="38"/>
      <c r="M2819" s="38"/>
      <c r="N2819" s="38"/>
      <c r="O2819" s="38"/>
      <c r="P2819" s="38"/>
      <c r="Q2819" s="34">
        <v>3</v>
      </c>
      <c r="R2819" s="34">
        <v>0.65</v>
      </c>
      <c r="U2819" s="39">
        <f t="shared" si="207"/>
        <v>2.3491960000000001</v>
      </c>
      <c r="V2819" s="34">
        <v>0.71599999999999997</v>
      </c>
      <c r="X2819" s="39"/>
      <c r="AA2819" s="34">
        <v>424.97899999999998</v>
      </c>
      <c r="AB2819" s="34">
        <v>424.262</v>
      </c>
      <c r="AD2819" s="34">
        <v>5.0000000000000001E-3</v>
      </c>
    </row>
    <row r="2820" spans="1:30" s="34" customFormat="1" x14ac:dyDescent="0.2">
      <c r="A2820" s="34" t="s">
        <v>200</v>
      </c>
      <c r="B2820" s="42">
        <v>473419095052401</v>
      </c>
      <c r="C2820" s="36">
        <v>313</v>
      </c>
      <c r="D2820" s="37">
        <v>30993</v>
      </c>
      <c r="E2820" s="37"/>
      <c r="F2820" s="37"/>
      <c r="G2820" s="37"/>
      <c r="H2820" s="37"/>
      <c r="I2820" s="37"/>
      <c r="J2820" s="38" t="str">
        <f t="shared" si="206"/>
        <v>S</v>
      </c>
      <c r="K2820" s="38"/>
      <c r="L2820" s="38"/>
      <c r="M2820" s="38"/>
      <c r="N2820" s="38"/>
      <c r="O2820" s="38"/>
      <c r="P2820" s="38"/>
      <c r="Q2820" s="34">
        <v>3</v>
      </c>
      <c r="R2820" s="34">
        <v>0.34</v>
      </c>
      <c r="U2820" s="39">
        <f t="shared" si="207"/>
        <v>2.6608910000000003</v>
      </c>
      <c r="V2820" s="34">
        <v>0.81100000000000005</v>
      </c>
      <c r="X2820" s="39"/>
      <c r="AA2820" s="34">
        <v>424.97899999999998</v>
      </c>
      <c r="AB2820" s="34">
        <v>424.16800000000001</v>
      </c>
      <c r="AD2820" s="34">
        <v>0.1</v>
      </c>
    </row>
    <row r="2821" spans="1:30" s="34" customFormat="1" x14ac:dyDescent="0.2">
      <c r="A2821" s="34" t="s">
        <v>200</v>
      </c>
      <c r="B2821" s="42">
        <v>473419095052401</v>
      </c>
      <c r="C2821" s="36">
        <v>313</v>
      </c>
      <c r="D2821" s="37">
        <v>31002</v>
      </c>
      <c r="E2821" s="37"/>
      <c r="F2821" s="37"/>
      <c r="G2821" s="37"/>
      <c r="H2821" s="37"/>
      <c r="I2821" s="37"/>
      <c r="J2821" s="38" t="str">
        <f t="shared" si="206"/>
        <v>S</v>
      </c>
      <c r="K2821" s="38"/>
      <c r="L2821" s="38"/>
      <c r="M2821" s="38"/>
      <c r="N2821" s="38"/>
      <c r="O2821" s="38"/>
      <c r="P2821" s="38"/>
      <c r="Q2821" s="34">
        <v>3</v>
      </c>
      <c r="R2821" s="34">
        <v>0.23</v>
      </c>
      <c r="U2821" s="39">
        <f t="shared" si="207"/>
        <v>2.769164</v>
      </c>
      <c r="V2821" s="34">
        <v>0.84399999999999997</v>
      </c>
      <c r="X2821" s="39"/>
      <c r="AA2821" s="34">
        <v>424.97899999999998</v>
      </c>
      <c r="AB2821" s="34">
        <v>424.13400000000001</v>
      </c>
      <c r="AD2821" s="34">
        <v>0.13300000000000001</v>
      </c>
    </row>
    <row r="2822" spans="1:30" s="34" customFormat="1" x14ac:dyDescent="0.2">
      <c r="A2822" s="34" t="s">
        <v>200</v>
      </c>
      <c r="B2822" s="42">
        <v>473419095052401</v>
      </c>
      <c r="C2822" s="36">
        <v>313</v>
      </c>
      <c r="D2822" s="37">
        <v>31007</v>
      </c>
      <c r="E2822" s="37"/>
      <c r="F2822" s="37"/>
      <c r="G2822" s="37"/>
      <c r="H2822" s="37"/>
      <c r="I2822" s="37"/>
      <c r="J2822" s="38" t="str">
        <f t="shared" si="206"/>
        <v>S</v>
      </c>
      <c r="K2822" s="38"/>
      <c r="L2822" s="38"/>
      <c r="M2822" s="38"/>
      <c r="N2822" s="38"/>
      <c r="O2822" s="38"/>
      <c r="P2822" s="38"/>
      <c r="Q2822" s="34">
        <v>4</v>
      </c>
      <c r="R2822" s="34">
        <v>1.1100000000000001</v>
      </c>
      <c r="U2822" s="39">
        <f t="shared" si="207"/>
        <v>2.8905609999999999</v>
      </c>
      <c r="V2822" s="34">
        <v>0.88100000000000001</v>
      </c>
      <c r="X2822" s="39"/>
      <c r="AA2822" s="34">
        <v>424.97899999999998</v>
      </c>
      <c r="AB2822" s="34">
        <v>424.09800000000001</v>
      </c>
      <c r="AD2822" s="34">
        <v>0.17</v>
      </c>
    </row>
    <row r="2823" spans="1:30" s="34" customFormat="1" x14ac:dyDescent="0.2">
      <c r="A2823" s="34" t="s">
        <v>200</v>
      </c>
      <c r="B2823" s="42">
        <v>473419095052401</v>
      </c>
      <c r="C2823" s="36">
        <v>313</v>
      </c>
      <c r="D2823" s="37">
        <v>31016</v>
      </c>
      <c r="E2823" s="37"/>
      <c r="F2823" s="37"/>
      <c r="G2823" s="37"/>
      <c r="H2823" s="37"/>
      <c r="I2823" s="37"/>
      <c r="J2823" s="38" t="str">
        <f t="shared" si="206"/>
        <v>S</v>
      </c>
      <c r="K2823" s="38"/>
      <c r="L2823" s="38"/>
      <c r="M2823" s="38"/>
      <c r="N2823" s="38"/>
      <c r="O2823" s="38"/>
      <c r="P2823" s="38"/>
      <c r="Q2823" s="34">
        <v>4</v>
      </c>
      <c r="R2823" s="34">
        <v>1.1200000000000001</v>
      </c>
      <c r="U2823" s="39">
        <f t="shared" si="207"/>
        <v>2.8807180000000003</v>
      </c>
      <c r="V2823" s="34">
        <v>0.878</v>
      </c>
      <c r="X2823" s="39"/>
      <c r="AA2823" s="34">
        <v>424.97899999999998</v>
      </c>
      <c r="AB2823" s="34">
        <v>424.101</v>
      </c>
      <c r="AD2823" s="34">
        <v>0.16700000000000001</v>
      </c>
    </row>
    <row r="2824" spans="1:30" s="34" customFormat="1" x14ac:dyDescent="0.2">
      <c r="A2824" s="34" t="s">
        <v>200</v>
      </c>
      <c r="B2824" s="42">
        <v>473419095052401</v>
      </c>
      <c r="C2824" s="36">
        <v>313</v>
      </c>
      <c r="D2824" s="37">
        <v>31021</v>
      </c>
      <c r="E2824" s="37"/>
      <c r="F2824" s="37"/>
      <c r="G2824" s="37"/>
      <c r="H2824" s="37"/>
      <c r="I2824" s="37"/>
      <c r="J2824" s="38" t="str">
        <f t="shared" si="206"/>
        <v>S</v>
      </c>
      <c r="K2824" s="38"/>
      <c r="L2824" s="38"/>
      <c r="M2824" s="38"/>
      <c r="N2824" s="38"/>
      <c r="O2824" s="38"/>
      <c r="P2824" s="38"/>
      <c r="Q2824" s="34">
        <v>4</v>
      </c>
      <c r="R2824" s="34">
        <v>0.93</v>
      </c>
      <c r="U2824" s="39">
        <f t="shared" si="207"/>
        <v>3.0710160000000002</v>
      </c>
      <c r="V2824" s="34">
        <v>0.93600000000000005</v>
      </c>
      <c r="X2824" s="39"/>
      <c r="AA2824" s="34">
        <v>424.97899999999998</v>
      </c>
      <c r="AB2824" s="34">
        <v>424.04300000000001</v>
      </c>
      <c r="AD2824" s="34">
        <v>0.22500000000000001</v>
      </c>
    </row>
    <row r="2825" spans="1:30" s="34" customFormat="1" x14ac:dyDescent="0.2">
      <c r="A2825" s="34" t="s">
        <v>200</v>
      </c>
      <c r="B2825" s="42">
        <v>473419095052401</v>
      </c>
      <c r="C2825" s="36">
        <v>313</v>
      </c>
      <c r="D2825" s="37">
        <v>31029</v>
      </c>
      <c r="E2825" s="37"/>
      <c r="F2825" s="37"/>
      <c r="G2825" s="37"/>
      <c r="H2825" s="37"/>
      <c r="I2825" s="37"/>
      <c r="J2825" s="38" t="str">
        <f t="shared" si="206"/>
        <v>S</v>
      </c>
      <c r="K2825" s="38"/>
      <c r="L2825" s="38"/>
      <c r="M2825" s="38"/>
      <c r="N2825" s="38"/>
      <c r="O2825" s="38"/>
      <c r="P2825" s="38"/>
      <c r="Q2825" s="34">
        <v>4</v>
      </c>
      <c r="R2825" s="34">
        <v>0.79</v>
      </c>
      <c r="U2825" s="39">
        <f t="shared" si="207"/>
        <v>3.2088179999999999</v>
      </c>
      <c r="V2825" s="34">
        <v>0.97799999999999998</v>
      </c>
      <c r="X2825" s="39"/>
      <c r="AA2825" s="34">
        <v>424.97899999999998</v>
      </c>
      <c r="AB2825" s="34">
        <v>424</v>
      </c>
      <c r="AD2825" s="34">
        <v>0.26700000000000002</v>
      </c>
    </row>
    <row r="2826" spans="1:30" s="34" customFormat="1" x14ac:dyDescent="0.2">
      <c r="A2826" s="34" t="s">
        <v>200</v>
      </c>
      <c r="B2826" s="42">
        <v>473419095052401</v>
      </c>
      <c r="C2826" s="36">
        <v>313</v>
      </c>
      <c r="D2826" s="37">
        <v>31039</v>
      </c>
      <c r="E2826" s="37"/>
      <c r="F2826" s="37"/>
      <c r="G2826" s="37"/>
      <c r="H2826" s="37"/>
      <c r="I2826" s="37"/>
      <c r="J2826" s="38" t="str">
        <f t="shared" si="206"/>
        <v>S</v>
      </c>
      <c r="K2826" s="38"/>
      <c r="L2826" s="38"/>
      <c r="M2826" s="38"/>
      <c r="N2826" s="38"/>
      <c r="O2826" s="38"/>
      <c r="P2826" s="38"/>
      <c r="Q2826" s="34">
        <v>4</v>
      </c>
      <c r="R2826" s="34">
        <v>0.6</v>
      </c>
      <c r="U2826" s="39">
        <f t="shared" si="207"/>
        <v>3.3991160000000002</v>
      </c>
      <c r="V2826" s="34">
        <v>1.036</v>
      </c>
      <c r="X2826" s="39"/>
      <c r="AA2826" s="34">
        <v>424.97899999999998</v>
      </c>
      <c r="AB2826" s="34">
        <v>423.94200000000001</v>
      </c>
      <c r="AD2826" s="34">
        <v>0.32500000000000001</v>
      </c>
    </row>
    <row r="2827" spans="1:30" s="34" customFormat="1" x14ac:dyDescent="0.2">
      <c r="A2827" s="34" t="s">
        <v>200</v>
      </c>
      <c r="B2827" s="42">
        <v>473419095052401</v>
      </c>
      <c r="C2827" s="36">
        <v>313</v>
      </c>
      <c r="D2827" s="37">
        <v>31046</v>
      </c>
      <c r="E2827" s="37"/>
      <c r="F2827" s="37"/>
      <c r="G2827" s="37"/>
      <c r="H2827" s="37"/>
      <c r="I2827" s="37"/>
      <c r="J2827" s="38" t="str">
        <f t="shared" si="206"/>
        <v>S</v>
      </c>
      <c r="K2827" s="38"/>
      <c r="L2827" s="38"/>
      <c r="M2827" s="38"/>
      <c r="N2827" s="38"/>
      <c r="O2827" s="38"/>
      <c r="P2827" s="38"/>
      <c r="Q2827" s="34">
        <v>4</v>
      </c>
      <c r="R2827" s="34">
        <v>0.52</v>
      </c>
      <c r="U2827" s="39">
        <f t="shared" si="207"/>
        <v>3.481141</v>
      </c>
      <c r="V2827" s="34">
        <v>1.0609999999999999</v>
      </c>
      <c r="X2827" s="39"/>
      <c r="AA2827" s="34">
        <v>424.97899999999998</v>
      </c>
      <c r="AB2827" s="34">
        <v>423.91800000000001</v>
      </c>
      <c r="AD2827" s="34">
        <v>0.35</v>
      </c>
    </row>
    <row r="2828" spans="1:30" s="34" customFormat="1" x14ac:dyDescent="0.2">
      <c r="A2828" s="34" t="s">
        <v>200</v>
      </c>
      <c r="B2828" s="42">
        <v>473419095052401</v>
      </c>
      <c r="C2828" s="36">
        <v>313</v>
      </c>
      <c r="D2828" s="37">
        <v>31053</v>
      </c>
      <c r="E2828" s="37"/>
      <c r="F2828" s="37"/>
      <c r="G2828" s="37"/>
      <c r="H2828" s="37"/>
      <c r="I2828" s="37"/>
      <c r="J2828" s="38" t="str">
        <f t="shared" si="206"/>
        <v>S</v>
      </c>
      <c r="K2828" s="38"/>
      <c r="L2828" s="38"/>
      <c r="M2828" s="38"/>
      <c r="N2828" s="38"/>
      <c r="O2828" s="38"/>
      <c r="P2828" s="38"/>
      <c r="Q2828" s="34">
        <v>4</v>
      </c>
      <c r="R2828" s="34">
        <v>0.43</v>
      </c>
      <c r="U2828" s="39">
        <f t="shared" si="207"/>
        <v>3.5697280000000005</v>
      </c>
      <c r="V2828" s="34">
        <v>1.0880000000000001</v>
      </c>
      <c r="X2828" s="39"/>
      <c r="AA2828" s="34">
        <v>424.97899999999998</v>
      </c>
      <c r="AB2828" s="34">
        <v>423.89100000000002</v>
      </c>
      <c r="AD2828" s="34">
        <v>0.377</v>
      </c>
    </row>
    <row r="2829" spans="1:30" s="34" customFormat="1" x14ac:dyDescent="0.2">
      <c r="A2829" s="34" t="s">
        <v>200</v>
      </c>
      <c r="B2829" s="42">
        <v>473419095052401</v>
      </c>
      <c r="C2829" s="36">
        <v>313</v>
      </c>
      <c r="D2829" s="37">
        <v>31060</v>
      </c>
      <c r="E2829" s="37"/>
      <c r="F2829" s="37"/>
      <c r="G2829" s="37"/>
      <c r="H2829" s="37"/>
      <c r="I2829" s="37"/>
      <c r="J2829" s="38" t="str">
        <f t="shared" si="206"/>
        <v>S</v>
      </c>
      <c r="K2829" s="38"/>
      <c r="L2829" s="38"/>
      <c r="M2829" s="38"/>
      <c r="N2829" s="38"/>
      <c r="O2829" s="38"/>
      <c r="P2829" s="38"/>
      <c r="Q2829" s="34">
        <v>4</v>
      </c>
      <c r="U2829" s="39"/>
      <c r="X2829" s="39"/>
      <c r="Z2829" s="34" t="s">
        <v>51</v>
      </c>
      <c r="AA2829" s="34">
        <v>424.97899999999998</v>
      </c>
    </row>
    <row r="2830" spans="1:30" s="34" customFormat="1" x14ac:dyDescent="0.2">
      <c r="A2830" s="34" t="s">
        <v>200</v>
      </c>
      <c r="B2830" s="42">
        <v>473419095052401</v>
      </c>
      <c r="C2830" s="36">
        <v>313</v>
      </c>
      <c r="D2830" s="37">
        <v>31076</v>
      </c>
      <c r="E2830" s="37"/>
      <c r="F2830" s="37"/>
      <c r="G2830" s="37"/>
      <c r="H2830" s="37"/>
      <c r="I2830" s="37"/>
      <c r="J2830" s="38" t="str">
        <f t="shared" si="206"/>
        <v>S</v>
      </c>
      <c r="K2830" s="38"/>
      <c r="L2830" s="38"/>
      <c r="M2830" s="38"/>
      <c r="N2830" s="38"/>
      <c r="O2830" s="38"/>
      <c r="P2830" s="38"/>
      <c r="Q2830" s="34">
        <v>4</v>
      </c>
      <c r="U2830" s="39"/>
      <c r="X2830" s="39"/>
      <c r="Z2830" s="34" t="s">
        <v>51</v>
      </c>
      <c r="AA2830" s="34">
        <v>424.97899999999998</v>
      </c>
    </row>
    <row r="2831" spans="1:30" s="34" customFormat="1" x14ac:dyDescent="0.2">
      <c r="A2831" s="34" t="s">
        <v>200</v>
      </c>
      <c r="B2831" s="42">
        <v>473419095052401</v>
      </c>
      <c r="C2831" s="36">
        <v>313</v>
      </c>
      <c r="D2831" s="37">
        <v>31081</v>
      </c>
      <c r="E2831" s="37"/>
      <c r="F2831" s="37"/>
      <c r="G2831" s="37"/>
      <c r="H2831" s="37"/>
      <c r="I2831" s="37"/>
      <c r="J2831" s="38" t="str">
        <f t="shared" si="206"/>
        <v>V</v>
      </c>
      <c r="K2831" s="38"/>
      <c r="L2831" s="38"/>
      <c r="M2831" s="38"/>
      <c r="N2831" s="38"/>
      <c r="O2831" s="38"/>
      <c r="P2831" s="38"/>
      <c r="U2831" s="39"/>
      <c r="X2831" s="39"/>
      <c r="Z2831" s="34" t="s">
        <v>51</v>
      </c>
      <c r="AA2831" s="34">
        <v>424.97899999999998</v>
      </c>
    </row>
    <row r="2832" spans="1:30" s="34" customFormat="1" x14ac:dyDescent="0.2">
      <c r="A2832" s="34" t="s">
        <v>200</v>
      </c>
      <c r="B2832" s="42">
        <v>473419095052401</v>
      </c>
      <c r="C2832" s="36">
        <v>313</v>
      </c>
      <c r="D2832" s="37">
        <v>31088</v>
      </c>
      <c r="E2832" s="37"/>
      <c r="F2832" s="37"/>
      <c r="G2832" s="37"/>
      <c r="H2832" s="37"/>
      <c r="I2832" s="37"/>
      <c r="J2832" s="38" t="str">
        <f t="shared" si="206"/>
        <v>V</v>
      </c>
      <c r="K2832" s="38"/>
      <c r="L2832" s="38"/>
      <c r="M2832" s="38"/>
      <c r="N2832" s="38"/>
      <c r="O2832" s="38"/>
      <c r="P2832" s="38"/>
      <c r="U2832" s="39"/>
      <c r="X2832" s="39"/>
      <c r="Z2832" s="34" t="s">
        <v>51</v>
      </c>
      <c r="AA2832" s="34">
        <v>424.97899999999998</v>
      </c>
    </row>
    <row r="2833" spans="1:30" s="34" customFormat="1" x14ac:dyDescent="0.2">
      <c r="A2833" s="34" t="s">
        <v>200</v>
      </c>
      <c r="B2833" s="42">
        <v>473419095052401</v>
      </c>
      <c r="C2833" s="36">
        <v>313</v>
      </c>
      <c r="D2833" s="37">
        <v>31095</v>
      </c>
      <c r="E2833" s="37"/>
      <c r="F2833" s="37"/>
      <c r="G2833" s="37"/>
      <c r="H2833" s="37"/>
      <c r="I2833" s="37"/>
      <c r="J2833" s="38" t="str">
        <f t="shared" si="206"/>
        <v>V</v>
      </c>
      <c r="K2833" s="38"/>
      <c r="L2833" s="38"/>
      <c r="M2833" s="38"/>
      <c r="N2833" s="38"/>
      <c r="O2833" s="38"/>
      <c r="P2833" s="38"/>
      <c r="U2833" s="39"/>
      <c r="X2833" s="39"/>
      <c r="Z2833" s="34" t="s">
        <v>51</v>
      </c>
      <c r="AA2833" s="34">
        <v>424.97899999999998</v>
      </c>
    </row>
    <row r="2834" spans="1:30" s="34" customFormat="1" x14ac:dyDescent="0.2">
      <c r="A2834" s="34" t="s">
        <v>200</v>
      </c>
      <c r="B2834" s="42">
        <v>473419095052401</v>
      </c>
      <c r="C2834" s="36">
        <v>313</v>
      </c>
      <c r="D2834" s="37">
        <v>31102</v>
      </c>
      <c r="E2834" s="37"/>
      <c r="F2834" s="37"/>
      <c r="G2834" s="37"/>
      <c r="H2834" s="37"/>
      <c r="I2834" s="37"/>
      <c r="J2834" s="38" t="str">
        <f t="shared" si="206"/>
        <v>V</v>
      </c>
      <c r="K2834" s="38"/>
      <c r="L2834" s="38"/>
      <c r="M2834" s="38"/>
      <c r="N2834" s="38"/>
      <c r="O2834" s="38"/>
      <c r="P2834" s="38"/>
      <c r="U2834" s="39"/>
      <c r="X2834" s="39"/>
      <c r="Z2834" s="34" t="s">
        <v>51</v>
      </c>
      <c r="AA2834" s="34">
        <v>424.97899999999998</v>
      </c>
    </row>
    <row r="2835" spans="1:30" s="34" customFormat="1" x14ac:dyDescent="0.2">
      <c r="A2835" s="34" t="s">
        <v>200</v>
      </c>
      <c r="B2835" s="42">
        <v>473419095052401</v>
      </c>
      <c r="C2835" s="36">
        <v>313</v>
      </c>
      <c r="D2835" s="37">
        <v>31116</v>
      </c>
      <c r="E2835" s="37"/>
      <c r="F2835" s="37"/>
      <c r="G2835" s="37"/>
      <c r="H2835" s="37"/>
      <c r="I2835" s="37"/>
      <c r="J2835" s="38" t="str">
        <f t="shared" si="206"/>
        <v>V</v>
      </c>
      <c r="K2835" s="38"/>
      <c r="L2835" s="38"/>
      <c r="M2835" s="38"/>
      <c r="N2835" s="38"/>
      <c r="O2835" s="38"/>
      <c r="P2835" s="38"/>
      <c r="U2835" s="39"/>
      <c r="X2835" s="39"/>
      <c r="Z2835" s="34" t="s">
        <v>51</v>
      </c>
      <c r="AA2835" s="34">
        <v>424.97899999999998</v>
      </c>
    </row>
    <row r="2836" spans="1:30" s="34" customFormat="1" x14ac:dyDescent="0.2">
      <c r="A2836" s="34" t="s">
        <v>200</v>
      </c>
      <c r="B2836" s="42">
        <v>473419095052401</v>
      </c>
      <c r="C2836" s="36">
        <v>313</v>
      </c>
      <c r="D2836" s="37">
        <v>31123</v>
      </c>
      <c r="E2836" s="37"/>
      <c r="F2836" s="37"/>
      <c r="G2836" s="37"/>
      <c r="H2836" s="37"/>
      <c r="I2836" s="37"/>
      <c r="J2836" s="38" t="str">
        <f t="shared" si="206"/>
        <v>V</v>
      </c>
      <c r="K2836" s="38"/>
      <c r="L2836" s="38"/>
      <c r="M2836" s="38"/>
      <c r="N2836" s="38"/>
      <c r="O2836" s="38"/>
      <c r="P2836" s="38"/>
      <c r="U2836" s="39"/>
      <c r="X2836" s="39"/>
      <c r="Z2836" s="34" t="s">
        <v>51</v>
      </c>
      <c r="AA2836" s="34">
        <v>424.97899999999998</v>
      </c>
    </row>
    <row r="2837" spans="1:30" s="34" customFormat="1" x14ac:dyDescent="0.2">
      <c r="A2837" s="34" t="s">
        <v>200</v>
      </c>
      <c r="B2837" s="42">
        <v>473419095052401</v>
      </c>
      <c r="C2837" s="36">
        <v>313</v>
      </c>
      <c r="D2837" s="37">
        <v>31130</v>
      </c>
      <c r="E2837" s="37"/>
      <c r="F2837" s="37"/>
      <c r="G2837" s="37"/>
      <c r="H2837" s="37"/>
      <c r="I2837" s="37"/>
      <c r="J2837" s="38" t="str">
        <f t="shared" si="206"/>
        <v>S</v>
      </c>
      <c r="K2837" s="38"/>
      <c r="L2837" s="38"/>
      <c r="M2837" s="38"/>
      <c r="N2837" s="38"/>
      <c r="O2837" s="38"/>
      <c r="P2837" s="38"/>
      <c r="Q2837" s="34">
        <v>4</v>
      </c>
      <c r="U2837" s="39"/>
      <c r="X2837" s="39"/>
      <c r="Z2837" s="34" t="s">
        <v>51</v>
      </c>
      <c r="AA2837" s="34">
        <v>424.97899999999998</v>
      </c>
    </row>
    <row r="2838" spans="1:30" s="34" customFormat="1" x14ac:dyDescent="0.2">
      <c r="A2838" s="34" t="s">
        <v>200</v>
      </c>
      <c r="B2838" s="42">
        <v>473419095052401</v>
      </c>
      <c r="C2838" s="36">
        <v>313</v>
      </c>
      <c r="D2838" s="37">
        <v>31137</v>
      </c>
      <c r="E2838" s="37"/>
      <c r="F2838" s="37"/>
      <c r="G2838" s="37"/>
      <c r="H2838" s="37"/>
      <c r="I2838" s="37"/>
      <c r="J2838" s="38" t="str">
        <f t="shared" si="206"/>
        <v>S</v>
      </c>
      <c r="K2838" s="38"/>
      <c r="L2838" s="38"/>
      <c r="M2838" s="38"/>
      <c r="N2838" s="38"/>
      <c r="O2838" s="38"/>
      <c r="P2838" s="38"/>
      <c r="Q2838" s="34">
        <v>4</v>
      </c>
      <c r="U2838" s="39"/>
      <c r="X2838" s="39"/>
      <c r="Z2838" s="34" t="s">
        <v>51</v>
      </c>
      <c r="AA2838" s="34">
        <v>424.97899999999998</v>
      </c>
    </row>
    <row r="2839" spans="1:30" s="34" customFormat="1" x14ac:dyDescent="0.2">
      <c r="A2839" s="34" t="s">
        <v>200</v>
      </c>
      <c r="B2839" s="42">
        <v>473419095052401</v>
      </c>
      <c r="C2839" s="36">
        <v>313</v>
      </c>
      <c r="D2839" s="37">
        <v>31144</v>
      </c>
      <c r="E2839" s="37"/>
      <c r="F2839" s="37"/>
      <c r="G2839" s="37"/>
      <c r="H2839" s="37"/>
      <c r="I2839" s="37"/>
      <c r="J2839" s="38" t="str">
        <f t="shared" si="206"/>
        <v>S</v>
      </c>
      <c r="K2839" s="38"/>
      <c r="L2839" s="38"/>
      <c r="M2839" s="38"/>
      <c r="N2839" s="38"/>
      <c r="O2839" s="38"/>
      <c r="P2839" s="38"/>
      <c r="Q2839" s="34">
        <v>4</v>
      </c>
      <c r="U2839" s="39"/>
      <c r="X2839" s="39"/>
      <c r="Z2839" s="34" t="s">
        <v>51</v>
      </c>
      <c r="AA2839" s="34">
        <v>424.97899999999998</v>
      </c>
    </row>
    <row r="2840" spans="1:30" s="34" customFormat="1" x14ac:dyDescent="0.2">
      <c r="A2840" s="34" t="s">
        <v>200</v>
      </c>
      <c r="B2840" s="42">
        <v>473419095052401</v>
      </c>
      <c r="C2840" s="36">
        <v>313</v>
      </c>
      <c r="D2840" s="37">
        <v>31151</v>
      </c>
      <c r="E2840" s="37"/>
      <c r="F2840" s="37"/>
      <c r="G2840" s="37"/>
      <c r="H2840" s="37"/>
      <c r="I2840" s="37"/>
      <c r="J2840" s="38" t="str">
        <f t="shared" si="206"/>
        <v>S</v>
      </c>
      <c r="K2840" s="38"/>
      <c r="L2840" s="38"/>
      <c r="M2840" s="38"/>
      <c r="N2840" s="38"/>
      <c r="O2840" s="38"/>
      <c r="P2840" s="38"/>
      <c r="Q2840" s="34">
        <v>4</v>
      </c>
      <c r="U2840" s="39"/>
      <c r="X2840" s="39"/>
      <c r="Z2840" s="34" t="s">
        <v>51</v>
      </c>
      <c r="AA2840" s="34">
        <v>424.97899999999998</v>
      </c>
    </row>
    <row r="2841" spans="1:30" s="34" customFormat="1" x14ac:dyDescent="0.2">
      <c r="A2841" s="34" t="s">
        <v>200</v>
      </c>
      <c r="B2841" s="42">
        <v>473419095052401</v>
      </c>
      <c r="C2841" s="36">
        <v>313</v>
      </c>
      <c r="D2841" s="37">
        <v>31158</v>
      </c>
      <c r="E2841" s="37"/>
      <c r="F2841" s="37"/>
      <c r="G2841" s="37"/>
      <c r="H2841" s="37"/>
      <c r="I2841" s="37"/>
      <c r="J2841" s="38" t="str">
        <f t="shared" si="206"/>
        <v>S</v>
      </c>
      <c r="K2841" s="38"/>
      <c r="L2841" s="38"/>
      <c r="M2841" s="38"/>
      <c r="N2841" s="38"/>
      <c r="O2841" s="38"/>
      <c r="P2841" s="38"/>
      <c r="Q2841" s="34">
        <v>4</v>
      </c>
      <c r="R2841" s="34">
        <v>0.52</v>
      </c>
      <c r="U2841" s="39">
        <f t="shared" ref="U2841:U2904" si="208">V2841*3.281</f>
        <v>3.481141</v>
      </c>
      <c r="V2841" s="34">
        <v>1.0609999999999999</v>
      </c>
      <c r="X2841" s="39"/>
      <c r="AA2841" s="34">
        <v>424.97899999999998</v>
      </c>
      <c r="AB2841" s="34">
        <v>423.91800000000001</v>
      </c>
      <c r="AD2841" s="34">
        <v>0.35</v>
      </c>
    </row>
    <row r="2842" spans="1:30" s="34" customFormat="1" x14ac:dyDescent="0.2">
      <c r="A2842" s="34" t="s">
        <v>200</v>
      </c>
      <c r="B2842" s="42">
        <v>473419095052401</v>
      </c>
      <c r="C2842" s="36">
        <v>313</v>
      </c>
      <c r="D2842" s="37">
        <v>31165</v>
      </c>
      <c r="E2842" s="37"/>
      <c r="F2842" s="37"/>
      <c r="G2842" s="37"/>
      <c r="H2842" s="37"/>
      <c r="I2842" s="37"/>
      <c r="J2842" s="38" t="str">
        <f t="shared" si="206"/>
        <v>S</v>
      </c>
      <c r="K2842" s="38"/>
      <c r="L2842" s="38"/>
      <c r="M2842" s="38"/>
      <c r="N2842" s="38"/>
      <c r="O2842" s="38"/>
      <c r="P2842" s="38"/>
      <c r="Q2842" s="34">
        <v>4</v>
      </c>
      <c r="R2842" s="34">
        <v>0.79</v>
      </c>
      <c r="U2842" s="39">
        <f t="shared" si="208"/>
        <v>3.2088179999999999</v>
      </c>
      <c r="V2842" s="34">
        <v>0.97799999999999998</v>
      </c>
      <c r="X2842" s="39"/>
      <c r="AA2842" s="34">
        <v>424.97899999999998</v>
      </c>
      <c r="AB2842" s="34">
        <v>424</v>
      </c>
      <c r="AD2842" s="34">
        <v>0.26700000000000002</v>
      </c>
    </row>
    <row r="2843" spans="1:30" s="34" customFormat="1" x14ac:dyDescent="0.2">
      <c r="A2843" s="34" t="s">
        <v>200</v>
      </c>
      <c r="B2843" s="42">
        <v>473419095052401</v>
      </c>
      <c r="C2843" s="36">
        <v>313</v>
      </c>
      <c r="D2843" s="37">
        <v>31172</v>
      </c>
      <c r="E2843" s="37"/>
      <c r="F2843" s="37"/>
      <c r="G2843" s="37"/>
      <c r="H2843" s="37"/>
      <c r="I2843" s="37"/>
      <c r="J2843" s="38" t="str">
        <f t="shared" si="206"/>
        <v>S</v>
      </c>
      <c r="K2843" s="38"/>
      <c r="L2843" s="38"/>
      <c r="M2843" s="38"/>
      <c r="N2843" s="38"/>
      <c r="O2843" s="38"/>
      <c r="P2843" s="38"/>
      <c r="Q2843" s="34">
        <v>4</v>
      </c>
      <c r="R2843" s="34">
        <v>0.81</v>
      </c>
      <c r="U2843" s="39">
        <f t="shared" si="208"/>
        <v>3.1891319999999999</v>
      </c>
      <c r="V2843" s="34">
        <v>0.97199999999999998</v>
      </c>
      <c r="X2843" s="39"/>
      <c r="AA2843" s="34">
        <v>424.97899999999998</v>
      </c>
      <c r="AB2843" s="34">
        <v>424.00599999999997</v>
      </c>
      <c r="AD2843" s="34">
        <v>0.26100000000000001</v>
      </c>
    </row>
    <row r="2844" spans="1:30" s="34" customFormat="1" x14ac:dyDescent="0.2">
      <c r="A2844" s="34" t="s">
        <v>200</v>
      </c>
      <c r="B2844" s="42">
        <v>473419095052401</v>
      </c>
      <c r="C2844" s="36">
        <v>313</v>
      </c>
      <c r="D2844" s="37">
        <v>31179</v>
      </c>
      <c r="E2844" s="37"/>
      <c r="F2844" s="37"/>
      <c r="G2844" s="37"/>
      <c r="H2844" s="37"/>
      <c r="I2844" s="37"/>
      <c r="J2844" s="38" t="str">
        <f t="shared" si="206"/>
        <v>S</v>
      </c>
      <c r="K2844" s="38"/>
      <c r="L2844" s="38"/>
      <c r="M2844" s="38"/>
      <c r="N2844" s="38"/>
      <c r="O2844" s="38"/>
      <c r="P2844" s="38"/>
      <c r="Q2844" s="34">
        <v>4</v>
      </c>
      <c r="R2844" s="34">
        <v>1.84</v>
      </c>
      <c r="U2844" s="39">
        <f t="shared" si="208"/>
        <v>2.1588980000000002</v>
      </c>
      <c r="V2844" s="34">
        <v>0.65800000000000003</v>
      </c>
      <c r="X2844" s="39"/>
      <c r="AA2844" s="34">
        <v>424.97899999999998</v>
      </c>
      <c r="AB2844" s="34">
        <v>424.32</v>
      </c>
      <c r="AD2844" s="34">
        <v>-5.2999999999999999E-2</v>
      </c>
    </row>
    <row r="2845" spans="1:30" s="34" customFormat="1" x14ac:dyDescent="0.2">
      <c r="A2845" s="34" t="s">
        <v>200</v>
      </c>
      <c r="B2845" s="42">
        <v>473419095052401</v>
      </c>
      <c r="C2845" s="36">
        <v>313</v>
      </c>
      <c r="D2845" s="37">
        <v>31186</v>
      </c>
      <c r="E2845" s="37"/>
      <c r="F2845" s="37"/>
      <c r="G2845" s="37"/>
      <c r="H2845" s="37"/>
      <c r="I2845" s="37"/>
      <c r="J2845" s="38" t="str">
        <f t="shared" si="206"/>
        <v>S</v>
      </c>
      <c r="K2845" s="38"/>
      <c r="L2845" s="38"/>
      <c r="M2845" s="38"/>
      <c r="N2845" s="38"/>
      <c r="O2845" s="38"/>
      <c r="P2845" s="38"/>
      <c r="Q2845" s="34">
        <v>4</v>
      </c>
      <c r="R2845" s="34">
        <v>1.86</v>
      </c>
      <c r="U2845" s="39">
        <f t="shared" si="208"/>
        <v>2.1392120000000001</v>
      </c>
      <c r="V2845" s="34">
        <v>0.65200000000000002</v>
      </c>
      <c r="X2845" s="39"/>
      <c r="AA2845" s="34">
        <v>424.97899999999998</v>
      </c>
      <c r="AB2845" s="34">
        <v>424.32600000000002</v>
      </c>
      <c r="AD2845" s="34">
        <v>-5.8999999999999997E-2</v>
      </c>
    </row>
    <row r="2846" spans="1:30" s="34" customFormat="1" x14ac:dyDescent="0.2">
      <c r="A2846" s="34" t="s">
        <v>200</v>
      </c>
      <c r="B2846" s="42">
        <v>473419095052401</v>
      </c>
      <c r="C2846" s="36">
        <v>313</v>
      </c>
      <c r="D2846" s="37">
        <v>31193</v>
      </c>
      <c r="E2846" s="37"/>
      <c r="F2846" s="37"/>
      <c r="G2846" s="37"/>
      <c r="H2846" s="37"/>
      <c r="I2846" s="37"/>
      <c r="J2846" s="38" t="str">
        <f t="shared" si="206"/>
        <v>S</v>
      </c>
      <c r="K2846" s="38"/>
      <c r="L2846" s="38"/>
      <c r="M2846" s="38"/>
      <c r="N2846" s="38"/>
      <c r="O2846" s="38"/>
      <c r="P2846" s="38"/>
      <c r="Q2846" s="34">
        <v>4</v>
      </c>
      <c r="R2846" s="34">
        <v>1.9</v>
      </c>
      <c r="U2846" s="39">
        <f t="shared" si="208"/>
        <v>2.0998399999999999</v>
      </c>
      <c r="V2846" s="34">
        <v>0.64</v>
      </c>
      <c r="X2846" s="39"/>
      <c r="AA2846" s="34">
        <v>424.97899999999998</v>
      </c>
      <c r="AB2846" s="34">
        <v>424.339</v>
      </c>
      <c r="AD2846" s="34">
        <v>-7.0999999999999994E-2</v>
      </c>
    </row>
    <row r="2847" spans="1:30" s="34" customFormat="1" x14ac:dyDescent="0.2">
      <c r="A2847" s="34" t="s">
        <v>200</v>
      </c>
      <c r="B2847" s="42">
        <v>473419095052401</v>
      </c>
      <c r="C2847" s="36">
        <v>313</v>
      </c>
      <c r="D2847" s="37">
        <v>31200</v>
      </c>
      <c r="E2847" s="37"/>
      <c r="F2847" s="37"/>
      <c r="G2847" s="37"/>
      <c r="H2847" s="37"/>
      <c r="I2847" s="37"/>
      <c r="J2847" s="38" t="str">
        <f t="shared" si="206"/>
        <v>S</v>
      </c>
      <c r="K2847" s="38"/>
      <c r="L2847" s="38"/>
      <c r="M2847" s="38"/>
      <c r="N2847" s="38"/>
      <c r="O2847" s="38"/>
      <c r="P2847" s="38"/>
      <c r="Q2847" s="34">
        <v>4</v>
      </c>
      <c r="R2847" s="34">
        <v>1.91</v>
      </c>
      <c r="U2847" s="39">
        <f t="shared" si="208"/>
        <v>2.0899970000000003</v>
      </c>
      <c r="V2847" s="34">
        <v>0.63700000000000001</v>
      </c>
      <c r="X2847" s="39"/>
      <c r="AA2847" s="34">
        <v>424.97899999999998</v>
      </c>
      <c r="AB2847" s="34">
        <v>424.34199999999998</v>
      </c>
      <c r="AD2847" s="34">
        <v>-7.3999999999999996E-2</v>
      </c>
    </row>
    <row r="2848" spans="1:30" s="34" customFormat="1" x14ac:dyDescent="0.2">
      <c r="A2848" s="34" t="s">
        <v>200</v>
      </c>
      <c r="B2848" s="42">
        <v>473419095052401</v>
      </c>
      <c r="C2848" s="36">
        <v>313</v>
      </c>
      <c r="D2848" s="37">
        <v>31207</v>
      </c>
      <c r="E2848" s="37"/>
      <c r="F2848" s="37"/>
      <c r="G2848" s="37"/>
      <c r="H2848" s="37"/>
      <c r="I2848" s="37"/>
      <c r="J2848" s="38" t="str">
        <f t="shared" si="206"/>
        <v>S</v>
      </c>
      <c r="K2848" s="38"/>
      <c r="L2848" s="38"/>
      <c r="M2848" s="38"/>
      <c r="N2848" s="38"/>
      <c r="O2848" s="38"/>
      <c r="P2848" s="38"/>
      <c r="Q2848" s="34">
        <v>4</v>
      </c>
      <c r="R2848" s="34">
        <v>1.91</v>
      </c>
      <c r="U2848" s="39">
        <f t="shared" si="208"/>
        <v>2.0899970000000003</v>
      </c>
      <c r="V2848" s="34">
        <v>0.63700000000000001</v>
      </c>
      <c r="X2848" s="39"/>
      <c r="AA2848" s="34">
        <v>424.97899999999998</v>
      </c>
      <c r="AB2848" s="34">
        <v>424.34199999999998</v>
      </c>
      <c r="AD2848" s="34">
        <v>-7.3999999999999996E-2</v>
      </c>
    </row>
    <row r="2849" spans="1:30" s="34" customFormat="1" x14ac:dyDescent="0.2">
      <c r="A2849" s="34" t="s">
        <v>200</v>
      </c>
      <c r="B2849" s="42">
        <v>473419095052401</v>
      </c>
      <c r="C2849" s="36">
        <v>313</v>
      </c>
      <c r="D2849" s="37">
        <v>31214</v>
      </c>
      <c r="E2849" s="37"/>
      <c r="F2849" s="37"/>
      <c r="G2849" s="37"/>
      <c r="H2849" s="37"/>
      <c r="I2849" s="37"/>
      <c r="J2849" s="38" t="str">
        <f t="shared" si="206"/>
        <v>S</v>
      </c>
      <c r="K2849" s="38"/>
      <c r="L2849" s="38"/>
      <c r="M2849" s="38"/>
      <c r="N2849" s="38"/>
      <c r="O2849" s="38"/>
      <c r="P2849" s="38"/>
      <c r="Q2849" s="34">
        <v>4</v>
      </c>
      <c r="R2849" s="34">
        <v>1.92</v>
      </c>
      <c r="U2849" s="39">
        <f t="shared" si="208"/>
        <v>2.0801540000000003</v>
      </c>
      <c r="V2849" s="34">
        <v>0.63400000000000001</v>
      </c>
      <c r="X2849" s="39"/>
      <c r="AA2849" s="34">
        <v>424.97899999999998</v>
      </c>
      <c r="AB2849" s="34">
        <v>424.34500000000003</v>
      </c>
      <c r="AD2849" s="34">
        <v>-7.6999999999999999E-2</v>
      </c>
    </row>
    <row r="2850" spans="1:30" s="34" customFormat="1" x14ac:dyDescent="0.2">
      <c r="A2850" s="34" t="s">
        <v>200</v>
      </c>
      <c r="B2850" s="42">
        <v>473419095052401</v>
      </c>
      <c r="C2850" s="36">
        <v>313</v>
      </c>
      <c r="D2850" s="37">
        <v>31228</v>
      </c>
      <c r="E2850" s="37"/>
      <c r="F2850" s="37"/>
      <c r="G2850" s="37"/>
      <c r="H2850" s="37"/>
      <c r="I2850" s="37"/>
      <c r="J2850" s="38" t="str">
        <f t="shared" si="206"/>
        <v>S</v>
      </c>
      <c r="K2850" s="38"/>
      <c r="L2850" s="38"/>
      <c r="M2850" s="38"/>
      <c r="N2850" s="38"/>
      <c r="O2850" s="38"/>
      <c r="P2850" s="38"/>
      <c r="Q2850" s="34">
        <v>4</v>
      </c>
      <c r="R2850" s="34">
        <v>1.92</v>
      </c>
      <c r="U2850" s="39">
        <f t="shared" si="208"/>
        <v>2.0801540000000003</v>
      </c>
      <c r="V2850" s="34">
        <v>0.63400000000000001</v>
      </c>
      <c r="X2850" s="39"/>
      <c r="AA2850" s="34">
        <v>424.97899999999998</v>
      </c>
      <c r="AB2850" s="34">
        <v>424.34500000000003</v>
      </c>
      <c r="AD2850" s="34">
        <v>-7.6999999999999999E-2</v>
      </c>
    </row>
    <row r="2851" spans="1:30" s="34" customFormat="1" x14ac:dyDescent="0.2">
      <c r="A2851" s="34" t="s">
        <v>200</v>
      </c>
      <c r="B2851" s="42">
        <v>473419095052401</v>
      </c>
      <c r="C2851" s="36">
        <v>313</v>
      </c>
      <c r="D2851" s="37">
        <v>31235</v>
      </c>
      <c r="E2851" s="37"/>
      <c r="F2851" s="37"/>
      <c r="G2851" s="37"/>
      <c r="H2851" s="37"/>
      <c r="I2851" s="37"/>
      <c r="J2851" s="38" t="str">
        <f t="shared" si="206"/>
        <v>S</v>
      </c>
      <c r="K2851" s="38"/>
      <c r="L2851" s="38"/>
      <c r="M2851" s="38"/>
      <c r="N2851" s="38"/>
      <c r="O2851" s="38"/>
      <c r="P2851" s="38"/>
      <c r="Q2851" s="34">
        <v>4</v>
      </c>
      <c r="R2851" s="34">
        <v>1.94</v>
      </c>
      <c r="U2851" s="39">
        <f t="shared" si="208"/>
        <v>2.0604680000000002</v>
      </c>
      <c r="V2851" s="34">
        <v>0.628</v>
      </c>
      <c r="X2851" s="39"/>
      <c r="AA2851" s="34">
        <v>424.97899999999998</v>
      </c>
      <c r="AB2851" s="34">
        <v>424.351</v>
      </c>
      <c r="AD2851" s="34">
        <v>-8.3000000000000004E-2</v>
      </c>
    </row>
    <row r="2852" spans="1:30" s="34" customFormat="1" x14ac:dyDescent="0.2">
      <c r="A2852" s="34" t="s">
        <v>200</v>
      </c>
      <c r="B2852" s="42">
        <v>473419095052401</v>
      </c>
      <c r="C2852" s="36">
        <v>313</v>
      </c>
      <c r="D2852" s="37">
        <v>31242</v>
      </c>
      <c r="E2852" s="37"/>
      <c r="F2852" s="37"/>
      <c r="G2852" s="37"/>
      <c r="H2852" s="37"/>
      <c r="I2852" s="37"/>
      <c r="J2852" s="38" t="str">
        <f t="shared" si="206"/>
        <v>S</v>
      </c>
      <c r="K2852" s="38"/>
      <c r="L2852" s="38"/>
      <c r="M2852" s="38"/>
      <c r="N2852" s="38"/>
      <c r="O2852" s="38"/>
      <c r="P2852" s="38"/>
      <c r="Q2852" s="34">
        <v>4</v>
      </c>
      <c r="R2852" s="34">
        <v>1.96</v>
      </c>
      <c r="U2852" s="39">
        <f t="shared" si="208"/>
        <v>2.0407820000000001</v>
      </c>
      <c r="V2852" s="34">
        <v>0.622</v>
      </c>
      <c r="X2852" s="39"/>
      <c r="AA2852" s="34">
        <v>424.97899999999998</v>
      </c>
      <c r="AB2852" s="34">
        <v>424.35700000000003</v>
      </c>
      <c r="AD2852" s="34">
        <v>-8.8999999999999996E-2</v>
      </c>
    </row>
    <row r="2853" spans="1:30" s="34" customFormat="1" x14ac:dyDescent="0.2">
      <c r="A2853" s="34" t="s">
        <v>200</v>
      </c>
      <c r="B2853" s="42">
        <v>473419095052401</v>
      </c>
      <c r="C2853" s="36">
        <v>313</v>
      </c>
      <c r="D2853" s="37">
        <v>31249</v>
      </c>
      <c r="E2853" s="37"/>
      <c r="F2853" s="37"/>
      <c r="G2853" s="37"/>
      <c r="H2853" s="37"/>
      <c r="I2853" s="37"/>
      <c r="J2853" s="38" t="str">
        <f t="shared" si="206"/>
        <v>S</v>
      </c>
      <c r="K2853" s="38"/>
      <c r="L2853" s="38"/>
      <c r="M2853" s="38"/>
      <c r="N2853" s="38"/>
      <c r="O2853" s="38"/>
      <c r="P2853" s="38"/>
      <c r="Q2853" s="34">
        <v>4</v>
      </c>
      <c r="R2853" s="34">
        <v>1.7</v>
      </c>
      <c r="U2853" s="39">
        <f t="shared" si="208"/>
        <v>2.2999809999999998</v>
      </c>
      <c r="V2853" s="34">
        <v>0.70099999999999996</v>
      </c>
      <c r="X2853" s="39"/>
      <c r="AA2853" s="34">
        <v>424.97899999999998</v>
      </c>
      <c r="AB2853" s="34">
        <v>424.27800000000002</v>
      </c>
      <c r="AD2853" s="34">
        <v>-0.01</v>
      </c>
    </row>
    <row r="2854" spans="1:30" s="34" customFormat="1" x14ac:dyDescent="0.2">
      <c r="A2854" s="34" t="s">
        <v>200</v>
      </c>
      <c r="B2854" s="42">
        <v>473419095052401</v>
      </c>
      <c r="C2854" s="36">
        <v>313</v>
      </c>
      <c r="D2854" s="37">
        <v>31256</v>
      </c>
      <c r="E2854" s="37"/>
      <c r="F2854" s="37"/>
      <c r="G2854" s="37"/>
      <c r="H2854" s="37"/>
      <c r="I2854" s="37"/>
      <c r="J2854" s="38" t="str">
        <f t="shared" si="206"/>
        <v>S</v>
      </c>
      <c r="K2854" s="38"/>
      <c r="L2854" s="38"/>
      <c r="M2854" s="38"/>
      <c r="N2854" s="38"/>
      <c r="O2854" s="38"/>
      <c r="P2854" s="38"/>
      <c r="Q2854" s="34">
        <v>4</v>
      </c>
      <c r="R2854" s="34">
        <v>1.34</v>
      </c>
      <c r="U2854" s="39">
        <f t="shared" si="208"/>
        <v>2.6608910000000003</v>
      </c>
      <c r="V2854" s="34">
        <v>0.81100000000000005</v>
      </c>
      <c r="X2854" s="39"/>
      <c r="AA2854" s="34">
        <v>424.97899999999998</v>
      </c>
      <c r="AB2854" s="34">
        <v>424.16800000000001</v>
      </c>
      <c r="AD2854" s="34">
        <v>0.1</v>
      </c>
    </row>
    <row r="2855" spans="1:30" s="34" customFormat="1" x14ac:dyDescent="0.2">
      <c r="A2855" s="34" t="s">
        <v>200</v>
      </c>
      <c r="B2855" s="42">
        <v>473419095052401</v>
      </c>
      <c r="C2855" s="36">
        <v>313</v>
      </c>
      <c r="D2855" s="37">
        <v>31263</v>
      </c>
      <c r="E2855" s="37"/>
      <c r="F2855" s="37"/>
      <c r="G2855" s="37"/>
      <c r="H2855" s="37"/>
      <c r="I2855" s="37"/>
      <c r="J2855" s="38" t="str">
        <f t="shared" si="206"/>
        <v>S</v>
      </c>
      <c r="K2855" s="38"/>
      <c r="L2855" s="38"/>
      <c r="M2855" s="38"/>
      <c r="N2855" s="38"/>
      <c r="O2855" s="38"/>
      <c r="P2855" s="38"/>
      <c r="Q2855" s="34">
        <v>4</v>
      </c>
      <c r="R2855" s="34">
        <v>1.3</v>
      </c>
      <c r="U2855" s="39">
        <f t="shared" si="208"/>
        <v>2.7002630000000001</v>
      </c>
      <c r="V2855" s="34">
        <v>0.82299999999999995</v>
      </c>
      <c r="X2855" s="39"/>
      <c r="AA2855" s="34">
        <v>424.97899999999998</v>
      </c>
      <c r="AB2855" s="34">
        <v>424.15600000000001</v>
      </c>
      <c r="AD2855" s="34">
        <v>0.112</v>
      </c>
    </row>
    <row r="2856" spans="1:30" s="34" customFormat="1" x14ac:dyDescent="0.2">
      <c r="A2856" s="34" t="s">
        <v>200</v>
      </c>
      <c r="B2856" s="42">
        <v>473419095052401</v>
      </c>
      <c r="C2856" s="36">
        <v>313</v>
      </c>
      <c r="D2856" s="37">
        <v>31270</v>
      </c>
      <c r="E2856" s="37"/>
      <c r="F2856" s="37"/>
      <c r="G2856" s="37"/>
      <c r="H2856" s="37"/>
      <c r="I2856" s="37"/>
      <c r="J2856" s="38" t="str">
        <f t="shared" si="206"/>
        <v>S</v>
      </c>
      <c r="K2856" s="38"/>
      <c r="L2856" s="38"/>
      <c r="M2856" s="38"/>
      <c r="N2856" s="38"/>
      <c r="O2856" s="38"/>
      <c r="P2856" s="38"/>
      <c r="Q2856" s="34">
        <v>4</v>
      </c>
      <c r="R2856" s="34">
        <v>1.34</v>
      </c>
      <c r="U2856" s="39">
        <f t="shared" si="208"/>
        <v>2.6608910000000003</v>
      </c>
      <c r="V2856" s="34">
        <v>0.81100000000000005</v>
      </c>
      <c r="X2856" s="39"/>
      <c r="AA2856" s="34">
        <v>424.97899999999998</v>
      </c>
      <c r="AB2856" s="34">
        <v>424.16800000000001</v>
      </c>
      <c r="AD2856" s="34">
        <v>0.1</v>
      </c>
    </row>
    <row r="2857" spans="1:30" s="34" customFormat="1" x14ac:dyDescent="0.2">
      <c r="A2857" s="34" t="s">
        <v>200</v>
      </c>
      <c r="B2857" s="42">
        <v>473419095052401</v>
      </c>
      <c r="C2857" s="36">
        <v>313</v>
      </c>
      <c r="D2857" s="37">
        <v>31272</v>
      </c>
      <c r="E2857" s="37"/>
      <c r="F2857" s="37"/>
      <c r="G2857" s="37"/>
      <c r="H2857" s="37"/>
      <c r="I2857" s="37"/>
      <c r="J2857" s="38" t="str">
        <f t="shared" si="206"/>
        <v>S</v>
      </c>
      <c r="K2857" s="38"/>
      <c r="L2857" s="38"/>
      <c r="M2857" s="38"/>
      <c r="N2857" s="38"/>
      <c r="O2857" s="38"/>
      <c r="P2857" s="38"/>
      <c r="Q2857" s="34">
        <v>3</v>
      </c>
      <c r="R2857" s="34">
        <v>0.5</v>
      </c>
      <c r="U2857" s="39">
        <f t="shared" si="208"/>
        <v>2.5001220000000002</v>
      </c>
      <c r="V2857" s="34">
        <v>0.76200000000000001</v>
      </c>
      <c r="X2857" s="39"/>
      <c r="AA2857" s="34">
        <v>424.97899999999998</v>
      </c>
      <c r="AB2857" s="34">
        <v>424.21699999999998</v>
      </c>
      <c r="AD2857" s="34">
        <v>5.0999999999999997E-2</v>
      </c>
    </row>
    <row r="2858" spans="1:30" s="34" customFormat="1" x14ac:dyDescent="0.2">
      <c r="A2858" s="34" t="s">
        <v>200</v>
      </c>
      <c r="B2858" s="42">
        <v>473419095052401</v>
      </c>
      <c r="C2858" s="36">
        <v>313</v>
      </c>
      <c r="D2858" s="37">
        <v>31277</v>
      </c>
      <c r="E2858" s="37"/>
      <c r="F2858" s="37"/>
      <c r="G2858" s="37"/>
      <c r="H2858" s="37"/>
      <c r="I2858" s="37"/>
      <c r="J2858" s="38" t="str">
        <f t="shared" ref="J2858:J2921" si="209">IF(ISBLANK(Q2858),"V","S")</f>
        <v>S</v>
      </c>
      <c r="K2858" s="38"/>
      <c r="L2858" s="38"/>
      <c r="M2858" s="38"/>
      <c r="N2858" s="38"/>
      <c r="O2858" s="38"/>
      <c r="P2858" s="38"/>
      <c r="Q2858" s="34">
        <v>4</v>
      </c>
      <c r="R2858" s="34">
        <v>1.3</v>
      </c>
      <c r="U2858" s="39">
        <f t="shared" si="208"/>
        <v>2.7002630000000001</v>
      </c>
      <c r="V2858" s="34">
        <v>0.82299999999999995</v>
      </c>
      <c r="X2858" s="39"/>
      <c r="AA2858" s="34">
        <v>424.97899999999998</v>
      </c>
      <c r="AB2858" s="34">
        <v>424.15600000000001</v>
      </c>
      <c r="AD2858" s="34">
        <v>0.112</v>
      </c>
    </row>
    <row r="2859" spans="1:30" s="34" customFormat="1" x14ac:dyDescent="0.2">
      <c r="A2859" s="34" t="s">
        <v>200</v>
      </c>
      <c r="B2859" s="42">
        <v>473419095052401</v>
      </c>
      <c r="C2859" s="36">
        <v>313</v>
      </c>
      <c r="D2859" s="37">
        <v>31284</v>
      </c>
      <c r="E2859" s="37"/>
      <c r="F2859" s="37"/>
      <c r="G2859" s="37"/>
      <c r="H2859" s="37"/>
      <c r="I2859" s="37"/>
      <c r="J2859" s="38" t="str">
        <f t="shared" si="209"/>
        <v>S</v>
      </c>
      <c r="K2859" s="38"/>
      <c r="L2859" s="38"/>
      <c r="M2859" s="38"/>
      <c r="N2859" s="38"/>
      <c r="O2859" s="38"/>
      <c r="P2859" s="38"/>
      <c r="Q2859" s="34">
        <v>4</v>
      </c>
      <c r="R2859" s="34">
        <v>1.26</v>
      </c>
      <c r="U2859" s="39">
        <f t="shared" si="208"/>
        <v>2.7396349999999998</v>
      </c>
      <c r="V2859" s="34">
        <v>0.83499999999999996</v>
      </c>
      <c r="X2859" s="39"/>
      <c r="AA2859" s="34">
        <v>424.97899999999998</v>
      </c>
      <c r="AB2859" s="34">
        <v>424.14400000000001</v>
      </c>
      <c r="AD2859" s="34">
        <v>0.124</v>
      </c>
    </row>
    <row r="2860" spans="1:30" s="34" customFormat="1" x14ac:dyDescent="0.2">
      <c r="A2860" s="34" t="s">
        <v>200</v>
      </c>
      <c r="B2860" s="42">
        <v>473419095052401</v>
      </c>
      <c r="C2860" s="36">
        <v>313</v>
      </c>
      <c r="D2860" s="37">
        <v>31291</v>
      </c>
      <c r="E2860" s="37"/>
      <c r="F2860" s="37"/>
      <c r="G2860" s="37"/>
      <c r="H2860" s="37"/>
      <c r="I2860" s="37"/>
      <c r="J2860" s="38" t="str">
        <f t="shared" si="209"/>
        <v>S</v>
      </c>
      <c r="K2860" s="38"/>
      <c r="L2860" s="38"/>
      <c r="M2860" s="38"/>
      <c r="N2860" s="38"/>
      <c r="O2860" s="38"/>
      <c r="P2860" s="38"/>
      <c r="Q2860" s="34">
        <v>4</v>
      </c>
      <c r="R2860" s="34">
        <v>1.24</v>
      </c>
      <c r="U2860" s="39">
        <f t="shared" si="208"/>
        <v>2.7593209999999999</v>
      </c>
      <c r="V2860" s="34">
        <v>0.84099999999999997</v>
      </c>
      <c r="X2860" s="39"/>
      <c r="AA2860" s="34">
        <v>424.97899999999998</v>
      </c>
      <c r="AB2860" s="34">
        <v>424.137</v>
      </c>
      <c r="AD2860" s="34">
        <v>0.13</v>
      </c>
    </row>
    <row r="2861" spans="1:30" s="34" customFormat="1" x14ac:dyDescent="0.2">
      <c r="A2861" s="34" t="s">
        <v>200</v>
      </c>
      <c r="B2861" s="42">
        <v>473419095052401</v>
      </c>
      <c r="C2861" s="36">
        <v>313</v>
      </c>
      <c r="D2861" s="37">
        <v>31298</v>
      </c>
      <c r="E2861" s="37"/>
      <c r="F2861" s="37"/>
      <c r="G2861" s="37"/>
      <c r="H2861" s="37"/>
      <c r="I2861" s="37"/>
      <c r="J2861" s="38" t="str">
        <f t="shared" si="209"/>
        <v>S</v>
      </c>
      <c r="K2861" s="38"/>
      <c r="L2861" s="38"/>
      <c r="M2861" s="38"/>
      <c r="N2861" s="38"/>
      <c r="O2861" s="38"/>
      <c r="P2861" s="38"/>
      <c r="Q2861" s="34">
        <v>4</v>
      </c>
      <c r="R2861" s="34">
        <v>1.21</v>
      </c>
      <c r="U2861" s="39">
        <f t="shared" si="208"/>
        <v>2.7888500000000001</v>
      </c>
      <c r="V2861" s="34">
        <v>0.85</v>
      </c>
      <c r="X2861" s="39"/>
      <c r="AA2861" s="34">
        <v>424.97899999999998</v>
      </c>
      <c r="AB2861" s="34">
        <v>424.12799999999999</v>
      </c>
      <c r="AD2861" s="34">
        <v>0.13900000000000001</v>
      </c>
    </row>
    <row r="2862" spans="1:30" s="34" customFormat="1" x14ac:dyDescent="0.2">
      <c r="A2862" s="34" t="s">
        <v>200</v>
      </c>
      <c r="B2862" s="42">
        <v>473419095052401</v>
      </c>
      <c r="C2862" s="36">
        <v>313</v>
      </c>
      <c r="D2862" s="37">
        <v>31305</v>
      </c>
      <c r="E2862" s="37"/>
      <c r="F2862" s="37"/>
      <c r="G2862" s="37"/>
      <c r="H2862" s="37"/>
      <c r="I2862" s="37"/>
      <c r="J2862" s="38" t="str">
        <f t="shared" si="209"/>
        <v>S</v>
      </c>
      <c r="K2862" s="38"/>
      <c r="L2862" s="38"/>
      <c r="M2862" s="38"/>
      <c r="N2862" s="38"/>
      <c r="O2862" s="38"/>
      <c r="P2862" s="38"/>
      <c r="Q2862" s="34">
        <v>4</v>
      </c>
      <c r="R2862" s="34">
        <v>1.2</v>
      </c>
      <c r="U2862" s="39">
        <f t="shared" si="208"/>
        <v>2.7986930000000001</v>
      </c>
      <c r="V2862" s="34">
        <v>0.85299999999999998</v>
      </c>
      <c r="X2862" s="39"/>
      <c r="AA2862" s="34">
        <v>424.97899999999998</v>
      </c>
      <c r="AB2862" s="34">
        <v>424.125</v>
      </c>
      <c r="AD2862" s="34">
        <v>0.14199999999999999</v>
      </c>
    </row>
    <row r="2863" spans="1:30" s="34" customFormat="1" x14ac:dyDescent="0.2">
      <c r="A2863" s="34" t="s">
        <v>200</v>
      </c>
      <c r="B2863" s="42">
        <v>473419095052401</v>
      </c>
      <c r="C2863" s="36">
        <v>313</v>
      </c>
      <c r="D2863" s="37">
        <v>31312</v>
      </c>
      <c r="E2863" s="37"/>
      <c r="F2863" s="37"/>
      <c r="G2863" s="37"/>
      <c r="H2863" s="37"/>
      <c r="I2863" s="37"/>
      <c r="J2863" s="38" t="str">
        <f t="shared" si="209"/>
        <v>S</v>
      </c>
      <c r="K2863" s="38"/>
      <c r="L2863" s="38"/>
      <c r="M2863" s="38"/>
      <c r="N2863" s="38"/>
      <c r="O2863" s="38"/>
      <c r="P2863" s="38"/>
      <c r="Q2863" s="34">
        <v>4</v>
      </c>
      <c r="R2863" s="34">
        <v>1.2</v>
      </c>
      <c r="U2863" s="39">
        <f t="shared" si="208"/>
        <v>2.7986930000000001</v>
      </c>
      <c r="V2863" s="34">
        <v>0.85299999999999998</v>
      </c>
      <c r="X2863" s="39"/>
      <c r="AA2863" s="34">
        <v>424.97899999999998</v>
      </c>
      <c r="AB2863" s="34">
        <v>424.125</v>
      </c>
      <c r="AD2863" s="34">
        <v>0.14199999999999999</v>
      </c>
    </row>
    <row r="2864" spans="1:30" s="34" customFormat="1" x14ac:dyDescent="0.2">
      <c r="A2864" s="34" t="s">
        <v>200</v>
      </c>
      <c r="B2864" s="42">
        <v>473419095052401</v>
      </c>
      <c r="C2864" s="36">
        <v>313</v>
      </c>
      <c r="D2864" s="37">
        <v>31319</v>
      </c>
      <c r="E2864" s="37"/>
      <c r="F2864" s="37"/>
      <c r="G2864" s="37"/>
      <c r="H2864" s="37"/>
      <c r="I2864" s="37"/>
      <c r="J2864" s="38" t="str">
        <f t="shared" si="209"/>
        <v>S</v>
      </c>
      <c r="K2864" s="38"/>
      <c r="L2864" s="38"/>
      <c r="M2864" s="38"/>
      <c r="N2864" s="38"/>
      <c r="O2864" s="38"/>
      <c r="P2864" s="38"/>
      <c r="Q2864" s="34">
        <v>4</v>
      </c>
      <c r="R2864" s="34">
        <v>0.98</v>
      </c>
      <c r="U2864" s="39">
        <f t="shared" si="208"/>
        <v>3.0218010000000004</v>
      </c>
      <c r="V2864" s="34">
        <v>0.92100000000000004</v>
      </c>
      <c r="X2864" s="39"/>
      <c r="AA2864" s="34">
        <v>424.97899999999998</v>
      </c>
      <c r="AB2864" s="34">
        <v>424.05799999999999</v>
      </c>
      <c r="AD2864" s="34">
        <v>0.21</v>
      </c>
    </row>
    <row r="2865" spans="1:30" s="34" customFormat="1" x14ac:dyDescent="0.2">
      <c r="A2865" s="34" t="s">
        <v>200</v>
      </c>
      <c r="B2865" s="42">
        <v>473419095052401</v>
      </c>
      <c r="C2865" s="36">
        <v>313</v>
      </c>
      <c r="D2865" s="37">
        <v>31326</v>
      </c>
      <c r="E2865" s="37"/>
      <c r="F2865" s="37"/>
      <c r="G2865" s="37"/>
      <c r="H2865" s="37"/>
      <c r="I2865" s="37"/>
      <c r="J2865" s="38" t="str">
        <f t="shared" si="209"/>
        <v>S</v>
      </c>
      <c r="K2865" s="38"/>
      <c r="L2865" s="38"/>
      <c r="M2865" s="38"/>
      <c r="N2865" s="38"/>
      <c r="O2865" s="38"/>
      <c r="P2865" s="38"/>
      <c r="Q2865" s="34">
        <v>4</v>
      </c>
      <c r="R2865" s="34">
        <v>0.98</v>
      </c>
      <c r="U2865" s="39">
        <f t="shared" si="208"/>
        <v>3.0218010000000004</v>
      </c>
      <c r="V2865" s="34">
        <v>0.92100000000000004</v>
      </c>
      <c r="X2865" s="39"/>
      <c r="AA2865" s="34">
        <v>424.97899999999998</v>
      </c>
      <c r="AB2865" s="34">
        <v>424.05799999999999</v>
      </c>
      <c r="AD2865" s="34">
        <v>0.21</v>
      </c>
    </row>
    <row r="2866" spans="1:30" s="34" customFormat="1" x14ac:dyDescent="0.2">
      <c r="A2866" s="34" t="s">
        <v>200</v>
      </c>
      <c r="B2866" s="42">
        <v>473419095052401</v>
      </c>
      <c r="C2866" s="36">
        <v>313</v>
      </c>
      <c r="D2866" s="37">
        <v>31333</v>
      </c>
      <c r="E2866" s="37"/>
      <c r="F2866" s="37"/>
      <c r="G2866" s="37"/>
      <c r="H2866" s="37"/>
      <c r="I2866" s="37"/>
      <c r="J2866" s="38" t="str">
        <f t="shared" si="209"/>
        <v>S</v>
      </c>
      <c r="K2866" s="38"/>
      <c r="L2866" s="38"/>
      <c r="M2866" s="38"/>
      <c r="N2866" s="38"/>
      <c r="O2866" s="38"/>
      <c r="P2866" s="38"/>
      <c r="Q2866" s="34">
        <v>4</v>
      </c>
      <c r="R2866" s="34">
        <v>0.94</v>
      </c>
      <c r="U2866" s="39">
        <f t="shared" si="208"/>
        <v>3.0611730000000001</v>
      </c>
      <c r="V2866" s="34">
        <v>0.93300000000000005</v>
      </c>
      <c r="X2866" s="39"/>
      <c r="AA2866" s="34">
        <v>424.97899999999998</v>
      </c>
      <c r="AB2866" s="34">
        <v>424.04599999999999</v>
      </c>
      <c r="AD2866" s="34">
        <v>0.222</v>
      </c>
    </row>
    <row r="2867" spans="1:30" s="34" customFormat="1" x14ac:dyDescent="0.2">
      <c r="A2867" s="34" t="s">
        <v>200</v>
      </c>
      <c r="B2867" s="42">
        <v>473419095052401</v>
      </c>
      <c r="C2867" s="36">
        <v>313</v>
      </c>
      <c r="D2867" s="37">
        <v>31340</v>
      </c>
      <c r="E2867" s="37"/>
      <c r="F2867" s="37"/>
      <c r="G2867" s="37"/>
      <c r="H2867" s="37"/>
      <c r="I2867" s="37"/>
      <c r="J2867" s="38" t="str">
        <f t="shared" si="209"/>
        <v>S</v>
      </c>
      <c r="K2867" s="38"/>
      <c r="L2867" s="38"/>
      <c r="M2867" s="38"/>
      <c r="N2867" s="38"/>
      <c r="O2867" s="38"/>
      <c r="P2867" s="38"/>
      <c r="Q2867" s="34">
        <v>4</v>
      </c>
      <c r="R2867" s="34">
        <v>0.92</v>
      </c>
      <c r="U2867" s="39">
        <f t="shared" si="208"/>
        <v>3.0808589999999998</v>
      </c>
      <c r="V2867" s="34">
        <v>0.93899999999999995</v>
      </c>
      <c r="X2867" s="39"/>
      <c r="AA2867" s="34">
        <v>424.97899999999998</v>
      </c>
      <c r="AB2867" s="34">
        <v>424.04</v>
      </c>
      <c r="AD2867" s="34">
        <v>0.22800000000000001</v>
      </c>
    </row>
    <row r="2868" spans="1:30" s="34" customFormat="1" x14ac:dyDescent="0.2">
      <c r="A2868" s="34" t="s">
        <v>200</v>
      </c>
      <c r="B2868" s="42">
        <v>473419095052401</v>
      </c>
      <c r="C2868" s="36">
        <v>313</v>
      </c>
      <c r="D2868" s="37">
        <v>31347</v>
      </c>
      <c r="E2868" s="37"/>
      <c r="F2868" s="37"/>
      <c r="G2868" s="37"/>
      <c r="H2868" s="37"/>
      <c r="I2868" s="37"/>
      <c r="J2868" s="38" t="str">
        <f t="shared" si="209"/>
        <v>S</v>
      </c>
      <c r="K2868" s="38"/>
      <c r="L2868" s="38"/>
      <c r="M2868" s="38"/>
      <c r="N2868" s="38"/>
      <c r="O2868" s="38"/>
      <c r="P2868" s="38"/>
      <c r="Q2868" s="34">
        <v>4</v>
      </c>
      <c r="R2868" s="34">
        <v>0.92</v>
      </c>
      <c r="U2868" s="39">
        <f t="shared" si="208"/>
        <v>3.0808589999999998</v>
      </c>
      <c r="V2868" s="34">
        <v>0.93899999999999995</v>
      </c>
      <c r="X2868" s="39"/>
      <c r="AA2868" s="34">
        <v>424.97899999999998</v>
      </c>
      <c r="AB2868" s="34">
        <v>424.04</v>
      </c>
      <c r="AD2868" s="34">
        <v>0.22800000000000001</v>
      </c>
    </row>
    <row r="2869" spans="1:30" s="34" customFormat="1" x14ac:dyDescent="0.2">
      <c r="A2869" s="34" t="s">
        <v>200</v>
      </c>
      <c r="B2869" s="42">
        <v>473419095052401</v>
      </c>
      <c r="C2869" s="36">
        <v>313</v>
      </c>
      <c r="D2869" s="37">
        <v>31437</v>
      </c>
      <c r="E2869" s="37"/>
      <c r="F2869" s="37"/>
      <c r="G2869" s="37"/>
      <c r="H2869" s="37"/>
      <c r="I2869" s="37"/>
      <c r="J2869" s="38" t="str">
        <f t="shared" si="209"/>
        <v>S</v>
      </c>
      <c r="K2869" s="38"/>
      <c r="L2869" s="38"/>
      <c r="M2869" s="38"/>
      <c r="N2869" s="38"/>
      <c r="O2869" s="38"/>
      <c r="P2869" s="38"/>
      <c r="Q2869" s="34">
        <v>4</v>
      </c>
      <c r="R2869" s="34">
        <v>0.75</v>
      </c>
      <c r="U2869" s="39">
        <f t="shared" si="208"/>
        <v>3.251471</v>
      </c>
      <c r="V2869" s="34">
        <v>0.99099999999999999</v>
      </c>
      <c r="X2869" s="39"/>
      <c r="AA2869" s="34">
        <v>424.97899999999998</v>
      </c>
      <c r="AB2869" s="34">
        <v>423.988</v>
      </c>
      <c r="AD2869" s="34">
        <v>0.28000000000000003</v>
      </c>
    </row>
    <row r="2870" spans="1:30" s="34" customFormat="1" x14ac:dyDescent="0.2">
      <c r="A2870" s="34" t="s">
        <v>200</v>
      </c>
      <c r="B2870" s="42">
        <v>473419095052401</v>
      </c>
      <c r="C2870" s="36">
        <v>313</v>
      </c>
      <c r="D2870" s="37">
        <v>31445</v>
      </c>
      <c r="E2870" s="37"/>
      <c r="F2870" s="37"/>
      <c r="G2870" s="37"/>
      <c r="H2870" s="37"/>
      <c r="I2870" s="37"/>
      <c r="J2870" s="38" t="str">
        <f t="shared" si="209"/>
        <v>S</v>
      </c>
      <c r="K2870" s="38"/>
      <c r="L2870" s="38"/>
      <c r="M2870" s="38"/>
      <c r="N2870" s="38"/>
      <c r="O2870" s="38"/>
      <c r="P2870" s="38"/>
      <c r="Q2870" s="34">
        <v>4</v>
      </c>
      <c r="R2870" s="34">
        <v>0.75</v>
      </c>
      <c r="U2870" s="39">
        <f t="shared" si="208"/>
        <v>3.251471</v>
      </c>
      <c r="V2870" s="34">
        <v>0.99099999999999999</v>
      </c>
      <c r="X2870" s="39"/>
      <c r="AA2870" s="34">
        <v>424.97899999999998</v>
      </c>
      <c r="AB2870" s="34">
        <v>423.988</v>
      </c>
      <c r="AD2870" s="34">
        <v>0.28000000000000003</v>
      </c>
    </row>
    <row r="2871" spans="1:30" s="34" customFormat="1" x14ac:dyDescent="0.2">
      <c r="A2871" s="34" t="s">
        <v>200</v>
      </c>
      <c r="B2871" s="42">
        <v>473419095052401</v>
      </c>
      <c r="C2871" s="36">
        <v>313</v>
      </c>
      <c r="D2871" s="37">
        <v>31451</v>
      </c>
      <c r="E2871" s="37"/>
      <c r="F2871" s="37"/>
      <c r="G2871" s="37"/>
      <c r="H2871" s="37"/>
      <c r="I2871" s="37"/>
      <c r="J2871" s="38" t="str">
        <f t="shared" si="209"/>
        <v>S</v>
      </c>
      <c r="K2871" s="38"/>
      <c r="L2871" s="38"/>
      <c r="M2871" s="38"/>
      <c r="N2871" s="38"/>
      <c r="O2871" s="38"/>
      <c r="P2871" s="38"/>
      <c r="Q2871" s="34">
        <v>4</v>
      </c>
      <c r="R2871" s="34">
        <v>0.73</v>
      </c>
      <c r="U2871" s="39">
        <f t="shared" si="208"/>
        <v>3.2711570000000001</v>
      </c>
      <c r="V2871" s="34">
        <v>0.997</v>
      </c>
      <c r="X2871" s="39"/>
      <c r="AA2871" s="34">
        <v>424.97899999999998</v>
      </c>
      <c r="AB2871" s="34">
        <v>423.98200000000003</v>
      </c>
      <c r="AD2871" s="34">
        <v>0.28599999999999998</v>
      </c>
    </row>
    <row r="2872" spans="1:30" s="34" customFormat="1" x14ac:dyDescent="0.2">
      <c r="A2872" s="34" t="s">
        <v>200</v>
      </c>
      <c r="B2872" s="42">
        <v>473419095052401</v>
      </c>
      <c r="C2872" s="36">
        <v>313</v>
      </c>
      <c r="D2872" s="37">
        <v>31452</v>
      </c>
      <c r="E2872" s="37"/>
      <c r="F2872" s="37"/>
      <c r="G2872" s="37"/>
      <c r="H2872" s="37"/>
      <c r="I2872" s="37"/>
      <c r="J2872" s="38" t="str">
        <f t="shared" si="209"/>
        <v>S</v>
      </c>
      <c r="K2872" s="38"/>
      <c r="L2872" s="38"/>
      <c r="M2872" s="38"/>
      <c r="N2872" s="38"/>
      <c r="O2872" s="38"/>
      <c r="P2872" s="38"/>
      <c r="Q2872" s="34">
        <v>4</v>
      </c>
      <c r="R2872" s="34">
        <v>0.6</v>
      </c>
      <c r="U2872" s="39">
        <f t="shared" si="208"/>
        <v>3.3991160000000002</v>
      </c>
      <c r="V2872" s="34">
        <v>1.036</v>
      </c>
      <c r="X2872" s="39"/>
      <c r="AA2872" s="34">
        <v>424.97899999999998</v>
      </c>
      <c r="AB2872" s="34">
        <v>423.94200000000001</v>
      </c>
      <c r="AD2872" s="34">
        <v>0.32500000000000001</v>
      </c>
    </row>
    <row r="2873" spans="1:30" s="34" customFormat="1" x14ac:dyDescent="0.2">
      <c r="A2873" s="34" t="s">
        <v>200</v>
      </c>
      <c r="B2873" s="42">
        <v>473419095052401</v>
      </c>
      <c r="C2873" s="36">
        <v>313</v>
      </c>
      <c r="D2873" s="37">
        <v>31458</v>
      </c>
      <c r="E2873" s="37"/>
      <c r="F2873" s="37"/>
      <c r="G2873" s="37"/>
      <c r="H2873" s="37"/>
      <c r="I2873" s="37"/>
      <c r="J2873" s="38" t="str">
        <f t="shared" si="209"/>
        <v>S</v>
      </c>
      <c r="K2873" s="38"/>
      <c r="L2873" s="38"/>
      <c r="M2873" s="38"/>
      <c r="N2873" s="38"/>
      <c r="O2873" s="38"/>
      <c r="P2873" s="38"/>
      <c r="Q2873" s="34">
        <v>4</v>
      </c>
      <c r="R2873" s="34">
        <v>0.64</v>
      </c>
      <c r="U2873" s="39">
        <f t="shared" si="208"/>
        <v>3.3597440000000001</v>
      </c>
      <c r="V2873" s="34">
        <v>1.024</v>
      </c>
      <c r="X2873" s="39"/>
      <c r="AA2873" s="34">
        <v>424.97899999999998</v>
      </c>
      <c r="AB2873" s="34">
        <v>423.95499999999998</v>
      </c>
      <c r="AD2873" s="34">
        <v>0.313</v>
      </c>
    </row>
    <row r="2874" spans="1:30" s="34" customFormat="1" x14ac:dyDescent="0.2">
      <c r="A2874" s="34" t="s">
        <v>200</v>
      </c>
      <c r="B2874" s="42">
        <v>473419095052401</v>
      </c>
      <c r="C2874" s="36">
        <v>313</v>
      </c>
      <c r="D2874" s="37">
        <v>31465</v>
      </c>
      <c r="E2874" s="37"/>
      <c r="F2874" s="37"/>
      <c r="G2874" s="37"/>
      <c r="H2874" s="37"/>
      <c r="I2874" s="37"/>
      <c r="J2874" s="38" t="str">
        <f t="shared" si="209"/>
        <v>S</v>
      </c>
      <c r="K2874" s="38"/>
      <c r="L2874" s="38"/>
      <c r="M2874" s="38"/>
      <c r="N2874" s="38"/>
      <c r="O2874" s="38"/>
      <c r="P2874" s="38"/>
      <c r="Q2874" s="34">
        <v>4</v>
      </c>
      <c r="R2874" s="34">
        <v>0.61</v>
      </c>
      <c r="U2874" s="39">
        <f t="shared" si="208"/>
        <v>3.3892729999999998</v>
      </c>
      <c r="V2874" s="34">
        <v>1.0329999999999999</v>
      </c>
      <c r="X2874" s="39"/>
      <c r="AA2874" s="34">
        <v>424.97899999999998</v>
      </c>
      <c r="AB2874" s="34">
        <v>423.94499999999999</v>
      </c>
      <c r="AD2874" s="34">
        <v>0.32200000000000001</v>
      </c>
    </row>
    <row r="2875" spans="1:30" s="34" customFormat="1" x14ac:dyDescent="0.2">
      <c r="A2875" s="34" t="s">
        <v>200</v>
      </c>
      <c r="B2875" s="42">
        <v>473419095052401</v>
      </c>
      <c r="C2875" s="36">
        <v>313</v>
      </c>
      <c r="D2875" s="37">
        <v>31473</v>
      </c>
      <c r="E2875" s="37"/>
      <c r="F2875" s="37"/>
      <c r="G2875" s="37"/>
      <c r="H2875" s="37"/>
      <c r="I2875" s="37"/>
      <c r="J2875" s="38" t="str">
        <f t="shared" si="209"/>
        <v>S</v>
      </c>
      <c r="K2875" s="38"/>
      <c r="L2875" s="38"/>
      <c r="M2875" s="38"/>
      <c r="N2875" s="38"/>
      <c r="O2875" s="38"/>
      <c r="P2875" s="38"/>
      <c r="Q2875" s="34">
        <v>4</v>
      </c>
      <c r="R2875" s="34">
        <v>0.6</v>
      </c>
      <c r="U2875" s="39">
        <f t="shared" si="208"/>
        <v>3.3991160000000002</v>
      </c>
      <c r="V2875" s="34">
        <v>1.036</v>
      </c>
      <c r="X2875" s="39"/>
      <c r="AA2875" s="34">
        <v>424.97899999999998</v>
      </c>
      <c r="AB2875" s="34">
        <v>423.94200000000001</v>
      </c>
      <c r="AD2875" s="34">
        <v>0.32500000000000001</v>
      </c>
    </row>
    <row r="2876" spans="1:30" s="34" customFormat="1" x14ac:dyDescent="0.2">
      <c r="A2876" s="34" t="s">
        <v>200</v>
      </c>
      <c r="B2876" s="42">
        <v>473419095052401</v>
      </c>
      <c r="C2876" s="36">
        <v>313</v>
      </c>
      <c r="D2876" s="37">
        <v>31487</v>
      </c>
      <c r="E2876" s="37"/>
      <c r="F2876" s="37"/>
      <c r="G2876" s="37"/>
      <c r="H2876" s="37"/>
      <c r="I2876" s="37"/>
      <c r="J2876" s="38" t="str">
        <f t="shared" si="209"/>
        <v>S</v>
      </c>
      <c r="K2876" s="38"/>
      <c r="L2876" s="38"/>
      <c r="M2876" s="38"/>
      <c r="N2876" s="38"/>
      <c r="O2876" s="38"/>
      <c r="P2876" s="38"/>
      <c r="Q2876" s="34">
        <v>4</v>
      </c>
      <c r="R2876" s="34">
        <v>0.74</v>
      </c>
      <c r="U2876" s="39">
        <f t="shared" si="208"/>
        <v>3.261314</v>
      </c>
      <c r="V2876" s="34">
        <v>0.99399999999999999</v>
      </c>
      <c r="X2876" s="39"/>
      <c r="AA2876" s="34">
        <v>424.97899999999998</v>
      </c>
      <c r="AB2876" s="34">
        <v>423.98500000000001</v>
      </c>
      <c r="AD2876" s="34">
        <v>0.28299999999999997</v>
      </c>
    </row>
    <row r="2877" spans="1:30" s="34" customFormat="1" x14ac:dyDescent="0.2">
      <c r="A2877" s="34" t="s">
        <v>200</v>
      </c>
      <c r="B2877" s="42">
        <v>473419095052401</v>
      </c>
      <c r="C2877" s="36">
        <v>313</v>
      </c>
      <c r="D2877" s="37">
        <v>31493</v>
      </c>
      <c r="E2877" s="37"/>
      <c r="F2877" s="37"/>
      <c r="G2877" s="37"/>
      <c r="H2877" s="37"/>
      <c r="I2877" s="37"/>
      <c r="J2877" s="38" t="str">
        <f t="shared" si="209"/>
        <v>S</v>
      </c>
      <c r="K2877" s="38"/>
      <c r="L2877" s="38"/>
      <c r="M2877" s="38"/>
      <c r="N2877" s="38"/>
      <c r="O2877" s="38"/>
      <c r="P2877" s="38"/>
      <c r="Q2877" s="34">
        <v>4</v>
      </c>
      <c r="R2877" s="34">
        <v>1.53</v>
      </c>
      <c r="U2877" s="39">
        <f t="shared" si="208"/>
        <v>2.470593</v>
      </c>
      <c r="V2877" s="34">
        <v>0.753</v>
      </c>
      <c r="X2877" s="39"/>
      <c r="AA2877" s="34">
        <v>424.97899999999998</v>
      </c>
      <c r="AB2877" s="34">
        <v>424.226</v>
      </c>
      <c r="AD2877" s="34">
        <v>4.2000000000000003E-2</v>
      </c>
    </row>
    <row r="2878" spans="1:30" s="34" customFormat="1" x14ac:dyDescent="0.2">
      <c r="A2878" s="34" t="s">
        <v>200</v>
      </c>
      <c r="B2878" s="42">
        <v>473419095052401</v>
      </c>
      <c r="C2878" s="36">
        <v>313</v>
      </c>
      <c r="D2878" s="37">
        <v>31500</v>
      </c>
      <c r="E2878" s="37"/>
      <c r="F2878" s="37"/>
      <c r="G2878" s="37"/>
      <c r="H2878" s="37"/>
      <c r="I2878" s="37"/>
      <c r="J2878" s="38" t="str">
        <f t="shared" si="209"/>
        <v>S</v>
      </c>
      <c r="K2878" s="38"/>
      <c r="L2878" s="38"/>
      <c r="M2878" s="38"/>
      <c r="N2878" s="38"/>
      <c r="O2878" s="38"/>
      <c r="P2878" s="38"/>
      <c r="Q2878" s="34">
        <v>4</v>
      </c>
      <c r="R2878" s="34">
        <v>1.63</v>
      </c>
      <c r="U2878" s="39">
        <f t="shared" si="208"/>
        <v>2.3688820000000002</v>
      </c>
      <c r="V2878" s="34">
        <v>0.72199999999999998</v>
      </c>
      <c r="X2878" s="39"/>
      <c r="AA2878" s="34">
        <v>424.97899999999998</v>
      </c>
      <c r="AB2878" s="34">
        <v>424.25599999999997</v>
      </c>
      <c r="AD2878" s="34">
        <v>1.0999999999999999E-2</v>
      </c>
    </row>
    <row r="2879" spans="1:30" s="34" customFormat="1" x14ac:dyDescent="0.2">
      <c r="A2879" s="34" t="s">
        <v>200</v>
      </c>
      <c r="B2879" s="42">
        <v>473419095052401</v>
      </c>
      <c r="C2879" s="36">
        <v>313</v>
      </c>
      <c r="D2879" s="37">
        <v>31507</v>
      </c>
      <c r="E2879" s="37"/>
      <c r="F2879" s="37"/>
      <c r="G2879" s="37"/>
      <c r="H2879" s="37"/>
      <c r="I2879" s="37"/>
      <c r="J2879" s="38" t="str">
        <f t="shared" si="209"/>
        <v>S</v>
      </c>
      <c r="K2879" s="38"/>
      <c r="L2879" s="38"/>
      <c r="M2879" s="38"/>
      <c r="N2879" s="38"/>
      <c r="O2879" s="38"/>
      <c r="P2879" s="38"/>
      <c r="Q2879" s="34">
        <v>4</v>
      </c>
      <c r="R2879" s="34">
        <v>1.67</v>
      </c>
      <c r="U2879" s="39">
        <f t="shared" si="208"/>
        <v>2.32951</v>
      </c>
      <c r="V2879" s="34">
        <v>0.71</v>
      </c>
      <c r="X2879" s="39"/>
      <c r="AA2879" s="34">
        <v>424.97899999999998</v>
      </c>
      <c r="AB2879" s="34">
        <v>424.26799999999997</v>
      </c>
      <c r="AD2879" s="34">
        <v>-1E-3</v>
      </c>
    </row>
    <row r="2880" spans="1:30" s="34" customFormat="1" x14ac:dyDescent="0.2">
      <c r="A2880" s="34" t="s">
        <v>200</v>
      </c>
      <c r="B2880" s="42">
        <v>473419095052401</v>
      </c>
      <c r="C2880" s="36">
        <v>313</v>
      </c>
      <c r="D2880" s="37">
        <v>31515</v>
      </c>
      <c r="E2880" s="37"/>
      <c r="F2880" s="37"/>
      <c r="G2880" s="37"/>
      <c r="H2880" s="37"/>
      <c r="I2880" s="37"/>
      <c r="J2880" s="38" t="str">
        <f t="shared" si="209"/>
        <v>S</v>
      </c>
      <c r="K2880" s="38"/>
      <c r="L2880" s="38"/>
      <c r="M2880" s="38"/>
      <c r="N2880" s="38"/>
      <c r="O2880" s="38"/>
      <c r="P2880" s="38"/>
      <c r="Q2880" s="34">
        <v>4</v>
      </c>
      <c r="R2880" s="34">
        <v>1.57</v>
      </c>
      <c r="U2880" s="39">
        <f t="shared" si="208"/>
        <v>2.4312209999999999</v>
      </c>
      <c r="V2880" s="34">
        <v>0.74099999999999999</v>
      </c>
      <c r="X2880" s="39"/>
      <c r="AA2880" s="34">
        <v>424.97899999999998</v>
      </c>
      <c r="AB2880" s="34">
        <v>424.238</v>
      </c>
      <c r="AD2880" s="34">
        <v>0.03</v>
      </c>
    </row>
    <row r="2881" spans="1:30" s="34" customFormat="1" x14ac:dyDescent="0.2">
      <c r="A2881" s="34" t="s">
        <v>200</v>
      </c>
      <c r="B2881" s="42">
        <v>473419095052401</v>
      </c>
      <c r="C2881" s="36">
        <v>313</v>
      </c>
      <c r="D2881" s="37">
        <v>31522</v>
      </c>
      <c r="E2881" s="37"/>
      <c r="F2881" s="37"/>
      <c r="G2881" s="37"/>
      <c r="H2881" s="37"/>
      <c r="I2881" s="37"/>
      <c r="J2881" s="38" t="str">
        <f t="shared" si="209"/>
        <v>S</v>
      </c>
      <c r="K2881" s="38"/>
      <c r="L2881" s="38"/>
      <c r="M2881" s="38"/>
      <c r="N2881" s="38"/>
      <c r="O2881" s="38"/>
      <c r="P2881" s="38"/>
      <c r="Q2881" s="34">
        <v>4</v>
      </c>
      <c r="R2881" s="34">
        <v>1.57</v>
      </c>
      <c r="U2881" s="39">
        <f t="shared" si="208"/>
        <v>2.4312209999999999</v>
      </c>
      <c r="V2881" s="34">
        <v>0.74099999999999999</v>
      </c>
      <c r="X2881" s="39"/>
      <c r="AA2881" s="34">
        <v>424.97899999999998</v>
      </c>
      <c r="AB2881" s="34">
        <v>424.238</v>
      </c>
      <c r="AD2881" s="34">
        <v>0.03</v>
      </c>
    </row>
    <row r="2882" spans="1:30" s="34" customFormat="1" x14ac:dyDescent="0.2">
      <c r="A2882" s="34" t="s">
        <v>200</v>
      </c>
      <c r="B2882" s="42">
        <v>473419095052401</v>
      </c>
      <c r="C2882" s="36">
        <v>313</v>
      </c>
      <c r="D2882" s="37">
        <v>31529</v>
      </c>
      <c r="E2882" s="37"/>
      <c r="F2882" s="37"/>
      <c r="G2882" s="37"/>
      <c r="H2882" s="37"/>
      <c r="I2882" s="37"/>
      <c r="J2882" s="38" t="str">
        <f t="shared" si="209"/>
        <v>S</v>
      </c>
      <c r="K2882" s="38"/>
      <c r="L2882" s="38"/>
      <c r="M2882" s="38"/>
      <c r="N2882" s="38"/>
      <c r="O2882" s="38"/>
      <c r="P2882" s="38"/>
      <c r="Q2882" s="34">
        <v>4</v>
      </c>
      <c r="R2882" s="34">
        <v>1.54</v>
      </c>
      <c r="U2882" s="39">
        <f t="shared" si="208"/>
        <v>2.46075</v>
      </c>
      <c r="V2882" s="34">
        <v>0.75</v>
      </c>
      <c r="X2882" s="39"/>
      <c r="AA2882" s="34">
        <v>424.97899999999998</v>
      </c>
      <c r="AB2882" s="34">
        <v>424.22899999999998</v>
      </c>
      <c r="AD2882" s="34">
        <v>3.9E-2</v>
      </c>
    </row>
    <row r="2883" spans="1:30" s="34" customFormat="1" x14ac:dyDescent="0.2">
      <c r="A2883" s="34" t="s">
        <v>200</v>
      </c>
      <c r="B2883" s="42">
        <v>473419095052401</v>
      </c>
      <c r="C2883" s="36">
        <v>313</v>
      </c>
      <c r="D2883" s="37">
        <v>31537</v>
      </c>
      <c r="E2883" s="37"/>
      <c r="F2883" s="37"/>
      <c r="G2883" s="37"/>
      <c r="H2883" s="37"/>
      <c r="I2883" s="37"/>
      <c r="J2883" s="38" t="str">
        <f t="shared" si="209"/>
        <v>S</v>
      </c>
      <c r="K2883" s="38"/>
      <c r="L2883" s="38"/>
      <c r="M2883" s="38"/>
      <c r="N2883" s="38"/>
      <c r="O2883" s="38"/>
      <c r="P2883" s="38"/>
      <c r="Q2883" s="34">
        <v>4</v>
      </c>
      <c r="R2883" s="34">
        <v>1.62</v>
      </c>
      <c r="U2883" s="39">
        <f t="shared" si="208"/>
        <v>2.3787250000000002</v>
      </c>
      <c r="V2883" s="34">
        <v>0.72499999999999998</v>
      </c>
      <c r="X2883" s="39"/>
      <c r="AA2883" s="34">
        <v>424.97899999999998</v>
      </c>
      <c r="AB2883" s="34">
        <v>424.25299999999999</v>
      </c>
      <c r="AD2883" s="34">
        <v>1.4E-2</v>
      </c>
    </row>
    <row r="2884" spans="1:30" s="34" customFormat="1" x14ac:dyDescent="0.2">
      <c r="A2884" s="34" t="s">
        <v>200</v>
      </c>
      <c r="B2884" s="42">
        <v>473419095052401</v>
      </c>
      <c r="C2884" s="36">
        <v>313</v>
      </c>
      <c r="D2884" s="37">
        <v>31543</v>
      </c>
      <c r="E2884" s="37"/>
      <c r="F2884" s="37"/>
      <c r="G2884" s="37"/>
      <c r="H2884" s="37"/>
      <c r="I2884" s="37"/>
      <c r="J2884" s="38" t="str">
        <f t="shared" si="209"/>
        <v>S</v>
      </c>
      <c r="K2884" s="38"/>
      <c r="L2884" s="38"/>
      <c r="M2884" s="38"/>
      <c r="N2884" s="38"/>
      <c r="O2884" s="38"/>
      <c r="P2884" s="38"/>
      <c r="Q2884" s="34">
        <v>4</v>
      </c>
      <c r="R2884" s="34">
        <v>1.71</v>
      </c>
      <c r="U2884" s="39">
        <f t="shared" si="208"/>
        <v>2.2901379999999998</v>
      </c>
      <c r="V2884" s="34">
        <v>0.69799999999999995</v>
      </c>
      <c r="X2884" s="39"/>
      <c r="AA2884" s="34">
        <v>424.97899999999998</v>
      </c>
      <c r="AB2884" s="34">
        <v>424.28100000000001</v>
      </c>
      <c r="AD2884" s="34">
        <v>-1.2999999999999999E-2</v>
      </c>
    </row>
    <row r="2885" spans="1:30" s="34" customFormat="1" x14ac:dyDescent="0.2">
      <c r="A2885" s="34" t="s">
        <v>200</v>
      </c>
      <c r="B2885" s="42">
        <v>473419095052401</v>
      </c>
      <c r="C2885" s="36">
        <v>313</v>
      </c>
      <c r="D2885" s="37">
        <v>31551</v>
      </c>
      <c r="E2885" s="37"/>
      <c r="F2885" s="37"/>
      <c r="G2885" s="37"/>
      <c r="H2885" s="37"/>
      <c r="I2885" s="37"/>
      <c r="J2885" s="38" t="str">
        <f t="shared" si="209"/>
        <v>S</v>
      </c>
      <c r="K2885" s="38"/>
      <c r="L2885" s="38"/>
      <c r="M2885" s="38"/>
      <c r="N2885" s="38"/>
      <c r="O2885" s="38"/>
      <c r="P2885" s="38"/>
      <c r="Q2885" s="34">
        <v>4</v>
      </c>
      <c r="R2885" s="34">
        <v>1.56</v>
      </c>
      <c r="U2885" s="39">
        <f t="shared" si="208"/>
        <v>2.4410639999999999</v>
      </c>
      <c r="V2885" s="34">
        <v>0.74399999999999999</v>
      </c>
      <c r="X2885" s="39"/>
      <c r="AA2885" s="34">
        <v>424.97899999999998</v>
      </c>
      <c r="AB2885" s="34">
        <v>424.23500000000001</v>
      </c>
      <c r="AD2885" s="34">
        <v>3.3000000000000002E-2</v>
      </c>
    </row>
    <row r="2886" spans="1:30" s="34" customFormat="1" x14ac:dyDescent="0.2">
      <c r="A2886" s="34" t="s">
        <v>200</v>
      </c>
      <c r="B2886" s="42">
        <v>473419095052401</v>
      </c>
      <c r="C2886" s="36">
        <v>313</v>
      </c>
      <c r="D2886" s="37">
        <v>31578</v>
      </c>
      <c r="E2886" s="37"/>
      <c r="F2886" s="37"/>
      <c r="G2886" s="37"/>
      <c r="H2886" s="37"/>
      <c r="I2886" s="37"/>
      <c r="J2886" s="38" t="str">
        <f t="shared" si="209"/>
        <v>S</v>
      </c>
      <c r="K2886" s="38"/>
      <c r="L2886" s="38"/>
      <c r="M2886" s="38"/>
      <c r="N2886" s="38"/>
      <c r="O2886" s="38"/>
      <c r="P2886" s="38"/>
      <c r="Q2886" s="34">
        <v>4</v>
      </c>
      <c r="R2886" s="34">
        <v>1.1200000000000001</v>
      </c>
      <c r="U2886" s="39">
        <f t="shared" si="208"/>
        <v>2.8807180000000003</v>
      </c>
      <c r="V2886" s="34">
        <v>0.878</v>
      </c>
      <c r="X2886" s="39"/>
      <c r="AA2886" s="34">
        <v>424.97899999999998</v>
      </c>
      <c r="AB2886" s="34">
        <v>424.101</v>
      </c>
      <c r="AD2886" s="34">
        <v>0.16700000000000001</v>
      </c>
    </row>
    <row r="2887" spans="1:30" s="34" customFormat="1" x14ac:dyDescent="0.2">
      <c r="A2887" s="34" t="s">
        <v>200</v>
      </c>
      <c r="B2887" s="42">
        <v>473419095052401</v>
      </c>
      <c r="C2887" s="36">
        <v>313</v>
      </c>
      <c r="D2887" s="37">
        <v>31592</v>
      </c>
      <c r="E2887" s="37"/>
      <c r="F2887" s="37"/>
      <c r="G2887" s="37"/>
      <c r="H2887" s="37"/>
      <c r="I2887" s="37"/>
      <c r="J2887" s="38" t="str">
        <f t="shared" si="209"/>
        <v>S</v>
      </c>
      <c r="K2887" s="38"/>
      <c r="L2887" s="38"/>
      <c r="M2887" s="38"/>
      <c r="N2887" s="38"/>
      <c r="O2887" s="38"/>
      <c r="P2887" s="38"/>
      <c r="Q2887" s="34">
        <v>4</v>
      </c>
      <c r="R2887" s="34">
        <v>1.1599999999999999</v>
      </c>
      <c r="U2887" s="39">
        <f t="shared" si="208"/>
        <v>2.8413460000000001</v>
      </c>
      <c r="V2887" s="34">
        <v>0.86599999999999999</v>
      </c>
      <c r="X2887" s="39"/>
      <c r="AA2887" s="34">
        <v>424.97899999999998</v>
      </c>
      <c r="AB2887" s="34">
        <v>424.113</v>
      </c>
      <c r="AD2887" s="34">
        <v>0.155</v>
      </c>
    </row>
    <row r="2888" spans="1:30" s="34" customFormat="1" x14ac:dyDescent="0.2">
      <c r="A2888" s="34" t="s">
        <v>200</v>
      </c>
      <c r="B2888" s="42">
        <v>473419095052401</v>
      </c>
      <c r="C2888" s="36">
        <v>313</v>
      </c>
      <c r="D2888" s="37">
        <v>31602</v>
      </c>
      <c r="E2888" s="37"/>
      <c r="F2888" s="37"/>
      <c r="G2888" s="37"/>
      <c r="H2888" s="37"/>
      <c r="I2888" s="37"/>
      <c r="J2888" s="38" t="str">
        <f t="shared" si="209"/>
        <v>S</v>
      </c>
      <c r="K2888" s="38"/>
      <c r="L2888" s="38"/>
      <c r="M2888" s="38"/>
      <c r="N2888" s="38"/>
      <c r="O2888" s="38"/>
      <c r="P2888" s="38"/>
      <c r="Q2888" s="34">
        <v>4</v>
      </c>
      <c r="R2888" s="34">
        <v>1.1100000000000001</v>
      </c>
      <c r="U2888" s="39">
        <f t="shared" si="208"/>
        <v>2.8905609999999999</v>
      </c>
      <c r="V2888" s="34">
        <v>0.88100000000000001</v>
      </c>
      <c r="X2888" s="39"/>
      <c r="AA2888" s="34">
        <v>424.97899999999998</v>
      </c>
      <c r="AB2888" s="34">
        <v>424.09800000000001</v>
      </c>
      <c r="AD2888" s="34">
        <v>0.17</v>
      </c>
    </row>
    <row r="2889" spans="1:30" s="34" customFormat="1" x14ac:dyDescent="0.2">
      <c r="A2889" s="34" t="s">
        <v>200</v>
      </c>
      <c r="B2889" s="42">
        <v>473419095052401</v>
      </c>
      <c r="C2889" s="36">
        <v>313</v>
      </c>
      <c r="D2889" s="37">
        <v>31606</v>
      </c>
      <c r="E2889" s="37"/>
      <c r="F2889" s="37"/>
      <c r="G2889" s="37"/>
      <c r="H2889" s="37"/>
      <c r="I2889" s="37"/>
      <c r="J2889" s="38" t="str">
        <f t="shared" si="209"/>
        <v>S</v>
      </c>
      <c r="K2889" s="38"/>
      <c r="L2889" s="38"/>
      <c r="M2889" s="38"/>
      <c r="N2889" s="38"/>
      <c r="O2889" s="38"/>
      <c r="P2889" s="38"/>
      <c r="Q2889" s="34">
        <v>4</v>
      </c>
      <c r="R2889" s="34">
        <v>1.23</v>
      </c>
      <c r="U2889" s="39">
        <f t="shared" si="208"/>
        <v>2.769164</v>
      </c>
      <c r="V2889" s="34">
        <v>0.84399999999999997</v>
      </c>
      <c r="X2889" s="39"/>
      <c r="AA2889" s="34">
        <v>424.97899999999998</v>
      </c>
      <c r="AB2889" s="34">
        <v>424.13400000000001</v>
      </c>
      <c r="AD2889" s="34">
        <v>0.13300000000000001</v>
      </c>
    </row>
    <row r="2890" spans="1:30" s="34" customFormat="1" x14ac:dyDescent="0.2">
      <c r="A2890" s="34" t="s">
        <v>200</v>
      </c>
      <c r="B2890" s="42">
        <v>473419095052401</v>
      </c>
      <c r="C2890" s="36">
        <v>313</v>
      </c>
      <c r="D2890" s="37">
        <v>31614</v>
      </c>
      <c r="E2890" s="37"/>
      <c r="F2890" s="37"/>
      <c r="G2890" s="37"/>
      <c r="H2890" s="37"/>
      <c r="I2890" s="37"/>
      <c r="J2890" s="38" t="str">
        <f t="shared" si="209"/>
        <v>S</v>
      </c>
      <c r="K2890" s="38"/>
      <c r="L2890" s="38"/>
      <c r="M2890" s="38"/>
      <c r="N2890" s="38"/>
      <c r="O2890" s="38"/>
      <c r="P2890" s="38"/>
      <c r="Q2890" s="34">
        <v>4</v>
      </c>
      <c r="R2890" s="34">
        <v>1.21</v>
      </c>
      <c r="U2890" s="39">
        <f t="shared" si="208"/>
        <v>2.7888500000000001</v>
      </c>
      <c r="V2890" s="34">
        <v>0.85</v>
      </c>
      <c r="X2890" s="39"/>
      <c r="AA2890" s="34">
        <v>424.97899999999998</v>
      </c>
      <c r="AB2890" s="34">
        <v>424.12799999999999</v>
      </c>
      <c r="AD2890" s="34">
        <v>0.13900000000000001</v>
      </c>
    </row>
    <row r="2891" spans="1:30" s="34" customFormat="1" x14ac:dyDescent="0.2">
      <c r="A2891" s="34" t="s">
        <v>200</v>
      </c>
      <c r="B2891" s="42">
        <v>473419095052401</v>
      </c>
      <c r="C2891" s="36">
        <v>313</v>
      </c>
      <c r="D2891" s="37">
        <v>31719</v>
      </c>
      <c r="E2891" s="37"/>
      <c r="F2891" s="37"/>
      <c r="G2891" s="37"/>
      <c r="H2891" s="37"/>
      <c r="I2891" s="37"/>
      <c r="J2891" s="38" t="str">
        <f t="shared" si="209"/>
        <v>S</v>
      </c>
      <c r="K2891" s="38"/>
      <c r="L2891" s="38"/>
      <c r="M2891" s="38"/>
      <c r="N2891" s="38"/>
      <c r="O2891" s="38"/>
      <c r="P2891" s="38"/>
      <c r="Q2891" s="34">
        <v>4</v>
      </c>
      <c r="R2891" s="34">
        <v>1.2</v>
      </c>
      <c r="U2891" s="39">
        <f t="shared" si="208"/>
        <v>2.7986930000000001</v>
      </c>
      <c r="V2891" s="34">
        <v>0.85299999999999998</v>
      </c>
      <c r="X2891" s="39"/>
      <c r="AA2891" s="34">
        <v>424.97899999999998</v>
      </c>
      <c r="AB2891" s="34">
        <v>424.125</v>
      </c>
      <c r="AD2891" s="34">
        <v>0.14199999999999999</v>
      </c>
    </row>
    <row r="2892" spans="1:30" s="34" customFormat="1" x14ac:dyDescent="0.2">
      <c r="A2892" s="34" t="s">
        <v>200</v>
      </c>
      <c r="B2892" s="42">
        <v>473419095052401</v>
      </c>
      <c r="C2892" s="36">
        <v>313</v>
      </c>
      <c r="D2892" s="37">
        <v>31760</v>
      </c>
      <c r="E2892" s="37"/>
      <c r="F2892" s="37"/>
      <c r="G2892" s="37"/>
      <c r="H2892" s="37"/>
      <c r="I2892" s="37"/>
      <c r="J2892" s="38" t="str">
        <f t="shared" si="209"/>
        <v>S</v>
      </c>
      <c r="K2892" s="38"/>
      <c r="L2892" s="38"/>
      <c r="M2892" s="38"/>
      <c r="N2892" s="38"/>
      <c r="O2892" s="38"/>
      <c r="P2892" s="38"/>
      <c r="Q2892" s="34">
        <v>4</v>
      </c>
      <c r="R2892" s="34">
        <v>1.19</v>
      </c>
      <c r="U2892" s="39">
        <f t="shared" si="208"/>
        <v>2.8085360000000001</v>
      </c>
      <c r="V2892" s="34">
        <v>0.85599999999999998</v>
      </c>
      <c r="X2892" s="39"/>
      <c r="AA2892" s="34">
        <v>424.97899999999998</v>
      </c>
      <c r="AB2892" s="34">
        <v>424.12200000000001</v>
      </c>
      <c r="AD2892" s="34">
        <v>0.14499999999999999</v>
      </c>
    </row>
    <row r="2893" spans="1:30" s="34" customFormat="1" x14ac:dyDescent="0.2">
      <c r="A2893" s="34" t="s">
        <v>200</v>
      </c>
      <c r="B2893" s="42">
        <v>473419095052401</v>
      </c>
      <c r="C2893" s="36">
        <v>313</v>
      </c>
      <c r="D2893" s="37">
        <v>31774</v>
      </c>
      <c r="E2893" s="37"/>
      <c r="F2893" s="37"/>
      <c r="G2893" s="37"/>
      <c r="H2893" s="37"/>
      <c r="I2893" s="37"/>
      <c r="J2893" s="38" t="str">
        <f t="shared" si="209"/>
        <v>S</v>
      </c>
      <c r="K2893" s="38"/>
      <c r="L2893" s="38"/>
      <c r="M2893" s="38"/>
      <c r="N2893" s="38"/>
      <c r="O2893" s="38"/>
      <c r="P2893" s="38"/>
      <c r="Q2893" s="34">
        <v>4</v>
      </c>
      <c r="R2893" s="34">
        <v>0.44</v>
      </c>
      <c r="U2893" s="39">
        <f t="shared" si="208"/>
        <v>3.559885</v>
      </c>
      <c r="V2893" s="34">
        <v>1.085</v>
      </c>
      <c r="X2893" s="39"/>
      <c r="AA2893" s="34">
        <v>424.97899999999998</v>
      </c>
      <c r="AB2893" s="34">
        <v>423.89400000000001</v>
      </c>
      <c r="AD2893" s="34">
        <v>0.374</v>
      </c>
    </row>
    <row r="2894" spans="1:30" s="34" customFormat="1" x14ac:dyDescent="0.2">
      <c r="A2894" s="34" t="s">
        <v>200</v>
      </c>
      <c r="B2894" s="42">
        <v>473419095052401</v>
      </c>
      <c r="C2894" s="36">
        <v>313</v>
      </c>
      <c r="D2894" s="37">
        <v>31780</v>
      </c>
      <c r="E2894" s="37"/>
      <c r="F2894" s="37"/>
      <c r="G2894" s="37"/>
      <c r="H2894" s="37"/>
      <c r="I2894" s="37"/>
      <c r="J2894" s="38" t="str">
        <f t="shared" si="209"/>
        <v>S</v>
      </c>
      <c r="K2894" s="38"/>
      <c r="L2894" s="38"/>
      <c r="M2894" s="38"/>
      <c r="N2894" s="38"/>
      <c r="O2894" s="38"/>
      <c r="P2894" s="38"/>
      <c r="Q2894" s="34">
        <v>4</v>
      </c>
      <c r="R2894" s="34">
        <v>0.33</v>
      </c>
      <c r="U2894" s="39">
        <f t="shared" si="208"/>
        <v>3.6714390000000003</v>
      </c>
      <c r="V2894" s="34">
        <v>1.119</v>
      </c>
      <c r="X2894" s="39"/>
      <c r="AA2894" s="34">
        <v>424.97899999999998</v>
      </c>
      <c r="AB2894" s="34">
        <v>423.86</v>
      </c>
      <c r="AD2894" s="34">
        <v>0.40799999999999997</v>
      </c>
    </row>
    <row r="2895" spans="1:30" s="34" customFormat="1" x14ac:dyDescent="0.2">
      <c r="A2895" s="34" t="s">
        <v>200</v>
      </c>
      <c r="B2895" s="42">
        <v>473419095052401</v>
      </c>
      <c r="C2895" s="36">
        <v>313</v>
      </c>
      <c r="D2895" s="37">
        <v>31788</v>
      </c>
      <c r="E2895" s="37"/>
      <c r="F2895" s="37"/>
      <c r="G2895" s="37"/>
      <c r="H2895" s="37"/>
      <c r="I2895" s="37"/>
      <c r="J2895" s="38" t="str">
        <f t="shared" si="209"/>
        <v>S</v>
      </c>
      <c r="K2895" s="38"/>
      <c r="L2895" s="38"/>
      <c r="M2895" s="38"/>
      <c r="N2895" s="38"/>
      <c r="O2895" s="38"/>
      <c r="P2895" s="38"/>
      <c r="Q2895" s="34">
        <v>4</v>
      </c>
      <c r="R2895" s="34">
        <v>0.28999999999999998</v>
      </c>
      <c r="U2895" s="39">
        <f t="shared" si="208"/>
        <v>3.7108110000000001</v>
      </c>
      <c r="V2895" s="34">
        <v>1.131</v>
      </c>
      <c r="X2895" s="39"/>
      <c r="AA2895" s="34">
        <v>424.97899999999998</v>
      </c>
      <c r="AB2895" s="34">
        <v>423.84800000000001</v>
      </c>
      <c r="AD2895" s="34">
        <v>0.42</v>
      </c>
    </row>
    <row r="2896" spans="1:30" s="34" customFormat="1" x14ac:dyDescent="0.2">
      <c r="A2896" s="34" t="s">
        <v>200</v>
      </c>
      <c r="B2896" s="42">
        <v>473419095052401</v>
      </c>
      <c r="C2896" s="36">
        <v>313</v>
      </c>
      <c r="D2896" s="37">
        <v>31905</v>
      </c>
      <c r="E2896" s="37"/>
      <c r="F2896" s="37"/>
      <c r="G2896" s="37"/>
      <c r="H2896" s="37"/>
      <c r="I2896" s="37"/>
      <c r="J2896" s="38" t="str">
        <f t="shared" si="209"/>
        <v>S</v>
      </c>
      <c r="K2896" s="38"/>
      <c r="L2896" s="38"/>
      <c r="M2896" s="38"/>
      <c r="N2896" s="38"/>
      <c r="O2896" s="38"/>
      <c r="P2896" s="38"/>
      <c r="Q2896" s="34">
        <v>4</v>
      </c>
      <c r="R2896" s="34">
        <v>0.86</v>
      </c>
      <c r="U2896" s="39">
        <f t="shared" si="208"/>
        <v>3.1399170000000001</v>
      </c>
      <c r="V2896" s="34">
        <v>0.95699999999999996</v>
      </c>
      <c r="X2896" s="39"/>
      <c r="AA2896" s="34">
        <v>424.97899999999998</v>
      </c>
      <c r="AB2896" s="34">
        <v>424.02199999999999</v>
      </c>
      <c r="AD2896" s="34">
        <v>0.246</v>
      </c>
    </row>
    <row r="2897" spans="1:31" s="34" customFormat="1" x14ac:dyDescent="0.2">
      <c r="A2897" s="34" t="s">
        <v>200</v>
      </c>
      <c r="B2897" s="42">
        <v>473419095052401</v>
      </c>
      <c r="C2897" s="36">
        <v>313</v>
      </c>
      <c r="D2897" s="37">
        <v>32755</v>
      </c>
      <c r="E2897" s="37"/>
      <c r="F2897" s="37"/>
      <c r="G2897" s="37"/>
      <c r="H2897" s="37"/>
      <c r="I2897" s="37"/>
      <c r="J2897" s="38" t="str">
        <f t="shared" si="209"/>
        <v>V</v>
      </c>
      <c r="K2897" s="38"/>
      <c r="L2897" s="38"/>
      <c r="M2897" s="38"/>
      <c r="N2897" s="38"/>
      <c r="O2897" s="38"/>
      <c r="P2897" s="38"/>
      <c r="U2897" s="39">
        <f t="shared" si="208"/>
        <v>3.691125</v>
      </c>
      <c r="V2897" s="34">
        <v>1.125</v>
      </c>
      <c r="X2897" s="39"/>
      <c r="AA2897" s="34">
        <v>424.97899999999998</v>
      </c>
      <c r="AB2897" s="34">
        <v>423.85399999999998</v>
      </c>
      <c r="AD2897" s="34">
        <v>0.41399999999999998</v>
      </c>
    </row>
    <row r="2898" spans="1:31" s="34" customFormat="1" x14ac:dyDescent="0.2">
      <c r="A2898" s="34" t="s">
        <v>200</v>
      </c>
      <c r="B2898" s="42">
        <v>473419095052401</v>
      </c>
      <c r="C2898" s="36">
        <v>313</v>
      </c>
      <c r="D2898" s="37">
        <v>32800</v>
      </c>
      <c r="E2898" s="37"/>
      <c r="F2898" s="37"/>
      <c r="G2898" s="37"/>
      <c r="H2898" s="37"/>
      <c r="I2898" s="37"/>
      <c r="J2898" s="38" t="s">
        <v>206</v>
      </c>
      <c r="K2898" s="38"/>
      <c r="L2898" s="38"/>
      <c r="M2898" s="38"/>
      <c r="N2898" s="38"/>
      <c r="O2898" s="38"/>
      <c r="P2898" s="38"/>
      <c r="U2898" s="39">
        <f t="shared" si="208"/>
        <v>3.7009679999999996</v>
      </c>
      <c r="V2898" s="34">
        <v>1.1279999999999999</v>
      </c>
      <c r="X2898" s="39">
        <v>3.69</v>
      </c>
      <c r="Y2898" s="34">
        <v>1.125</v>
      </c>
      <c r="AA2898" s="34">
        <v>424.97899999999998</v>
      </c>
      <c r="AB2898" s="34">
        <v>423.851</v>
      </c>
      <c r="AC2898" s="34">
        <v>423.85399999999998</v>
      </c>
      <c r="AD2898" s="34">
        <v>0.41699999999999998</v>
      </c>
      <c r="AE2898" s="34">
        <v>0.41399999999999998</v>
      </c>
    </row>
    <row r="2899" spans="1:31" s="34" customFormat="1" x14ac:dyDescent="0.2">
      <c r="A2899" s="34" t="s">
        <v>200</v>
      </c>
      <c r="B2899" s="42">
        <v>473419095052401</v>
      </c>
      <c r="C2899" s="36">
        <v>313</v>
      </c>
      <c r="D2899" s="37">
        <v>33257</v>
      </c>
      <c r="E2899" s="37"/>
      <c r="F2899" s="37"/>
      <c r="G2899" s="37"/>
      <c r="H2899" s="37"/>
      <c r="I2899" s="37"/>
      <c r="J2899" s="38" t="str">
        <f t="shared" si="209"/>
        <v>V</v>
      </c>
      <c r="K2899" s="38"/>
      <c r="L2899" s="38"/>
      <c r="M2899" s="38"/>
      <c r="N2899" s="38"/>
      <c r="O2899" s="38"/>
      <c r="P2899" s="38"/>
      <c r="U2899" s="39">
        <f t="shared" si="208"/>
        <v>4.6491769999999999</v>
      </c>
      <c r="V2899" s="34">
        <v>1.417</v>
      </c>
      <c r="X2899" s="39"/>
      <c r="AA2899" s="34">
        <v>424.97899999999998</v>
      </c>
      <c r="AB2899" s="34">
        <v>423.56099999999998</v>
      </c>
      <c r="AD2899" s="34">
        <v>0.70599999999999996</v>
      </c>
    </row>
    <row r="2900" spans="1:31" s="34" customFormat="1" x14ac:dyDescent="0.2">
      <c r="A2900" s="34" t="s">
        <v>200</v>
      </c>
      <c r="B2900" s="42">
        <v>473419095052401</v>
      </c>
      <c r="C2900" s="36">
        <v>313</v>
      </c>
      <c r="D2900" s="37">
        <v>33400</v>
      </c>
      <c r="E2900" s="37"/>
      <c r="F2900" s="37"/>
      <c r="G2900" s="37"/>
      <c r="H2900" s="37"/>
      <c r="I2900" s="37"/>
      <c r="J2900" s="38" t="str">
        <f t="shared" si="209"/>
        <v>S</v>
      </c>
      <c r="K2900" s="38"/>
      <c r="L2900" s="38"/>
      <c r="M2900" s="38"/>
      <c r="N2900" s="38"/>
      <c r="O2900" s="38"/>
      <c r="P2900" s="38"/>
      <c r="Q2900" s="34">
        <v>5</v>
      </c>
      <c r="R2900" s="34">
        <v>1.39</v>
      </c>
      <c r="U2900" s="39">
        <f t="shared" si="208"/>
        <v>3.6091000000000006</v>
      </c>
      <c r="V2900" s="34">
        <v>1.1000000000000001</v>
      </c>
      <c r="X2900" s="39"/>
      <c r="AA2900" s="34">
        <v>424.97899999999998</v>
      </c>
      <c r="AB2900" s="34">
        <v>423.87799999999999</v>
      </c>
      <c r="AD2900" s="34">
        <v>0.38900000000000001</v>
      </c>
    </row>
    <row r="2901" spans="1:31" s="34" customFormat="1" x14ac:dyDescent="0.2">
      <c r="A2901" s="34" t="s">
        <v>200</v>
      </c>
      <c r="B2901" s="42">
        <v>473419095052401</v>
      </c>
      <c r="C2901" s="36">
        <v>313</v>
      </c>
      <c r="D2901" s="37">
        <v>33679</v>
      </c>
      <c r="E2901" s="37"/>
      <c r="F2901" s="37"/>
      <c r="G2901" s="37"/>
      <c r="H2901" s="37"/>
      <c r="I2901" s="37"/>
      <c r="J2901" s="38" t="str">
        <f t="shared" si="209"/>
        <v>V</v>
      </c>
      <c r="K2901" s="38"/>
      <c r="L2901" s="38"/>
      <c r="M2901" s="38"/>
      <c r="N2901" s="38"/>
      <c r="O2901" s="38"/>
      <c r="P2901" s="38"/>
      <c r="U2901" s="39">
        <f t="shared" si="208"/>
        <v>3.1366360000000002</v>
      </c>
      <c r="V2901" s="34">
        <v>0.95599999999999996</v>
      </c>
      <c r="X2901" s="39"/>
      <c r="AA2901" s="34">
        <v>424.97899999999998</v>
      </c>
      <c r="AB2901" s="34">
        <v>423.12</v>
      </c>
      <c r="AD2901" s="34">
        <v>0.25</v>
      </c>
    </row>
    <row r="2902" spans="1:31" s="34" customFormat="1" x14ac:dyDescent="0.2">
      <c r="A2902" s="34" t="s">
        <v>200</v>
      </c>
      <c r="B2902" s="42">
        <v>473419095052401</v>
      </c>
      <c r="C2902" s="36">
        <v>313</v>
      </c>
      <c r="D2902" s="37">
        <v>33688</v>
      </c>
      <c r="E2902" s="37"/>
      <c r="F2902" s="37"/>
      <c r="G2902" s="37"/>
      <c r="H2902" s="37"/>
      <c r="I2902" s="37"/>
      <c r="J2902" s="38" t="str">
        <f t="shared" si="209"/>
        <v>V</v>
      </c>
      <c r="K2902" s="38"/>
      <c r="L2902" s="38"/>
      <c r="M2902" s="38"/>
      <c r="N2902" s="38"/>
      <c r="O2902" s="38"/>
      <c r="P2902" s="38"/>
      <c r="U2902" s="39">
        <f t="shared" si="208"/>
        <v>3.0677350000000003</v>
      </c>
      <c r="V2902" s="34">
        <v>0.93500000000000005</v>
      </c>
      <c r="X2902" s="39"/>
      <c r="AA2902" s="34">
        <v>424.97899999999998</v>
      </c>
      <c r="AB2902" s="34">
        <v>423.2</v>
      </c>
      <c r="AD2902" s="34">
        <v>0.22</v>
      </c>
    </row>
    <row r="2903" spans="1:31" s="34" customFormat="1" x14ac:dyDescent="0.2">
      <c r="A2903" s="34" t="s">
        <v>200</v>
      </c>
      <c r="B2903" s="42">
        <v>473419095052401</v>
      </c>
      <c r="C2903" s="36">
        <v>313</v>
      </c>
      <c r="D2903" s="37">
        <v>33690</v>
      </c>
      <c r="E2903" s="37"/>
      <c r="F2903" s="37"/>
      <c r="G2903" s="37"/>
      <c r="H2903" s="37"/>
      <c r="I2903" s="37"/>
      <c r="J2903" s="38" t="str">
        <f t="shared" si="209"/>
        <v>V</v>
      </c>
      <c r="K2903" s="38"/>
      <c r="L2903" s="38"/>
      <c r="M2903" s="38"/>
      <c r="N2903" s="38"/>
      <c r="O2903" s="38"/>
      <c r="P2903" s="38"/>
      <c r="U2903" s="39">
        <f t="shared" si="208"/>
        <v>3.1366360000000002</v>
      </c>
      <c r="V2903" s="34">
        <v>0.95599999999999996</v>
      </c>
      <c r="X2903" s="39"/>
      <c r="AA2903" s="34">
        <v>424.97899999999998</v>
      </c>
      <c r="AB2903" s="34">
        <v>423.2</v>
      </c>
      <c r="AD2903" s="34">
        <v>0.25</v>
      </c>
    </row>
    <row r="2904" spans="1:31" s="34" customFormat="1" x14ac:dyDescent="0.2">
      <c r="A2904" s="34" t="s">
        <v>200</v>
      </c>
      <c r="B2904" s="42">
        <v>473419095052401</v>
      </c>
      <c r="C2904" s="36">
        <v>313</v>
      </c>
      <c r="D2904" s="37">
        <v>33693</v>
      </c>
      <c r="E2904" s="37"/>
      <c r="F2904" s="37"/>
      <c r="G2904" s="37"/>
      <c r="H2904" s="37"/>
      <c r="I2904" s="37"/>
      <c r="J2904" s="38" t="str">
        <f t="shared" si="209"/>
        <v>V</v>
      </c>
      <c r="K2904" s="38"/>
      <c r="L2904" s="38"/>
      <c r="M2904" s="38"/>
      <c r="N2904" s="38"/>
      <c r="O2904" s="38"/>
      <c r="P2904" s="38"/>
      <c r="U2904" s="39">
        <f t="shared" si="208"/>
        <v>3.0316440000000004</v>
      </c>
      <c r="V2904" s="34">
        <v>0.92400000000000004</v>
      </c>
      <c r="X2904" s="39"/>
      <c r="AA2904" s="34">
        <v>424.97899999999998</v>
      </c>
      <c r="AB2904" s="34">
        <v>423.2</v>
      </c>
      <c r="AD2904" s="34">
        <v>0.21</v>
      </c>
    </row>
    <row r="2905" spans="1:31" s="34" customFormat="1" x14ac:dyDescent="0.2">
      <c r="A2905" s="34" t="s">
        <v>200</v>
      </c>
      <c r="B2905" s="42">
        <v>473419095052401</v>
      </c>
      <c r="C2905" s="36">
        <v>313</v>
      </c>
      <c r="D2905" s="37">
        <v>33695</v>
      </c>
      <c r="E2905" s="37"/>
      <c r="F2905" s="37"/>
      <c r="G2905" s="37"/>
      <c r="H2905" s="37"/>
      <c r="I2905" s="37"/>
      <c r="J2905" s="38" t="str">
        <f t="shared" si="209"/>
        <v>V</v>
      </c>
      <c r="K2905" s="38"/>
      <c r="L2905" s="38"/>
      <c r="M2905" s="38"/>
      <c r="N2905" s="38"/>
      <c r="O2905" s="38"/>
      <c r="P2905" s="38"/>
      <c r="U2905" s="39">
        <f t="shared" ref="U2905:U2922" si="210">V2905*3.281</f>
        <v>3.1136689999999998</v>
      </c>
      <c r="V2905" s="34">
        <v>0.94899999999999995</v>
      </c>
      <c r="X2905" s="39"/>
      <c r="AA2905" s="34">
        <v>424.97899999999998</v>
      </c>
      <c r="AB2905" s="34">
        <v>423.18</v>
      </c>
      <c r="AD2905" s="34">
        <v>0.24</v>
      </c>
    </row>
    <row r="2906" spans="1:31" s="34" customFormat="1" x14ac:dyDescent="0.2">
      <c r="A2906" s="34" t="s">
        <v>200</v>
      </c>
      <c r="B2906" s="42">
        <v>473419095052401</v>
      </c>
      <c r="C2906" s="36">
        <v>313</v>
      </c>
      <c r="D2906" s="37">
        <v>33699</v>
      </c>
      <c r="E2906" s="37"/>
      <c r="F2906" s="37"/>
      <c r="G2906" s="37"/>
      <c r="H2906" s="37"/>
      <c r="I2906" s="37"/>
      <c r="J2906" s="38" t="str">
        <f t="shared" si="209"/>
        <v>V</v>
      </c>
      <c r="K2906" s="38"/>
      <c r="L2906" s="38"/>
      <c r="M2906" s="38"/>
      <c r="N2906" s="38"/>
      <c r="O2906" s="38"/>
      <c r="P2906" s="38"/>
      <c r="U2906" s="39">
        <f t="shared" si="210"/>
        <v>3.0907019999999998</v>
      </c>
      <c r="V2906" s="34">
        <v>0.94199999999999995</v>
      </c>
      <c r="X2906" s="39"/>
      <c r="AA2906" s="34">
        <v>424.97899999999998</v>
      </c>
      <c r="AB2906" s="34">
        <v>423.16</v>
      </c>
      <c r="AD2906" s="34">
        <v>0.23</v>
      </c>
    </row>
    <row r="2907" spans="1:31" s="34" customFormat="1" x14ac:dyDescent="0.2">
      <c r="A2907" s="34" t="s">
        <v>200</v>
      </c>
      <c r="B2907" s="42">
        <v>473419095052401</v>
      </c>
      <c r="C2907" s="36">
        <v>313</v>
      </c>
      <c r="D2907" s="37">
        <v>33700</v>
      </c>
      <c r="E2907" s="37"/>
      <c r="F2907" s="37"/>
      <c r="G2907" s="37"/>
      <c r="H2907" s="37"/>
      <c r="I2907" s="37"/>
      <c r="J2907" s="38" t="str">
        <f t="shared" si="209"/>
        <v>V</v>
      </c>
      <c r="K2907" s="38"/>
      <c r="L2907" s="38"/>
      <c r="M2907" s="38"/>
      <c r="N2907" s="38"/>
      <c r="O2907" s="38"/>
      <c r="P2907" s="38"/>
      <c r="U2907" s="39">
        <f t="shared" si="210"/>
        <v>3.087421</v>
      </c>
      <c r="V2907" s="34">
        <v>0.94099999999999995</v>
      </c>
      <c r="X2907" s="39"/>
      <c r="AA2907" s="34">
        <v>424.97899999999998</v>
      </c>
      <c r="AB2907" s="34">
        <v>423.04</v>
      </c>
      <c r="AD2907" s="34">
        <v>0.23</v>
      </c>
    </row>
    <row r="2908" spans="1:31" s="34" customFormat="1" x14ac:dyDescent="0.2">
      <c r="A2908" s="34" t="s">
        <v>200</v>
      </c>
      <c r="B2908" s="42">
        <v>473419095052401</v>
      </c>
      <c r="C2908" s="36">
        <v>313</v>
      </c>
      <c r="D2908" s="37">
        <v>33702</v>
      </c>
      <c r="E2908" s="37"/>
      <c r="F2908" s="37"/>
      <c r="G2908" s="37"/>
      <c r="H2908" s="37"/>
      <c r="I2908" s="37"/>
      <c r="J2908" s="38" t="str">
        <f t="shared" si="209"/>
        <v>V</v>
      </c>
      <c r="K2908" s="38"/>
      <c r="L2908" s="38"/>
      <c r="M2908" s="38"/>
      <c r="N2908" s="38"/>
      <c r="O2908" s="38"/>
      <c r="P2908" s="38"/>
      <c r="U2908" s="39">
        <f t="shared" si="210"/>
        <v>3.0841400000000001</v>
      </c>
      <c r="V2908" s="34">
        <v>0.94</v>
      </c>
      <c r="X2908" s="39"/>
      <c r="AA2908" s="34">
        <v>424.97899999999998</v>
      </c>
      <c r="AB2908" s="34">
        <v>423.02</v>
      </c>
      <c r="AD2908" s="34">
        <v>0.23</v>
      </c>
    </row>
    <row r="2909" spans="1:31" s="34" customFormat="1" x14ac:dyDescent="0.2">
      <c r="A2909" s="34" t="s">
        <v>200</v>
      </c>
      <c r="B2909" s="42">
        <v>473419095052401</v>
      </c>
      <c r="C2909" s="36">
        <v>313</v>
      </c>
      <c r="D2909" s="37">
        <v>33707</v>
      </c>
      <c r="E2909" s="37"/>
      <c r="F2909" s="37"/>
      <c r="G2909" s="37"/>
      <c r="H2909" s="37"/>
      <c r="I2909" s="37"/>
      <c r="J2909" s="38" t="str">
        <f t="shared" si="209"/>
        <v>V</v>
      </c>
      <c r="K2909" s="38"/>
      <c r="L2909" s="38"/>
      <c r="M2909" s="38"/>
      <c r="N2909" s="38"/>
      <c r="O2909" s="38"/>
      <c r="P2909" s="38"/>
      <c r="U2909" s="39">
        <f t="shared" si="210"/>
        <v>3.087421</v>
      </c>
      <c r="V2909" s="34">
        <v>0.94099999999999995</v>
      </c>
      <c r="X2909" s="39"/>
      <c r="AA2909" s="34">
        <v>424.97899999999998</v>
      </c>
      <c r="AB2909" s="34">
        <v>423.02</v>
      </c>
      <c r="AD2909" s="34">
        <v>0.23</v>
      </c>
    </row>
    <row r="2910" spans="1:31" s="34" customFormat="1" x14ac:dyDescent="0.2">
      <c r="A2910" s="34" t="s">
        <v>200</v>
      </c>
      <c r="B2910" s="42">
        <v>473419095052401</v>
      </c>
      <c r="C2910" s="36">
        <v>313</v>
      </c>
      <c r="D2910" s="37">
        <v>33709</v>
      </c>
      <c r="E2910" s="37"/>
      <c r="F2910" s="37"/>
      <c r="G2910" s="37"/>
      <c r="H2910" s="37"/>
      <c r="I2910" s="37"/>
      <c r="J2910" s="38" t="str">
        <f t="shared" si="209"/>
        <v>V</v>
      </c>
      <c r="K2910" s="38"/>
      <c r="L2910" s="38"/>
      <c r="M2910" s="38"/>
      <c r="N2910" s="38"/>
      <c r="O2910" s="38"/>
      <c r="P2910" s="38"/>
      <c r="U2910" s="39">
        <f t="shared" si="210"/>
        <v>3.0907019999999998</v>
      </c>
      <c r="V2910" s="34">
        <v>0.94199999999999995</v>
      </c>
      <c r="X2910" s="39"/>
      <c r="AA2910" s="34">
        <v>424.97899999999998</v>
      </c>
      <c r="AB2910" s="34">
        <v>423.68</v>
      </c>
      <c r="AD2910" s="34">
        <v>0.23</v>
      </c>
    </row>
    <row r="2911" spans="1:31" s="34" customFormat="1" x14ac:dyDescent="0.2">
      <c r="A2911" s="34" t="s">
        <v>200</v>
      </c>
      <c r="B2911" s="42">
        <v>473419095052401</v>
      </c>
      <c r="C2911" s="36">
        <v>313</v>
      </c>
      <c r="D2911" s="37">
        <v>33716</v>
      </c>
      <c r="E2911" s="37"/>
      <c r="F2911" s="37"/>
      <c r="G2911" s="37"/>
      <c r="H2911" s="37"/>
      <c r="I2911" s="37"/>
      <c r="J2911" s="38" t="str">
        <f t="shared" si="209"/>
        <v>V</v>
      </c>
      <c r="K2911" s="38"/>
      <c r="L2911" s="38"/>
      <c r="M2911" s="38"/>
      <c r="N2911" s="38"/>
      <c r="O2911" s="38"/>
      <c r="P2911" s="38"/>
      <c r="U2911" s="39">
        <f t="shared" si="210"/>
        <v>2.8938420000000002</v>
      </c>
      <c r="V2911" s="34">
        <v>0.88200000000000001</v>
      </c>
      <c r="X2911" s="39"/>
      <c r="AA2911" s="34">
        <v>424.97899999999998</v>
      </c>
      <c r="AB2911" s="34">
        <v>423.74</v>
      </c>
      <c r="AD2911" s="34">
        <v>0.17</v>
      </c>
    </row>
    <row r="2912" spans="1:31" s="34" customFormat="1" x14ac:dyDescent="0.2">
      <c r="A2912" s="34" t="s">
        <v>200</v>
      </c>
      <c r="B2912" s="42">
        <v>473419095052401</v>
      </c>
      <c r="C2912" s="36">
        <v>313</v>
      </c>
      <c r="D2912" s="37">
        <v>33718</v>
      </c>
      <c r="E2912" s="37"/>
      <c r="F2912" s="37"/>
      <c r="G2912" s="37"/>
      <c r="H2912" s="37"/>
      <c r="I2912" s="37"/>
      <c r="J2912" s="38" t="str">
        <f t="shared" si="209"/>
        <v>V</v>
      </c>
      <c r="K2912" s="38"/>
      <c r="L2912" s="38"/>
      <c r="M2912" s="38"/>
      <c r="N2912" s="38"/>
      <c r="O2912" s="38"/>
      <c r="P2912" s="38"/>
      <c r="U2912" s="39">
        <f t="shared" si="210"/>
        <v>2.8807180000000003</v>
      </c>
      <c r="V2912" s="34">
        <v>0.878</v>
      </c>
      <c r="X2912" s="39"/>
      <c r="AA2912" s="34">
        <v>424.97899999999998</v>
      </c>
      <c r="AB2912" s="34">
        <v>423.72</v>
      </c>
      <c r="AD2912" s="34">
        <v>0.17</v>
      </c>
    </row>
    <row r="2913" spans="1:31" s="34" customFormat="1" x14ac:dyDescent="0.2">
      <c r="A2913" s="34" t="s">
        <v>200</v>
      </c>
      <c r="B2913" s="42">
        <v>473419095052401</v>
      </c>
      <c r="C2913" s="36">
        <v>313</v>
      </c>
      <c r="D2913" s="37">
        <v>33771</v>
      </c>
      <c r="E2913" s="37"/>
      <c r="F2913" s="37"/>
      <c r="G2913" s="37"/>
      <c r="H2913" s="37"/>
      <c r="I2913" s="37"/>
      <c r="J2913" s="38" t="str">
        <f t="shared" si="209"/>
        <v>V</v>
      </c>
      <c r="K2913" s="38"/>
      <c r="L2913" s="38"/>
      <c r="M2913" s="38"/>
      <c r="N2913" s="38"/>
      <c r="O2913" s="38"/>
      <c r="P2913" s="38"/>
      <c r="U2913" s="39">
        <f t="shared" si="210"/>
        <v>3.162884</v>
      </c>
      <c r="V2913" s="34">
        <v>0.96399999999999997</v>
      </c>
      <c r="X2913" s="39"/>
      <c r="AA2913" s="34">
        <v>424.97899999999998</v>
      </c>
      <c r="AB2913" s="34">
        <v>423.66</v>
      </c>
      <c r="AD2913" s="34">
        <v>0.25</v>
      </c>
    </row>
    <row r="2914" spans="1:31" s="34" customFormat="1" x14ac:dyDescent="0.2">
      <c r="A2914" s="34" t="s">
        <v>200</v>
      </c>
      <c r="B2914" s="42">
        <v>473419095052401</v>
      </c>
      <c r="C2914" s="36">
        <v>313</v>
      </c>
      <c r="D2914" s="37">
        <v>34033</v>
      </c>
      <c r="E2914" s="37"/>
      <c r="F2914" s="37"/>
      <c r="G2914" s="37"/>
      <c r="H2914" s="37"/>
      <c r="I2914" s="37"/>
      <c r="J2914" s="38" t="str">
        <f t="shared" si="209"/>
        <v>V</v>
      </c>
      <c r="K2914" s="38"/>
      <c r="L2914" s="38"/>
      <c r="M2914" s="38"/>
      <c r="N2914" s="38"/>
      <c r="O2914" s="38"/>
      <c r="P2914" s="38"/>
      <c r="U2914" s="39">
        <f t="shared" si="210"/>
        <v>3.5434800000000002</v>
      </c>
      <c r="V2914" s="34">
        <v>1.08</v>
      </c>
      <c r="X2914" s="39"/>
      <c r="AA2914" s="34">
        <v>424.97899999999998</v>
      </c>
      <c r="AB2914" s="34">
        <f>AA2914-V2914</f>
        <v>423.899</v>
      </c>
      <c r="AD2914" s="34">
        <v>0.36899999999999999</v>
      </c>
    </row>
    <row r="2915" spans="1:31" s="34" customFormat="1" x14ac:dyDescent="0.2">
      <c r="A2915" s="34" t="s">
        <v>200</v>
      </c>
      <c r="B2915" s="42">
        <v>473419095052401</v>
      </c>
      <c r="C2915" s="36">
        <v>313</v>
      </c>
      <c r="D2915" s="37">
        <v>34044</v>
      </c>
      <c r="E2915" s="37"/>
      <c r="F2915" s="37"/>
      <c r="G2915" s="37"/>
      <c r="H2915" s="37"/>
      <c r="I2915" s="37"/>
      <c r="J2915" s="38" t="str">
        <f t="shared" si="209"/>
        <v>V</v>
      </c>
      <c r="K2915" s="38"/>
      <c r="L2915" s="38"/>
      <c r="M2915" s="38"/>
      <c r="N2915" s="38"/>
      <c r="O2915" s="38"/>
      <c r="P2915" s="38"/>
      <c r="U2915" s="39">
        <f t="shared" si="210"/>
        <v>3.723935</v>
      </c>
      <c r="V2915" s="34">
        <v>1.135</v>
      </c>
      <c r="X2915" s="39"/>
      <c r="AA2915" s="34">
        <v>424.97899999999998</v>
      </c>
      <c r="AB2915" s="34">
        <f>AA2915-V2915</f>
        <v>423.84399999999999</v>
      </c>
      <c r="AD2915" s="34">
        <v>0.42399999999999999</v>
      </c>
    </row>
    <row r="2916" spans="1:31" s="34" customFormat="1" x14ac:dyDescent="0.2">
      <c r="A2916" s="34" t="s">
        <v>200</v>
      </c>
      <c r="B2916" s="42">
        <v>473419095052401</v>
      </c>
      <c r="C2916" s="36">
        <v>313</v>
      </c>
      <c r="D2916" s="37">
        <v>34058</v>
      </c>
      <c r="E2916" s="37"/>
      <c r="F2916" s="37"/>
      <c r="G2916" s="37"/>
      <c r="H2916" s="37"/>
      <c r="I2916" s="37"/>
      <c r="J2916" s="38" t="s">
        <v>206</v>
      </c>
      <c r="K2916" s="38"/>
      <c r="L2916" s="38"/>
      <c r="M2916" s="38"/>
      <c r="N2916" s="38"/>
      <c r="O2916" s="38"/>
      <c r="P2916" s="38"/>
      <c r="U2916" s="39">
        <f t="shared" si="210"/>
        <v>2.6641720000000002</v>
      </c>
      <c r="V2916" s="34">
        <v>0.81200000000000006</v>
      </c>
      <c r="X2916" s="39">
        <f>Y2916*3.281</f>
        <v>2.6248000000000005</v>
      </c>
      <c r="Y2916" s="34">
        <v>0.8</v>
      </c>
      <c r="AA2916" s="34">
        <v>424.97899999999998</v>
      </c>
      <c r="AB2916" s="34">
        <f t="shared" ref="AB2916:AB2930" si="211">AA2916-V2916</f>
        <v>424.16699999999997</v>
      </c>
      <c r="AC2916" s="34">
        <v>424.18</v>
      </c>
      <c r="AD2916" s="34">
        <v>0.10100000000000001</v>
      </c>
      <c r="AE2916" s="34">
        <v>8.8999999999999996E-2</v>
      </c>
    </row>
    <row r="2917" spans="1:31" s="34" customFormat="1" x14ac:dyDescent="0.2">
      <c r="A2917" s="34" t="s">
        <v>200</v>
      </c>
      <c r="B2917" s="42">
        <v>473419095052401</v>
      </c>
      <c r="C2917" s="36">
        <v>313</v>
      </c>
      <c r="D2917" s="37">
        <v>34086</v>
      </c>
      <c r="E2917" s="37"/>
      <c r="F2917" s="37"/>
      <c r="G2917" s="37"/>
      <c r="H2917" s="37"/>
      <c r="I2917" s="37"/>
      <c r="J2917" s="38" t="str">
        <f t="shared" si="209"/>
        <v>V</v>
      </c>
      <c r="K2917" s="38"/>
      <c r="L2917" s="38"/>
      <c r="M2917" s="38"/>
      <c r="N2917" s="38"/>
      <c r="O2917" s="38"/>
      <c r="P2917" s="38"/>
      <c r="U2917" s="39">
        <f t="shared" si="210"/>
        <v>2.6576100000000005</v>
      </c>
      <c r="V2917" s="34">
        <v>0.81</v>
      </c>
      <c r="X2917" s="39"/>
      <c r="AA2917" s="34">
        <v>424.97899999999998</v>
      </c>
      <c r="AB2917" s="34">
        <f t="shared" si="211"/>
        <v>424.16899999999998</v>
      </c>
      <c r="AD2917" s="34">
        <v>9.9000000000000005E-2</v>
      </c>
    </row>
    <row r="2918" spans="1:31" s="34" customFormat="1" x14ac:dyDescent="0.2">
      <c r="A2918" s="34" t="s">
        <v>200</v>
      </c>
      <c r="B2918" s="42">
        <v>473419095052401</v>
      </c>
      <c r="C2918" s="36">
        <v>313</v>
      </c>
      <c r="D2918" s="37">
        <v>34100</v>
      </c>
      <c r="E2918" s="37"/>
      <c r="F2918" s="37"/>
      <c r="G2918" s="37"/>
      <c r="H2918" s="37"/>
      <c r="I2918" s="37"/>
      <c r="J2918" s="38" t="str">
        <f t="shared" si="209"/>
        <v>V</v>
      </c>
      <c r="K2918" s="38"/>
      <c r="L2918" s="38"/>
      <c r="M2918" s="38"/>
      <c r="N2918" s="38"/>
      <c r="O2918" s="38"/>
      <c r="P2918" s="38"/>
      <c r="U2918" s="39">
        <f t="shared" si="210"/>
        <v>2.8085360000000001</v>
      </c>
      <c r="V2918" s="34">
        <v>0.85599999999999998</v>
      </c>
      <c r="X2918" s="39"/>
      <c r="AA2918" s="34">
        <v>424.97899999999998</v>
      </c>
      <c r="AB2918" s="34">
        <f t="shared" si="211"/>
        <v>424.12299999999999</v>
      </c>
      <c r="AD2918" s="34">
        <v>0.14499999999999999</v>
      </c>
    </row>
    <row r="2919" spans="1:31" s="34" customFormat="1" x14ac:dyDescent="0.2">
      <c r="A2919" s="34" t="s">
        <v>200</v>
      </c>
      <c r="B2919" s="42">
        <v>473419095052401</v>
      </c>
      <c r="C2919" s="36">
        <v>313</v>
      </c>
      <c r="D2919" s="37">
        <v>34267</v>
      </c>
      <c r="E2919" s="37"/>
      <c r="F2919" s="37"/>
      <c r="G2919" s="37"/>
      <c r="H2919" s="37"/>
      <c r="I2919" s="37"/>
      <c r="J2919" s="38" t="str">
        <f t="shared" si="209"/>
        <v>V</v>
      </c>
      <c r="K2919" s="38"/>
      <c r="L2919" s="38"/>
      <c r="M2919" s="38"/>
      <c r="N2919" s="38"/>
      <c r="O2919" s="38"/>
      <c r="P2919" s="38"/>
      <c r="U2919" s="39">
        <f t="shared" si="210"/>
        <v>3.3039669999999997</v>
      </c>
      <c r="V2919" s="34">
        <v>1.0069999999999999</v>
      </c>
      <c r="X2919" s="39"/>
      <c r="AA2919" s="34">
        <v>424.97899999999998</v>
      </c>
      <c r="AB2919" s="34">
        <f t="shared" si="211"/>
        <v>423.97199999999998</v>
      </c>
      <c r="AD2919" s="34">
        <v>0.29599999999999999</v>
      </c>
    </row>
    <row r="2920" spans="1:31" s="34" customFormat="1" x14ac:dyDescent="0.2">
      <c r="A2920" s="34" t="s">
        <v>200</v>
      </c>
      <c r="B2920" s="42">
        <v>473419095052401</v>
      </c>
      <c r="C2920" s="36">
        <v>313</v>
      </c>
      <c r="D2920" s="37">
        <v>34310</v>
      </c>
      <c r="E2920" s="37"/>
      <c r="F2920" s="37"/>
      <c r="G2920" s="37"/>
      <c r="H2920" s="37"/>
      <c r="I2920" s="37"/>
      <c r="J2920" s="38" t="str">
        <f t="shared" si="209"/>
        <v>V</v>
      </c>
      <c r="K2920" s="38"/>
      <c r="L2920" s="38"/>
      <c r="M2920" s="38"/>
      <c r="N2920" s="38"/>
      <c r="O2920" s="38"/>
      <c r="P2920" s="38"/>
      <c r="U2920" s="39">
        <f t="shared" si="210"/>
        <v>3.4056780000000004</v>
      </c>
      <c r="V2920" s="34">
        <v>1.038</v>
      </c>
      <c r="X2920" s="39"/>
      <c r="AA2920" s="34">
        <v>424.97899999999998</v>
      </c>
      <c r="AB2920" s="34">
        <f t="shared" si="211"/>
        <v>423.94099999999997</v>
      </c>
      <c r="AD2920" s="34">
        <v>0.32700000000000001</v>
      </c>
    </row>
    <row r="2921" spans="1:31" s="34" customFormat="1" x14ac:dyDescent="0.2">
      <c r="A2921" s="34" t="s">
        <v>200</v>
      </c>
      <c r="B2921" s="42">
        <v>473419095052401</v>
      </c>
      <c r="C2921" s="36">
        <v>313</v>
      </c>
      <c r="D2921" s="37">
        <v>34341</v>
      </c>
      <c r="E2921" s="37"/>
      <c r="F2921" s="37"/>
      <c r="G2921" s="37"/>
      <c r="H2921" s="37"/>
      <c r="I2921" s="37"/>
      <c r="J2921" s="38" t="str">
        <f t="shared" si="209"/>
        <v>V</v>
      </c>
      <c r="K2921" s="38"/>
      <c r="L2921" s="38"/>
      <c r="M2921" s="38"/>
      <c r="N2921" s="38"/>
      <c r="O2921" s="38"/>
      <c r="P2921" s="38"/>
      <c r="U2921" s="39">
        <f t="shared" si="210"/>
        <v>3.3597440000000001</v>
      </c>
      <c r="V2921" s="34">
        <v>1.024</v>
      </c>
      <c r="X2921" s="39"/>
      <c r="AA2921" s="34">
        <v>424.97899999999998</v>
      </c>
      <c r="AB2921" s="34">
        <f t="shared" si="211"/>
        <v>423.95499999999998</v>
      </c>
      <c r="AD2921" s="34">
        <v>0.313</v>
      </c>
    </row>
    <row r="2922" spans="1:31" s="34" customFormat="1" x14ac:dyDescent="0.2">
      <c r="A2922" s="34" t="s">
        <v>200</v>
      </c>
      <c r="B2922" s="42">
        <v>473419095052401</v>
      </c>
      <c r="C2922" s="36">
        <v>313</v>
      </c>
      <c r="D2922" s="37">
        <v>34366</v>
      </c>
      <c r="E2922" s="37"/>
      <c r="F2922" s="37"/>
      <c r="G2922" s="37"/>
      <c r="H2922" s="37"/>
      <c r="I2922" s="37"/>
      <c r="J2922" s="38" t="str">
        <f t="shared" ref="J2922:J2985" si="212">IF(ISBLANK(Q2922),"V","S")</f>
        <v>V</v>
      </c>
      <c r="K2922" s="38"/>
      <c r="L2922" s="38"/>
      <c r="M2922" s="38"/>
      <c r="N2922" s="38"/>
      <c r="O2922" s="38"/>
      <c r="P2922" s="38"/>
      <c r="U2922" s="39">
        <f t="shared" si="210"/>
        <v>3.746902</v>
      </c>
      <c r="V2922" s="34">
        <v>1.1419999999999999</v>
      </c>
      <c r="X2922" s="39"/>
      <c r="AA2922" s="34">
        <v>424.97899999999998</v>
      </c>
      <c r="AB2922" s="34">
        <f t="shared" si="211"/>
        <v>423.83699999999999</v>
      </c>
      <c r="AD2922" s="34">
        <v>0.43099999999999999</v>
      </c>
    </row>
    <row r="2923" spans="1:31" s="34" customFormat="1" x14ac:dyDescent="0.2">
      <c r="A2923" s="34" t="s">
        <v>200</v>
      </c>
      <c r="B2923" s="42">
        <v>473419095052401</v>
      </c>
      <c r="C2923" s="36">
        <v>313</v>
      </c>
      <c r="D2923" s="37">
        <v>34402</v>
      </c>
      <c r="E2923" s="37"/>
      <c r="F2923" s="37"/>
      <c r="G2923" s="37"/>
      <c r="H2923" s="37"/>
      <c r="I2923" s="37"/>
      <c r="J2923" s="38" t="str">
        <f t="shared" si="212"/>
        <v>V</v>
      </c>
      <c r="K2923" s="38"/>
      <c r="L2923" s="38"/>
      <c r="M2923" s="38"/>
      <c r="N2923" s="38"/>
      <c r="O2923" s="38"/>
      <c r="P2923" s="38"/>
      <c r="U2923" s="39"/>
      <c r="X2923" s="39"/>
      <c r="Z2923" s="34" t="s">
        <v>52</v>
      </c>
      <c r="AA2923" s="34">
        <v>424.97899999999998</v>
      </c>
    </row>
    <row r="2924" spans="1:31" s="34" customFormat="1" x14ac:dyDescent="0.2">
      <c r="A2924" s="34" t="s">
        <v>200</v>
      </c>
      <c r="B2924" s="42">
        <v>473419095052401</v>
      </c>
      <c r="C2924" s="36">
        <v>313</v>
      </c>
      <c r="D2924" s="37">
        <v>34438</v>
      </c>
      <c r="E2924" s="37"/>
      <c r="F2924" s="37"/>
      <c r="G2924" s="37"/>
      <c r="H2924" s="37"/>
      <c r="I2924" s="37"/>
      <c r="J2924" s="38" t="str">
        <f t="shared" si="212"/>
        <v>V</v>
      </c>
      <c r="K2924" s="38"/>
      <c r="L2924" s="38"/>
      <c r="M2924" s="38"/>
      <c r="N2924" s="38"/>
      <c r="O2924" s="38"/>
      <c r="P2924" s="38"/>
      <c r="U2924" s="39">
        <f t="shared" ref="U2924:U2930" si="213">V2924*3.281</f>
        <v>2.7986930000000001</v>
      </c>
      <c r="V2924" s="34">
        <v>0.85299999999999998</v>
      </c>
      <c r="X2924" s="39"/>
      <c r="AA2924" s="34">
        <v>424.97899999999998</v>
      </c>
      <c r="AB2924" s="34">
        <f t="shared" si="211"/>
        <v>424.12599999999998</v>
      </c>
      <c r="AD2924" s="34">
        <v>0.14199999999999999</v>
      </c>
    </row>
    <row r="2925" spans="1:31" s="34" customFormat="1" x14ac:dyDescent="0.2">
      <c r="A2925" s="34" t="s">
        <v>200</v>
      </c>
      <c r="B2925" s="42">
        <v>473419095052401</v>
      </c>
      <c r="C2925" s="36">
        <v>313</v>
      </c>
      <c r="D2925" s="37">
        <v>34488</v>
      </c>
      <c r="E2925" s="37"/>
      <c r="F2925" s="37"/>
      <c r="G2925" s="37"/>
      <c r="H2925" s="37"/>
      <c r="I2925" s="37"/>
      <c r="J2925" s="38" t="str">
        <f t="shared" si="212"/>
        <v>V</v>
      </c>
      <c r="K2925" s="38"/>
      <c r="L2925" s="38"/>
      <c r="M2925" s="38"/>
      <c r="N2925" s="38"/>
      <c r="O2925" s="38"/>
      <c r="P2925" s="38"/>
      <c r="U2925" s="39">
        <f t="shared" si="213"/>
        <v>3.1038259999999998</v>
      </c>
      <c r="V2925" s="34">
        <v>0.94599999999999995</v>
      </c>
      <c r="X2925" s="39"/>
      <c r="AA2925" s="34">
        <v>424.97899999999998</v>
      </c>
      <c r="AB2925" s="34">
        <f t="shared" si="211"/>
        <v>424.03299999999996</v>
      </c>
      <c r="AD2925" s="34">
        <v>0.23499999999999999</v>
      </c>
    </row>
    <row r="2926" spans="1:31" s="34" customFormat="1" x14ac:dyDescent="0.2">
      <c r="A2926" s="34" t="s">
        <v>200</v>
      </c>
      <c r="B2926" s="42">
        <v>473419095052401</v>
      </c>
      <c r="C2926" s="36">
        <v>313</v>
      </c>
      <c r="D2926" s="37">
        <v>34522</v>
      </c>
      <c r="E2926" s="37"/>
      <c r="F2926" s="37"/>
      <c r="G2926" s="37"/>
      <c r="H2926" s="37"/>
      <c r="I2926" s="37"/>
      <c r="J2926" s="38" t="str">
        <f t="shared" si="212"/>
        <v>V</v>
      </c>
      <c r="K2926" s="38"/>
      <c r="L2926" s="38"/>
      <c r="M2926" s="38"/>
      <c r="N2926" s="38"/>
      <c r="O2926" s="38"/>
      <c r="P2926" s="38"/>
      <c r="U2926" s="39">
        <f t="shared" si="213"/>
        <v>2.7921309999999999</v>
      </c>
      <c r="V2926" s="34">
        <v>0.85099999999999998</v>
      </c>
      <c r="X2926" s="39"/>
      <c r="AA2926" s="34">
        <v>424.97899999999998</v>
      </c>
      <c r="AB2926" s="34">
        <f t="shared" si="211"/>
        <v>424.12799999999999</v>
      </c>
      <c r="AD2926" s="34">
        <v>0.14000000000000001</v>
      </c>
    </row>
    <row r="2927" spans="1:31" s="34" customFormat="1" x14ac:dyDescent="0.2">
      <c r="A2927" s="34" t="s">
        <v>200</v>
      </c>
      <c r="B2927" s="42">
        <v>473419095052401</v>
      </c>
      <c r="C2927" s="36">
        <v>313</v>
      </c>
      <c r="D2927" s="37">
        <v>34561</v>
      </c>
      <c r="E2927" s="37"/>
      <c r="F2927" s="37"/>
      <c r="G2927" s="37"/>
      <c r="H2927" s="37"/>
      <c r="I2927" s="37"/>
      <c r="J2927" s="38" t="str">
        <f t="shared" si="212"/>
        <v>V</v>
      </c>
      <c r="K2927" s="38"/>
      <c r="L2927" s="38"/>
      <c r="M2927" s="38"/>
      <c r="N2927" s="38"/>
      <c r="O2927" s="38"/>
      <c r="P2927" s="38"/>
      <c r="U2927" s="39">
        <f t="shared" si="213"/>
        <v>3.0316440000000004</v>
      </c>
      <c r="V2927" s="34">
        <v>0.92400000000000004</v>
      </c>
      <c r="X2927" s="39"/>
      <c r="AA2927" s="34">
        <v>424.97899999999998</v>
      </c>
      <c r="AB2927" s="34">
        <f t="shared" si="211"/>
        <v>424.05500000000001</v>
      </c>
      <c r="AD2927" s="34">
        <v>0.21299999999999999</v>
      </c>
    </row>
    <row r="2928" spans="1:31" s="34" customFormat="1" x14ac:dyDescent="0.2">
      <c r="A2928" s="34" t="s">
        <v>200</v>
      </c>
      <c r="B2928" s="42">
        <v>473419095052401</v>
      </c>
      <c r="C2928" s="36">
        <v>313</v>
      </c>
      <c r="D2928" s="37">
        <v>34589</v>
      </c>
      <c r="E2928" s="37"/>
      <c r="F2928" s="37"/>
      <c r="G2928" s="37"/>
      <c r="H2928" s="37"/>
      <c r="I2928" s="37"/>
      <c r="J2928" s="38" t="str">
        <f t="shared" si="212"/>
        <v>V</v>
      </c>
      <c r="K2928" s="38"/>
      <c r="L2928" s="38"/>
      <c r="M2928" s="38"/>
      <c r="N2928" s="38"/>
      <c r="O2928" s="38"/>
      <c r="P2928" s="38"/>
      <c r="U2928" s="39">
        <f t="shared" si="213"/>
        <v>2.9594620000000003</v>
      </c>
      <c r="V2928" s="34">
        <v>0.90200000000000002</v>
      </c>
      <c r="X2928" s="39"/>
      <c r="AA2928" s="34">
        <v>424.97899999999998</v>
      </c>
      <c r="AB2928" s="34">
        <f t="shared" si="211"/>
        <v>424.077</v>
      </c>
      <c r="AD2928" s="34">
        <v>0.191</v>
      </c>
    </row>
    <row r="2929" spans="1:30" s="34" customFormat="1" x14ac:dyDescent="0.2">
      <c r="A2929" s="34" t="s">
        <v>200</v>
      </c>
      <c r="B2929" s="42">
        <v>473419095052401</v>
      </c>
      <c r="C2929" s="36">
        <v>313</v>
      </c>
      <c r="D2929" s="37">
        <v>34611</v>
      </c>
      <c r="E2929" s="37"/>
      <c r="F2929" s="37"/>
      <c r="G2929" s="37"/>
      <c r="H2929" s="37"/>
      <c r="I2929" s="37"/>
      <c r="J2929" s="38" t="str">
        <f t="shared" si="212"/>
        <v>V</v>
      </c>
      <c r="K2929" s="38"/>
      <c r="L2929" s="38"/>
      <c r="M2929" s="38"/>
      <c r="N2929" s="38"/>
      <c r="O2929" s="38"/>
      <c r="P2929" s="38"/>
      <c r="U2929" s="39">
        <f t="shared" si="213"/>
        <v>2.7330730000000001</v>
      </c>
      <c r="V2929" s="34">
        <v>0.83299999999999996</v>
      </c>
      <c r="X2929" s="39"/>
      <c r="AA2929" s="34">
        <v>424.97899999999998</v>
      </c>
      <c r="AB2929" s="34">
        <f t="shared" si="211"/>
        <v>424.14599999999996</v>
      </c>
      <c r="AD2929" s="34">
        <v>0.122</v>
      </c>
    </row>
    <row r="2930" spans="1:30" s="34" customFormat="1" x14ac:dyDescent="0.2">
      <c r="A2930" s="34" t="s">
        <v>200</v>
      </c>
      <c r="B2930" s="42">
        <v>473419095052401</v>
      </c>
      <c r="C2930" s="36">
        <v>313</v>
      </c>
      <c r="D2930" s="37">
        <v>34648</v>
      </c>
      <c r="E2930" s="37"/>
      <c r="F2930" s="37"/>
      <c r="G2930" s="37"/>
      <c r="H2930" s="37"/>
      <c r="I2930" s="37"/>
      <c r="J2930" s="38" t="str">
        <f t="shared" si="212"/>
        <v>V</v>
      </c>
      <c r="K2930" s="38"/>
      <c r="L2930" s="38"/>
      <c r="M2930" s="38"/>
      <c r="N2930" s="38"/>
      <c r="O2930" s="38"/>
      <c r="P2930" s="38"/>
      <c r="U2930" s="39">
        <f t="shared" si="213"/>
        <v>2.7002630000000001</v>
      </c>
      <c r="V2930" s="34">
        <v>0.82299999999999995</v>
      </c>
      <c r="X2930" s="39"/>
      <c r="AA2930" s="34">
        <v>424.97899999999998</v>
      </c>
      <c r="AB2930" s="34">
        <f t="shared" si="211"/>
        <v>424.15600000000001</v>
      </c>
      <c r="AD2930" s="34">
        <v>0.112</v>
      </c>
    </row>
    <row r="2931" spans="1:30" s="34" customFormat="1" x14ac:dyDescent="0.2">
      <c r="A2931" s="34" t="s">
        <v>200</v>
      </c>
      <c r="B2931" s="42">
        <v>473419095052401</v>
      </c>
      <c r="C2931" s="36">
        <v>313</v>
      </c>
      <c r="D2931" s="37">
        <v>34676</v>
      </c>
      <c r="E2931" s="37"/>
      <c r="F2931" s="37"/>
      <c r="G2931" s="37"/>
      <c r="H2931" s="37"/>
      <c r="I2931" s="37"/>
      <c r="J2931" s="38" t="str">
        <f t="shared" si="212"/>
        <v>V</v>
      </c>
      <c r="K2931" s="38"/>
      <c r="L2931" s="38"/>
      <c r="M2931" s="38"/>
      <c r="N2931" s="38"/>
      <c r="O2931" s="38"/>
      <c r="P2931" s="38"/>
      <c r="U2931" s="39"/>
      <c r="X2931" s="39"/>
      <c r="Z2931" s="34" t="s">
        <v>53</v>
      </c>
      <c r="AA2931" s="34">
        <v>424.97899999999998</v>
      </c>
    </row>
    <row r="2932" spans="1:30" s="34" customFormat="1" x14ac:dyDescent="0.2">
      <c r="A2932" s="34" t="s">
        <v>200</v>
      </c>
      <c r="B2932" s="42">
        <v>473419095052401</v>
      </c>
      <c r="C2932" s="36">
        <v>313</v>
      </c>
      <c r="D2932" s="37">
        <v>34702</v>
      </c>
      <c r="E2932" s="37"/>
      <c r="F2932" s="37"/>
      <c r="G2932" s="37"/>
      <c r="H2932" s="37"/>
      <c r="I2932" s="37"/>
      <c r="J2932" s="38" t="str">
        <f t="shared" si="212"/>
        <v>V</v>
      </c>
      <c r="K2932" s="38"/>
      <c r="L2932" s="38"/>
      <c r="M2932" s="38"/>
      <c r="N2932" s="38"/>
      <c r="O2932" s="38"/>
      <c r="P2932" s="38"/>
      <c r="U2932" s="39"/>
      <c r="X2932" s="39"/>
      <c r="Z2932" s="34" t="s">
        <v>53</v>
      </c>
      <c r="AA2932" s="34">
        <v>424.97899999999998</v>
      </c>
    </row>
    <row r="2933" spans="1:30" s="34" customFormat="1" x14ac:dyDescent="0.2">
      <c r="A2933" s="34" t="s">
        <v>200</v>
      </c>
      <c r="B2933" s="42">
        <v>473419095052401</v>
      </c>
      <c r="C2933" s="36">
        <v>313</v>
      </c>
      <c r="D2933" s="37">
        <v>34775</v>
      </c>
      <c r="E2933" s="37"/>
      <c r="F2933" s="37"/>
      <c r="G2933" s="37"/>
      <c r="H2933" s="37"/>
      <c r="I2933" s="37"/>
      <c r="J2933" s="38" t="str">
        <f t="shared" si="212"/>
        <v>V</v>
      </c>
      <c r="K2933" s="38"/>
      <c r="L2933" s="38"/>
      <c r="M2933" s="38"/>
      <c r="N2933" s="38"/>
      <c r="O2933" s="38"/>
      <c r="P2933" s="38"/>
      <c r="U2933" s="39"/>
      <c r="X2933" s="39"/>
      <c r="Z2933" s="34" t="s">
        <v>53</v>
      </c>
      <c r="AA2933" s="34">
        <v>424.97899999999998</v>
      </c>
    </row>
    <row r="2934" spans="1:30" s="34" customFormat="1" x14ac:dyDescent="0.2">
      <c r="A2934" s="34" t="s">
        <v>200</v>
      </c>
      <c r="B2934" s="42">
        <v>473419095052401</v>
      </c>
      <c r="C2934" s="36">
        <v>313</v>
      </c>
      <c r="D2934" s="37">
        <v>34817</v>
      </c>
      <c r="E2934" s="37"/>
      <c r="F2934" s="37"/>
      <c r="G2934" s="37"/>
      <c r="H2934" s="37"/>
      <c r="I2934" s="37"/>
      <c r="J2934" s="38" t="str">
        <f t="shared" si="212"/>
        <v>V</v>
      </c>
      <c r="K2934" s="38"/>
      <c r="L2934" s="38"/>
      <c r="M2934" s="38"/>
      <c r="N2934" s="38"/>
      <c r="O2934" s="38"/>
      <c r="P2934" s="38"/>
      <c r="U2934" s="39">
        <f t="shared" ref="U2934:U2942" si="214">V2934*3.281</f>
        <v>2.4509069999999999</v>
      </c>
      <c r="V2934" s="34">
        <v>0.747</v>
      </c>
      <c r="X2934" s="39"/>
      <c r="AA2934" s="34">
        <v>424.97899999999998</v>
      </c>
      <c r="AB2934" s="34">
        <f t="shared" ref="AB2934:AB2942" si="215">AA2934-V2934</f>
        <v>424.23199999999997</v>
      </c>
      <c r="AD2934" s="34">
        <v>3.5999999999999997E-2</v>
      </c>
    </row>
    <row r="2935" spans="1:30" s="34" customFormat="1" x14ac:dyDescent="0.2">
      <c r="A2935" s="34" t="s">
        <v>200</v>
      </c>
      <c r="B2935" s="42">
        <v>473419095052401</v>
      </c>
      <c r="C2935" s="36">
        <v>313</v>
      </c>
      <c r="D2935" s="37">
        <v>34859</v>
      </c>
      <c r="E2935" s="37"/>
      <c r="F2935" s="37"/>
      <c r="G2935" s="37"/>
      <c r="H2935" s="37"/>
      <c r="I2935" s="37"/>
      <c r="J2935" s="38" t="str">
        <f t="shared" si="212"/>
        <v>V</v>
      </c>
      <c r="K2935" s="38"/>
      <c r="L2935" s="38"/>
      <c r="M2935" s="38"/>
      <c r="N2935" s="38"/>
      <c r="O2935" s="38"/>
      <c r="P2935" s="38"/>
      <c r="U2935" s="39">
        <f t="shared" si="214"/>
        <v>2.8150979999999999</v>
      </c>
      <c r="V2935" s="34">
        <v>0.85799999999999998</v>
      </c>
      <c r="X2935" s="39"/>
      <c r="AA2935" s="34">
        <v>424.97899999999998</v>
      </c>
      <c r="AB2935" s="34">
        <f t="shared" si="215"/>
        <v>424.12099999999998</v>
      </c>
      <c r="AD2935" s="34">
        <f>424.268-AB2935</f>
        <v>0.14699999999999136</v>
      </c>
    </row>
    <row r="2936" spans="1:30" s="34" customFormat="1" x14ac:dyDescent="0.2">
      <c r="A2936" s="34" t="s">
        <v>200</v>
      </c>
      <c r="B2936" s="42">
        <v>473419095052401</v>
      </c>
      <c r="C2936" s="36">
        <v>313</v>
      </c>
      <c r="D2936" s="37">
        <v>35184</v>
      </c>
      <c r="E2936" s="37"/>
      <c r="F2936" s="37"/>
      <c r="G2936" s="37"/>
      <c r="H2936" s="37"/>
      <c r="I2936" s="37"/>
      <c r="J2936" s="38" t="str">
        <f t="shared" si="212"/>
        <v>V</v>
      </c>
      <c r="K2936" s="38"/>
      <c r="L2936" s="38"/>
      <c r="M2936" s="38"/>
      <c r="N2936" s="38"/>
      <c r="O2936" s="38"/>
      <c r="P2936" s="38"/>
      <c r="U2936" s="39">
        <f t="shared" si="214"/>
        <v>2.217956</v>
      </c>
      <c r="V2936" s="34">
        <v>0.67600000000000005</v>
      </c>
      <c r="X2936" s="39"/>
      <c r="AA2936" s="34">
        <v>424.97899999999998</v>
      </c>
      <c r="AB2936" s="34">
        <f t="shared" si="215"/>
        <v>424.303</v>
      </c>
      <c r="AD2936" s="34">
        <f t="shared" ref="AD2936:AD2946" si="216">424.268-AB2936</f>
        <v>-3.5000000000025011E-2</v>
      </c>
    </row>
    <row r="2937" spans="1:30" s="34" customFormat="1" x14ac:dyDescent="0.2">
      <c r="A2937" s="34" t="s">
        <v>200</v>
      </c>
      <c r="B2937" s="42">
        <v>473419095052401</v>
      </c>
      <c r="C2937" s="36">
        <v>313</v>
      </c>
      <c r="D2937" s="37">
        <v>35213</v>
      </c>
      <c r="E2937" s="37"/>
      <c r="F2937" s="37"/>
      <c r="G2937" s="37"/>
      <c r="H2937" s="37"/>
      <c r="I2937" s="37"/>
      <c r="J2937" s="38" t="str">
        <f t="shared" si="212"/>
        <v>V</v>
      </c>
      <c r="K2937" s="38"/>
      <c r="L2937" s="38"/>
      <c r="M2937" s="38"/>
      <c r="N2937" s="38"/>
      <c r="O2937" s="38"/>
      <c r="P2937" s="38"/>
      <c r="U2937" s="39">
        <f t="shared" si="214"/>
        <v>2.4016920000000002</v>
      </c>
      <c r="V2937" s="34">
        <v>0.73199999999999998</v>
      </c>
      <c r="X2937" s="39"/>
      <c r="AA2937" s="34">
        <v>424.97899999999998</v>
      </c>
      <c r="AB2937" s="34">
        <f t="shared" si="215"/>
        <v>424.24699999999996</v>
      </c>
      <c r="AD2937" s="34">
        <f t="shared" si="216"/>
        <v>2.1000000000015007E-2</v>
      </c>
    </row>
    <row r="2938" spans="1:30" s="34" customFormat="1" x14ac:dyDescent="0.2">
      <c r="A2938" s="34" t="s">
        <v>200</v>
      </c>
      <c r="B2938" s="42">
        <v>473419095052401</v>
      </c>
      <c r="C2938" s="36">
        <v>313</v>
      </c>
      <c r="D2938" s="37">
        <v>35240</v>
      </c>
      <c r="E2938" s="37"/>
      <c r="F2938" s="37"/>
      <c r="G2938" s="37"/>
      <c r="H2938" s="37"/>
      <c r="I2938" s="37"/>
      <c r="J2938" s="38" t="str">
        <f t="shared" si="212"/>
        <v>V</v>
      </c>
      <c r="K2938" s="38"/>
      <c r="L2938" s="38"/>
      <c r="M2938" s="38"/>
      <c r="N2938" s="38"/>
      <c r="O2938" s="38"/>
      <c r="P2938" s="38"/>
      <c r="U2938" s="39">
        <f t="shared" si="214"/>
        <v>2.8150979999999999</v>
      </c>
      <c r="V2938" s="34">
        <v>0.85799999999999998</v>
      </c>
      <c r="X2938" s="39"/>
      <c r="AA2938" s="34">
        <v>424.97899999999998</v>
      </c>
      <c r="AB2938" s="34">
        <f t="shared" si="215"/>
        <v>424.12099999999998</v>
      </c>
      <c r="AD2938" s="34">
        <f t="shared" si="216"/>
        <v>0.14699999999999136</v>
      </c>
    </row>
    <row r="2939" spans="1:30" s="34" customFormat="1" x14ac:dyDescent="0.2">
      <c r="A2939" s="34" t="s">
        <v>200</v>
      </c>
      <c r="B2939" s="42">
        <v>473419095052401</v>
      </c>
      <c r="C2939" s="36">
        <v>313</v>
      </c>
      <c r="D2939" s="37">
        <v>35286</v>
      </c>
      <c r="E2939" s="37"/>
      <c r="F2939" s="37"/>
      <c r="G2939" s="37"/>
      <c r="H2939" s="37"/>
      <c r="I2939" s="37"/>
      <c r="J2939" s="38" t="str">
        <f t="shared" si="212"/>
        <v>V</v>
      </c>
      <c r="K2939" s="38"/>
      <c r="L2939" s="38"/>
      <c r="M2939" s="38"/>
      <c r="N2939" s="38"/>
      <c r="O2939" s="38"/>
      <c r="P2939" s="38"/>
      <c r="U2939" s="39">
        <f t="shared" si="214"/>
        <v>3.1760079999999999</v>
      </c>
      <c r="V2939" s="34">
        <v>0.96799999999999997</v>
      </c>
      <c r="X2939" s="39"/>
      <c r="AA2939" s="34">
        <v>424.97899999999998</v>
      </c>
      <c r="AB2939" s="34">
        <f t="shared" si="215"/>
        <v>424.01099999999997</v>
      </c>
      <c r="AD2939" s="34">
        <f t="shared" si="216"/>
        <v>0.257000000000005</v>
      </c>
    </row>
    <row r="2940" spans="1:30" s="34" customFormat="1" x14ac:dyDescent="0.2">
      <c r="A2940" s="34" t="s">
        <v>200</v>
      </c>
      <c r="B2940" s="42">
        <v>473419095052401</v>
      </c>
      <c r="C2940" s="36">
        <v>313</v>
      </c>
      <c r="D2940" s="37">
        <v>35311</v>
      </c>
      <c r="E2940" s="37"/>
      <c r="F2940" s="37"/>
      <c r="G2940" s="37"/>
      <c r="H2940" s="37"/>
      <c r="I2940" s="37"/>
      <c r="J2940" s="38" t="str">
        <f t="shared" si="212"/>
        <v>V</v>
      </c>
      <c r="K2940" s="38"/>
      <c r="L2940" s="38"/>
      <c r="M2940" s="38"/>
      <c r="N2940" s="38"/>
      <c r="O2940" s="38"/>
      <c r="P2940" s="38"/>
      <c r="U2940" s="39">
        <f t="shared" si="214"/>
        <v>3.7600259999999999</v>
      </c>
      <c r="V2940" s="40">
        <v>1.1459999999999999</v>
      </c>
      <c r="W2940" s="40"/>
      <c r="X2940" s="39"/>
      <c r="AA2940" s="34">
        <v>424.97899999999998</v>
      </c>
      <c r="AB2940" s="34">
        <f t="shared" si="215"/>
        <v>423.83299999999997</v>
      </c>
      <c r="AD2940" s="34">
        <f t="shared" si="216"/>
        <v>0.43500000000000227</v>
      </c>
    </row>
    <row r="2941" spans="1:30" s="34" customFormat="1" x14ac:dyDescent="0.2">
      <c r="A2941" s="34" t="s">
        <v>200</v>
      </c>
      <c r="B2941" s="42">
        <v>473419095052401</v>
      </c>
      <c r="C2941" s="36">
        <v>313</v>
      </c>
      <c r="D2941" s="37">
        <v>35325</v>
      </c>
      <c r="E2941" s="37"/>
      <c r="F2941" s="37"/>
      <c r="G2941" s="37"/>
      <c r="H2941" s="37"/>
      <c r="I2941" s="37"/>
      <c r="J2941" s="38" t="str">
        <f t="shared" si="212"/>
        <v>V</v>
      </c>
      <c r="K2941" s="38"/>
      <c r="L2941" s="38"/>
      <c r="M2941" s="38"/>
      <c r="N2941" s="38"/>
      <c r="O2941" s="38"/>
      <c r="P2941" s="38"/>
      <c r="U2941" s="39">
        <f t="shared" si="214"/>
        <v>3.9901947120000005</v>
      </c>
      <c r="V2941" s="40">
        <v>1.2161520000000001</v>
      </c>
      <c r="W2941" s="40"/>
      <c r="X2941" s="39"/>
      <c r="AA2941" s="34">
        <v>424.97899999999998</v>
      </c>
      <c r="AB2941" s="34">
        <f t="shared" si="215"/>
        <v>423.76284799999996</v>
      </c>
      <c r="AD2941" s="34">
        <f t="shared" si="216"/>
        <v>0.50515200000000959</v>
      </c>
    </row>
    <row r="2942" spans="1:30" s="34" customFormat="1" x14ac:dyDescent="0.2">
      <c r="A2942" s="34" t="s">
        <v>200</v>
      </c>
      <c r="B2942" s="42">
        <v>473419095052401</v>
      </c>
      <c r="C2942" s="36">
        <v>313</v>
      </c>
      <c r="D2942" s="37">
        <v>35359</v>
      </c>
      <c r="E2942" s="37"/>
      <c r="F2942" s="37"/>
      <c r="G2942" s="37"/>
      <c r="H2942" s="37"/>
      <c r="I2942" s="37"/>
      <c r="J2942" s="38" t="str">
        <f t="shared" si="212"/>
        <v>V</v>
      </c>
      <c r="K2942" s="38"/>
      <c r="L2942" s="38"/>
      <c r="M2942" s="38"/>
      <c r="N2942" s="38"/>
      <c r="O2942" s="38"/>
      <c r="P2942" s="38"/>
      <c r="U2942" s="39">
        <f t="shared" si="214"/>
        <v>3.1497600000000001</v>
      </c>
      <c r="V2942" s="40">
        <v>0.96</v>
      </c>
      <c r="W2942" s="40"/>
      <c r="X2942" s="39"/>
      <c r="AA2942" s="34">
        <v>424.97899999999998</v>
      </c>
      <c r="AB2942" s="34">
        <f t="shared" si="215"/>
        <v>424.01900000000001</v>
      </c>
      <c r="AD2942" s="34">
        <f>424.268-AB2942</f>
        <v>0.2489999999999668</v>
      </c>
    </row>
    <row r="2943" spans="1:30" s="34" customFormat="1" x14ac:dyDescent="0.2">
      <c r="A2943" s="34" t="s">
        <v>200</v>
      </c>
      <c r="B2943" s="42">
        <v>473419095052401</v>
      </c>
      <c r="C2943" s="36">
        <v>313</v>
      </c>
      <c r="D2943" s="37">
        <v>36149</v>
      </c>
      <c r="E2943" s="37"/>
      <c r="F2943" s="37"/>
      <c r="G2943" s="37"/>
      <c r="H2943" s="37"/>
      <c r="I2943" s="37"/>
      <c r="J2943" s="38" t="str">
        <f t="shared" si="212"/>
        <v>V</v>
      </c>
      <c r="K2943" s="38"/>
      <c r="L2943" s="38"/>
      <c r="M2943" s="38"/>
      <c r="N2943" s="38"/>
      <c r="O2943" s="38"/>
      <c r="P2943" s="38"/>
      <c r="U2943" s="39"/>
      <c r="X2943" s="39"/>
      <c r="Z2943" s="40" t="s">
        <v>54</v>
      </c>
    </row>
    <row r="2944" spans="1:30" s="34" customFormat="1" x14ac:dyDescent="0.2">
      <c r="A2944" s="34" t="s">
        <v>200</v>
      </c>
      <c r="B2944" s="42">
        <v>473419095052401</v>
      </c>
      <c r="C2944" s="36">
        <v>313</v>
      </c>
      <c r="D2944" s="37">
        <v>35487</v>
      </c>
      <c r="E2944" s="37"/>
      <c r="F2944" s="37"/>
      <c r="G2944" s="37"/>
      <c r="H2944" s="37"/>
      <c r="I2944" s="37"/>
      <c r="J2944" s="38" t="str">
        <f t="shared" si="212"/>
        <v>V</v>
      </c>
      <c r="K2944" s="38"/>
      <c r="L2944" s="38"/>
      <c r="M2944" s="38"/>
      <c r="N2944" s="38"/>
      <c r="O2944" s="38"/>
      <c r="P2944" s="38"/>
      <c r="U2944" s="39"/>
      <c r="X2944" s="39"/>
      <c r="Z2944" s="40" t="s">
        <v>54</v>
      </c>
    </row>
    <row r="2945" spans="1:30" s="34" customFormat="1" x14ac:dyDescent="0.2">
      <c r="A2945" s="34" t="s">
        <v>200</v>
      </c>
      <c r="B2945" s="42">
        <v>473419095052401</v>
      </c>
      <c r="C2945" s="36">
        <v>313</v>
      </c>
      <c r="D2945" s="37">
        <v>35551</v>
      </c>
      <c r="E2945" s="37"/>
      <c r="F2945" s="37"/>
      <c r="G2945" s="37"/>
      <c r="H2945" s="37"/>
      <c r="I2945" s="37"/>
      <c r="J2945" s="38" t="str">
        <f t="shared" si="212"/>
        <v>V</v>
      </c>
      <c r="K2945" s="38"/>
      <c r="L2945" s="38"/>
      <c r="M2945" s="38"/>
      <c r="N2945" s="38"/>
      <c r="O2945" s="38"/>
      <c r="P2945" s="38"/>
      <c r="U2945" s="39">
        <f t="shared" ref="U2945:U2951" si="217">V2945*3.281</f>
        <v>2.3984109999999998</v>
      </c>
      <c r="V2945" s="40">
        <v>0.73099999999999998</v>
      </c>
      <c r="W2945" s="40"/>
      <c r="X2945" s="39"/>
      <c r="AA2945" s="34">
        <v>424.97899999999998</v>
      </c>
      <c r="AB2945" s="34">
        <f t="shared" ref="AB2945:AB2951" si="218">AA2945-V2945</f>
        <v>424.24799999999999</v>
      </c>
      <c r="AD2945" s="34">
        <f t="shared" si="216"/>
        <v>1.999999999998181E-2</v>
      </c>
    </row>
    <row r="2946" spans="1:30" s="34" customFormat="1" x14ac:dyDescent="0.2">
      <c r="A2946" s="34" t="s">
        <v>200</v>
      </c>
      <c r="B2946" s="42">
        <v>473419095052401</v>
      </c>
      <c r="C2946" s="36">
        <v>313</v>
      </c>
      <c r="D2946" s="37">
        <v>35586</v>
      </c>
      <c r="E2946" s="37"/>
      <c r="F2946" s="37"/>
      <c r="G2946" s="37"/>
      <c r="H2946" s="37"/>
      <c r="I2946" s="37"/>
      <c r="J2946" s="38" t="str">
        <f t="shared" si="212"/>
        <v>V</v>
      </c>
      <c r="K2946" s="38"/>
      <c r="L2946" s="38"/>
      <c r="M2946" s="38"/>
      <c r="N2946" s="38"/>
      <c r="O2946" s="38"/>
      <c r="P2946" s="38"/>
      <c r="U2946" s="39">
        <f t="shared" si="217"/>
        <v>2.6969819999999998</v>
      </c>
      <c r="V2946" s="40">
        <v>0.82199999999999995</v>
      </c>
      <c r="W2946" s="40"/>
      <c r="X2946" s="39"/>
      <c r="AA2946" s="34">
        <v>424.97899999999998</v>
      </c>
      <c r="AB2946" s="34">
        <f t="shared" si="218"/>
        <v>424.15699999999998</v>
      </c>
      <c r="AD2946" s="34">
        <f t="shared" si="216"/>
        <v>0.11099999999999</v>
      </c>
    </row>
    <row r="2947" spans="1:30" s="34" customFormat="1" x14ac:dyDescent="0.2">
      <c r="A2947" s="34" t="s">
        <v>200</v>
      </c>
      <c r="B2947" s="42">
        <v>473419095052401</v>
      </c>
      <c r="C2947" s="36">
        <v>313</v>
      </c>
      <c r="D2947" s="37">
        <v>35651</v>
      </c>
      <c r="E2947" s="37"/>
      <c r="F2947" s="37"/>
      <c r="G2947" s="37"/>
      <c r="H2947" s="37"/>
      <c r="I2947" s="37"/>
      <c r="J2947" s="38" t="str">
        <f t="shared" si="212"/>
        <v>V</v>
      </c>
      <c r="K2947" s="38"/>
      <c r="L2947" s="38"/>
      <c r="M2947" s="38"/>
      <c r="N2947" s="38"/>
      <c r="O2947" s="38"/>
      <c r="P2947" s="38"/>
      <c r="U2947" s="39">
        <f t="shared" si="217"/>
        <v>2.769164</v>
      </c>
      <c r="V2947" s="40">
        <v>0.84399999999999997</v>
      </c>
      <c r="W2947" s="40"/>
      <c r="X2947" s="39"/>
      <c r="AA2947" s="34">
        <v>424.97899999999998</v>
      </c>
      <c r="AB2947" s="34">
        <f t="shared" si="218"/>
        <v>424.13499999999999</v>
      </c>
      <c r="AD2947" s="34">
        <f>424.268-AB2947</f>
        <v>0.13299999999998136</v>
      </c>
    </row>
    <row r="2948" spans="1:30" s="34" customFormat="1" x14ac:dyDescent="0.2">
      <c r="A2948" s="34" t="s">
        <v>200</v>
      </c>
      <c r="B2948" s="42">
        <v>473419095052401</v>
      </c>
      <c r="C2948" s="36">
        <v>313</v>
      </c>
      <c r="D2948" s="37">
        <v>35693</v>
      </c>
      <c r="E2948" s="37"/>
      <c r="F2948" s="37"/>
      <c r="G2948" s="37"/>
      <c r="H2948" s="37"/>
      <c r="I2948" s="37"/>
      <c r="J2948" s="38" t="str">
        <f t="shared" si="212"/>
        <v>V</v>
      </c>
      <c r="K2948" s="38"/>
      <c r="L2948" s="38"/>
      <c r="M2948" s="38"/>
      <c r="N2948" s="38"/>
      <c r="O2948" s="38"/>
      <c r="P2948" s="38"/>
      <c r="U2948" s="39">
        <f t="shared" si="217"/>
        <v>2.7527590000000002</v>
      </c>
      <c r="V2948" s="40">
        <v>0.83899999999999997</v>
      </c>
      <c r="W2948" s="40"/>
      <c r="X2948" s="39"/>
      <c r="AA2948" s="34">
        <v>424.97899999999998</v>
      </c>
      <c r="AB2948" s="34">
        <f t="shared" si="218"/>
        <v>424.14</v>
      </c>
      <c r="AD2948" s="34">
        <f>424.268-AB2948</f>
        <v>0.1279999999999859</v>
      </c>
    </row>
    <row r="2949" spans="1:30" s="34" customFormat="1" x14ac:dyDescent="0.2">
      <c r="A2949" s="34" t="s">
        <v>200</v>
      </c>
      <c r="B2949" s="42">
        <v>473419095052401</v>
      </c>
      <c r="C2949" s="36">
        <v>313</v>
      </c>
      <c r="D2949" s="37">
        <v>35731</v>
      </c>
      <c r="E2949" s="37"/>
      <c r="F2949" s="37"/>
      <c r="G2949" s="37"/>
      <c r="H2949" s="37"/>
      <c r="I2949" s="37"/>
      <c r="J2949" s="38" t="str">
        <f t="shared" si="212"/>
        <v>V</v>
      </c>
      <c r="K2949" s="38"/>
      <c r="L2949" s="38"/>
      <c r="M2949" s="38"/>
      <c r="N2949" s="38"/>
      <c r="O2949" s="38"/>
      <c r="P2949" s="38"/>
      <c r="U2949" s="39">
        <f t="shared" si="217"/>
        <v>3.3006860000000002</v>
      </c>
      <c r="V2949" s="40">
        <v>1.006</v>
      </c>
      <c r="W2949" s="40"/>
      <c r="X2949" s="39"/>
      <c r="AA2949" s="34">
        <v>424.97899999999998</v>
      </c>
      <c r="AB2949" s="34">
        <f t="shared" si="218"/>
        <v>423.97300000000001</v>
      </c>
      <c r="AD2949" s="34">
        <f>424.268-AB2949</f>
        <v>0.29499999999995907</v>
      </c>
    </row>
    <row r="2950" spans="1:30" s="34" customFormat="1" x14ac:dyDescent="0.2">
      <c r="A2950" s="34" t="s">
        <v>200</v>
      </c>
      <c r="B2950" s="42">
        <v>473419095052401</v>
      </c>
      <c r="C2950" s="36">
        <v>313</v>
      </c>
      <c r="D2950" s="37">
        <v>35754</v>
      </c>
      <c r="E2950" s="37"/>
      <c r="F2950" s="37"/>
      <c r="G2950" s="37"/>
      <c r="H2950" s="37"/>
      <c r="I2950" s="37"/>
      <c r="J2950" s="38" t="str">
        <f t="shared" si="212"/>
        <v>V</v>
      </c>
      <c r="K2950" s="38"/>
      <c r="L2950" s="38"/>
      <c r="M2950" s="38"/>
      <c r="N2950" s="38"/>
      <c r="O2950" s="38"/>
      <c r="P2950" s="38"/>
      <c r="U2950" s="39">
        <f t="shared" si="217"/>
        <v>3.349901</v>
      </c>
      <c r="V2950" s="40">
        <v>1.0209999999999999</v>
      </c>
      <c r="W2950" s="40"/>
      <c r="X2950" s="39"/>
      <c r="AA2950" s="34">
        <v>424.97899999999998</v>
      </c>
      <c r="AB2950" s="34">
        <f t="shared" si="218"/>
        <v>423.95799999999997</v>
      </c>
      <c r="AD2950" s="34">
        <f>424.268-AB2950</f>
        <v>0.31000000000000227</v>
      </c>
    </row>
    <row r="2951" spans="1:30" s="34" customFormat="1" x14ac:dyDescent="0.2">
      <c r="A2951" s="34" t="s">
        <v>200</v>
      </c>
      <c r="B2951" s="42">
        <v>473419095052401</v>
      </c>
      <c r="C2951" s="36">
        <v>313</v>
      </c>
      <c r="D2951" s="37">
        <v>35776</v>
      </c>
      <c r="E2951" s="37"/>
      <c r="F2951" s="37"/>
      <c r="G2951" s="37"/>
      <c r="H2951" s="37"/>
      <c r="I2951" s="37"/>
      <c r="J2951" s="38" t="str">
        <f t="shared" si="212"/>
        <v>V</v>
      </c>
      <c r="K2951" s="38"/>
      <c r="L2951" s="38"/>
      <c r="M2951" s="38"/>
      <c r="N2951" s="38"/>
      <c r="O2951" s="38"/>
      <c r="P2951" s="38"/>
      <c r="U2951" s="39">
        <f t="shared" si="217"/>
        <v>3.4516120000000003</v>
      </c>
      <c r="V2951" s="40">
        <v>1.052</v>
      </c>
      <c r="W2951" s="40"/>
      <c r="X2951" s="39"/>
      <c r="AA2951" s="34">
        <v>424.97899999999998</v>
      </c>
      <c r="AB2951" s="34">
        <f t="shared" si="218"/>
        <v>423.92699999999996</v>
      </c>
      <c r="AD2951" s="34">
        <f>424.268-AB2951</f>
        <v>0.34100000000000819</v>
      </c>
    </row>
    <row r="2952" spans="1:30" s="34" customFormat="1" x14ac:dyDescent="0.2">
      <c r="A2952" s="34" t="s">
        <v>200</v>
      </c>
      <c r="B2952" s="42">
        <v>473419095052401</v>
      </c>
      <c r="C2952" s="36">
        <v>313</v>
      </c>
      <c r="D2952" s="37">
        <v>35817</v>
      </c>
      <c r="E2952" s="37"/>
      <c r="F2952" s="37"/>
      <c r="G2952" s="37"/>
      <c r="H2952" s="37"/>
      <c r="I2952" s="37"/>
      <c r="J2952" s="38" t="str">
        <f t="shared" si="212"/>
        <v>V</v>
      </c>
      <c r="K2952" s="38"/>
      <c r="L2952" s="38"/>
      <c r="M2952" s="38"/>
      <c r="N2952" s="38"/>
      <c r="O2952" s="38"/>
      <c r="P2952" s="38"/>
      <c r="U2952" s="39"/>
      <c r="V2952" s="40"/>
      <c r="W2952" s="40"/>
      <c r="X2952" s="39"/>
      <c r="Z2952" s="34" t="s">
        <v>52</v>
      </c>
    </row>
    <row r="2953" spans="1:30" s="34" customFormat="1" x14ac:dyDescent="0.2">
      <c r="A2953" s="34" t="s">
        <v>200</v>
      </c>
      <c r="B2953" s="42">
        <v>473419095052401</v>
      </c>
      <c r="C2953" s="36">
        <v>313</v>
      </c>
      <c r="D2953" s="37">
        <v>35845</v>
      </c>
      <c r="E2953" s="37"/>
      <c r="F2953" s="37"/>
      <c r="G2953" s="37"/>
      <c r="H2953" s="37"/>
      <c r="I2953" s="37"/>
      <c r="J2953" s="38" t="str">
        <f t="shared" si="212"/>
        <v>V</v>
      </c>
      <c r="K2953" s="38"/>
      <c r="L2953" s="38"/>
      <c r="M2953" s="38"/>
      <c r="N2953" s="38"/>
      <c r="O2953" s="38"/>
      <c r="P2953" s="38"/>
      <c r="U2953" s="39"/>
      <c r="V2953" s="40"/>
      <c r="W2953" s="40"/>
      <c r="X2953" s="39"/>
      <c r="Z2953" s="34" t="s">
        <v>52</v>
      </c>
    </row>
    <row r="2954" spans="1:30" s="34" customFormat="1" x14ac:dyDescent="0.2">
      <c r="A2954" s="34" t="s">
        <v>200</v>
      </c>
      <c r="B2954" s="42">
        <v>473419095052401</v>
      </c>
      <c r="C2954" s="36">
        <v>313</v>
      </c>
      <c r="D2954" s="37">
        <v>35871</v>
      </c>
      <c r="E2954" s="37"/>
      <c r="F2954" s="37"/>
      <c r="G2954" s="37"/>
      <c r="H2954" s="37"/>
      <c r="I2954" s="37"/>
      <c r="J2954" s="38" t="str">
        <f t="shared" si="212"/>
        <v>V</v>
      </c>
      <c r="K2954" s="38"/>
      <c r="L2954" s="38"/>
      <c r="M2954" s="38"/>
      <c r="N2954" s="38"/>
      <c r="O2954" s="38"/>
      <c r="P2954" s="38"/>
      <c r="U2954" s="39"/>
      <c r="X2954" s="39"/>
      <c r="Z2954" s="40" t="s">
        <v>54</v>
      </c>
    </row>
    <row r="2955" spans="1:30" s="34" customFormat="1" x14ac:dyDescent="0.2">
      <c r="A2955" s="34" t="s">
        <v>200</v>
      </c>
      <c r="B2955" s="42">
        <v>473419095052401</v>
      </c>
      <c r="C2955" s="36">
        <v>313</v>
      </c>
      <c r="D2955" s="37">
        <v>35900</v>
      </c>
      <c r="E2955" s="37"/>
      <c r="F2955" s="37"/>
      <c r="G2955" s="37"/>
      <c r="H2955" s="37"/>
      <c r="I2955" s="37"/>
      <c r="J2955" s="38" t="str">
        <f t="shared" si="212"/>
        <v>V</v>
      </c>
      <c r="K2955" s="38"/>
      <c r="L2955" s="38"/>
      <c r="M2955" s="38"/>
      <c r="N2955" s="38"/>
      <c r="O2955" s="38"/>
      <c r="P2955" s="38"/>
      <c r="U2955" s="39">
        <f>V2955*3.281</f>
        <v>3.1464789999999998</v>
      </c>
      <c r="V2955" s="40">
        <v>0.95899999999999996</v>
      </c>
      <c r="W2955" s="40"/>
      <c r="X2955" s="39"/>
      <c r="AA2955" s="34">
        <v>424.97899999999998</v>
      </c>
      <c r="AB2955" s="34">
        <f t="shared" ref="AB2955:AB2979" si="219">AA2955-V2955</f>
        <v>424.02</v>
      </c>
      <c r="AD2955" s="34">
        <f>424.268-AB2955</f>
        <v>0.24799999999999045</v>
      </c>
    </row>
    <row r="2956" spans="1:30" s="34" customFormat="1" x14ac:dyDescent="0.2">
      <c r="A2956" s="34" t="s">
        <v>200</v>
      </c>
      <c r="B2956" s="42">
        <v>473419095052401</v>
      </c>
      <c r="C2956" s="36">
        <v>313</v>
      </c>
      <c r="D2956" s="37">
        <v>35956</v>
      </c>
      <c r="E2956" s="37"/>
      <c r="F2956" s="37"/>
      <c r="G2956" s="37"/>
      <c r="H2956" s="37"/>
      <c r="I2956" s="37"/>
      <c r="J2956" s="38" t="str">
        <f t="shared" si="212"/>
        <v>V</v>
      </c>
      <c r="K2956" s="38"/>
      <c r="L2956" s="38"/>
      <c r="M2956" s="38"/>
      <c r="N2956" s="38"/>
      <c r="O2956" s="38"/>
      <c r="P2956" s="38"/>
      <c r="U2956" s="39">
        <f>V2956*3.281</f>
        <v>3.008677</v>
      </c>
      <c r="V2956" s="40">
        <v>0.91700000000000004</v>
      </c>
      <c r="W2956" s="40"/>
      <c r="X2956" s="39"/>
      <c r="AA2956" s="34">
        <v>424.97899999999998</v>
      </c>
      <c r="AB2956" s="34">
        <f t="shared" si="219"/>
        <v>424.06200000000001</v>
      </c>
    </row>
    <row r="2957" spans="1:30" s="34" customFormat="1" x14ac:dyDescent="0.2">
      <c r="A2957" s="34" t="s">
        <v>200</v>
      </c>
      <c r="B2957" s="42">
        <v>473419095052401</v>
      </c>
      <c r="C2957" s="36">
        <v>313</v>
      </c>
      <c r="D2957" s="37">
        <v>36001</v>
      </c>
      <c r="E2957" s="37"/>
      <c r="F2957" s="37"/>
      <c r="G2957" s="37"/>
      <c r="H2957" s="37"/>
      <c r="I2957" s="37"/>
      <c r="J2957" s="38" t="str">
        <f t="shared" si="212"/>
        <v>V</v>
      </c>
      <c r="K2957" s="38"/>
      <c r="L2957" s="38"/>
      <c r="M2957" s="38"/>
      <c r="N2957" s="38"/>
      <c r="O2957" s="38"/>
      <c r="P2957" s="38"/>
      <c r="U2957" s="39">
        <f>V2957*3.281</f>
        <v>3.5861330000000002</v>
      </c>
      <c r="V2957" s="40">
        <v>1.093</v>
      </c>
      <c r="W2957" s="40"/>
      <c r="X2957" s="39"/>
      <c r="AA2957" s="34">
        <v>424.97899999999998</v>
      </c>
      <c r="AB2957" s="34">
        <f t="shared" si="219"/>
        <v>423.88599999999997</v>
      </c>
    </row>
    <row r="2958" spans="1:30" s="34" customFormat="1" x14ac:dyDescent="0.2">
      <c r="A2958" s="34" t="s">
        <v>200</v>
      </c>
      <c r="B2958" s="42">
        <v>473419095052401</v>
      </c>
      <c r="C2958" s="36">
        <v>313</v>
      </c>
      <c r="D2958" s="37">
        <v>36060</v>
      </c>
      <c r="E2958" s="37"/>
      <c r="F2958" s="37"/>
      <c r="G2958" s="37"/>
      <c r="H2958" s="37"/>
      <c r="I2958" s="37"/>
      <c r="J2958" s="38" t="str">
        <f t="shared" si="212"/>
        <v>V</v>
      </c>
      <c r="K2958" s="38"/>
      <c r="L2958" s="38"/>
      <c r="M2958" s="38"/>
      <c r="N2958" s="38"/>
      <c r="O2958" s="38"/>
      <c r="P2958" s="38"/>
      <c r="U2958" s="39">
        <f>V2958*3.281</f>
        <v>4.6655819999999997</v>
      </c>
      <c r="V2958" s="40">
        <v>1.4219999999999999</v>
      </c>
      <c r="W2958" s="40"/>
      <c r="X2958" s="39"/>
      <c r="AA2958" s="34">
        <v>424.97899999999998</v>
      </c>
      <c r="AB2958" s="34">
        <f t="shared" si="219"/>
        <v>423.55699999999996</v>
      </c>
    </row>
    <row r="2959" spans="1:30" s="34" customFormat="1" x14ac:dyDescent="0.2">
      <c r="A2959" s="34" t="s">
        <v>200</v>
      </c>
      <c r="B2959" s="42">
        <v>473419095052401</v>
      </c>
      <c r="C2959" s="36">
        <v>313</v>
      </c>
      <c r="D2959" s="37">
        <v>36082</v>
      </c>
      <c r="E2959" s="37"/>
      <c r="F2959" s="37"/>
      <c r="G2959" s="37"/>
      <c r="H2959" s="37"/>
      <c r="I2959" s="37"/>
      <c r="J2959" s="38" t="str">
        <f t="shared" si="212"/>
        <v>V</v>
      </c>
      <c r="K2959" s="38"/>
      <c r="L2959" s="38"/>
      <c r="M2959" s="38"/>
      <c r="N2959" s="38"/>
      <c r="O2959" s="38"/>
      <c r="P2959" s="38"/>
      <c r="U2959" s="39">
        <f t="shared" ref="U2959:U2967" si="220">V2959*3.281</f>
        <v>4.0192250000000005</v>
      </c>
      <c r="V2959" s="40">
        <v>1.2250000000000001</v>
      </c>
      <c r="W2959" s="40"/>
      <c r="X2959" s="39"/>
      <c r="AA2959" s="34">
        <v>424.97899999999998</v>
      </c>
      <c r="AB2959" s="34">
        <f t="shared" si="219"/>
        <v>423.75399999999996</v>
      </c>
    </row>
    <row r="2960" spans="1:30" s="34" customFormat="1" x14ac:dyDescent="0.2">
      <c r="A2960" s="34" t="s">
        <v>200</v>
      </c>
      <c r="B2960" s="42">
        <v>473419095052401</v>
      </c>
      <c r="C2960" s="36">
        <v>313</v>
      </c>
      <c r="D2960" s="37">
        <v>36277</v>
      </c>
      <c r="E2960" s="37"/>
      <c r="F2960" s="37"/>
      <c r="G2960" s="37"/>
      <c r="H2960" s="37"/>
      <c r="I2960" s="37"/>
      <c r="J2960" s="38" t="str">
        <f t="shared" si="212"/>
        <v>V</v>
      </c>
      <c r="K2960" s="38"/>
      <c r="L2960" s="38"/>
      <c r="M2960" s="38"/>
      <c r="N2960" s="38"/>
      <c r="O2960" s="38"/>
      <c r="P2960" s="38"/>
      <c r="U2960" s="39">
        <f t="shared" si="220"/>
        <v>2.5099650000000002</v>
      </c>
      <c r="V2960" s="40">
        <v>0.76500000000000001</v>
      </c>
      <c r="W2960" s="40"/>
      <c r="X2960" s="39"/>
      <c r="AA2960" s="34">
        <v>424.97899999999998</v>
      </c>
      <c r="AB2960" s="34">
        <f t="shared" si="219"/>
        <v>424.214</v>
      </c>
    </row>
    <row r="2961" spans="1:30" s="34" customFormat="1" x14ac:dyDescent="0.2">
      <c r="A2961" s="34" t="s">
        <v>200</v>
      </c>
      <c r="B2961" s="42">
        <v>473419095052401</v>
      </c>
      <c r="C2961" s="36">
        <v>313</v>
      </c>
      <c r="D2961" s="37">
        <v>36299</v>
      </c>
      <c r="E2961" s="37"/>
      <c r="F2961" s="37"/>
      <c r="G2961" s="37"/>
      <c r="H2961" s="37"/>
      <c r="I2961" s="37"/>
      <c r="J2961" s="38" t="str">
        <f t="shared" si="212"/>
        <v>V</v>
      </c>
      <c r="K2961" s="38"/>
      <c r="L2961" s="38"/>
      <c r="M2961" s="38"/>
      <c r="N2961" s="38"/>
      <c r="O2961" s="38"/>
      <c r="P2961" s="38"/>
      <c r="U2961" s="39">
        <f t="shared" si="220"/>
        <v>2.1490550000000002</v>
      </c>
      <c r="V2961" s="40">
        <v>0.65500000000000003</v>
      </c>
      <c r="W2961" s="40"/>
      <c r="X2961" s="39"/>
      <c r="AA2961" s="34">
        <v>424.97899999999998</v>
      </c>
      <c r="AB2961" s="34">
        <f t="shared" si="219"/>
        <v>424.32400000000001</v>
      </c>
      <c r="AD2961" s="34">
        <f t="shared" ref="AD2961:AD2967" si="221">424.268-AB2961</f>
        <v>-5.6000000000040018E-2</v>
      </c>
    </row>
    <row r="2962" spans="1:30" s="34" customFormat="1" x14ac:dyDescent="0.2">
      <c r="A2962" s="34" t="s">
        <v>200</v>
      </c>
      <c r="B2962" s="42">
        <v>473419095052401</v>
      </c>
      <c r="C2962" s="36">
        <v>313</v>
      </c>
      <c r="D2962" s="37">
        <v>36328</v>
      </c>
      <c r="E2962" s="37"/>
      <c r="F2962" s="37"/>
      <c r="G2962" s="37"/>
      <c r="H2962" s="37"/>
      <c r="I2962" s="37"/>
      <c r="J2962" s="38" t="str">
        <f t="shared" si="212"/>
        <v>V</v>
      </c>
      <c r="K2962" s="38"/>
      <c r="L2962" s="38"/>
      <c r="M2962" s="38"/>
      <c r="N2962" s="38"/>
      <c r="O2962" s="38"/>
      <c r="P2962" s="38"/>
      <c r="U2962" s="39">
        <f t="shared" si="220"/>
        <v>2.2015510000000003</v>
      </c>
      <c r="V2962" s="40">
        <v>0.67100000000000004</v>
      </c>
      <c r="W2962" s="40"/>
      <c r="X2962" s="39"/>
      <c r="AA2962" s="34">
        <v>424.97899999999998</v>
      </c>
      <c r="AB2962" s="34">
        <f t="shared" si="219"/>
        <v>424.30799999999999</v>
      </c>
      <c r="AD2962" s="34">
        <f t="shared" si="221"/>
        <v>-4.0000000000020464E-2</v>
      </c>
    </row>
    <row r="2963" spans="1:30" s="34" customFormat="1" x14ac:dyDescent="0.2">
      <c r="A2963" s="34" t="s">
        <v>200</v>
      </c>
      <c r="B2963" s="42">
        <v>473419095052401</v>
      </c>
      <c r="C2963" s="36">
        <v>313</v>
      </c>
      <c r="D2963" s="37">
        <v>36371</v>
      </c>
      <c r="E2963" s="37"/>
      <c r="F2963" s="37"/>
      <c r="G2963" s="37"/>
      <c r="H2963" s="37"/>
      <c r="I2963" s="37"/>
      <c r="J2963" s="38" t="str">
        <f t="shared" si="212"/>
        <v>V</v>
      </c>
      <c r="K2963" s="38"/>
      <c r="L2963" s="38"/>
      <c r="M2963" s="38"/>
      <c r="N2963" s="38"/>
      <c r="O2963" s="38"/>
      <c r="P2963" s="38"/>
      <c r="U2963" s="39">
        <f t="shared" si="220"/>
        <v>2.021096</v>
      </c>
      <c r="V2963" s="40">
        <v>0.61599999999999999</v>
      </c>
      <c r="W2963" s="40"/>
      <c r="X2963" s="39"/>
      <c r="AA2963" s="34">
        <v>424.97899999999998</v>
      </c>
      <c r="AB2963" s="34">
        <f t="shared" si="219"/>
        <v>424.363</v>
      </c>
      <c r="AD2963" s="34">
        <f t="shared" si="221"/>
        <v>-9.5000000000027285E-2</v>
      </c>
    </row>
    <row r="2964" spans="1:30" s="34" customFormat="1" x14ac:dyDescent="0.2">
      <c r="A2964" s="34" t="s">
        <v>200</v>
      </c>
      <c r="B2964" s="42">
        <v>473419095052401</v>
      </c>
      <c r="C2964" s="36">
        <v>313</v>
      </c>
      <c r="D2964" s="37">
        <v>36399</v>
      </c>
      <c r="E2964" s="37"/>
      <c r="F2964" s="37"/>
      <c r="G2964" s="37"/>
      <c r="H2964" s="37"/>
      <c r="I2964" s="37"/>
      <c r="J2964" s="38" t="str">
        <f t="shared" si="212"/>
        <v>V</v>
      </c>
      <c r="K2964" s="38"/>
      <c r="L2964" s="38"/>
      <c r="M2964" s="38"/>
      <c r="N2964" s="38"/>
      <c r="O2964" s="38"/>
      <c r="P2964" s="38"/>
      <c r="U2964" s="39">
        <f t="shared" si="220"/>
        <v>2.1917080000000002</v>
      </c>
      <c r="V2964" s="40">
        <v>0.66800000000000004</v>
      </c>
      <c r="W2964" s="40"/>
      <c r="X2964" s="39"/>
      <c r="AA2964" s="34">
        <v>424.97899999999998</v>
      </c>
      <c r="AB2964" s="34">
        <f t="shared" si="219"/>
        <v>424.31099999999998</v>
      </c>
      <c r="AD2964" s="34">
        <f t="shared" si="221"/>
        <v>-4.3000000000006366E-2</v>
      </c>
    </row>
    <row r="2965" spans="1:30" s="34" customFormat="1" x14ac:dyDescent="0.2">
      <c r="A2965" s="34" t="s">
        <v>200</v>
      </c>
      <c r="B2965" s="42">
        <v>473419095052401</v>
      </c>
      <c r="C2965" s="36">
        <v>313</v>
      </c>
      <c r="D2965" s="37">
        <v>36427</v>
      </c>
      <c r="E2965" s="37"/>
      <c r="F2965" s="37"/>
      <c r="G2965" s="37"/>
      <c r="H2965" s="37"/>
      <c r="I2965" s="37"/>
      <c r="J2965" s="38" t="str">
        <f t="shared" si="212"/>
        <v>V</v>
      </c>
      <c r="K2965" s="38"/>
      <c r="L2965" s="38"/>
      <c r="M2965" s="38"/>
      <c r="N2965" s="38"/>
      <c r="O2965" s="38"/>
      <c r="P2965" s="38"/>
      <c r="U2965" s="39">
        <f t="shared" si="220"/>
        <v>2.2310800000000004</v>
      </c>
      <c r="V2965" s="40">
        <v>0.68</v>
      </c>
      <c r="W2965" s="40"/>
      <c r="X2965" s="39"/>
      <c r="AA2965" s="34">
        <v>424.97899999999998</v>
      </c>
      <c r="AB2965" s="34">
        <f t="shared" si="219"/>
        <v>424.29899999999998</v>
      </c>
      <c r="AD2965" s="34">
        <f t="shared" si="221"/>
        <v>-3.1000000000005912E-2</v>
      </c>
    </row>
    <row r="2966" spans="1:30" s="34" customFormat="1" x14ac:dyDescent="0.2">
      <c r="A2966" s="34" t="s">
        <v>200</v>
      </c>
      <c r="B2966" s="42">
        <v>473419095052401</v>
      </c>
      <c r="C2966" s="36">
        <v>313</v>
      </c>
      <c r="D2966" s="37">
        <v>36458</v>
      </c>
      <c r="E2966" s="37"/>
      <c r="F2966" s="37"/>
      <c r="G2966" s="37"/>
      <c r="H2966" s="37"/>
      <c r="I2966" s="37"/>
      <c r="J2966" s="38" t="str">
        <f t="shared" si="212"/>
        <v>V</v>
      </c>
      <c r="K2966" s="38"/>
      <c r="L2966" s="38"/>
      <c r="M2966" s="38"/>
      <c r="N2966" s="38"/>
      <c r="O2966" s="38"/>
      <c r="P2966" s="38"/>
      <c r="U2966" s="39">
        <f t="shared" si="220"/>
        <v>2.5099650000000002</v>
      </c>
      <c r="V2966" s="40">
        <v>0.76500000000000001</v>
      </c>
      <c r="W2966" s="40"/>
      <c r="X2966" s="39"/>
      <c r="AA2966" s="34">
        <v>424.97899999999998</v>
      </c>
      <c r="AB2966" s="34">
        <f t="shared" si="219"/>
        <v>424.214</v>
      </c>
      <c r="AD2966" s="34">
        <f t="shared" si="221"/>
        <v>5.3999999999973625E-2</v>
      </c>
    </row>
    <row r="2967" spans="1:30" s="34" customFormat="1" x14ac:dyDescent="0.2">
      <c r="A2967" s="34" t="s">
        <v>200</v>
      </c>
      <c r="B2967" s="42">
        <v>473419095052401</v>
      </c>
      <c r="C2967" s="36">
        <v>313</v>
      </c>
      <c r="D2967" s="37">
        <v>36486</v>
      </c>
      <c r="E2967" s="37"/>
      <c r="F2967" s="37"/>
      <c r="G2967" s="37"/>
      <c r="H2967" s="37"/>
      <c r="I2967" s="37"/>
      <c r="J2967" s="38" t="str">
        <f t="shared" si="212"/>
        <v>V</v>
      </c>
      <c r="K2967" s="38"/>
      <c r="L2967" s="38"/>
      <c r="M2967" s="38"/>
      <c r="N2967" s="38"/>
      <c r="O2967" s="38"/>
      <c r="P2967" s="38"/>
      <c r="U2967" s="39">
        <f t="shared" si="220"/>
        <v>2.7429160000000001</v>
      </c>
      <c r="V2967" s="40">
        <v>0.83599999999999997</v>
      </c>
      <c r="W2967" s="40"/>
      <c r="X2967" s="39"/>
      <c r="AA2967" s="34">
        <v>424.97899999999998</v>
      </c>
      <c r="AB2967" s="34">
        <f t="shared" si="219"/>
        <v>424.14299999999997</v>
      </c>
      <c r="AD2967" s="34">
        <f t="shared" si="221"/>
        <v>0.125</v>
      </c>
    </row>
    <row r="2968" spans="1:30" s="34" customFormat="1" x14ac:dyDescent="0.2">
      <c r="A2968" s="34" t="s">
        <v>200</v>
      </c>
      <c r="B2968" s="42">
        <v>473419095052401</v>
      </c>
      <c r="C2968" s="36">
        <v>313</v>
      </c>
      <c r="D2968" s="37">
        <v>36521</v>
      </c>
      <c r="E2968" s="37"/>
      <c r="F2968" s="37"/>
      <c r="G2968" s="37"/>
      <c r="H2968" s="37"/>
      <c r="I2968" s="37"/>
      <c r="J2968" s="38" t="str">
        <f t="shared" si="212"/>
        <v>V</v>
      </c>
      <c r="K2968" s="38"/>
      <c r="L2968" s="38"/>
      <c r="M2968" s="38"/>
      <c r="N2968" s="38"/>
      <c r="O2968" s="38"/>
      <c r="P2968" s="38"/>
      <c r="U2968" s="39"/>
      <c r="X2968" s="39"/>
      <c r="Z2968" s="40" t="s">
        <v>62</v>
      </c>
    </row>
    <row r="2969" spans="1:30" s="34" customFormat="1" x14ac:dyDescent="0.2">
      <c r="A2969" s="34" t="s">
        <v>200</v>
      </c>
      <c r="B2969" s="42">
        <v>473419095052401</v>
      </c>
      <c r="C2969" s="36">
        <v>313</v>
      </c>
      <c r="D2969" s="37">
        <v>36553</v>
      </c>
      <c r="E2969" s="37"/>
      <c r="F2969" s="37"/>
      <c r="G2969" s="37"/>
      <c r="H2969" s="37"/>
      <c r="I2969" s="37"/>
      <c r="J2969" s="38" t="str">
        <f t="shared" si="212"/>
        <v>V</v>
      </c>
      <c r="K2969" s="38"/>
      <c r="L2969" s="38"/>
      <c r="M2969" s="38"/>
      <c r="N2969" s="38"/>
      <c r="O2969" s="38"/>
      <c r="P2969" s="38"/>
      <c r="U2969" s="39"/>
      <c r="X2969" s="39"/>
      <c r="Z2969" s="40" t="s">
        <v>62</v>
      </c>
    </row>
    <row r="2970" spans="1:30" s="34" customFormat="1" x14ac:dyDescent="0.2">
      <c r="A2970" s="34" t="s">
        <v>200</v>
      </c>
      <c r="B2970" s="42">
        <v>473419095052401</v>
      </c>
      <c r="C2970" s="36">
        <v>313</v>
      </c>
      <c r="D2970" s="37">
        <v>36587</v>
      </c>
      <c r="E2970" s="37"/>
      <c r="F2970" s="37"/>
      <c r="G2970" s="37"/>
      <c r="H2970" s="37"/>
      <c r="I2970" s="37"/>
      <c r="J2970" s="38" t="str">
        <f t="shared" si="212"/>
        <v>V</v>
      </c>
      <c r="K2970" s="38"/>
      <c r="L2970" s="38"/>
      <c r="M2970" s="38"/>
      <c r="N2970" s="38"/>
      <c r="O2970" s="38"/>
      <c r="P2970" s="38"/>
      <c r="U2970" s="39"/>
      <c r="X2970" s="39"/>
      <c r="Z2970" s="40" t="s">
        <v>62</v>
      </c>
    </row>
    <row r="2971" spans="1:30" s="34" customFormat="1" x14ac:dyDescent="0.2">
      <c r="A2971" s="34" t="s">
        <v>200</v>
      </c>
      <c r="B2971" s="42">
        <v>473419095052401</v>
      </c>
      <c r="C2971" s="36">
        <v>313</v>
      </c>
      <c r="D2971" s="37">
        <v>36612</v>
      </c>
      <c r="E2971" s="37"/>
      <c r="F2971" s="37"/>
      <c r="G2971" s="37"/>
      <c r="H2971" s="37"/>
      <c r="I2971" s="37"/>
      <c r="J2971" s="38" t="str">
        <f t="shared" si="212"/>
        <v>V</v>
      </c>
      <c r="K2971" s="38"/>
      <c r="L2971" s="38"/>
      <c r="M2971" s="38"/>
      <c r="N2971" s="38"/>
      <c r="O2971" s="38"/>
      <c r="P2971" s="38"/>
      <c r="U2971" s="39"/>
      <c r="X2971" s="39"/>
      <c r="Z2971" s="40" t="s">
        <v>62</v>
      </c>
    </row>
    <row r="2972" spans="1:30" s="34" customFormat="1" x14ac:dyDescent="0.2">
      <c r="A2972" s="34" t="s">
        <v>200</v>
      </c>
      <c r="B2972" s="42">
        <v>473419095052401</v>
      </c>
      <c r="C2972" s="36">
        <v>313</v>
      </c>
      <c r="D2972" s="37">
        <v>36640</v>
      </c>
      <c r="E2972" s="37"/>
      <c r="F2972" s="37"/>
      <c r="G2972" s="37"/>
      <c r="H2972" s="37"/>
      <c r="I2972" s="37"/>
      <c r="J2972" s="38" t="str">
        <f t="shared" si="212"/>
        <v>V</v>
      </c>
      <c r="K2972" s="38"/>
      <c r="L2972" s="38"/>
      <c r="M2972" s="38"/>
      <c r="N2972" s="38"/>
      <c r="O2972" s="38"/>
      <c r="P2972" s="38"/>
      <c r="U2972" s="39">
        <v>2.81</v>
      </c>
      <c r="V2972" s="40">
        <v>0.85599999999999998</v>
      </c>
      <c r="W2972" s="40"/>
      <c r="X2972" s="39"/>
      <c r="AA2972" s="34">
        <v>424.97899999999998</v>
      </c>
      <c r="AB2972" s="34">
        <f t="shared" si="219"/>
        <v>424.12299999999999</v>
      </c>
      <c r="AD2972" s="34">
        <f t="shared" ref="AD2972:AD2979" si="222">424.268-AB2972</f>
        <v>0.14499999999998181</v>
      </c>
    </row>
    <row r="2973" spans="1:30" s="34" customFormat="1" x14ac:dyDescent="0.2">
      <c r="A2973" s="34" t="s">
        <v>200</v>
      </c>
      <c r="B2973" s="42">
        <v>473419095052401</v>
      </c>
      <c r="C2973" s="36">
        <v>313</v>
      </c>
      <c r="D2973" s="37">
        <v>36669</v>
      </c>
      <c r="E2973" s="37"/>
      <c r="F2973" s="37"/>
      <c r="G2973" s="37"/>
      <c r="H2973" s="37"/>
      <c r="I2973" s="37"/>
      <c r="J2973" s="38" t="str">
        <f t="shared" si="212"/>
        <v>V</v>
      </c>
      <c r="K2973" s="38"/>
      <c r="L2973" s="38"/>
      <c r="M2973" s="38"/>
      <c r="N2973" s="38"/>
      <c r="O2973" s="38"/>
      <c r="P2973" s="38"/>
      <c r="U2973" s="39">
        <v>2.92</v>
      </c>
      <c r="V2973" s="40">
        <v>0.89</v>
      </c>
      <c r="W2973" s="40"/>
      <c r="X2973" s="39"/>
      <c r="AA2973" s="34">
        <v>424.97899999999998</v>
      </c>
      <c r="AB2973" s="34">
        <f t="shared" si="219"/>
        <v>424.089</v>
      </c>
      <c r="AD2973" s="34">
        <f t="shared" si="222"/>
        <v>0.17899999999997362</v>
      </c>
    </row>
    <row r="2974" spans="1:30" s="34" customFormat="1" x14ac:dyDescent="0.2">
      <c r="A2974" s="34" t="s">
        <v>200</v>
      </c>
      <c r="B2974" s="42">
        <v>473419095052401</v>
      </c>
      <c r="C2974" s="36">
        <v>313</v>
      </c>
      <c r="D2974" s="37">
        <v>36706</v>
      </c>
      <c r="E2974" s="37"/>
      <c r="F2974" s="37"/>
      <c r="G2974" s="37"/>
      <c r="H2974" s="37"/>
      <c r="I2974" s="37"/>
      <c r="J2974" s="38" t="str">
        <f t="shared" si="212"/>
        <v>V</v>
      </c>
      <c r="K2974" s="38"/>
      <c r="L2974" s="38"/>
      <c r="M2974" s="38"/>
      <c r="N2974" s="38"/>
      <c r="O2974" s="38"/>
      <c r="P2974" s="38"/>
      <c r="U2974" s="39">
        <v>2.82</v>
      </c>
      <c r="V2974" s="40">
        <v>0.86</v>
      </c>
      <c r="W2974" s="40"/>
      <c r="X2974" s="39"/>
      <c r="AA2974" s="34">
        <v>424.97899999999998</v>
      </c>
      <c r="AB2974" s="34">
        <f t="shared" si="219"/>
        <v>424.11899999999997</v>
      </c>
      <c r="AD2974" s="34">
        <f t="shared" si="222"/>
        <v>0.14900000000000091</v>
      </c>
    </row>
    <row r="2975" spans="1:30" s="34" customFormat="1" x14ac:dyDescent="0.2">
      <c r="A2975" s="34" t="s">
        <v>200</v>
      </c>
      <c r="B2975" s="42">
        <v>473419095052401</v>
      </c>
      <c r="C2975" s="36">
        <v>313</v>
      </c>
      <c r="D2975" s="37">
        <v>36732</v>
      </c>
      <c r="E2975" s="37"/>
      <c r="F2975" s="37"/>
      <c r="G2975" s="37"/>
      <c r="H2975" s="37"/>
      <c r="I2975" s="37"/>
      <c r="J2975" s="38" t="str">
        <f t="shared" si="212"/>
        <v>V</v>
      </c>
      <c r="K2975" s="38"/>
      <c r="L2975" s="38"/>
      <c r="M2975" s="38"/>
      <c r="N2975" s="38"/>
      <c r="O2975" s="38"/>
      <c r="P2975" s="38"/>
      <c r="U2975" s="39">
        <v>3.2</v>
      </c>
      <c r="V2975" s="40">
        <v>0.97499999999999998</v>
      </c>
      <c r="W2975" s="40"/>
      <c r="X2975" s="39"/>
      <c r="AA2975" s="34">
        <v>424.97899999999998</v>
      </c>
      <c r="AB2975" s="34">
        <f t="shared" si="219"/>
        <v>424.00399999999996</v>
      </c>
      <c r="AD2975" s="34">
        <f t="shared" si="222"/>
        <v>0.26400000000001</v>
      </c>
    </row>
    <row r="2976" spans="1:30" s="34" customFormat="1" x14ac:dyDescent="0.2">
      <c r="A2976" s="34" t="s">
        <v>200</v>
      </c>
      <c r="B2976" s="42">
        <v>473419095052401</v>
      </c>
      <c r="C2976" s="36">
        <v>313</v>
      </c>
      <c r="D2976" s="37">
        <v>36760</v>
      </c>
      <c r="E2976" s="37"/>
      <c r="F2976" s="37"/>
      <c r="G2976" s="37"/>
      <c r="H2976" s="37"/>
      <c r="I2976" s="37"/>
      <c r="J2976" s="38" t="str">
        <f t="shared" si="212"/>
        <v>V</v>
      </c>
      <c r="K2976" s="38"/>
      <c r="L2976" s="38"/>
      <c r="M2976" s="38"/>
      <c r="N2976" s="38"/>
      <c r="O2976" s="38"/>
      <c r="P2976" s="38"/>
      <c r="U2976" s="39">
        <v>3.2</v>
      </c>
      <c r="V2976" s="40">
        <v>0.97699999999999998</v>
      </c>
      <c r="W2976" s="40"/>
      <c r="X2976" s="39"/>
      <c r="AA2976" s="34">
        <v>424.97899999999998</v>
      </c>
      <c r="AB2976" s="34">
        <f t="shared" si="219"/>
        <v>424.00200000000001</v>
      </c>
      <c r="AD2976" s="34">
        <f t="shared" si="222"/>
        <v>0.26599999999996271</v>
      </c>
    </row>
    <row r="2977" spans="1:30" s="34" customFormat="1" x14ac:dyDescent="0.2">
      <c r="A2977" s="34" t="s">
        <v>200</v>
      </c>
      <c r="B2977" s="42">
        <v>473419095052401</v>
      </c>
      <c r="C2977" s="36">
        <v>313</v>
      </c>
      <c r="D2977" s="37">
        <v>36787</v>
      </c>
      <c r="E2977" s="37"/>
      <c r="F2977" s="37"/>
      <c r="G2977" s="37"/>
      <c r="H2977" s="37"/>
      <c r="I2977" s="37"/>
      <c r="J2977" s="38" t="str">
        <f t="shared" si="212"/>
        <v>V</v>
      </c>
      <c r="K2977" s="38"/>
      <c r="L2977" s="38"/>
      <c r="M2977" s="38"/>
      <c r="N2977" s="38"/>
      <c r="O2977" s="38"/>
      <c r="P2977" s="38"/>
      <c r="U2977" s="39">
        <v>3.41</v>
      </c>
      <c r="V2977" s="40">
        <v>1.0389999999999999</v>
      </c>
      <c r="W2977" s="40"/>
      <c r="X2977" s="39"/>
      <c r="Z2977" s="34">
        <f>AVERAGE(AB2958:AB2977)</f>
        <v>424.11024999999995</v>
      </c>
      <c r="AA2977" s="34">
        <v>424.97899999999998</v>
      </c>
      <c r="AB2977" s="34">
        <f t="shared" si="219"/>
        <v>423.94</v>
      </c>
      <c r="AD2977" s="34">
        <f t="shared" si="222"/>
        <v>0.32799999999997453</v>
      </c>
    </row>
    <row r="2978" spans="1:30" s="34" customFormat="1" x14ac:dyDescent="0.2">
      <c r="A2978" s="34" t="s">
        <v>200</v>
      </c>
      <c r="B2978" s="42">
        <v>473419095052401</v>
      </c>
      <c r="C2978" s="36">
        <v>313</v>
      </c>
      <c r="D2978" s="37">
        <v>36822</v>
      </c>
      <c r="E2978" s="37"/>
      <c r="F2978" s="37"/>
      <c r="G2978" s="37"/>
      <c r="H2978" s="37"/>
      <c r="I2978" s="37"/>
      <c r="J2978" s="38" t="str">
        <f t="shared" si="212"/>
        <v>V</v>
      </c>
      <c r="K2978" s="38"/>
      <c r="L2978" s="38"/>
      <c r="M2978" s="38"/>
      <c r="N2978" s="38"/>
      <c r="O2978" s="38"/>
      <c r="P2978" s="38"/>
      <c r="U2978" s="39">
        <v>2.97</v>
      </c>
      <c r="V2978" s="40">
        <v>0.90500000000000003</v>
      </c>
      <c r="W2978" s="40"/>
      <c r="X2978" s="39"/>
      <c r="AA2978" s="34">
        <v>424.97899999999998</v>
      </c>
      <c r="AB2978" s="34">
        <f t="shared" si="219"/>
        <v>424.07400000000001</v>
      </c>
      <c r="AD2978" s="34">
        <f t="shared" si="222"/>
        <v>0.19399999999995998</v>
      </c>
    </row>
    <row r="2979" spans="1:30" s="34" customFormat="1" x14ac:dyDescent="0.2">
      <c r="A2979" s="34" t="s">
        <v>200</v>
      </c>
      <c r="B2979" s="42">
        <v>473419095052401</v>
      </c>
      <c r="C2979" s="36">
        <v>313</v>
      </c>
      <c r="D2979" s="37">
        <v>36859</v>
      </c>
      <c r="E2979" s="37"/>
      <c r="F2979" s="37"/>
      <c r="G2979" s="37"/>
      <c r="H2979" s="37"/>
      <c r="I2979" s="37"/>
      <c r="J2979" s="38" t="str">
        <f t="shared" si="212"/>
        <v>V</v>
      </c>
      <c r="K2979" s="38"/>
      <c r="L2979" s="38"/>
      <c r="M2979" s="38"/>
      <c r="N2979" s="38"/>
      <c r="O2979" s="38"/>
      <c r="P2979" s="38"/>
      <c r="U2979" s="39">
        <v>2.67</v>
      </c>
      <c r="V2979" s="40">
        <v>0.81399999999999995</v>
      </c>
      <c r="W2979" s="40"/>
      <c r="X2979" s="39"/>
      <c r="AA2979" s="34">
        <v>424.97899999999998</v>
      </c>
      <c r="AB2979" s="34">
        <f t="shared" si="219"/>
        <v>424.16499999999996</v>
      </c>
      <c r="AD2979" s="34">
        <f t="shared" si="222"/>
        <v>0.10300000000000864</v>
      </c>
    </row>
    <row r="2980" spans="1:30" s="34" customFormat="1" x14ac:dyDescent="0.2">
      <c r="A2980" s="34" t="s">
        <v>200</v>
      </c>
      <c r="B2980" s="42">
        <v>473419095052401</v>
      </c>
      <c r="C2980" s="36">
        <v>313</v>
      </c>
      <c r="D2980" s="37">
        <v>36888</v>
      </c>
      <c r="E2980" s="37"/>
      <c r="F2980" s="37"/>
      <c r="G2980" s="37"/>
      <c r="H2980" s="37"/>
      <c r="I2980" s="37"/>
      <c r="J2980" s="38" t="str">
        <f t="shared" si="212"/>
        <v>V</v>
      </c>
      <c r="K2980" s="38"/>
      <c r="L2980" s="38"/>
      <c r="M2980" s="38"/>
      <c r="N2980" s="38"/>
      <c r="O2980" s="38"/>
      <c r="P2980" s="38"/>
      <c r="U2980" s="39"/>
      <c r="X2980" s="39"/>
      <c r="Z2980" s="40" t="s">
        <v>68</v>
      </c>
    </row>
    <row r="2981" spans="1:30" s="34" customFormat="1" x14ac:dyDescent="0.2">
      <c r="A2981" s="34" t="s">
        <v>200</v>
      </c>
      <c r="B2981" s="42">
        <v>473419095052401</v>
      </c>
      <c r="C2981" s="36">
        <v>313</v>
      </c>
      <c r="D2981" s="37">
        <v>36914</v>
      </c>
      <c r="E2981" s="37"/>
      <c r="F2981" s="37"/>
      <c r="G2981" s="37"/>
      <c r="H2981" s="37"/>
      <c r="I2981" s="37"/>
      <c r="J2981" s="38" t="str">
        <f t="shared" si="212"/>
        <v>V</v>
      </c>
      <c r="K2981" s="38"/>
      <c r="L2981" s="38"/>
      <c r="M2981" s="38"/>
      <c r="N2981" s="38"/>
      <c r="O2981" s="38"/>
      <c r="P2981" s="38"/>
      <c r="U2981" s="39"/>
      <c r="X2981" s="39"/>
      <c r="Y2981" s="45"/>
      <c r="Z2981" s="46" t="s">
        <v>69</v>
      </c>
    </row>
    <row r="2982" spans="1:30" s="34" customFormat="1" x14ac:dyDescent="0.2">
      <c r="A2982" s="34" t="s">
        <v>200</v>
      </c>
      <c r="B2982" s="42">
        <v>473419095052401</v>
      </c>
      <c r="C2982" s="36">
        <v>313</v>
      </c>
      <c r="D2982" s="37">
        <v>36941</v>
      </c>
      <c r="E2982" s="37"/>
      <c r="F2982" s="37"/>
      <c r="G2982" s="37"/>
      <c r="H2982" s="37"/>
      <c r="I2982" s="37"/>
      <c r="J2982" s="38" t="str">
        <f t="shared" si="212"/>
        <v>V</v>
      </c>
      <c r="K2982" s="38"/>
      <c r="L2982" s="38"/>
      <c r="M2982" s="38"/>
      <c r="N2982" s="38"/>
      <c r="O2982" s="38"/>
      <c r="P2982" s="38"/>
      <c r="U2982" s="39"/>
      <c r="X2982" s="39"/>
      <c r="Z2982" s="46" t="s">
        <v>70</v>
      </c>
    </row>
    <row r="2983" spans="1:30" s="34" customFormat="1" x14ac:dyDescent="0.2">
      <c r="A2983" s="34" t="s">
        <v>200</v>
      </c>
      <c r="B2983" s="42">
        <v>473419095052401</v>
      </c>
      <c r="C2983" s="36">
        <v>313</v>
      </c>
      <c r="D2983" s="37">
        <v>36965</v>
      </c>
      <c r="E2983" s="37"/>
      <c r="F2983" s="37"/>
      <c r="G2983" s="37"/>
      <c r="H2983" s="37"/>
      <c r="I2983" s="37"/>
      <c r="J2983" s="38" t="str">
        <f t="shared" si="212"/>
        <v>V</v>
      </c>
      <c r="K2983" s="38"/>
      <c r="L2983" s="38"/>
      <c r="M2983" s="38"/>
      <c r="N2983" s="38"/>
      <c r="O2983" s="38"/>
      <c r="P2983" s="38"/>
      <c r="U2983" s="39"/>
      <c r="X2983" s="39"/>
      <c r="Z2983" s="46" t="s">
        <v>70</v>
      </c>
    </row>
    <row r="2984" spans="1:30" s="34" customFormat="1" x14ac:dyDescent="0.2">
      <c r="A2984" s="34" t="s">
        <v>200</v>
      </c>
      <c r="B2984" s="42">
        <v>473419095052401</v>
      </c>
      <c r="C2984" s="36">
        <v>313</v>
      </c>
      <c r="D2984" s="37">
        <v>37011</v>
      </c>
      <c r="E2984" s="37"/>
      <c r="F2984" s="37"/>
      <c r="G2984" s="37"/>
      <c r="H2984" s="37"/>
      <c r="I2984" s="37"/>
      <c r="J2984" s="38" t="str">
        <f t="shared" si="212"/>
        <v>V</v>
      </c>
      <c r="K2984" s="38"/>
      <c r="L2984" s="38"/>
      <c r="M2984" s="38"/>
      <c r="N2984" s="38"/>
      <c r="O2984" s="38"/>
      <c r="P2984" s="38"/>
      <c r="U2984" s="39">
        <v>2.23</v>
      </c>
      <c r="V2984" s="47">
        <v>0.68</v>
      </c>
      <c r="W2984" s="47"/>
      <c r="X2984" s="39"/>
      <c r="AA2984" s="34">
        <v>424.97899999999998</v>
      </c>
      <c r="AB2984" s="34">
        <f t="shared" ref="AB2984:AB2993" si="223">AA2984-V2984</f>
        <v>424.29899999999998</v>
      </c>
      <c r="AD2984" s="34">
        <f t="shared" ref="AD2984:AD2993" si="224">424.268-AB2984</f>
        <v>-3.1000000000005912E-2</v>
      </c>
    </row>
    <row r="2985" spans="1:30" s="34" customFormat="1" x14ac:dyDescent="0.2">
      <c r="A2985" s="34" t="s">
        <v>200</v>
      </c>
      <c r="B2985" s="42">
        <v>473419095052401</v>
      </c>
      <c r="C2985" s="36">
        <v>313</v>
      </c>
      <c r="D2985" s="37">
        <v>37041</v>
      </c>
      <c r="E2985" s="37"/>
      <c r="F2985" s="37"/>
      <c r="G2985" s="37"/>
      <c r="H2985" s="37"/>
      <c r="I2985" s="37"/>
      <c r="J2985" s="38" t="str">
        <f t="shared" si="212"/>
        <v>V</v>
      </c>
      <c r="K2985" s="38"/>
      <c r="L2985" s="38"/>
      <c r="M2985" s="38"/>
      <c r="N2985" s="38"/>
      <c r="O2985" s="38"/>
      <c r="P2985" s="38"/>
      <c r="U2985" s="39">
        <v>1.9</v>
      </c>
      <c r="V2985" s="47">
        <v>0.57899999999999996</v>
      </c>
      <c r="W2985" s="47"/>
      <c r="X2985" s="39"/>
      <c r="AA2985" s="34">
        <v>424.97899999999998</v>
      </c>
      <c r="AB2985" s="34">
        <f t="shared" si="223"/>
        <v>424.4</v>
      </c>
      <c r="AD2985" s="34">
        <f t="shared" si="224"/>
        <v>-0.132000000000005</v>
      </c>
    </row>
    <row r="2986" spans="1:30" s="34" customFormat="1" x14ac:dyDescent="0.2">
      <c r="A2986" s="34" t="s">
        <v>200</v>
      </c>
      <c r="B2986" s="42">
        <v>473419095052401</v>
      </c>
      <c r="C2986" s="36">
        <v>313</v>
      </c>
      <c r="D2986" s="37">
        <v>37063</v>
      </c>
      <c r="E2986" s="37"/>
      <c r="F2986" s="37"/>
      <c r="G2986" s="37"/>
      <c r="H2986" s="37"/>
      <c r="I2986" s="37"/>
      <c r="J2986" s="38" t="str">
        <f t="shared" ref="J2986:J3020" si="225">IF(ISBLANK(Q2986),"V","S")</f>
        <v>V</v>
      </c>
      <c r="K2986" s="38"/>
      <c r="L2986" s="38"/>
      <c r="M2986" s="38"/>
      <c r="N2986" s="38"/>
      <c r="O2986" s="38"/>
      <c r="P2986" s="38"/>
      <c r="U2986" s="39">
        <v>2.0299999999999998</v>
      </c>
      <c r="V2986" s="47">
        <v>0.61899999999999999</v>
      </c>
      <c r="W2986" s="47"/>
      <c r="X2986" s="39"/>
      <c r="AA2986" s="34">
        <v>424.97899999999998</v>
      </c>
      <c r="AB2986" s="34">
        <f t="shared" si="223"/>
        <v>424.35999999999996</v>
      </c>
      <c r="AD2986" s="34">
        <f t="shared" si="224"/>
        <v>-9.1999999999984539E-2</v>
      </c>
    </row>
    <row r="2987" spans="1:30" s="34" customFormat="1" x14ac:dyDescent="0.2">
      <c r="A2987" s="34" t="s">
        <v>200</v>
      </c>
      <c r="B2987" s="42">
        <v>473419095052401</v>
      </c>
      <c r="C2987" s="36">
        <v>313</v>
      </c>
      <c r="D2987" s="37">
        <v>37102</v>
      </c>
      <c r="E2987" s="37"/>
      <c r="F2987" s="37"/>
      <c r="G2987" s="37"/>
      <c r="H2987" s="37"/>
      <c r="I2987" s="37"/>
      <c r="J2987" s="38" t="str">
        <f t="shared" si="225"/>
        <v>V</v>
      </c>
      <c r="K2987" s="38"/>
      <c r="L2987" s="38"/>
      <c r="M2987" s="38"/>
      <c r="N2987" s="38"/>
      <c r="O2987" s="38"/>
      <c r="P2987" s="38"/>
      <c r="U2987" s="39">
        <v>2.69</v>
      </c>
      <c r="V2987" s="47">
        <v>0.82</v>
      </c>
      <c r="W2987" s="47"/>
      <c r="X2987" s="39"/>
      <c r="AA2987" s="34">
        <v>424.97899999999998</v>
      </c>
      <c r="AB2987" s="34">
        <f t="shared" si="223"/>
        <v>424.15899999999999</v>
      </c>
      <c r="AD2987" s="34">
        <f t="shared" si="224"/>
        <v>0.10899999999998045</v>
      </c>
    </row>
    <row r="2988" spans="1:30" s="34" customFormat="1" x14ac:dyDescent="0.2">
      <c r="A2988" s="34" t="s">
        <v>200</v>
      </c>
      <c r="B2988" s="42">
        <v>473419095052401</v>
      </c>
      <c r="C2988" s="36">
        <v>313</v>
      </c>
      <c r="D2988" s="37">
        <v>37130</v>
      </c>
      <c r="E2988" s="37"/>
      <c r="F2988" s="37"/>
      <c r="G2988" s="37"/>
      <c r="H2988" s="37"/>
      <c r="I2988" s="37"/>
      <c r="J2988" s="38" t="str">
        <f t="shared" si="225"/>
        <v>V</v>
      </c>
      <c r="K2988" s="38"/>
      <c r="L2988" s="38"/>
      <c r="M2988" s="38"/>
      <c r="N2988" s="38"/>
      <c r="O2988" s="38"/>
      <c r="P2988" s="38"/>
      <c r="U2988" s="39">
        <v>3.08</v>
      </c>
      <c r="V2988" s="47">
        <v>0.93899999999999995</v>
      </c>
      <c r="W2988" s="47"/>
      <c r="X2988" s="39"/>
      <c r="AA2988" s="34">
        <v>424.97899999999998</v>
      </c>
      <c r="AB2988" s="34">
        <f t="shared" si="223"/>
        <v>424.03999999999996</v>
      </c>
      <c r="AD2988" s="34">
        <f t="shared" si="224"/>
        <v>0.22800000000000864</v>
      </c>
    </row>
    <row r="2989" spans="1:30" s="34" customFormat="1" x14ac:dyDescent="0.2">
      <c r="A2989" s="34" t="s">
        <v>200</v>
      </c>
      <c r="B2989" s="42">
        <v>473419095052401</v>
      </c>
      <c r="C2989" s="36">
        <v>313</v>
      </c>
      <c r="D2989" s="37">
        <v>37159</v>
      </c>
      <c r="E2989" s="37"/>
      <c r="F2989" s="37"/>
      <c r="G2989" s="37"/>
      <c r="H2989" s="37"/>
      <c r="I2989" s="37"/>
      <c r="J2989" s="38" t="str">
        <f t="shared" si="225"/>
        <v>V</v>
      </c>
      <c r="K2989" s="38"/>
      <c r="L2989" s="38"/>
      <c r="M2989" s="38"/>
      <c r="N2989" s="38"/>
      <c r="O2989" s="38"/>
      <c r="P2989" s="38"/>
      <c r="U2989" s="39">
        <v>3.13</v>
      </c>
      <c r="V2989" s="47">
        <v>0.95399999999999996</v>
      </c>
      <c r="W2989" s="47"/>
      <c r="X2989" s="39"/>
      <c r="AA2989" s="34">
        <v>424.97899999999998</v>
      </c>
      <c r="AB2989" s="34">
        <f t="shared" si="223"/>
        <v>424.02499999999998</v>
      </c>
      <c r="AD2989" s="34">
        <f t="shared" si="224"/>
        <v>0.242999999999995</v>
      </c>
    </row>
    <row r="2990" spans="1:30" s="34" customFormat="1" x14ac:dyDescent="0.2">
      <c r="A2990" s="34" t="s">
        <v>200</v>
      </c>
      <c r="B2990" s="42">
        <v>473419095052401</v>
      </c>
      <c r="C2990" s="36">
        <v>313</v>
      </c>
      <c r="D2990" s="37">
        <v>37193</v>
      </c>
      <c r="E2990" s="37"/>
      <c r="F2990" s="37"/>
      <c r="G2990" s="37"/>
      <c r="H2990" s="37"/>
      <c r="I2990" s="37"/>
      <c r="J2990" s="38" t="str">
        <f t="shared" si="225"/>
        <v>V</v>
      </c>
      <c r="K2990" s="38"/>
      <c r="L2990" s="38"/>
      <c r="M2990" s="38"/>
      <c r="N2990" s="38"/>
      <c r="O2990" s="38"/>
      <c r="P2990" s="38"/>
      <c r="U2990" s="39">
        <v>2.75</v>
      </c>
      <c r="V2990" s="47">
        <v>0.83799999999999997</v>
      </c>
      <c r="W2990" s="47"/>
      <c r="X2990" s="39"/>
      <c r="AA2990" s="34">
        <v>424.97899999999998</v>
      </c>
      <c r="AB2990" s="34">
        <f t="shared" si="223"/>
        <v>424.14099999999996</v>
      </c>
      <c r="AD2990" s="34">
        <f t="shared" si="224"/>
        <v>0.12700000000000955</v>
      </c>
    </row>
    <row r="2991" spans="1:30" s="34" customFormat="1" x14ac:dyDescent="0.2">
      <c r="A2991" s="34" t="s">
        <v>200</v>
      </c>
      <c r="B2991" s="42">
        <v>473419095052401</v>
      </c>
      <c r="C2991" s="36">
        <v>313</v>
      </c>
      <c r="D2991" s="37">
        <v>37223</v>
      </c>
      <c r="E2991" s="37"/>
      <c r="F2991" s="37"/>
      <c r="G2991" s="37"/>
      <c r="H2991" s="37"/>
      <c r="I2991" s="37"/>
      <c r="J2991" s="38" t="str">
        <f t="shared" si="225"/>
        <v>V</v>
      </c>
      <c r="K2991" s="38"/>
      <c r="L2991" s="38"/>
      <c r="M2991" s="38"/>
      <c r="N2991" s="38"/>
      <c r="O2991" s="38"/>
      <c r="P2991" s="38"/>
      <c r="U2991" s="39">
        <v>2.93</v>
      </c>
      <c r="V2991" s="47">
        <v>0.89300000000000002</v>
      </c>
      <c r="W2991" s="47"/>
      <c r="X2991" s="39"/>
      <c r="AA2991" s="34">
        <v>424.97899999999998</v>
      </c>
      <c r="AB2991" s="34">
        <f t="shared" si="223"/>
        <v>424.08600000000001</v>
      </c>
      <c r="AD2991" s="34">
        <f t="shared" si="224"/>
        <v>0.18199999999995953</v>
      </c>
    </row>
    <row r="2992" spans="1:30" s="34" customFormat="1" x14ac:dyDescent="0.2">
      <c r="A2992" s="34" t="s">
        <v>200</v>
      </c>
      <c r="B2992" s="42">
        <v>473419095052401</v>
      </c>
      <c r="C2992" s="36">
        <v>313</v>
      </c>
      <c r="D2992" s="37">
        <v>37244</v>
      </c>
      <c r="E2992" s="37"/>
      <c r="F2992" s="37"/>
      <c r="G2992" s="37"/>
      <c r="H2992" s="37"/>
      <c r="I2992" s="37"/>
      <c r="J2992" s="38" t="str">
        <f t="shared" si="225"/>
        <v>V</v>
      </c>
      <c r="K2992" s="38"/>
      <c r="L2992" s="38"/>
      <c r="M2992" s="38"/>
      <c r="N2992" s="38"/>
      <c r="O2992" s="38"/>
      <c r="P2992" s="38"/>
      <c r="U2992" s="39">
        <v>3.04</v>
      </c>
      <c r="V2992" s="47">
        <v>0.92700000000000005</v>
      </c>
      <c r="W2992" s="47"/>
      <c r="X2992" s="39"/>
      <c r="AA2992" s="34">
        <v>424.97899999999998</v>
      </c>
      <c r="AB2992" s="34">
        <f t="shared" si="223"/>
        <v>424.05199999999996</v>
      </c>
      <c r="AD2992" s="34">
        <f t="shared" si="224"/>
        <v>0.21600000000000819</v>
      </c>
    </row>
    <row r="2993" spans="1:30" s="34" customFormat="1" x14ac:dyDescent="0.2">
      <c r="A2993" s="34" t="s">
        <v>200</v>
      </c>
      <c r="B2993" s="42">
        <v>473419095052401</v>
      </c>
      <c r="C2993" s="36">
        <v>313</v>
      </c>
      <c r="D2993" s="37">
        <v>37281</v>
      </c>
      <c r="E2993" s="37"/>
      <c r="F2993" s="37"/>
      <c r="G2993" s="37"/>
      <c r="H2993" s="37"/>
      <c r="I2993" s="37"/>
      <c r="J2993" s="38" t="str">
        <f t="shared" si="225"/>
        <v>V</v>
      </c>
      <c r="K2993" s="38"/>
      <c r="L2993" s="38"/>
      <c r="M2993" s="38"/>
      <c r="N2993" s="38"/>
      <c r="O2993" s="38"/>
      <c r="P2993" s="38"/>
      <c r="U2993" s="39">
        <v>3.31</v>
      </c>
      <c r="V2993" s="47">
        <v>1.0089999999999999</v>
      </c>
      <c r="W2993" s="47"/>
      <c r="X2993" s="39"/>
      <c r="AA2993" s="34">
        <v>424.97899999999998</v>
      </c>
      <c r="AB2993" s="34">
        <f t="shared" si="223"/>
        <v>423.96999999999997</v>
      </c>
      <c r="AD2993" s="34">
        <f t="shared" si="224"/>
        <v>0.29800000000000182</v>
      </c>
    </row>
    <row r="2994" spans="1:30" s="34" customFormat="1" x14ac:dyDescent="0.2">
      <c r="A2994" s="34" t="s">
        <v>200</v>
      </c>
      <c r="B2994" s="42">
        <v>473419095052401</v>
      </c>
      <c r="C2994" s="36">
        <v>313</v>
      </c>
      <c r="D2994" s="37">
        <v>37314</v>
      </c>
      <c r="E2994" s="37"/>
      <c r="F2994" s="37"/>
      <c r="G2994" s="37"/>
      <c r="H2994" s="37"/>
      <c r="I2994" s="37"/>
      <c r="J2994" s="38" t="str">
        <f t="shared" si="225"/>
        <v>V</v>
      </c>
      <c r="K2994" s="38"/>
      <c r="L2994" s="38"/>
      <c r="M2994" s="38"/>
      <c r="N2994" s="38"/>
      <c r="O2994" s="38"/>
      <c r="P2994" s="38"/>
      <c r="U2994" s="39"/>
      <c r="X2994" s="39"/>
      <c r="Z2994" s="47" t="s">
        <v>71</v>
      </c>
    </row>
    <row r="2995" spans="1:30" s="34" customFormat="1" x14ac:dyDescent="0.2">
      <c r="A2995" s="34" t="s">
        <v>200</v>
      </c>
      <c r="B2995" s="42">
        <v>473419095052401</v>
      </c>
      <c r="C2995" s="36">
        <v>313</v>
      </c>
      <c r="D2995" s="37">
        <v>37337</v>
      </c>
      <c r="E2995" s="37"/>
      <c r="F2995" s="37"/>
      <c r="G2995" s="37"/>
      <c r="H2995" s="37"/>
      <c r="I2995" s="37"/>
      <c r="J2995" s="38" t="str">
        <f t="shared" si="225"/>
        <v>V</v>
      </c>
      <c r="K2995" s="38"/>
      <c r="L2995" s="38"/>
      <c r="M2995" s="38"/>
      <c r="N2995" s="38"/>
      <c r="O2995" s="38"/>
      <c r="P2995" s="38"/>
      <c r="U2995" s="39"/>
      <c r="X2995" s="39"/>
      <c r="Z2995" s="47" t="s">
        <v>72</v>
      </c>
    </row>
    <row r="2996" spans="1:30" s="34" customFormat="1" x14ac:dyDescent="0.2">
      <c r="A2996" s="34" t="s">
        <v>200</v>
      </c>
      <c r="B2996" s="42">
        <v>473419095052401</v>
      </c>
      <c r="C2996" s="36">
        <v>313</v>
      </c>
      <c r="D2996" s="37">
        <v>37375</v>
      </c>
      <c r="E2996" s="37"/>
      <c r="F2996" s="37"/>
      <c r="G2996" s="37"/>
      <c r="H2996" s="37"/>
      <c r="I2996" s="37"/>
      <c r="J2996" s="38" t="str">
        <f t="shared" si="225"/>
        <v>V</v>
      </c>
      <c r="K2996" s="38"/>
      <c r="L2996" s="38"/>
      <c r="M2996" s="38"/>
      <c r="N2996" s="38"/>
      <c r="O2996" s="38"/>
      <c r="P2996" s="38"/>
      <c r="U2996" s="39">
        <v>3.13</v>
      </c>
      <c r="V2996" s="47">
        <v>0.95399999999999996</v>
      </c>
      <c r="W2996" s="47"/>
      <c r="X2996" s="39"/>
      <c r="AA2996" s="34">
        <v>424.97899999999998</v>
      </c>
      <c r="AB2996" s="34">
        <f t="shared" ref="AB2996:AB3004" si="226">AA2996-V2996</f>
        <v>424.02499999999998</v>
      </c>
      <c r="AD2996" s="34">
        <f t="shared" ref="AD2996:AD3004" si="227">424.268-AB2996</f>
        <v>0.242999999999995</v>
      </c>
    </row>
    <row r="2997" spans="1:30" s="34" customFormat="1" x14ac:dyDescent="0.2">
      <c r="A2997" s="34" t="s">
        <v>200</v>
      </c>
      <c r="B2997" s="42">
        <v>473419095052401</v>
      </c>
      <c r="C2997" s="36">
        <v>313</v>
      </c>
      <c r="D2997" s="37">
        <v>37398</v>
      </c>
      <c r="E2997" s="37"/>
      <c r="F2997" s="37"/>
      <c r="G2997" s="37"/>
      <c r="H2997" s="37"/>
      <c r="I2997" s="37"/>
      <c r="J2997" s="38" t="str">
        <f t="shared" si="225"/>
        <v>V</v>
      </c>
      <c r="K2997" s="38"/>
      <c r="L2997" s="38"/>
      <c r="M2997" s="38"/>
      <c r="N2997" s="38"/>
      <c r="O2997" s="38"/>
      <c r="P2997" s="38"/>
      <c r="U2997" s="39">
        <v>2.9</v>
      </c>
      <c r="V2997" s="47">
        <v>0.88400000000000001</v>
      </c>
      <c r="W2997" s="47"/>
      <c r="X2997" s="39"/>
      <c r="AA2997" s="34">
        <v>424.97899999999998</v>
      </c>
      <c r="AB2997" s="34">
        <f t="shared" si="226"/>
        <v>424.09499999999997</v>
      </c>
      <c r="AD2997" s="34">
        <f t="shared" si="227"/>
        <v>0.17300000000000182</v>
      </c>
    </row>
    <row r="2998" spans="1:30" s="34" customFormat="1" x14ac:dyDescent="0.2">
      <c r="A2998" s="34" t="s">
        <v>200</v>
      </c>
      <c r="B2998" s="42">
        <v>473419095052401</v>
      </c>
      <c r="C2998" s="36">
        <v>313</v>
      </c>
      <c r="D2998" s="37">
        <v>37433</v>
      </c>
      <c r="E2998" s="37"/>
      <c r="F2998" s="37"/>
      <c r="G2998" s="37"/>
      <c r="H2998" s="37"/>
      <c r="I2998" s="37"/>
      <c r="J2998" s="38" t="str">
        <f t="shared" si="225"/>
        <v>V</v>
      </c>
      <c r="K2998" s="38"/>
      <c r="L2998" s="38"/>
      <c r="M2998" s="38"/>
      <c r="N2998" s="38"/>
      <c r="O2998" s="38"/>
      <c r="P2998" s="38"/>
      <c r="U2998" s="39">
        <v>2.64</v>
      </c>
      <c r="V2998" s="47">
        <v>0.80500000000000005</v>
      </c>
      <c r="W2998" s="47"/>
      <c r="X2998" s="39"/>
      <c r="AA2998" s="34">
        <v>424.97899999999998</v>
      </c>
      <c r="AB2998" s="34">
        <f t="shared" si="226"/>
        <v>424.17399999999998</v>
      </c>
      <c r="AD2998" s="34">
        <f t="shared" si="227"/>
        <v>9.3999999999994088E-2</v>
      </c>
    </row>
    <row r="2999" spans="1:30" s="34" customFormat="1" x14ac:dyDescent="0.2">
      <c r="A2999" s="34" t="s">
        <v>200</v>
      </c>
      <c r="B2999" s="42">
        <v>473419095052401</v>
      </c>
      <c r="C2999" s="36">
        <v>313</v>
      </c>
      <c r="D2999" s="37">
        <v>37462</v>
      </c>
      <c r="E2999" s="37"/>
      <c r="F2999" s="37"/>
      <c r="G2999" s="37"/>
      <c r="H2999" s="37"/>
      <c r="I2999" s="37"/>
      <c r="J2999" s="38" t="str">
        <f t="shared" si="225"/>
        <v>V</v>
      </c>
      <c r="K2999" s="38"/>
      <c r="L2999" s="38"/>
      <c r="M2999" s="38"/>
      <c r="N2999" s="38"/>
      <c r="O2999" s="38"/>
      <c r="P2999" s="38"/>
      <c r="U2999" s="39">
        <v>3.23</v>
      </c>
      <c r="V2999" s="47">
        <v>0.98399999999999999</v>
      </c>
      <c r="W2999" s="47"/>
      <c r="X2999" s="39"/>
      <c r="AA2999" s="34">
        <v>424.97899999999998</v>
      </c>
      <c r="AB2999" s="34">
        <f t="shared" si="226"/>
        <v>423.995</v>
      </c>
      <c r="AD2999" s="34">
        <f t="shared" si="227"/>
        <v>0.27299999999996771</v>
      </c>
    </row>
    <row r="3000" spans="1:30" s="34" customFormat="1" x14ac:dyDescent="0.2">
      <c r="A3000" s="34" t="s">
        <v>200</v>
      </c>
      <c r="B3000" s="42">
        <v>473419095052401</v>
      </c>
      <c r="C3000" s="36">
        <v>313</v>
      </c>
      <c r="D3000" s="37">
        <v>37494</v>
      </c>
      <c r="E3000" s="37"/>
      <c r="F3000" s="37"/>
      <c r="G3000" s="37"/>
      <c r="H3000" s="37"/>
      <c r="I3000" s="37"/>
      <c r="J3000" s="38" t="str">
        <f t="shared" si="225"/>
        <v>V</v>
      </c>
      <c r="K3000" s="38"/>
      <c r="L3000" s="38"/>
      <c r="M3000" s="38"/>
      <c r="N3000" s="38"/>
      <c r="O3000" s="38"/>
      <c r="P3000" s="38"/>
      <c r="U3000" s="39">
        <v>3.48</v>
      </c>
      <c r="V3000" s="47">
        <v>1.0609999999999999</v>
      </c>
      <c r="W3000" s="47"/>
      <c r="X3000" s="39"/>
      <c r="AA3000" s="34">
        <v>424.97899999999998</v>
      </c>
      <c r="AB3000" s="34">
        <f t="shared" si="226"/>
        <v>423.91800000000001</v>
      </c>
      <c r="AD3000" s="34">
        <f t="shared" si="227"/>
        <v>0.34999999999996589</v>
      </c>
    </row>
    <row r="3001" spans="1:30" s="34" customFormat="1" x14ac:dyDescent="0.2">
      <c r="A3001" s="34" t="s">
        <v>200</v>
      </c>
      <c r="B3001" s="42">
        <v>473419095052401</v>
      </c>
      <c r="C3001" s="36">
        <v>313</v>
      </c>
      <c r="D3001" s="37">
        <v>37524</v>
      </c>
      <c r="E3001" s="37"/>
      <c r="F3001" s="37"/>
      <c r="G3001" s="37"/>
      <c r="H3001" s="37"/>
      <c r="I3001" s="37"/>
      <c r="J3001" s="38" t="str">
        <f t="shared" si="225"/>
        <v>V</v>
      </c>
      <c r="K3001" s="38"/>
      <c r="L3001" s="38"/>
      <c r="M3001" s="38"/>
      <c r="N3001" s="38"/>
      <c r="O3001" s="38"/>
      <c r="P3001" s="38"/>
      <c r="U3001" s="39">
        <v>3.57</v>
      </c>
      <c r="V3001" s="47">
        <f>U3001*0.3048</f>
        <v>1.088136</v>
      </c>
      <c r="W3001" s="47"/>
      <c r="X3001" s="39"/>
      <c r="AA3001" s="34">
        <v>424.97899999999998</v>
      </c>
      <c r="AB3001" s="34">
        <f t="shared" si="226"/>
        <v>423.89086399999997</v>
      </c>
      <c r="AD3001" s="40">
        <f t="shared" si="227"/>
        <v>0.37713600000000724</v>
      </c>
    </row>
    <row r="3002" spans="1:30" s="34" customFormat="1" x14ac:dyDescent="0.2">
      <c r="A3002" s="34" t="s">
        <v>200</v>
      </c>
      <c r="B3002" s="42">
        <v>473419095052401</v>
      </c>
      <c r="C3002" s="36">
        <v>313</v>
      </c>
      <c r="D3002" s="37">
        <v>37546</v>
      </c>
      <c r="E3002" s="37"/>
      <c r="F3002" s="37"/>
      <c r="G3002" s="37"/>
      <c r="H3002" s="37"/>
      <c r="I3002" s="37"/>
      <c r="J3002" s="38" t="str">
        <f t="shared" si="225"/>
        <v>V</v>
      </c>
      <c r="K3002" s="38"/>
      <c r="L3002" s="38"/>
      <c r="M3002" s="38"/>
      <c r="N3002" s="38"/>
      <c r="O3002" s="38"/>
      <c r="P3002" s="38"/>
      <c r="U3002" s="39">
        <v>3.49</v>
      </c>
      <c r="V3002" s="47">
        <f>U3002*0.3048</f>
        <v>1.063752</v>
      </c>
      <c r="W3002" s="47"/>
      <c r="X3002" s="39"/>
      <c r="AA3002" s="34">
        <v>424.97899999999998</v>
      </c>
      <c r="AB3002" s="34">
        <f t="shared" si="226"/>
        <v>423.91524799999996</v>
      </c>
      <c r="AD3002" s="40">
        <f t="shared" si="227"/>
        <v>0.3527520000000095</v>
      </c>
    </row>
    <row r="3003" spans="1:30" s="34" customFormat="1" x14ac:dyDescent="0.2">
      <c r="A3003" s="34" t="s">
        <v>200</v>
      </c>
      <c r="B3003" s="42">
        <v>473419095052401</v>
      </c>
      <c r="C3003" s="36">
        <v>313</v>
      </c>
      <c r="D3003" s="37">
        <v>37581</v>
      </c>
      <c r="E3003" s="37"/>
      <c r="F3003" s="37"/>
      <c r="G3003" s="37"/>
      <c r="H3003" s="37"/>
      <c r="I3003" s="37"/>
      <c r="J3003" s="38" t="str">
        <f t="shared" si="225"/>
        <v>V</v>
      </c>
      <c r="K3003" s="38"/>
      <c r="L3003" s="38"/>
      <c r="M3003" s="38"/>
      <c r="N3003" s="38"/>
      <c r="O3003" s="38"/>
      <c r="P3003" s="38"/>
      <c r="U3003" s="39">
        <v>3.54</v>
      </c>
      <c r="V3003" s="47">
        <f>U3003*0.3048</f>
        <v>1.0789920000000002</v>
      </c>
      <c r="W3003" s="47"/>
      <c r="X3003" s="39"/>
      <c r="AA3003" s="34">
        <v>424.97899999999998</v>
      </c>
      <c r="AB3003" s="34">
        <f t="shared" si="226"/>
        <v>423.90000799999996</v>
      </c>
      <c r="AD3003" s="40">
        <f t="shared" si="227"/>
        <v>0.3679920000000152</v>
      </c>
    </row>
    <row r="3004" spans="1:30" s="34" customFormat="1" x14ac:dyDescent="0.2">
      <c r="A3004" s="34" t="s">
        <v>200</v>
      </c>
      <c r="B3004" s="42">
        <v>473419095052401</v>
      </c>
      <c r="C3004" s="36">
        <v>313</v>
      </c>
      <c r="D3004" s="37">
        <v>37610</v>
      </c>
      <c r="E3004" s="37"/>
      <c r="F3004" s="37"/>
      <c r="G3004" s="37"/>
      <c r="H3004" s="37"/>
      <c r="I3004" s="37"/>
      <c r="J3004" s="38" t="str">
        <f t="shared" si="225"/>
        <v>V</v>
      </c>
      <c r="K3004" s="38"/>
      <c r="L3004" s="38"/>
      <c r="M3004" s="38"/>
      <c r="N3004" s="38"/>
      <c r="O3004" s="38"/>
      <c r="P3004" s="38"/>
      <c r="U3004" s="39">
        <v>3.67</v>
      </c>
      <c r="V3004" s="47">
        <f>U3004*0.3048</f>
        <v>1.1186160000000001</v>
      </c>
      <c r="W3004" s="47"/>
      <c r="X3004" s="39"/>
      <c r="AA3004" s="34">
        <v>424.97899999999998</v>
      </c>
      <c r="AB3004" s="34">
        <f t="shared" si="226"/>
        <v>423.86038400000001</v>
      </c>
      <c r="AD3004" s="40">
        <f t="shared" si="227"/>
        <v>0.40761599999996179</v>
      </c>
    </row>
    <row r="3005" spans="1:30" s="34" customFormat="1" x14ac:dyDescent="0.2">
      <c r="A3005" s="34" t="s">
        <v>200</v>
      </c>
      <c r="B3005" s="42">
        <v>473419095052401</v>
      </c>
      <c r="C3005" s="36">
        <v>313</v>
      </c>
      <c r="D3005" s="37">
        <v>37651</v>
      </c>
      <c r="E3005" s="37"/>
      <c r="F3005" s="37"/>
      <c r="G3005" s="37"/>
      <c r="H3005" s="37"/>
      <c r="I3005" s="37"/>
      <c r="J3005" s="38" t="str">
        <f t="shared" si="225"/>
        <v>V</v>
      </c>
      <c r="K3005" s="38"/>
      <c r="L3005" s="38"/>
      <c r="M3005" s="38"/>
      <c r="N3005" s="38"/>
      <c r="O3005" s="38"/>
      <c r="P3005" s="38"/>
      <c r="U3005" s="39"/>
      <c r="X3005" s="39"/>
      <c r="Z3005" s="47" t="s">
        <v>73</v>
      </c>
      <c r="AD3005" s="40"/>
    </row>
    <row r="3006" spans="1:30" s="34" customFormat="1" x14ac:dyDescent="0.2">
      <c r="A3006" s="34" t="s">
        <v>200</v>
      </c>
      <c r="B3006" s="42">
        <v>473419095052401</v>
      </c>
      <c r="C3006" s="36">
        <v>313</v>
      </c>
      <c r="D3006" s="37">
        <v>37679</v>
      </c>
      <c r="E3006" s="37"/>
      <c r="F3006" s="37"/>
      <c r="G3006" s="37"/>
      <c r="H3006" s="37"/>
      <c r="I3006" s="37"/>
      <c r="J3006" s="38" t="str">
        <f t="shared" si="225"/>
        <v>V</v>
      </c>
      <c r="K3006" s="38"/>
      <c r="L3006" s="38"/>
      <c r="M3006" s="38"/>
      <c r="N3006" s="38"/>
      <c r="O3006" s="38"/>
      <c r="P3006" s="38"/>
      <c r="U3006" s="39"/>
      <c r="X3006" s="39"/>
      <c r="Z3006" s="47" t="s">
        <v>73</v>
      </c>
      <c r="AD3006" s="40"/>
    </row>
    <row r="3007" spans="1:30" s="34" customFormat="1" x14ac:dyDescent="0.2">
      <c r="A3007" s="34" t="s">
        <v>200</v>
      </c>
      <c r="B3007" s="42">
        <v>473419095052401</v>
      </c>
      <c r="C3007" s="36">
        <v>313</v>
      </c>
      <c r="D3007" s="37">
        <v>37706</v>
      </c>
      <c r="E3007" s="37"/>
      <c r="F3007" s="37"/>
      <c r="G3007" s="37"/>
      <c r="H3007" s="37"/>
      <c r="I3007" s="37"/>
      <c r="J3007" s="38" t="str">
        <f t="shared" si="225"/>
        <v>V</v>
      </c>
      <c r="K3007" s="38"/>
      <c r="L3007" s="38"/>
      <c r="M3007" s="38"/>
      <c r="N3007" s="38"/>
      <c r="O3007" s="38"/>
      <c r="P3007" s="38"/>
      <c r="U3007" s="39"/>
      <c r="X3007" s="39"/>
      <c r="Z3007" s="47" t="s">
        <v>73</v>
      </c>
      <c r="AD3007" s="40"/>
    </row>
    <row r="3008" spans="1:30" s="34" customFormat="1" x14ac:dyDescent="0.2">
      <c r="A3008" s="34" t="s">
        <v>200</v>
      </c>
      <c r="B3008" s="42">
        <v>473419095052401</v>
      </c>
      <c r="C3008" s="36">
        <v>313</v>
      </c>
      <c r="D3008" s="37">
        <v>37739</v>
      </c>
      <c r="E3008" s="37"/>
      <c r="F3008" s="37"/>
      <c r="G3008" s="37"/>
      <c r="H3008" s="37"/>
      <c r="I3008" s="37"/>
      <c r="J3008" s="38" t="str">
        <f t="shared" si="225"/>
        <v>V</v>
      </c>
      <c r="K3008" s="38"/>
      <c r="L3008" s="38"/>
      <c r="M3008" s="38"/>
      <c r="N3008" s="38"/>
      <c r="O3008" s="38"/>
      <c r="P3008" s="38"/>
      <c r="U3008" s="39"/>
      <c r="X3008" s="39"/>
      <c r="Z3008" s="47" t="s">
        <v>74</v>
      </c>
      <c r="AD3008" s="40"/>
    </row>
    <row r="3009" spans="1:30" s="34" customFormat="1" x14ac:dyDescent="0.2">
      <c r="A3009" s="34" t="s">
        <v>200</v>
      </c>
      <c r="B3009" s="42">
        <v>473419095052401</v>
      </c>
      <c r="C3009" s="36">
        <v>313</v>
      </c>
      <c r="D3009" s="37">
        <v>37761</v>
      </c>
      <c r="E3009" s="37"/>
      <c r="F3009" s="37"/>
      <c r="G3009" s="37"/>
      <c r="H3009" s="37"/>
      <c r="I3009" s="37"/>
      <c r="J3009" s="38" t="str">
        <f t="shared" si="225"/>
        <v>V</v>
      </c>
      <c r="K3009" s="38"/>
      <c r="L3009" s="38"/>
      <c r="M3009" s="38"/>
      <c r="N3009" s="38"/>
      <c r="O3009" s="38"/>
      <c r="P3009" s="38"/>
      <c r="U3009" s="39">
        <v>3.2</v>
      </c>
      <c r="V3009" s="47">
        <f t="shared" ref="V3009:V3072" si="228">U3009*0.3048</f>
        <v>0.97536000000000012</v>
      </c>
      <c r="W3009" s="47"/>
      <c r="X3009" s="39"/>
      <c r="AA3009" s="34">
        <v>424.97899999999998</v>
      </c>
      <c r="AB3009" s="34">
        <f t="shared" ref="AB3009:AB3072" si="229">AA3009-V3009</f>
        <v>424.00363999999996</v>
      </c>
      <c r="AD3009" s="40">
        <f t="shared" ref="AD3009:AD3072" si="230">424.268-AB3009</f>
        <v>0.26436000000001059</v>
      </c>
    </row>
    <row r="3010" spans="1:30" s="34" customFormat="1" x14ac:dyDescent="0.2">
      <c r="A3010" s="34" t="s">
        <v>200</v>
      </c>
      <c r="B3010" s="42">
        <v>473419095052401</v>
      </c>
      <c r="C3010" s="36">
        <v>313</v>
      </c>
      <c r="D3010" s="37">
        <v>37802</v>
      </c>
      <c r="E3010" s="37"/>
      <c r="F3010" s="37"/>
      <c r="G3010" s="37"/>
      <c r="H3010" s="37"/>
      <c r="I3010" s="37"/>
      <c r="J3010" s="38" t="str">
        <f t="shared" si="225"/>
        <v>V</v>
      </c>
      <c r="K3010" s="38"/>
      <c r="L3010" s="38"/>
      <c r="M3010" s="38"/>
      <c r="N3010" s="38"/>
      <c r="O3010" s="38"/>
      <c r="P3010" s="38"/>
      <c r="U3010" s="39">
        <v>3.28</v>
      </c>
      <c r="V3010" s="47">
        <f t="shared" si="228"/>
        <v>0.99974399999999997</v>
      </c>
      <c r="W3010" s="47"/>
      <c r="X3010" s="39"/>
      <c r="AA3010" s="34">
        <v>424.97899999999998</v>
      </c>
      <c r="AB3010" s="34">
        <f t="shared" si="229"/>
        <v>423.97925599999996</v>
      </c>
      <c r="AD3010" s="40">
        <f t="shared" si="230"/>
        <v>0.28874400000000833</v>
      </c>
    </row>
    <row r="3011" spans="1:30" s="34" customFormat="1" x14ac:dyDescent="0.2">
      <c r="A3011" s="34" t="s">
        <v>200</v>
      </c>
      <c r="B3011" s="42">
        <v>473419095052401</v>
      </c>
      <c r="C3011" s="36">
        <v>313</v>
      </c>
      <c r="D3011" s="37">
        <v>37824</v>
      </c>
      <c r="E3011" s="37"/>
      <c r="F3011" s="37"/>
      <c r="G3011" s="37"/>
      <c r="H3011" s="37"/>
      <c r="I3011" s="37"/>
      <c r="J3011" s="38" t="str">
        <f t="shared" si="225"/>
        <v>V</v>
      </c>
      <c r="K3011" s="38"/>
      <c r="L3011" s="38"/>
      <c r="M3011" s="38"/>
      <c r="N3011" s="38"/>
      <c r="O3011" s="38"/>
      <c r="P3011" s="38"/>
      <c r="U3011" s="39">
        <v>3.89</v>
      </c>
      <c r="V3011" s="47">
        <f t="shared" si="228"/>
        <v>1.1856720000000001</v>
      </c>
      <c r="W3011" s="47"/>
      <c r="X3011" s="39"/>
      <c r="AA3011" s="34">
        <v>424.97899999999998</v>
      </c>
      <c r="AB3011" s="34">
        <f t="shared" si="229"/>
        <v>423.79332799999997</v>
      </c>
      <c r="AD3011" s="40">
        <f t="shared" si="230"/>
        <v>0.47467199999999821</v>
      </c>
    </row>
    <row r="3012" spans="1:30" s="34" customFormat="1" x14ac:dyDescent="0.2">
      <c r="A3012" s="34" t="s">
        <v>200</v>
      </c>
      <c r="B3012" s="42">
        <v>473419095052401</v>
      </c>
      <c r="C3012" s="36">
        <v>313</v>
      </c>
      <c r="D3012" s="37">
        <v>37860</v>
      </c>
      <c r="E3012" s="37"/>
      <c r="F3012" s="37"/>
      <c r="G3012" s="37"/>
      <c r="H3012" s="37"/>
      <c r="I3012" s="37"/>
      <c r="J3012" s="38" t="str">
        <f t="shared" si="225"/>
        <v>V</v>
      </c>
      <c r="K3012" s="38"/>
      <c r="L3012" s="38"/>
      <c r="M3012" s="38"/>
      <c r="N3012" s="38"/>
      <c r="O3012" s="38"/>
      <c r="P3012" s="38"/>
      <c r="U3012" s="39">
        <v>4.5999999999999996</v>
      </c>
      <c r="V3012" s="47">
        <f t="shared" si="228"/>
        <v>1.40208</v>
      </c>
      <c r="W3012" s="47"/>
      <c r="X3012" s="39"/>
      <c r="AA3012" s="34">
        <v>424.97899999999998</v>
      </c>
      <c r="AB3012" s="34">
        <f t="shared" si="229"/>
        <v>423.57691999999997</v>
      </c>
      <c r="AD3012" s="40">
        <f t="shared" si="230"/>
        <v>0.69107999999999947</v>
      </c>
    </row>
    <row r="3013" spans="1:30" s="34" customFormat="1" x14ac:dyDescent="0.2">
      <c r="A3013" s="34" t="s">
        <v>200</v>
      </c>
      <c r="B3013" s="42">
        <v>473419095052401</v>
      </c>
      <c r="C3013" s="36">
        <v>313</v>
      </c>
      <c r="D3013" s="37">
        <v>37888</v>
      </c>
      <c r="E3013" s="37"/>
      <c r="F3013" s="37"/>
      <c r="G3013" s="37"/>
      <c r="H3013" s="37"/>
      <c r="I3013" s="37"/>
      <c r="J3013" s="38" t="str">
        <f t="shared" si="225"/>
        <v>V</v>
      </c>
      <c r="K3013" s="38"/>
      <c r="L3013" s="38"/>
      <c r="M3013" s="38"/>
      <c r="N3013" s="38"/>
      <c r="O3013" s="38"/>
      <c r="P3013" s="38"/>
      <c r="U3013" s="39">
        <v>4.58</v>
      </c>
      <c r="V3013" s="47">
        <f t="shared" si="228"/>
        <v>1.3959840000000001</v>
      </c>
      <c r="W3013" s="47"/>
      <c r="X3013" s="39"/>
      <c r="AA3013" s="34">
        <v>424.97899999999998</v>
      </c>
      <c r="AB3013" s="34">
        <f t="shared" si="229"/>
        <v>423.58301599999999</v>
      </c>
      <c r="AD3013" s="40">
        <f t="shared" si="230"/>
        <v>0.68498399999998583</v>
      </c>
    </row>
    <row r="3014" spans="1:30" s="34" customFormat="1" x14ac:dyDescent="0.2">
      <c r="A3014" s="34" t="s">
        <v>200</v>
      </c>
      <c r="B3014" s="42">
        <v>473419095052401</v>
      </c>
      <c r="C3014" s="36">
        <v>313</v>
      </c>
      <c r="D3014" s="37">
        <v>37924</v>
      </c>
      <c r="E3014" s="37"/>
      <c r="F3014" s="37"/>
      <c r="G3014" s="37"/>
      <c r="H3014" s="37"/>
      <c r="I3014" s="37"/>
      <c r="J3014" s="38" t="str">
        <f t="shared" si="225"/>
        <v>V</v>
      </c>
      <c r="K3014" s="38"/>
      <c r="L3014" s="38"/>
      <c r="M3014" s="38"/>
      <c r="N3014" s="38"/>
      <c r="O3014" s="38"/>
      <c r="P3014" s="38"/>
      <c r="U3014" s="39">
        <v>4.26</v>
      </c>
      <c r="V3014" s="47">
        <f t="shared" si="228"/>
        <v>1.298448</v>
      </c>
      <c r="W3014" s="47"/>
      <c r="X3014" s="39"/>
      <c r="AA3014" s="34">
        <v>424.97899999999998</v>
      </c>
      <c r="AB3014" s="34">
        <f t="shared" si="229"/>
        <v>423.68055199999998</v>
      </c>
      <c r="AD3014" s="40">
        <f t="shared" si="230"/>
        <v>0.58744799999999486</v>
      </c>
    </row>
    <row r="3015" spans="1:30" s="34" customFormat="1" x14ac:dyDescent="0.2">
      <c r="A3015" s="34" t="s">
        <v>200</v>
      </c>
      <c r="B3015" s="42">
        <v>473419095052401</v>
      </c>
      <c r="C3015" s="36">
        <v>313</v>
      </c>
      <c r="D3015" s="37">
        <v>37951</v>
      </c>
      <c r="E3015" s="37"/>
      <c r="F3015" s="37"/>
      <c r="G3015" s="37"/>
      <c r="H3015" s="37"/>
      <c r="I3015" s="37"/>
      <c r="J3015" s="38" t="str">
        <f t="shared" si="225"/>
        <v>V</v>
      </c>
      <c r="K3015" s="38"/>
      <c r="L3015" s="38"/>
      <c r="M3015" s="38"/>
      <c r="N3015" s="38"/>
      <c r="O3015" s="38"/>
      <c r="P3015" s="38"/>
      <c r="U3015" s="39">
        <v>4.1500000000000004</v>
      </c>
      <c r="V3015" s="47">
        <f t="shared" si="228"/>
        <v>1.2649200000000003</v>
      </c>
      <c r="W3015" s="47"/>
      <c r="X3015" s="39"/>
      <c r="AA3015" s="34">
        <v>424.97899999999998</v>
      </c>
      <c r="AB3015" s="34">
        <f t="shared" si="229"/>
        <v>423.71407999999997</v>
      </c>
      <c r="AD3015" s="40">
        <f t="shared" si="230"/>
        <v>0.55392000000000507</v>
      </c>
    </row>
    <row r="3016" spans="1:30" s="34" customFormat="1" x14ac:dyDescent="0.2">
      <c r="A3016" s="34" t="s">
        <v>200</v>
      </c>
      <c r="B3016" s="42">
        <v>473419095052401</v>
      </c>
      <c r="C3016" s="36">
        <v>313</v>
      </c>
      <c r="D3016" s="37">
        <v>37978</v>
      </c>
      <c r="E3016" s="37"/>
      <c r="F3016" s="37"/>
      <c r="G3016" s="37"/>
      <c r="H3016" s="37"/>
      <c r="I3016" s="37"/>
      <c r="J3016" s="38" t="str">
        <f t="shared" si="225"/>
        <v>V</v>
      </c>
      <c r="K3016" s="38"/>
      <c r="L3016" s="38"/>
      <c r="M3016" s="38"/>
      <c r="N3016" s="38"/>
      <c r="O3016" s="38"/>
      <c r="P3016" s="38"/>
      <c r="U3016" s="39">
        <v>4.1900000000000004</v>
      </c>
      <c r="V3016" s="47">
        <f t="shared" si="228"/>
        <v>1.2771120000000002</v>
      </c>
      <c r="W3016" s="47"/>
      <c r="X3016" s="39"/>
      <c r="AA3016" s="34">
        <v>424.97899999999998</v>
      </c>
      <c r="AB3016" s="34">
        <f t="shared" si="229"/>
        <v>423.701888</v>
      </c>
      <c r="AD3016" s="40">
        <f t="shared" si="230"/>
        <v>0.56611199999997552</v>
      </c>
    </row>
    <row r="3017" spans="1:30" s="34" customFormat="1" x14ac:dyDescent="0.2">
      <c r="A3017" s="34" t="s">
        <v>200</v>
      </c>
      <c r="B3017" s="42">
        <v>473419095052401</v>
      </c>
      <c r="C3017" s="36">
        <v>313</v>
      </c>
      <c r="D3017" s="37">
        <v>38008</v>
      </c>
      <c r="E3017" s="37"/>
      <c r="F3017" s="37"/>
      <c r="G3017" s="37"/>
      <c r="H3017" s="37"/>
      <c r="I3017" s="37"/>
      <c r="J3017" s="38" t="str">
        <f t="shared" si="225"/>
        <v>V</v>
      </c>
      <c r="K3017" s="38"/>
      <c r="L3017" s="38"/>
      <c r="M3017" s="38"/>
      <c r="N3017" s="38"/>
      <c r="O3017" s="38"/>
      <c r="P3017" s="38"/>
      <c r="U3017" s="39">
        <v>4.28</v>
      </c>
      <c r="V3017" s="47">
        <f t="shared" si="228"/>
        <v>1.3045440000000001</v>
      </c>
      <c r="W3017" s="47"/>
      <c r="X3017" s="39"/>
      <c r="AA3017" s="34">
        <v>424.97899999999998</v>
      </c>
      <c r="AB3017" s="34">
        <f t="shared" si="229"/>
        <v>423.67445599999996</v>
      </c>
      <c r="AD3017" s="40">
        <f t="shared" si="230"/>
        <v>0.59354400000000851</v>
      </c>
    </row>
    <row r="3018" spans="1:30" s="34" customFormat="1" x14ac:dyDescent="0.2">
      <c r="A3018" s="34" t="s">
        <v>200</v>
      </c>
      <c r="B3018" s="42">
        <v>473419095052401</v>
      </c>
      <c r="C3018" s="36">
        <v>313</v>
      </c>
      <c r="D3018" s="37">
        <v>38047</v>
      </c>
      <c r="E3018" s="37"/>
      <c r="F3018" s="37"/>
      <c r="G3018" s="37"/>
      <c r="H3018" s="37"/>
      <c r="I3018" s="37"/>
      <c r="J3018" s="38" t="str">
        <f t="shared" si="225"/>
        <v>V</v>
      </c>
      <c r="K3018" s="38"/>
      <c r="L3018" s="38"/>
      <c r="M3018" s="38"/>
      <c r="N3018" s="38"/>
      <c r="O3018" s="38"/>
      <c r="P3018" s="38"/>
      <c r="U3018" s="39">
        <v>4.05</v>
      </c>
      <c r="V3018" s="47">
        <f t="shared" si="228"/>
        <v>1.23444</v>
      </c>
      <c r="W3018" s="47"/>
      <c r="X3018" s="39"/>
      <c r="AA3018" s="34">
        <v>424.97899999999998</v>
      </c>
      <c r="AB3018" s="34">
        <f t="shared" si="229"/>
        <v>423.74455999999998</v>
      </c>
      <c r="AD3018" s="40">
        <f t="shared" si="230"/>
        <v>0.52343999999999369</v>
      </c>
    </row>
    <row r="3019" spans="1:30" s="34" customFormat="1" x14ac:dyDescent="0.2">
      <c r="A3019" s="34" t="s">
        <v>200</v>
      </c>
      <c r="B3019" s="42">
        <v>473419095052401</v>
      </c>
      <c r="C3019" s="36">
        <v>313</v>
      </c>
      <c r="D3019" s="37">
        <v>38079</v>
      </c>
      <c r="E3019" s="37"/>
      <c r="F3019" s="37"/>
      <c r="G3019" s="37"/>
      <c r="H3019" s="37"/>
      <c r="I3019" s="37"/>
      <c r="J3019" s="38" t="str">
        <f t="shared" si="225"/>
        <v>V</v>
      </c>
      <c r="K3019" s="38"/>
      <c r="L3019" s="38"/>
      <c r="M3019" s="38"/>
      <c r="N3019" s="38"/>
      <c r="O3019" s="38"/>
      <c r="P3019" s="38"/>
      <c r="U3019" s="39">
        <v>3.12</v>
      </c>
      <c r="V3019" s="47">
        <f t="shared" si="228"/>
        <v>0.95097600000000004</v>
      </c>
      <c r="W3019" s="47"/>
      <c r="X3019" s="39"/>
      <c r="AA3019" s="34">
        <v>424.97899999999998</v>
      </c>
      <c r="AB3019" s="34">
        <f t="shared" si="229"/>
        <v>424.02802399999996</v>
      </c>
      <c r="AD3019" s="40">
        <f t="shared" si="230"/>
        <v>0.23997600000001285</v>
      </c>
    </row>
    <row r="3020" spans="1:30" s="34" customFormat="1" x14ac:dyDescent="0.2">
      <c r="A3020" s="34" t="s">
        <v>200</v>
      </c>
      <c r="B3020" s="42">
        <v>473419095052401</v>
      </c>
      <c r="C3020" s="36">
        <v>313</v>
      </c>
      <c r="D3020" s="37">
        <v>38105</v>
      </c>
      <c r="E3020" s="37"/>
      <c r="F3020" s="37"/>
      <c r="G3020" s="37"/>
      <c r="H3020" s="37"/>
      <c r="I3020" s="37"/>
      <c r="J3020" s="38" t="str">
        <f t="shared" si="225"/>
        <v>V</v>
      </c>
      <c r="K3020" s="38"/>
      <c r="L3020" s="38"/>
      <c r="M3020" s="38"/>
      <c r="N3020" s="38"/>
      <c r="O3020" s="38"/>
      <c r="P3020" s="38"/>
      <c r="U3020" s="39">
        <v>3.2</v>
      </c>
      <c r="V3020" s="47">
        <f t="shared" si="228"/>
        <v>0.97536000000000012</v>
      </c>
      <c r="W3020" s="47"/>
      <c r="X3020" s="39"/>
      <c r="AA3020" s="34">
        <v>424.97899999999998</v>
      </c>
      <c r="AB3020" s="34">
        <f t="shared" si="229"/>
        <v>424.00363999999996</v>
      </c>
      <c r="AD3020" s="40">
        <f t="shared" si="230"/>
        <v>0.26436000000001059</v>
      </c>
    </row>
    <row r="3021" spans="1:30" s="34" customFormat="1" x14ac:dyDescent="0.2">
      <c r="A3021" s="34" t="s">
        <v>200</v>
      </c>
      <c r="B3021" s="42">
        <v>473419095052401</v>
      </c>
      <c r="C3021" s="36">
        <v>313</v>
      </c>
      <c r="D3021" s="37">
        <v>38131</v>
      </c>
      <c r="E3021" s="37"/>
      <c r="F3021" s="37"/>
      <c r="G3021" s="37"/>
      <c r="H3021" s="37"/>
      <c r="I3021" s="37"/>
      <c r="J3021" s="38" t="s">
        <v>202</v>
      </c>
      <c r="K3021" s="38"/>
      <c r="L3021" s="38"/>
      <c r="M3021" s="38"/>
      <c r="N3021" s="38"/>
      <c r="O3021" s="38"/>
      <c r="P3021" s="38"/>
      <c r="U3021" s="39">
        <v>3.27</v>
      </c>
      <c r="V3021" s="47">
        <f t="shared" si="228"/>
        <v>0.99669600000000003</v>
      </c>
      <c r="W3021" s="47"/>
      <c r="X3021" s="39"/>
      <c r="Z3021" s="34" t="s">
        <v>78</v>
      </c>
      <c r="AA3021" s="34">
        <v>424.97899999999998</v>
      </c>
      <c r="AB3021" s="34">
        <f t="shared" si="229"/>
        <v>423.982304</v>
      </c>
      <c r="AD3021" s="40">
        <f t="shared" si="230"/>
        <v>0.28569599999997308</v>
      </c>
    </row>
    <row r="3022" spans="1:30" s="34" customFormat="1" x14ac:dyDescent="0.2">
      <c r="A3022" s="34" t="s">
        <v>200</v>
      </c>
      <c r="B3022" s="42">
        <v>473419095052401</v>
      </c>
      <c r="C3022" s="36">
        <v>313</v>
      </c>
      <c r="D3022" s="37">
        <v>38162</v>
      </c>
      <c r="E3022" s="37"/>
      <c r="F3022" s="37"/>
      <c r="G3022" s="37"/>
      <c r="H3022" s="37"/>
      <c r="I3022" s="37"/>
      <c r="J3022" s="38" t="s">
        <v>202</v>
      </c>
      <c r="K3022" s="38"/>
      <c r="L3022" s="38"/>
      <c r="M3022" s="38"/>
      <c r="N3022" s="38"/>
      <c r="O3022" s="38"/>
      <c r="P3022" s="38"/>
      <c r="U3022" s="39">
        <v>3.75</v>
      </c>
      <c r="V3022" s="47">
        <f t="shared" si="228"/>
        <v>1.143</v>
      </c>
      <c r="W3022" s="47"/>
      <c r="X3022" s="39"/>
      <c r="Z3022" s="34" t="s">
        <v>78</v>
      </c>
      <c r="AA3022" s="34">
        <v>424.97899999999998</v>
      </c>
      <c r="AB3022" s="34">
        <f t="shared" si="229"/>
        <v>423.83600000000001</v>
      </c>
      <c r="AD3022" s="40">
        <f t="shared" si="230"/>
        <v>0.43199999999995953</v>
      </c>
    </row>
    <row r="3023" spans="1:30" s="34" customFormat="1" x14ac:dyDescent="0.2">
      <c r="A3023" s="34" t="s">
        <v>200</v>
      </c>
      <c r="B3023" s="42">
        <v>473419095052401</v>
      </c>
      <c r="C3023" s="36">
        <v>313</v>
      </c>
      <c r="D3023" s="37">
        <v>38191</v>
      </c>
      <c r="E3023" s="37"/>
      <c r="F3023" s="37"/>
      <c r="G3023" s="37"/>
      <c r="H3023" s="37"/>
      <c r="I3023" s="37"/>
      <c r="J3023" s="38" t="s">
        <v>202</v>
      </c>
      <c r="K3023" s="38"/>
      <c r="L3023" s="38"/>
      <c r="M3023" s="38"/>
      <c r="N3023" s="38"/>
      <c r="O3023" s="38"/>
      <c r="P3023" s="38"/>
      <c r="U3023" s="39">
        <v>4.2300000000000004</v>
      </c>
      <c r="V3023" s="47">
        <f t="shared" si="228"/>
        <v>1.2893040000000002</v>
      </c>
      <c r="W3023" s="47"/>
      <c r="X3023" s="39"/>
      <c r="Z3023" s="34" t="s">
        <v>78</v>
      </c>
      <c r="AA3023" s="34">
        <v>424.97899999999998</v>
      </c>
      <c r="AB3023" s="34">
        <f t="shared" si="229"/>
        <v>423.68969599999997</v>
      </c>
      <c r="AD3023" s="40">
        <f t="shared" si="230"/>
        <v>0.57830400000000282</v>
      </c>
    </row>
    <row r="3024" spans="1:30" s="34" customFormat="1" x14ac:dyDescent="0.2">
      <c r="A3024" s="34" t="s">
        <v>200</v>
      </c>
      <c r="B3024" s="42">
        <v>473419095052401</v>
      </c>
      <c r="C3024" s="36">
        <v>313</v>
      </c>
      <c r="D3024" s="37">
        <v>38216</v>
      </c>
      <c r="E3024" s="37"/>
      <c r="F3024" s="37"/>
      <c r="G3024" s="37"/>
      <c r="H3024" s="37"/>
      <c r="I3024" s="37"/>
      <c r="J3024" s="38" t="s">
        <v>202</v>
      </c>
      <c r="K3024" s="38"/>
      <c r="L3024" s="38"/>
      <c r="M3024" s="38"/>
      <c r="N3024" s="38"/>
      <c r="O3024" s="38"/>
      <c r="P3024" s="38"/>
      <c r="U3024" s="39">
        <v>4.6399999999999997</v>
      </c>
      <c r="V3024" s="47">
        <f t="shared" si="228"/>
        <v>1.414272</v>
      </c>
      <c r="W3024" s="47"/>
      <c r="X3024" s="39"/>
      <c r="Z3024" s="34" t="s">
        <v>78</v>
      </c>
      <c r="AA3024" s="34">
        <v>424.97899999999998</v>
      </c>
      <c r="AB3024" s="34">
        <f t="shared" si="229"/>
        <v>423.564728</v>
      </c>
      <c r="AD3024" s="40">
        <f t="shared" si="230"/>
        <v>0.70327199999996992</v>
      </c>
    </row>
    <row r="3025" spans="1:30" s="34" customFormat="1" x14ac:dyDescent="0.2">
      <c r="A3025" s="34" t="s">
        <v>200</v>
      </c>
      <c r="B3025" s="42">
        <v>473419095052401</v>
      </c>
      <c r="C3025" s="36">
        <v>313</v>
      </c>
      <c r="D3025" s="37">
        <v>38250</v>
      </c>
      <c r="E3025" s="37"/>
      <c r="F3025" s="37"/>
      <c r="G3025" s="37"/>
      <c r="H3025" s="37"/>
      <c r="I3025" s="37"/>
      <c r="J3025" s="38" t="s">
        <v>202</v>
      </c>
      <c r="K3025" s="38"/>
      <c r="L3025" s="38"/>
      <c r="M3025" s="38"/>
      <c r="N3025" s="38"/>
      <c r="O3025" s="38"/>
      <c r="P3025" s="38"/>
      <c r="U3025" s="39">
        <v>3.72</v>
      </c>
      <c r="V3025" s="47">
        <f t="shared" si="228"/>
        <v>1.1338560000000002</v>
      </c>
      <c r="W3025" s="47"/>
      <c r="X3025" s="39"/>
      <c r="Z3025" s="34" t="s">
        <v>78</v>
      </c>
      <c r="AA3025" s="34">
        <v>424.97899999999998</v>
      </c>
      <c r="AB3025" s="34">
        <f t="shared" si="229"/>
        <v>423.845144</v>
      </c>
      <c r="AD3025" s="40">
        <f t="shared" si="230"/>
        <v>0.42285599999996748</v>
      </c>
    </row>
    <row r="3026" spans="1:30" s="34" customFormat="1" x14ac:dyDescent="0.2">
      <c r="A3026" s="34" t="s">
        <v>200</v>
      </c>
      <c r="B3026" s="42">
        <v>473419095052401</v>
      </c>
      <c r="C3026" s="36">
        <v>313</v>
      </c>
      <c r="D3026" s="37">
        <v>38292</v>
      </c>
      <c r="E3026" s="37"/>
      <c r="F3026" s="37"/>
      <c r="G3026" s="37"/>
      <c r="H3026" s="37"/>
      <c r="I3026" s="37"/>
      <c r="J3026" s="38" t="s">
        <v>202</v>
      </c>
      <c r="K3026" s="38"/>
      <c r="L3026" s="38"/>
      <c r="M3026" s="38"/>
      <c r="N3026" s="38"/>
      <c r="O3026" s="38"/>
      <c r="P3026" s="38"/>
      <c r="U3026" s="39">
        <v>2.95</v>
      </c>
      <c r="V3026" s="47">
        <f t="shared" si="228"/>
        <v>0.89916000000000007</v>
      </c>
      <c r="W3026" s="47"/>
      <c r="X3026" s="39"/>
      <c r="Z3026" s="34" t="s">
        <v>78</v>
      </c>
      <c r="AA3026" s="34">
        <v>424.97899999999998</v>
      </c>
      <c r="AB3026" s="34">
        <f t="shared" si="229"/>
        <v>424.07983999999999</v>
      </c>
      <c r="AD3026" s="40">
        <f t="shared" si="230"/>
        <v>0.18815999999998212</v>
      </c>
    </row>
    <row r="3027" spans="1:30" s="34" customFormat="1" x14ac:dyDescent="0.2">
      <c r="A3027" s="34" t="s">
        <v>200</v>
      </c>
      <c r="B3027" s="42">
        <v>473419095052401</v>
      </c>
      <c r="C3027" s="36">
        <v>313</v>
      </c>
      <c r="D3027" s="37">
        <v>38320</v>
      </c>
      <c r="E3027" s="37"/>
      <c r="F3027" s="37"/>
      <c r="G3027" s="37"/>
      <c r="H3027" s="37"/>
      <c r="I3027" s="37"/>
      <c r="J3027" s="38" t="s">
        <v>202</v>
      </c>
      <c r="K3027" s="38"/>
      <c r="L3027" s="38"/>
      <c r="M3027" s="38"/>
      <c r="N3027" s="38"/>
      <c r="O3027" s="38"/>
      <c r="P3027" s="38"/>
      <c r="U3027" s="39">
        <v>3.2</v>
      </c>
      <c r="V3027" s="47">
        <f t="shared" si="228"/>
        <v>0.97536000000000012</v>
      </c>
      <c r="W3027" s="47"/>
      <c r="X3027" s="39"/>
      <c r="Z3027" s="34" t="s">
        <v>78</v>
      </c>
      <c r="AA3027" s="34">
        <v>424.97899999999998</v>
      </c>
      <c r="AB3027" s="34">
        <f t="shared" si="229"/>
        <v>424.00363999999996</v>
      </c>
      <c r="AD3027" s="40">
        <f t="shared" si="230"/>
        <v>0.26436000000001059</v>
      </c>
    </row>
    <row r="3028" spans="1:30" s="34" customFormat="1" x14ac:dyDescent="0.2">
      <c r="A3028" s="34" t="s">
        <v>200</v>
      </c>
      <c r="B3028" s="42">
        <v>473419095052401</v>
      </c>
      <c r="C3028" s="36">
        <v>313</v>
      </c>
      <c r="D3028" s="37">
        <v>38341</v>
      </c>
      <c r="E3028" s="37"/>
      <c r="F3028" s="37"/>
      <c r="G3028" s="37"/>
      <c r="H3028" s="37"/>
      <c r="I3028" s="37"/>
      <c r="J3028" s="38" t="s">
        <v>202</v>
      </c>
      <c r="K3028" s="38"/>
      <c r="L3028" s="38"/>
      <c r="M3028" s="38"/>
      <c r="N3028" s="38"/>
      <c r="O3028" s="38"/>
      <c r="P3028" s="38"/>
      <c r="U3028" s="39">
        <v>3.42</v>
      </c>
      <c r="V3028" s="47">
        <f t="shared" si="228"/>
        <v>1.042416</v>
      </c>
      <c r="W3028" s="47"/>
      <c r="X3028" s="39"/>
      <c r="Z3028" s="34" t="s">
        <v>78</v>
      </c>
      <c r="AA3028" s="34">
        <v>424.97899999999998</v>
      </c>
      <c r="AB3028" s="34">
        <f t="shared" si="229"/>
        <v>423.93658399999998</v>
      </c>
      <c r="AD3028" s="40">
        <f t="shared" si="230"/>
        <v>0.33141599999999016</v>
      </c>
    </row>
    <row r="3029" spans="1:30" s="34" customFormat="1" x14ac:dyDescent="0.2">
      <c r="A3029" s="34" t="s">
        <v>200</v>
      </c>
      <c r="B3029" s="42">
        <v>473419095052401</v>
      </c>
      <c r="C3029" s="36">
        <v>313</v>
      </c>
      <c r="D3029" s="37">
        <v>38377</v>
      </c>
      <c r="E3029" s="37"/>
      <c r="F3029" s="37"/>
      <c r="G3029" s="37"/>
      <c r="H3029" s="37"/>
      <c r="I3029" s="37"/>
      <c r="J3029" s="38" t="s">
        <v>202</v>
      </c>
      <c r="K3029" s="38"/>
      <c r="L3029" s="38"/>
      <c r="M3029" s="38"/>
      <c r="N3029" s="38"/>
      <c r="O3029" s="38"/>
      <c r="P3029" s="38"/>
      <c r="U3029" s="39"/>
      <c r="V3029" s="39"/>
      <c r="W3029" s="39"/>
      <c r="X3029" s="39"/>
      <c r="Z3029" s="34" t="s">
        <v>228</v>
      </c>
      <c r="AD3029" s="40"/>
    </row>
    <row r="3030" spans="1:30" s="34" customFormat="1" x14ac:dyDescent="0.2">
      <c r="A3030" s="34" t="s">
        <v>200</v>
      </c>
      <c r="B3030" s="42">
        <v>473419095052401</v>
      </c>
      <c r="C3030" s="36">
        <v>313</v>
      </c>
      <c r="D3030" s="37">
        <v>38413</v>
      </c>
      <c r="E3030" s="37"/>
      <c r="F3030" s="37"/>
      <c r="G3030" s="37"/>
      <c r="H3030" s="37"/>
      <c r="I3030" s="37"/>
      <c r="J3030" s="38" t="s">
        <v>202</v>
      </c>
      <c r="K3030" s="38"/>
      <c r="L3030" s="38"/>
      <c r="M3030" s="38"/>
      <c r="N3030" s="38"/>
      <c r="O3030" s="38"/>
      <c r="P3030" s="38"/>
      <c r="U3030" s="39">
        <v>3.99</v>
      </c>
      <c r="V3030" s="47">
        <f t="shared" si="228"/>
        <v>1.2161520000000001</v>
      </c>
      <c r="W3030" s="47"/>
      <c r="X3030" s="39"/>
      <c r="Z3030" s="34" t="s">
        <v>78</v>
      </c>
      <c r="AA3030" s="34">
        <v>424.97899999999998</v>
      </c>
      <c r="AB3030" s="34">
        <f t="shared" si="229"/>
        <v>423.76284799999996</v>
      </c>
      <c r="AD3030" s="40">
        <f t="shared" si="230"/>
        <v>0.50515200000000959</v>
      </c>
    </row>
    <row r="3031" spans="1:30" s="34" customFormat="1" x14ac:dyDescent="0.2">
      <c r="A3031" s="34" t="s">
        <v>200</v>
      </c>
      <c r="B3031" s="42">
        <v>473419095052401</v>
      </c>
      <c r="C3031" s="36">
        <v>313</v>
      </c>
      <c r="D3031" s="37">
        <v>38440</v>
      </c>
      <c r="E3031" s="37"/>
      <c r="F3031" s="37"/>
      <c r="G3031" s="37"/>
      <c r="H3031" s="37"/>
      <c r="I3031" s="37"/>
      <c r="J3031" s="38" t="s">
        <v>202</v>
      </c>
      <c r="K3031" s="38"/>
      <c r="L3031" s="38"/>
      <c r="M3031" s="38"/>
      <c r="N3031" s="38"/>
      <c r="O3031" s="38"/>
      <c r="P3031" s="38"/>
      <c r="U3031" s="39">
        <v>3.08</v>
      </c>
      <c r="V3031" s="47">
        <f t="shared" si="228"/>
        <v>0.93878400000000006</v>
      </c>
      <c r="W3031" s="47"/>
      <c r="X3031" s="39"/>
      <c r="Z3031" s="34" t="s">
        <v>78</v>
      </c>
      <c r="AA3031" s="34">
        <v>424.97899999999998</v>
      </c>
      <c r="AB3031" s="34">
        <f t="shared" si="229"/>
        <v>424.04021599999999</v>
      </c>
      <c r="AD3031" s="40">
        <f t="shared" si="230"/>
        <v>0.22778399999998555</v>
      </c>
    </row>
    <row r="3032" spans="1:30" s="34" customFormat="1" x14ac:dyDescent="0.2">
      <c r="A3032" s="34" t="s">
        <v>200</v>
      </c>
      <c r="B3032" s="42">
        <v>473419095052401</v>
      </c>
      <c r="C3032" s="36">
        <v>313</v>
      </c>
      <c r="D3032" s="37">
        <v>38467</v>
      </c>
      <c r="E3032" s="37"/>
      <c r="F3032" s="37"/>
      <c r="G3032" s="37"/>
      <c r="H3032" s="37"/>
      <c r="I3032" s="37"/>
      <c r="J3032" s="38" t="s">
        <v>202</v>
      </c>
      <c r="K3032" s="38"/>
      <c r="L3032" s="38"/>
      <c r="M3032" s="38"/>
      <c r="N3032" s="38"/>
      <c r="O3032" s="38"/>
      <c r="P3032" s="38"/>
      <c r="U3032" s="39">
        <v>2.98</v>
      </c>
      <c r="V3032" s="47">
        <f t="shared" si="228"/>
        <v>0.908304</v>
      </c>
      <c r="W3032" s="47"/>
      <c r="X3032" s="39"/>
      <c r="Z3032" s="34" t="s">
        <v>78</v>
      </c>
      <c r="AA3032" s="34">
        <v>424.97899999999998</v>
      </c>
      <c r="AB3032" s="34">
        <f t="shared" si="229"/>
        <v>424.070696</v>
      </c>
      <c r="AD3032" s="40">
        <f t="shared" si="230"/>
        <v>0.19730399999997417</v>
      </c>
    </row>
    <row r="3033" spans="1:30" s="34" customFormat="1" x14ac:dyDescent="0.2">
      <c r="A3033" s="34" t="s">
        <v>200</v>
      </c>
      <c r="B3033" s="42">
        <v>473419095052401</v>
      </c>
      <c r="C3033" s="36">
        <v>313</v>
      </c>
      <c r="D3033" s="37">
        <v>38496</v>
      </c>
      <c r="E3033" s="37"/>
      <c r="F3033" s="37"/>
      <c r="G3033" s="37"/>
      <c r="H3033" s="37"/>
      <c r="I3033" s="37"/>
      <c r="J3033" s="38" t="s">
        <v>202</v>
      </c>
      <c r="K3033" s="38"/>
      <c r="L3033" s="38"/>
      <c r="M3033" s="38"/>
      <c r="N3033" s="38"/>
      <c r="O3033" s="38"/>
      <c r="P3033" s="38"/>
      <c r="U3033" s="39">
        <v>3.07</v>
      </c>
      <c r="V3033" s="47">
        <f t="shared" si="228"/>
        <v>0.93573600000000001</v>
      </c>
      <c r="W3033" s="47"/>
      <c r="X3033" s="39"/>
      <c r="Z3033" s="34" t="s">
        <v>78</v>
      </c>
      <c r="AA3033" s="34">
        <v>424.97899999999998</v>
      </c>
      <c r="AB3033" s="34">
        <f t="shared" si="229"/>
        <v>424.04326399999997</v>
      </c>
      <c r="AD3033" s="40">
        <f t="shared" si="230"/>
        <v>0.22473600000000715</v>
      </c>
    </row>
    <row r="3034" spans="1:30" s="34" customFormat="1" x14ac:dyDescent="0.2">
      <c r="A3034" s="34" t="s">
        <v>200</v>
      </c>
      <c r="B3034" s="42">
        <v>473419095052401</v>
      </c>
      <c r="C3034" s="36">
        <v>313</v>
      </c>
      <c r="D3034" s="37">
        <v>38526</v>
      </c>
      <c r="E3034" s="37"/>
      <c r="F3034" s="37"/>
      <c r="G3034" s="37"/>
      <c r="H3034" s="37"/>
      <c r="I3034" s="37"/>
      <c r="J3034" s="38" t="s">
        <v>202</v>
      </c>
      <c r="K3034" s="38"/>
      <c r="L3034" s="38"/>
      <c r="M3034" s="38"/>
      <c r="N3034" s="38"/>
      <c r="O3034" s="38"/>
      <c r="P3034" s="38"/>
      <c r="U3034" s="39">
        <v>2.74</v>
      </c>
      <c r="V3034" s="47">
        <f t="shared" si="228"/>
        <v>0.83515200000000012</v>
      </c>
      <c r="W3034" s="47"/>
      <c r="X3034" s="39"/>
      <c r="Z3034" s="34" t="s">
        <v>78</v>
      </c>
      <c r="AA3034" s="34">
        <v>424.97899999999998</v>
      </c>
      <c r="AB3034" s="34">
        <f t="shared" si="229"/>
        <v>424.14384799999999</v>
      </c>
      <c r="AD3034" s="40">
        <f t="shared" si="230"/>
        <v>0.12415199999998094</v>
      </c>
    </row>
    <row r="3035" spans="1:30" s="34" customFormat="1" x14ac:dyDescent="0.2">
      <c r="A3035" s="34" t="s">
        <v>200</v>
      </c>
      <c r="B3035" s="42">
        <v>473419095052401</v>
      </c>
      <c r="C3035" s="36">
        <v>313</v>
      </c>
      <c r="D3035" s="37">
        <v>38558</v>
      </c>
      <c r="E3035" s="37"/>
      <c r="F3035" s="37"/>
      <c r="G3035" s="37"/>
      <c r="H3035" s="37"/>
      <c r="I3035" s="37"/>
      <c r="J3035" s="38" t="str">
        <f>IF(ISBLANK(Q3035),"V","S")</f>
        <v>V</v>
      </c>
      <c r="K3035" s="38"/>
      <c r="L3035" s="38"/>
      <c r="M3035" s="38"/>
      <c r="N3035" s="38"/>
      <c r="O3035" s="38"/>
      <c r="P3035" s="38"/>
      <c r="U3035" s="39">
        <v>3.44</v>
      </c>
      <c r="V3035" s="47">
        <f t="shared" si="228"/>
        <v>1.0485120000000001</v>
      </c>
      <c r="W3035" s="47"/>
      <c r="X3035" s="39"/>
      <c r="Z3035" s="34" t="s">
        <v>106</v>
      </c>
      <c r="AA3035" s="34">
        <v>424.97899999999998</v>
      </c>
      <c r="AB3035" s="34">
        <f t="shared" si="229"/>
        <v>423.93048799999997</v>
      </c>
      <c r="AD3035" s="40">
        <f t="shared" si="230"/>
        <v>0.33751200000000381</v>
      </c>
    </row>
    <row r="3036" spans="1:30" s="34" customFormat="1" x14ac:dyDescent="0.2">
      <c r="A3036" s="34" t="s">
        <v>200</v>
      </c>
      <c r="B3036" s="42">
        <v>473419095052401</v>
      </c>
      <c r="C3036" s="36">
        <v>313</v>
      </c>
      <c r="D3036" s="37">
        <v>38586</v>
      </c>
      <c r="E3036" s="37"/>
      <c r="F3036" s="37"/>
      <c r="G3036" s="37"/>
      <c r="H3036" s="37"/>
      <c r="I3036" s="37"/>
      <c r="J3036" s="38" t="s">
        <v>202</v>
      </c>
      <c r="K3036" s="38"/>
      <c r="L3036" s="38"/>
      <c r="M3036" s="38"/>
      <c r="N3036" s="38"/>
      <c r="O3036" s="38"/>
      <c r="P3036" s="38"/>
      <c r="U3036" s="39">
        <v>4.29</v>
      </c>
      <c r="V3036" s="47">
        <f t="shared" si="228"/>
        <v>1.3075920000000001</v>
      </c>
      <c r="W3036" s="47"/>
      <c r="X3036" s="39"/>
      <c r="Z3036" s="34" t="s">
        <v>78</v>
      </c>
      <c r="AA3036" s="34">
        <v>424.97899999999998</v>
      </c>
      <c r="AB3036" s="34">
        <f t="shared" si="229"/>
        <v>423.67140799999999</v>
      </c>
      <c r="AD3036" s="40">
        <f t="shared" si="230"/>
        <v>0.59659199999998691</v>
      </c>
    </row>
    <row r="3037" spans="1:30" s="34" customFormat="1" x14ac:dyDescent="0.2">
      <c r="A3037" s="34" t="s">
        <v>200</v>
      </c>
      <c r="B3037" s="42">
        <v>473419095052401</v>
      </c>
      <c r="C3037" s="36">
        <v>313</v>
      </c>
      <c r="D3037" s="37">
        <v>38618</v>
      </c>
      <c r="E3037" s="37"/>
      <c r="F3037" s="37"/>
      <c r="G3037" s="37"/>
      <c r="H3037" s="37"/>
      <c r="I3037" s="37"/>
      <c r="J3037" s="38" t="s">
        <v>202</v>
      </c>
      <c r="K3037" s="38"/>
      <c r="L3037" s="38"/>
      <c r="M3037" s="38"/>
      <c r="N3037" s="38"/>
      <c r="O3037" s="38"/>
      <c r="P3037" s="38"/>
      <c r="U3037" s="39">
        <v>4.5999999999999996</v>
      </c>
      <c r="V3037" s="47">
        <f t="shared" si="228"/>
        <v>1.40208</v>
      </c>
      <c r="W3037" s="47"/>
      <c r="X3037" s="39"/>
      <c r="Z3037" s="34" t="s">
        <v>78</v>
      </c>
      <c r="AA3037" s="34">
        <v>424.97899999999998</v>
      </c>
      <c r="AB3037" s="34">
        <f t="shared" si="229"/>
        <v>423.57691999999997</v>
      </c>
      <c r="AD3037" s="40">
        <f t="shared" si="230"/>
        <v>0.69107999999999947</v>
      </c>
    </row>
    <row r="3038" spans="1:30" s="34" customFormat="1" x14ac:dyDescent="0.2">
      <c r="A3038" s="34" t="s">
        <v>200</v>
      </c>
      <c r="B3038" s="42">
        <v>473419095052401</v>
      </c>
      <c r="C3038" s="36">
        <v>313</v>
      </c>
      <c r="D3038" s="37">
        <v>38649</v>
      </c>
      <c r="E3038" s="37"/>
      <c r="F3038" s="37"/>
      <c r="G3038" s="37"/>
      <c r="H3038" s="37"/>
      <c r="I3038" s="37"/>
      <c r="J3038" s="38" t="s">
        <v>202</v>
      </c>
      <c r="K3038" s="38"/>
      <c r="L3038" s="38"/>
      <c r="M3038" s="38"/>
      <c r="N3038" s="38"/>
      <c r="O3038" s="38"/>
      <c r="P3038" s="38"/>
      <c r="U3038" s="39">
        <v>3.86</v>
      </c>
      <c r="V3038" s="47">
        <f t="shared" si="228"/>
        <v>1.176528</v>
      </c>
      <c r="W3038" s="47"/>
      <c r="X3038" s="39"/>
      <c r="Z3038" s="34" t="s">
        <v>78</v>
      </c>
      <c r="AA3038" s="34">
        <v>424.97899999999998</v>
      </c>
      <c r="AB3038" s="34">
        <f t="shared" si="229"/>
        <v>423.80247199999997</v>
      </c>
      <c r="AD3038" s="40">
        <f t="shared" si="230"/>
        <v>0.46552800000000616</v>
      </c>
    </row>
    <row r="3039" spans="1:30" s="34" customFormat="1" x14ac:dyDescent="0.2">
      <c r="A3039" s="34" t="s">
        <v>200</v>
      </c>
      <c r="B3039" s="42">
        <v>473419095052401</v>
      </c>
      <c r="C3039" s="36">
        <v>313</v>
      </c>
      <c r="D3039" s="37">
        <v>38677</v>
      </c>
      <c r="E3039" s="37"/>
      <c r="F3039" s="37"/>
      <c r="G3039" s="37"/>
      <c r="H3039" s="37"/>
      <c r="I3039" s="37"/>
      <c r="J3039" s="38" t="s">
        <v>202</v>
      </c>
      <c r="K3039" s="38"/>
      <c r="L3039" s="38"/>
      <c r="M3039" s="38"/>
      <c r="N3039" s="38"/>
      <c r="O3039" s="38"/>
      <c r="P3039" s="38"/>
      <c r="U3039" s="39">
        <v>3.35</v>
      </c>
      <c r="V3039" s="47">
        <f t="shared" si="228"/>
        <v>1.02108</v>
      </c>
      <c r="W3039" s="47"/>
      <c r="X3039" s="39"/>
      <c r="Z3039" s="34" t="s">
        <v>78</v>
      </c>
      <c r="AA3039" s="34">
        <v>424.97899999999998</v>
      </c>
      <c r="AB3039" s="34">
        <f t="shared" si="229"/>
        <v>423.95792</v>
      </c>
      <c r="AD3039" s="40">
        <f t="shared" si="230"/>
        <v>0.31007999999997082</v>
      </c>
    </row>
    <row r="3040" spans="1:30" s="34" customFormat="1" x14ac:dyDescent="0.2">
      <c r="A3040" s="34" t="s">
        <v>200</v>
      </c>
      <c r="B3040" s="42">
        <v>473419095052401</v>
      </c>
      <c r="C3040" s="36">
        <v>313</v>
      </c>
      <c r="D3040" s="37">
        <v>38707</v>
      </c>
      <c r="E3040" s="37"/>
      <c r="F3040" s="37"/>
      <c r="G3040" s="37"/>
      <c r="H3040" s="37"/>
      <c r="I3040" s="37"/>
      <c r="J3040" s="38" t="str">
        <f>IF(ISBLANK(Q3040),"V","S")</f>
        <v>V</v>
      </c>
      <c r="K3040" s="38"/>
      <c r="L3040" s="38"/>
      <c r="M3040" s="38"/>
      <c r="N3040" s="38"/>
      <c r="O3040" s="38"/>
      <c r="P3040" s="38"/>
      <c r="U3040" s="39">
        <v>3.63</v>
      </c>
      <c r="V3040" s="47">
        <f t="shared" si="228"/>
        <v>1.1064240000000001</v>
      </c>
      <c r="W3040" s="47"/>
      <c r="X3040" s="39"/>
      <c r="Z3040" s="34" t="s">
        <v>116</v>
      </c>
      <c r="AA3040" s="34">
        <v>424.97899999999998</v>
      </c>
      <c r="AB3040" s="34">
        <f t="shared" si="229"/>
        <v>423.87257599999998</v>
      </c>
      <c r="AD3040" s="40">
        <f t="shared" si="230"/>
        <v>0.39542399999999134</v>
      </c>
    </row>
    <row r="3041" spans="1:30" s="34" customFormat="1" x14ac:dyDescent="0.2">
      <c r="A3041" s="34" t="s">
        <v>200</v>
      </c>
      <c r="B3041" s="42">
        <v>473419095052401</v>
      </c>
      <c r="C3041" s="36">
        <v>313</v>
      </c>
      <c r="D3041" s="37">
        <v>38743</v>
      </c>
      <c r="E3041" s="37"/>
      <c r="F3041" s="37"/>
      <c r="G3041" s="37"/>
      <c r="H3041" s="37"/>
      <c r="I3041" s="37"/>
      <c r="J3041" s="38" t="s">
        <v>202</v>
      </c>
      <c r="K3041" s="38"/>
      <c r="L3041" s="38"/>
      <c r="M3041" s="38"/>
      <c r="N3041" s="38"/>
      <c r="O3041" s="38"/>
      <c r="P3041" s="38"/>
      <c r="U3041" s="39">
        <v>3.76</v>
      </c>
      <c r="V3041" s="47">
        <f t="shared" si="228"/>
        <v>1.146048</v>
      </c>
      <c r="W3041" s="47"/>
      <c r="X3041" s="39"/>
      <c r="Z3041" s="34" t="s">
        <v>78</v>
      </c>
      <c r="AA3041" s="34">
        <v>424.97899999999998</v>
      </c>
      <c r="AB3041" s="34">
        <f t="shared" si="229"/>
        <v>423.83295199999998</v>
      </c>
      <c r="AD3041" s="40">
        <f t="shared" si="230"/>
        <v>0.43504799999999477</v>
      </c>
    </row>
    <row r="3042" spans="1:30" s="34" customFormat="1" x14ac:dyDescent="0.2">
      <c r="A3042" s="34" t="s">
        <v>200</v>
      </c>
      <c r="B3042" s="42">
        <v>473419095052401</v>
      </c>
      <c r="C3042" s="36">
        <v>313</v>
      </c>
      <c r="D3042" s="37">
        <v>38776</v>
      </c>
      <c r="E3042" s="37"/>
      <c r="F3042" s="37"/>
      <c r="G3042" s="37"/>
      <c r="H3042" s="37"/>
      <c r="I3042" s="37"/>
      <c r="J3042" s="38" t="s">
        <v>202</v>
      </c>
      <c r="K3042" s="38"/>
      <c r="L3042" s="38"/>
      <c r="M3042" s="38"/>
      <c r="N3042" s="38"/>
      <c r="O3042" s="38"/>
      <c r="P3042" s="38"/>
      <c r="U3042" s="39">
        <v>3.95</v>
      </c>
      <c r="V3042" s="47">
        <f t="shared" si="228"/>
        <v>1.2039600000000001</v>
      </c>
      <c r="W3042" s="47"/>
      <c r="X3042" s="39"/>
      <c r="Z3042" s="34" t="s">
        <v>78</v>
      </c>
      <c r="AA3042" s="34">
        <v>424.97899999999998</v>
      </c>
      <c r="AB3042" s="34">
        <f t="shared" si="229"/>
        <v>423.77503999999999</v>
      </c>
      <c r="AD3042" s="40">
        <f t="shared" si="230"/>
        <v>0.4929599999999823</v>
      </c>
    </row>
    <row r="3043" spans="1:30" s="34" customFormat="1" x14ac:dyDescent="0.2">
      <c r="A3043" s="34" t="s">
        <v>200</v>
      </c>
      <c r="B3043" s="42">
        <v>473419095052401</v>
      </c>
      <c r="C3043" s="36">
        <v>313</v>
      </c>
      <c r="D3043" s="37">
        <v>38803</v>
      </c>
      <c r="E3043" s="37"/>
      <c r="F3043" s="37"/>
      <c r="G3043" s="37"/>
      <c r="H3043" s="37"/>
      <c r="I3043" s="37"/>
      <c r="J3043" s="38" t="s">
        <v>202</v>
      </c>
      <c r="K3043" s="38"/>
      <c r="L3043" s="38"/>
      <c r="M3043" s="38"/>
      <c r="N3043" s="38"/>
      <c r="O3043" s="38"/>
      <c r="P3043" s="38"/>
      <c r="U3043" s="39">
        <v>3.56</v>
      </c>
      <c r="V3043" s="47">
        <f t="shared" si="228"/>
        <v>1.0850880000000001</v>
      </c>
      <c r="W3043" s="47"/>
      <c r="X3043" s="39"/>
      <c r="Z3043" s="34" t="s">
        <v>78</v>
      </c>
      <c r="AA3043" s="34">
        <v>424.97899999999998</v>
      </c>
      <c r="AB3043" s="34">
        <f t="shared" si="229"/>
        <v>423.893912</v>
      </c>
      <c r="AD3043" s="40">
        <f t="shared" si="230"/>
        <v>0.374087999999972</v>
      </c>
    </row>
    <row r="3044" spans="1:30" s="34" customFormat="1" x14ac:dyDescent="0.2">
      <c r="A3044" s="34" t="s">
        <v>200</v>
      </c>
      <c r="B3044" s="42">
        <v>473419095052401</v>
      </c>
      <c r="C3044" s="36">
        <v>313</v>
      </c>
      <c r="D3044" s="37">
        <v>38835</v>
      </c>
      <c r="E3044" s="37"/>
      <c r="F3044" s="37"/>
      <c r="G3044" s="37"/>
      <c r="H3044" s="37"/>
      <c r="I3044" s="37"/>
      <c r="J3044" s="38" t="s">
        <v>202</v>
      </c>
      <c r="K3044" s="38"/>
      <c r="L3044" s="38"/>
      <c r="M3044" s="38"/>
      <c r="N3044" s="38"/>
      <c r="O3044" s="38"/>
      <c r="P3044" s="38"/>
      <c r="U3044" s="39">
        <v>2.96</v>
      </c>
      <c r="V3044" s="47">
        <f t="shared" si="228"/>
        <v>0.90220800000000001</v>
      </c>
      <c r="W3044" s="47"/>
      <c r="X3044" s="39"/>
      <c r="Z3044" s="34" t="s">
        <v>78</v>
      </c>
      <c r="AA3044" s="34">
        <v>424.97899999999998</v>
      </c>
      <c r="AB3044" s="34">
        <f t="shared" si="229"/>
        <v>424.07679200000001</v>
      </c>
      <c r="AD3044" s="40">
        <f t="shared" si="230"/>
        <v>0.19120799999996052</v>
      </c>
    </row>
    <row r="3045" spans="1:30" s="34" customFormat="1" x14ac:dyDescent="0.2">
      <c r="A3045" s="34" t="s">
        <v>200</v>
      </c>
      <c r="B3045" s="42">
        <v>473419095052401</v>
      </c>
      <c r="C3045" s="36">
        <v>313</v>
      </c>
      <c r="D3045" s="37">
        <v>38856</v>
      </c>
      <c r="E3045" s="37"/>
      <c r="F3045" s="37"/>
      <c r="G3045" s="37"/>
      <c r="H3045" s="37"/>
      <c r="I3045" s="37"/>
      <c r="J3045" s="38" t="s">
        <v>202</v>
      </c>
      <c r="K3045" s="38"/>
      <c r="L3045" s="38"/>
      <c r="M3045" s="38"/>
      <c r="N3045" s="38"/>
      <c r="O3045" s="38"/>
      <c r="P3045" s="38"/>
      <c r="U3045" s="39">
        <v>2.86</v>
      </c>
      <c r="V3045" s="47">
        <f t="shared" si="228"/>
        <v>0.87172800000000006</v>
      </c>
      <c r="W3045" s="47"/>
      <c r="X3045" s="39"/>
      <c r="Z3045" s="34" t="s">
        <v>78</v>
      </c>
      <c r="AA3045" s="34">
        <v>424.97899999999998</v>
      </c>
      <c r="AB3045" s="34">
        <f t="shared" si="229"/>
        <v>424.10727199999997</v>
      </c>
      <c r="AD3045" s="40">
        <f t="shared" si="230"/>
        <v>0.16072800000000598</v>
      </c>
    </row>
    <row r="3046" spans="1:30" s="34" customFormat="1" x14ac:dyDescent="0.2">
      <c r="A3046" s="34" t="s">
        <v>200</v>
      </c>
      <c r="B3046" s="42">
        <v>473419095052401</v>
      </c>
      <c r="C3046" s="36">
        <v>313</v>
      </c>
      <c r="D3046" s="37">
        <v>38895</v>
      </c>
      <c r="E3046" s="37"/>
      <c r="F3046" s="37"/>
      <c r="G3046" s="37"/>
      <c r="H3046" s="37"/>
      <c r="I3046" s="37"/>
      <c r="J3046" s="38" t="s">
        <v>202</v>
      </c>
      <c r="K3046" s="38"/>
      <c r="L3046" s="38"/>
      <c r="M3046" s="38"/>
      <c r="N3046" s="38"/>
      <c r="O3046" s="38"/>
      <c r="P3046" s="38"/>
      <c r="U3046" s="39">
        <v>3.82</v>
      </c>
      <c r="V3046" s="47">
        <f t="shared" si="228"/>
        <v>1.164336</v>
      </c>
      <c r="W3046" s="47"/>
      <c r="X3046" s="39"/>
      <c r="Z3046" s="34" t="s">
        <v>78</v>
      </c>
      <c r="AA3046" s="34">
        <v>424.97899999999998</v>
      </c>
      <c r="AB3046" s="34">
        <f t="shared" si="229"/>
        <v>423.81466399999999</v>
      </c>
      <c r="AD3046" s="40">
        <f t="shared" si="230"/>
        <v>0.45333599999997887</v>
      </c>
    </row>
    <row r="3047" spans="1:30" s="34" customFormat="1" x14ac:dyDescent="0.2">
      <c r="A3047" s="34" t="s">
        <v>200</v>
      </c>
      <c r="B3047" s="42">
        <v>473419095052401</v>
      </c>
      <c r="C3047" s="36">
        <v>313</v>
      </c>
      <c r="D3047" s="37">
        <v>38925</v>
      </c>
      <c r="E3047" s="37"/>
      <c r="F3047" s="37"/>
      <c r="G3047" s="37"/>
      <c r="H3047" s="37"/>
      <c r="I3047" s="37"/>
      <c r="J3047" s="38" t="s">
        <v>202</v>
      </c>
      <c r="K3047" s="38"/>
      <c r="L3047" s="38"/>
      <c r="M3047" s="38"/>
      <c r="N3047" s="38"/>
      <c r="O3047" s="38"/>
      <c r="P3047" s="38"/>
      <c r="U3047" s="39">
        <v>5</v>
      </c>
      <c r="V3047" s="47">
        <f t="shared" si="228"/>
        <v>1.524</v>
      </c>
      <c r="W3047" s="47"/>
      <c r="X3047" s="39"/>
      <c r="Z3047" s="34" t="s">
        <v>78</v>
      </c>
      <c r="AA3047" s="34">
        <v>424.97899999999998</v>
      </c>
      <c r="AB3047" s="34">
        <f t="shared" si="229"/>
        <v>423.45499999999998</v>
      </c>
      <c r="AD3047" s="40">
        <f t="shared" si="230"/>
        <v>0.81299999999998818</v>
      </c>
    </row>
    <row r="3048" spans="1:30" s="34" customFormat="1" x14ac:dyDescent="0.2">
      <c r="A3048" s="34" t="s">
        <v>200</v>
      </c>
      <c r="B3048" s="42">
        <v>473419095052401</v>
      </c>
      <c r="C3048" s="36">
        <v>313</v>
      </c>
      <c r="D3048" s="37">
        <v>38958</v>
      </c>
      <c r="E3048" s="37"/>
      <c r="F3048" s="37"/>
      <c r="G3048" s="37"/>
      <c r="H3048" s="37"/>
      <c r="I3048" s="37"/>
      <c r="J3048" s="38" t="s">
        <v>202</v>
      </c>
      <c r="K3048" s="38"/>
      <c r="L3048" s="38"/>
      <c r="M3048" s="38"/>
      <c r="N3048" s="38"/>
      <c r="O3048" s="38"/>
      <c r="P3048" s="38"/>
      <c r="U3048" s="39">
        <v>5.55</v>
      </c>
      <c r="V3048" s="47">
        <f t="shared" si="228"/>
        <v>1.69164</v>
      </c>
      <c r="W3048" s="47"/>
      <c r="X3048" s="39"/>
      <c r="Z3048" s="34" t="s">
        <v>78</v>
      </c>
      <c r="AA3048" s="34">
        <v>424.97899999999998</v>
      </c>
      <c r="AB3048" s="34">
        <f t="shared" si="229"/>
        <v>423.28735999999998</v>
      </c>
      <c r="AD3048" s="40">
        <f t="shared" si="230"/>
        <v>0.98063999999999396</v>
      </c>
    </row>
    <row r="3049" spans="1:30" s="34" customFormat="1" x14ac:dyDescent="0.2">
      <c r="A3049" s="34" t="s">
        <v>200</v>
      </c>
      <c r="B3049" s="42">
        <v>473419095052401</v>
      </c>
      <c r="C3049" s="36">
        <v>313</v>
      </c>
      <c r="D3049" s="37">
        <v>38986</v>
      </c>
      <c r="E3049" s="37"/>
      <c r="F3049" s="37"/>
      <c r="G3049" s="37"/>
      <c r="H3049" s="37"/>
      <c r="I3049" s="37"/>
      <c r="J3049" s="38" t="s">
        <v>202</v>
      </c>
      <c r="K3049" s="38"/>
      <c r="L3049" s="38"/>
      <c r="M3049" s="38"/>
      <c r="N3049" s="38"/>
      <c r="O3049" s="38"/>
      <c r="P3049" s="38"/>
      <c r="U3049" s="39">
        <v>4.9400000000000004</v>
      </c>
      <c r="V3049" s="47">
        <f t="shared" si="228"/>
        <v>1.5057120000000002</v>
      </c>
      <c r="W3049" s="47"/>
      <c r="X3049" s="39"/>
      <c r="Z3049" s="34" t="s">
        <v>78</v>
      </c>
      <c r="AA3049" s="34">
        <v>424.97899999999998</v>
      </c>
      <c r="AB3049" s="34">
        <f t="shared" si="229"/>
        <v>423.47328799999997</v>
      </c>
      <c r="AD3049" s="40">
        <f t="shared" si="230"/>
        <v>0.79471200000000408</v>
      </c>
    </row>
    <row r="3050" spans="1:30" s="34" customFormat="1" x14ac:dyDescent="0.2">
      <c r="A3050" s="34" t="s">
        <v>200</v>
      </c>
      <c r="B3050" s="42">
        <v>473419095052401</v>
      </c>
      <c r="C3050" s="36">
        <v>313</v>
      </c>
      <c r="D3050" s="37">
        <v>39014</v>
      </c>
      <c r="E3050" s="37"/>
      <c r="F3050" s="37"/>
      <c r="G3050" s="37"/>
      <c r="H3050" s="37"/>
      <c r="I3050" s="37"/>
      <c r="J3050" s="38" t="str">
        <f>IF(ISBLANK(Q3050),"V","S")</f>
        <v>V</v>
      </c>
      <c r="K3050" s="38"/>
      <c r="L3050" s="38"/>
      <c r="M3050" s="38"/>
      <c r="N3050" s="38"/>
      <c r="O3050" s="38"/>
      <c r="P3050" s="38"/>
      <c r="U3050" s="39">
        <v>4.47</v>
      </c>
      <c r="V3050" s="47">
        <f t="shared" si="228"/>
        <v>1.3624559999999999</v>
      </c>
      <c r="W3050" s="47"/>
      <c r="X3050" s="39"/>
      <c r="Z3050" s="34" t="s">
        <v>106</v>
      </c>
      <c r="AA3050" s="34">
        <v>424.97899999999998</v>
      </c>
      <c r="AB3050" s="34">
        <f t="shared" si="229"/>
        <v>423.61654399999998</v>
      </c>
      <c r="AD3050" s="40">
        <f t="shared" si="230"/>
        <v>0.65145599999999604</v>
      </c>
    </row>
    <row r="3051" spans="1:30" s="34" customFormat="1" x14ac:dyDescent="0.2">
      <c r="A3051" s="34" t="s">
        <v>200</v>
      </c>
      <c r="B3051" s="42">
        <v>473419095052401</v>
      </c>
      <c r="C3051" s="36">
        <v>313</v>
      </c>
      <c r="D3051" s="37">
        <v>39050</v>
      </c>
      <c r="E3051" s="37"/>
      <c r="F3051" s="37"/>
      <c r="G3051" s="37"/>
      <c r="H3051" s="37"/>
      <c r="I3051" s="37"/>
      <c r="J3051" s="38" t="str">
        <f>IF(ISBLANK(Q3051),"V","S")</f>
        <v>V</v>
      </c>
      <c r="K3051" s="38"/>
      <c r="L3051" s="38"/>
      <c r="M3051" s="38"/>
      <c r="N3051" s="38"/>
      <c r="O3051" s="38"/>
      <c r="P3051" s="38"/>
      <c r="U3051" s="39">
        <v>4.42</v>
      </c>
      <c r="V3051" s="47">
        <f t="shared" si="228"/>
        <v>1.347216</v>
      </c>
      <c r="W3051" s="47"/>
      <c r="X3051" s="39"/>
      <c r="Z3051" s="34" t="s">
        <v>106</v>
      </c>
      <c r="AA3051" s="34">
        <v>424.97899999999998</v>
      </c>
      <c r="AB3051" s="34">
        <f t="shared" si="229"/>
        <v>423.63178399999998</v>
      </c>
      <c r="AD3051" s="40">
        <f t="shared" si="230"/>
        <v>0.63621599999999034</v>
      </c>
    </row>
    <row r="3052" spans="1:30" s="34" customFormat="1" x14ac:dyDescent="0.2">
      <c r="A3052" s="34" t="s">
        <v>200</v>
      </c>
      <c r="B3052" s="42">
        <v>473419095052401</v>
      </c>
      <c r="C3052" s="36">
        <v>313</v>
      </c>
      <c r="D3052" s="37">
        <v>39077</v>
      </c>
      <c r="E3052" s="37"/>
      <c r="F3052" s="37"/>
      <c r="G3052" s="37"/>
      <c r="H3052" s="37"/>
      <c r="I3052" s="37"/>
      <c r="J3052" s="38" t="s">
        <v>202</v>
      </c>
      <c r="K3052" s="38"/>
      <c r="L3052" s="38"/>
      <c r="M3052" s="38"/>
      <c r="N3052" s="38"/>
      <c r="O3052" s="38"/>
      <c r="P3052" s="38"/>
      <c r="U3052" s="39">
        <v>4.57</v>
      </c>
      <c r="V3052" s="47">
        <f t="shared" si="228"/>
        <v>1.3929360000000002</v>
      </c>
      <c r="W3052" s="47"/>
      <c r="X3052" s="39"/>
      <c r="Z3052" s="34" t="s">
        <v>78</v>
      </c>
      <c r="AA3052" s="34">
        <v>424.97899999999998</v>
      </c>
      <c r="AB3052" s="34">
        <f t="shared" si="229"/>
        <v>423.58606399999996</v>
      </c>
      <c r="AD3052" s="40">
        <f t="shared" si="230"/>
        <v>0.68193600000000743</v>
      </c>
    </row>
    <row r="3053" spans="1:30" s="34" customFormat="1" x14ac:dyDescent="0.2">
      <c r="A3053" s="34" t="s">
        <v>200</v>
      </c>
      <c r="B3053" s="42">
        <v>473419095052401</v>
      </c>
      <c r="C3053" s="36">
        <v>313</v>
      </c>
      <c r="D3053" s="37">
        <v>39114</v>
      </c>
      <c r="E3053" s="37"/>
      <c r="F3053" s="37"/>
      <c r="G3053" s="37"/>
      <c r="H3053" s="37"/>
      <c r="I3053" s="37"/>
      <c r="J3053" s="38" t="str">
        <f>IF(ISBLANK(Q3053),"V","S")</f>
        <v>V</v>
      </c>
      <c r="K3053" s="38"/>
      <c r="L3053" s="38"/>
      <c r="M3053" s="38"/>
      <c r="N3053" s="38"/>
      <c r="O3053" s="38"/>
      <c r="P3053" s="38"/>
      <c r="U3053" s="39">
        <v>5.0199999999999996</v>
      </c>
      <c r="V3053" s="47">
        <f t="shared" si="228"/>
        <v>1.5300959999999999</v>
      </c>
      <c r="W3053" s="47"/>
      <c r="X3053" s="39"/>
      <c r="Z3053" s="34" t="s">
        <v>106</v>
      </c>
      <c r="AA3053" s="34">
        <v>424.97899999999998</v>
      </c>
      <c r="AB3053" s="34">
        <f t="shared" si="229"/>
        <v>423.44890399999997</v>
      </c>
      <c r="AD3053" s="40">
        <f t="shared" si="230"/>
        <v>0.81909600000000182</v>
      </c>
    </row>
    <row r="3054" spans="1:30" s="34" customFormat="1" x14ac:dyDescent="0.2">
      <c r="A3054" s="34" t="s">
        <v>200</v>
      </c>
      <c r="B3054" s="42">
        <v>473419095052401</v>
      </c>
      <c r="C3054" s="36">
        <v>313</v>
      </c>
      <c r="D3054" s="37">
        <v>39136</v>
      </c>
      <c r="E3054" s="37"/>
      <c r="F3054" s="37"/>
      <c r="G3054" s="37"/>
      <c r="H3054" s="37"/>
      <c r="I3054" s="37"/>
      <c r="J3054" s="38" t="str">
        <f>IF(ISBLANK(Q3054),"V","S")</f>
        <v>V</v>
      </c>
      <c r="K3054" s="38"/>
      <c r="L3054" s="38"/>
      <c r="M3054" s="38"/>
      <c r="N3054" s="38"/>
      <c r="O3054" s="38"/>
      <c r="P3054" s="38"/>
      <c r="U3054" s="39">
        <v>5.25</v>
      </c>
      <c r="V3054" s="47">
        <f t="shared" si="228"/>
        <v>1.6002000000000001</v>
      </c>
      <c r="W3054" s="47"/>
      <c r="X3054" s="39"/>
      <c r="Z3054" s="34" t="s">
        <v>106</v>
      </c>
      <c r="AA3054" s="34">
        <v>424.97899999999998</v>
      </c>
      <c r="AB3054" s="34">
        <f t="shared" si="229"/>
        <v>423.37880000000001</v>
      </c>
      <c r="AD3054" s="40">
        <f t="shared" si="230"/>
        <v>0.8891999999999598</v>
      </c>
    </row>
    <row r="3055" spans="1:30" s="34" customFormat="1" x14ac:dyDescent="0.2">
      <c r="A3055" s="34" t="s">
        <v>200</v>
      </c>
      <c r="B3055" s="42">
        <v>473419095052401</v>
      </c>
      <c r="C3055" s="36">
        <v>313</v>
      </c>
      <c r="D3055" s="37">
        <v>39167</v>
      </c>
      <c r="E3055" s="37"/>
      <c r="F3055" s="37"/>
      <c r="G3055" s="37"/>
      <c r="H3055" s="37"/>
      <c r="I3055" s="37"/>
      <c r="J3055" s="38" t="s">
        <v>202</v>
      </c>
      <c r="K3055" s="38"/>
      <c r="L3055" s="38"/>
      <c r="M3055" s="38"/>
      <c r="N3055" s="38"/>
      <c r="O3055" s="38"/>
      <c r="P3055" s="38"/>
      <c r="U3055" s="39">
        <v>3.56</v>
      </c>
      <c r="V3055" s="47">
        <f t="shared" si="228"/>
        <v>1.0850880000000001</v>
      </c>
      <c r="W3055" s="47"/>
      <c r="X3055" s="39"/>
      <c r="Z3055" s="34" t="s">
        <v>78</v>
      </c>
      <c r="AA3055" s="34">
        <v>424.97899999999998</v>
      </c>
      <c r="AB3055" s="34">
        <f t="shared" si="229"/>
        <v>423.893912</v>
      </c>
      <c r="AD3055" s="40">
        <f t="shared" si="230"/>
        <v>0.374087999999972</v>
      </c>
    </row>
    <row r="3056" spans="1:30" s="34" customFormat="1" x14ac:dyDescent="0.2">
      <c r="A3056" s="34" t="s">
        <v>200</v>
      </c>
      <c r="B3056" s="42">
        <v>473419095052401</v>
      </c>
      <c r="C3056" s="36">
        <v>313</v>
      </c>
      <c r="D3056" s="37">
        <v>39198</v>
      </c>
      <c r="E3056" s="37"/>
      <c r="F3056" s="37"/>
      <c r="G3056" s="37"/>
      <c r="H3056" s="37"/>
      <c r="I3056" s="37"/>
      <c r="J3056" s="38" t="s">
        <v>202</v>
      </c>
      <c r="K3056" s="38"/>
      <c r="L3056" s="38"/>
      <c r="M3056" s="38"/>
      <c r="N3056" s="38"/>
      <c r="O3056" s="38"/>
      <c r="P3056" s="38"/>
      <c r="U3056" s="39">
        <v>2.96</v>
      </c>
      <c r="V3056" s="47">
        <f t="shared" si="228"/>
        <v>0.90220800000000001</v>
      </c>
      <c r="W3056" s="47"/>
      <c r="X3056" s="39"/>
      <c r="Z3056" s="34" t="s">
        <v>78</v>
      </c>
      <c r="AA3056" s="34">
        <v>424.97899999999998</v>
      </c>
      <c r="AB3056" s="34">
        <f t="shared" si="229"/>
        <v>424.07679200000001</v>
      </c>
      <c r="AD3056" s="40">
        <f t="shared" si="230"/>
        <v>0.19120799999996052</v>
      </c>
    </row>
    <row r="3057" spans="1:30" s="34" customFormat="1" x14ac:dyDescent="0.2">
      <c r="A3057" s="34" t="s">
        <v>200</v>
      </c>
      <c r="B3057" s="42">
        <v>473419095052401</v>
      </c>
      <c r="C3057" s="36">
        <v>313</v>
      </c>
      <c r="D3057" s="37">
        <v>39220</v>
      </c>
      <c r="E3057" s="37"/>
      <c r="F3057" s="37"/>
      <c r="G3057" s="37"/>
      <c r="H3057" s="37"/>
      <c r="I3057" s="37"/>
      <c r="J3057" s="38" t="s">
        <v>202</v>
      </c>
      <c r="K3057" s="38"/>
      <c r="L3057" s="38"/>
      <c r="M3057" s="38"/>
      <c r="N3057" s="38"/>
      <c r="O3057" s="38"/>
      <c r="P3057" s="38"/>
      <c r="U3057" s="39">
        <v>3.29</v>
      </c>
      <c r="V3057" s="47">
        <f t="shared" si="228"/>
        <v>1.0027920000000001</v>
      </c>
      <c r="W3057" s="47"/>
      <c r="X3057" s="39"/>
      <c r="Z3057" s="34" t="s">
        <v>78</v>
      </c>
      <c r="AA3057" s="34">
        <v>424.97899999999998</v>
      </c>
      <c r="AB3057" s="34">
        <f t="shared" si="229"/>
        <v>423.97620799999999</v>
      </c>
      <c r="AD3057" s="40">
        <f t="shared" si="230"/>
        <v>0.29179199999998673</v>
      </c>
    </row>
    <row r="3058" spans="1:30" s="34" customFormat="1" x14ac:dyDescent="0.2">
      <c r="A3058" s="34" t="s">
        <v>200</v>
      </c>
      <c r="B3058" s="42">
        <v>473419095052401</v>
      </c>
      <c r="C3058" s="36">
        <v>313</v>
      </c>
      <c r="D3058" s="37">
        <v>39258</v>
      </c>
      <c r="E3058" s="37"/>
      <c r="F3058" s="37"/>
      <c r="G3058" s="37"/>
      <c r="H3058" s="37"/>
      <c r="I3058" s="37"/>
      <c r="J3058" s="38" t="s">
        <v>202</v>
      </c>
      <c r="K3058" s="38"/>
      <c r="L3058" s="38"/>
      <c r="M3058" s="38"/>
      <c r="N3058" s="38"/>
      <c r="O3058" s="38"/>
      <c r="P3058" s="38"/>
      <c r="U3058" s="39">
        <v>3.28</v>
      </c>
      <c r="V3058" s="47">
        <f t="shared" si="228"/>
        <v>0.99974399999999997</v>
      </c>
      <c r="W3058" s="47"/>
      <c r="X3058" s="39"/>
      <c r="Z3058" s="34" t="s">
        <v>78</v>
      </c>
      <c r="AA3058" s="34">
        <v>424.97899999999998</v>
      </c>
      <c r="AB3058" s="34">
        <f t="shared" si="229"/>
        <v>423.97925599999996</v>
      </c>
      <c r="AD3058" s="40">
        <f t="shared" si="230"/>
        <v>0.28874400000000833</v>
      </c>
    </row>
    <row r="3059" spans="1:30" s="34" customFormat="1" x14ac:dyDescent="0.2">
      <c r="A3059" s="34" t="s">
        <v>200</v>
      </c>
      <c r="B3059" s="42">
        <v>473419095052401</v>
      </c>
      <c r="C3059" s="36">
        <v>313</v>
      </c>
      <c r="D3059" s="37">
        <v>39317</v>
      </c>
      <c r="E3059" s="37"/>
      <c r="F3059" s="37"/>
      <c r="G3059" s="37"/>
      <c r="H3059" s="37"/>
      <c r="I3059" s="37"/>
      <c r="J3059" s="38" t="s">
        <v>202</v>
      </c>
      <c r="K3059" s="38"/>
      <c r="L3059" s="38"/>
      <c r="M3059" s="38"/>
      <c r="N3059" s="38"/>
      <c r="O3059" s="38"/>
      <c r="P3059" s="38"/>
      <c r="U3059" s="39">
        <v>5.19</v>
      </c>
      <c r="V3059" s="47">
        <f t="shared" si="228"/>
        <v>1.5819120000000002</v>
      </c>
      <c r="W3059" s="47"/>
      <c r="X3059" s="39"/>
      <c r="Z3059" s="34" t="s">
        <v>78</v>
      </c>
      <c r="AA3059" s="34">
        <v>424.97899999999998</v>
      </c>
      <c r="AB3059" s="34">
        <f t="shared" si="229"/>
        <v>423.397088</v>
      </c>
      <c r="AD3059" s="40">
        <f t="shared" si="230"/>
        <v>0.87091199999997571</v>
      </c>
    </row>
    <row r="3060" spans="1:30" s="34" customFormat="1" x14ac:dyDescent="0.2">
      <c r="A3060" s="34" t="s">
        <v>200</v>
      </c>
      <c r="B3060" s="42">
        <v>473419095052401</v>
      </c>
      <c r="C3060" s="36">
        <v>313</v>
      </c>
      <c r="D3060" s="37">
        <v>39356</v>
      </c>
      <c r="E3060" s="37"/>
      <c r="F3060" s="37"/>
      <c r="G3060" s="37"/>
      <c r="H3060" s="37"/>
      <c r="I3060" s="37"/>
      <c r="J3060" s="38" t="s">
        <v>202</v>
      </c>
      <c r="K3060" s="38"/>
      <c r="L3060" s="38"/>
      <c r="M3060" s="38"/>
      <c r="N3060" s="38"/>
      <c r="O3060" s="38"/>
      <c r="P3060" s="38"/>
      <c r="U3060" s="39">
        <v>4.6500000000000004</v>
      </c>
      <c r="V3060" s="47">
        <f t="shared" si="228"/>
        <v>1.4173200000000001</v>
      </c>
      <c r="W3060" s="47"/>
      <c r="X3060" s="39"/>
      <c r="Z3060" s="34" t="s">
        <v>78</v>
      </c>
      <c r="AA3060" s="34">
        <v>424.97899999999998</v>
      </c>
      <c r="AB3060" s="34">
        <f t="shared" si="229"/>
        <v>423.56167999999997</v>
      </c>
      <c r="AD3060" s="40">
        <f t="shared" si="230"/>
        <v>0.70632000000000517</v>
      </c>
    </row>
    <row r="3061" spans="1:30" s="34" customFormat="1" x14ac:dyDescent="0.2">
      <c r="A3061" s="34" t="s">
        <v>200</v>
      </c>
      <c r="B3061" s="42">
        <v>473419095052401</v>
      </c>
      <c r="C3061" s="36">
        <v>313</v>
      </c>
      <c r="D3061" s="37">
        <v>39373</v>
      </c>
      <c r="E3061" s="37"/>
      <c r="F3061" s="37"/>
      <c r="G3061" s="37"/>
      <c r="H3061" s="37"/>
      <c r="I3061" s="37"/>
      <c r="J3061" s="38" t="str">
        <f>IF(ISBLANK(Q3061),"V","S")</f>
        <v>V</v>
      </c>
      <c r="K3061" s="38"/>
      <c r="L3061" s="38"/>
      <c r="M3061" s="38"/>
      <c r="N3061" s="38"/>
      <c r="O3061" s="38"/>
      <c r="P3061" s="38"/>
      <c r="U3061" s="39">
        <v>3.83</v>
      </c>
      <c r="V3061" s="47">
        <f t="shared" si="228"/>
        <v>1.167384</v>
      </c>
      <c r="W3061" s="47"/>
      <c r="X3061" s="39"/>
      <c r="Z3061" s="34" t="s">
        <v>139</v>
      </c>
      <c r="AA3061" s="34">
        <v>424.97899999999998</v>
      </c>
      <c r="AB3061" s="34">
        <f t="shared" si="229"/>
        <v>423.81161599999996</v>
      </c>
      <c r="AD3061" s="40">
        <f t="shared" si="230"/>
        <v>0.45638400000001411</v>
      </c>
    </row>
    <row r="3062" spans="1:30" s="34" customFormat="1" x14ac:dyDescent="0.2">
      <c r="A3062" s="34" t="s">
        <v>200</v>
      </c>
      <c r="B3062" s="42">
        <v>473419095052401</v>
      </c>
      <c r="C3062" s="36">
        <v>313</v>
      </c>
      <c r="D3062" s="37">
        <v>39413</v>
      </c>
      <c r="E3062" s="37"/>
      <c r="F3062" s="37"/>
      <c r="G3062" s="37"/>
      <c r="H3062" s="37"/>
      <c r="I3062" s="37"/>
      <c r="J3062" s="38" t="s">
        <v>202</v>
      </c>
      <c r="K3062" s="38"/>
      <c r="L3062" s="38"/>
      <c r="M3062" s="38"/>
      <c r="N3062" s="38"/>
      <c r="O3062" s="38"/>
      <c r="P3062" s="38"/>
      <c r="U3062" s="39">
        <v>3.81</v>
      </c>
      <c r="V3062" s="47">
        <f t="shared" si="228"/>
        <v>1.1612880000000001</v>
      </c>
      <c r="W3062" s="47"/>
      <c r="X3062" s="39"/>
      <c r="Z3062" s="34" t="s">
        <v>78</v>
      </c>
      <c r="AA3062" s="34">
        <v>424.97899999999998</v>
      </c>
      <c r="AB3062" s="34">
        <f t="shared" si="229"/>
        <v>423.81771199999997</v>
      </c>
      <c r="AD3062" s="40">
        <f t="shared" si="230"/>
        <v>0.45028800000000047</v>
      </c>
    </row>
    <row r="3063" spans="1:30" s="34" customFormat="1" x14ac:dyDescent="0.2">
      <c r="A3063" s="34" t="s">
        <v>200</v>
      </c>
      <c r="B3063" s="42">
        <v>473419095052401</v>
      </c>
      <c r="C3063" s="36">
        <v>313</v>
      </c>
      <c r="D3063" s="37">
        <v>39443</v>
      </c>
      <c r="E3063" s="37"/>
      <c r="F3063" s="37"/>
      <c r="G3063" s="37"/>
      <c r="H3063" s="37"/>
      <c r="I3063" s="37"/>
      <c r="J3063" s="38" t="str">
        <f t="shared" ref="J3063:J3083" si="231">IF(ISBLANK(Q3063),"V","S")</f>
        <v>V</v>
      </c>
      <c r="K3063" s="38"/>
      <c r="L3063" s="38"/>
      <c r="M3063" s="38"/>
      <c r="N3063" s="38"/>
      <c r="O3063" s="38"/>
      <c r="P3063" s="38"/>
      <c r="U3063" s="39">
        <v>3.94</v>
      </c>
      <c r="V3063" s="47">
        <f t="shared" si="228"/>
        <v>1.200912</v>
      </c>
      <c r="W3063" s="47"/>
      <c r="X3063" s="39"/>
      <c r="Z3063" s="34" t="s">
        <v>145</v>
      </c>
      <c r="AA3063" s="34">
        <v>424.97899999999998</v>
      </c>
      <c r="AB3063" s="34">
        <f t="shared" si="229"/>
        <v>423.77808799999997</v>
      </c>
      <c r="AD3063" s="40">
        <f t="shared" si="230"/>
        <v>0.4899120000000039</v>
      </c>
    </row>
    <row r="3064" spans="1:30" s="34" customFormat="1" x14ac:dyDescent="0.2">
      <c r="A3064" s="34" t="s">
        <v>200</v>
      </c>
      <c r="B3064" s="42">
        <v>473419095052401</v>
      </c>
      <c r="C3064" s="36">
        <v>313</v>
      </c>
      <c r="D3064" s="37">
        <v>39472</v>
      </c>
      <c r="E3064" s="37"/>
      <c r="F3064" s="37"/>
      <c r="G3064" s="37"/>
      <c r="H3064" s="37"/>
      <c r="I3064" s="37"/>
      <c r="J3064" s="38" t="str">
        <f t="shared" si="231"/>
        <v>V</v>
      </c>
      <c r="K3064" s="38"/>
      <c r="L3064" s="38"/>
      <c r="M3064" s="38"/>
      <c r="N3064" s="38"/>
      <c r="O3064" s="38"/>
      <c r="P3064" s="38"/>
      <c r="U3064" s="39">
        <v>4.17</v>
      </c>
      <c r="V3064" s="47">
        <f t="shared" si="228"/>
        <v>1.2710160000000001</v>
      </c>
      <c r="W3064" s="47"/>
      <c r="X3064" s="39"/>
      <c r="Z3064" s="34" t="s">
        <v>145</v>
      </c>
      <c r="AA3064" s="34">
        <v>424.97899999999998</v>
      </c>
      <c r="AB3064" s="34">
        <f t="shared" si="229"/>
        <v>423.70798400000001</v>
      </c>
      <c r="AD3064" s="40">
        <f t="shared" si="230"/>
        <v>0.56001599999996188</v>
      </c>
    </row>
    <row r="3065" spans="1:30" s="34" customFormat="1" x14ac:dyDescent="0.2">
      <c r="A3065" s="34" t="s">
        <v>200</v>
      </c>
      <c r="B3065" s="42">
        <v>473419095052401</v>
      </c>
      <c r="C3065" s="36">
        <v>313</v>
      </c>
      <c r="D3065" s="37">
        <v>39507</v>
      </c>
      <c r="E3065" s="37"/>
      <c r="F3065" s="37"/>
      <c r="G3065" s="37"/>
      <c r="H3065" s="37"/>
      <c r="I3065" s="37"/>
      <c r="J3065" s="38" t="str">
        <f t="shared" si="231"/>
        <v>V</v>
      </c>
      <c r="K3065" s="38"/>
      <c r="L3065" s="38"/>
      <c r="M3065" s="38"/>
      <c r="N3065" s="38"/>
      <c r="O3065" s="38"/>
      <c r="P3065" s="38"/>
      <c r="U3065" s="39">
        <v>4.41</v>
      </c>
      <c r="V3065" s="47">
        <f t="shared" si="228"/>
        <v>1.344168</v>
      </c>
      <c r="W3065" s="47"/>
      <c r="X3065" s="39"/>
      <c r="Z3065" s="34" t="s">
        <v>106</v>
      </c>
      <c r="AA3065" s="34">
        <v>424.97899999999998</v>
      </c>
      <c r="AB3065" s="34">
        <f t="shared" si="229"/>
        <v>423.63483199999996</v>
      </c>
      <c r="AD3065" s="40">
        <f t="shared" si="230"/>
        <v>0.63316800000001194</v>
      </c>
    </row>
    <row r="3066" spans="1:30" s="34" customFormat="1" x14ac:dyDescent="0.2">
      <c r="A3066" s="34" t="s">
        <v>200</v>
      </c>
      <c r="B3066" s="42">
        <v>473419095052401</v>
      </c>
      <c r="C3066" s="36">
        <v>313</v>
      </c>
      <c r="D3066" s="37">
        <v>39536</v>
      </c>
      <c r="E3066" s="37"/>
      <c r="F3066" s="37"/>
      <c r="G3066" s="37"/>
      <c r="H3066" s="37"/>
      <c r="I3066" s="37"/>
      <c r="J3066" s="38" t="str">
        <f t="shared" si="231"/>
        <v>V</v>
      </c>
      <c r="K3066" s="38"/>
      <c r="L3066" s="38"/>
      <c r="M3066" s="38"/>
      <c r="N3066" s="38"/>
      <c r="O3066" s="38"/>
      <c r="P3066" s="38"/>
      <c r="U3066" s="39">
        <v>4.09</v>
      </c>
      <c r="V3066" s="47">
        <f t="shared" si="228"/>
        <v>1.246632</v>
      </c>
      <c r="W3066" s="47"/>
      <c r="X3066" s="39"/>
      <c r="Z3066" s="34" t="s">
        <v>139</v>
      </c>
      <c r="AA3066" s="34">
        <v>424.97899999999998</v>
      </c>
      <c r="AB3066" s="34">
        <f t="shared" si="229"/>
        <v>423.73236800000001</v>
      </c>
      <c r="AD3066" s="40">
        <f t="shared" si="230"/>
        <v>0.53563199999996414</v>
      </c>
    </row>
    <row r="3067" spans="1:30" s="34" customFormat="1" x14ac:dyDescent="0.2">
      <c r="A3067" s="34" t="s">
        <v>200</v>
      </c>
      <c r="B3067" s="42">
        <v>473419095052401</v>
      </c>
      <c r="C3067" s="36">
        <v>313</v>
      </c>
      <c r="D3067" s="37">
        <v>39563</v>
      </c>
      <c r="E3067" s="37"/>
      <c r="F3067" s="37"/>
      <c r="G3067" s="37"/>
      <c r="H3067" s="37"/>
      <c r="I3067" s="37"/>
      <c r="J3067" s="38" t="str">
        <f t="shared" si="231"/>
        <v>V</v>
      </c>
      <c r="K3067" s="38"/>
      <c r="L3067" s="38"/>
      <c r="M3067" s="38"/>
      <c r="N3067" s="38"/>
      <c r="O3067" s="38"/>
      <c r="P3067" s="38"/>
      <c r="U3067" s="39">
        <v>3.11</v>
      </c>
      <c r="V3067" s="47">
        <f t="shared" si="228"/>
        <v>0.94792799999999999</v>
      </c>
      <c r="W3067" s="47"/>
      <c r="X3067" s="39"/>
      <c r="Z3067" s="34" t="s">
        <v>139</v>
      </c>
      <c r="AA3067" s="34">
        <v>424.97899999999998</v>
      </c>
      <c r="AB3067" s="34">
        <f t="shared" si="229"/>
        <v>424.03107199999999</v>
      </c>
      <c r="AD3067" s="40">
        <f t="shared" si="230"/>
        <v>0.2369279999999776</v>
      </c>
    </row>
    <row r="3068" spans="1:30" s="34" customFormat="1" x14ac:dyDescent="0.2">
      <c r="A3068" s="34" t="s">
        <v>200</v>
      </c>
      <c r="B3068" s="42">
        <v>473419095052401</v>
      </c>
      <c r="C3068" s="36">
        <v>313</v>
      </c>
      <c r="D3068" s="37">
        <v>39580</v>
      </c>
      <c r="E3068" s="37"/>
      <c r="F3068" s="37"/>
      <c r="G3068" s="37"/>
      <c r="H3068" s="37"/>
      <c r="I3068" s="37"/>
      <c r="J3068" s="38" t="str">
        <f t="shared" si="231"/>
        <v>V</v>
      </c>
      <c r="K3068" s="38"/>
      <c r="L3068" s="38"/>
      <c r="M3068" s="38"/>
      <c r="N3068" s="38"/>
      <c r="O3068" s="38"/>
      <c r="P3068" s="38"/>
      <c r="U3068" s="39">
        <v>3.05</v>
      </c>
      <c r="V3068" s="47">
        <f t="shared" si="228"/>
        <v>0.92964000000000002</v>
      </c>
      <c r="W3068" s="47"/>
      <c r="X3068" s="39"/>
      <c r="Z3068" s="34" t="s">
        <v>145</v>
      </c>
      <c r="AA3068" s="34">
        <v>424.97899999999998</v>
      </c>
      <c r="AB3068" s="34">
        <f t="shared" si="229"/>
        <v>424.04935999999998</v>
      </c>
      <c r="AD3068" s="40">
        <f t="shared" si="230"/>
        <v>0.21863999999999351</v>
      </c>
    </row>
    <row r="3069" spans="1:30" s="34" customFormat="1" x14ac:dyDescent="0.2">
      <c r="A3069" s="34" t="s">
        <v>200</v>
      </c>
      <c r="B3069" s="42">
        <v>473419095052401</v>
      </c>
      <c r="C3069" s="36">
        <v>313</v>
      </c>
      <c r="D3069" s="37">
        <v>39674</v>
      </c>
      <c r="E3069" s="37"/>
      <c r="F3069" s="37"/>
      <c r="G3069" s="37"/>
      <c r="H3069" s="37"/>
      <c r="I3069" s="37"/>
      <c r="J3069" s="38" t="str">
        <f t="shared" si="231"/>
        <v>V</v>
      </c>
      <c r="K3069" s="38"/>
      <c r="L3069" s="38"/>
      <c r="M3069" s="38"/>
      <c r="N3069" s="38"/>
      <c r="O3069" s="38"/>
      <c r="P3069" s="38"/>
      <c r="U3069" s="39">
        <v>3.91</v>
      </c>
      <c r="V3069" s="47">
        <f t="shared" si="228"/>
        <v>1.1917680000000002</v>
      </c>
      <c r="W3069" s="47"/>
      <c r="X3069" s="39"/>
      <c r="Z3069" s="34" t="s">
        <v>106</v>
      </c>
      <c r="AA3069" s="34">
        <v>424.97899999999998</v>
      </c>
      <c r="AB3069" s="34">
        <f t="shared" si="229"/>
        <v>423.78723199999996</v>
      </c>
      <c r="AD3069" s="40">
        <f t="shared" si="230"/>
        <v>0.48076800000001185</v>
      </c>
    </row>
    <row r="3070" spans="1:30" s="34" customFormat="1" x14ac:dyDescent="0.2">
      <c r="A3070" s="34" t="s">
        <v>200</v>
      </c>
      <c r="B3070" s="42">
        <v>473419095052401</v>
      </c>
      <c r="C3070" s="36">
        <v>313</v>
      </c>
      <c r="D3070" s="37">
        <v>39725</v>
      </c>
      <c r="E3070" s="37"/>
      <c r="F3070" s="37"/>
      <c r="G3070" s="37"/>
      <c r="H3070" s="37"/>
      <c r="I3070" s="37"/>
      <c r="J3070" s="38" t="str">
        <f t="shared" si="231"/>
        <v>V</v>
      </c>
      <c r="K3070" s="38"/>
      <c r="L3070" s="38"/>
      <c r="M3070" s="38"/>
      <c r="N3070" s="38"/>
      <c r="O3070" s="38"/>
      <c r="P3070" s="38"/>
      <c r="U3070" s="39">
        <v>3.83</v>
      </c>
      <c r="V3070" s="47">
        <f t="shared" si="228"/>
        <v>1.167384</v>
      </c>
      <c r="W3070" s="47"/>
      <c r="X3070" s="39"/>
      <c r="Z3070" s="34" t="s">
        <v>163</v>
      </c>
      <c r="AA3070" s="34">
        <v>424.97899999999998</v>
      </c>
      <c r="AB3070" s="34">
        <f t="shared" si="229"/>
        <v>423.81161599999996</v>
      </c>
      <c r="AD3070" s="40">
        <f t="shared" si="230"/>
        <v>0.45638400000001411</v>
      </c>
    </row>
    <row r="3071" spans="1:30" s="34" customFormat="1" x14ac:dyDescent="0.2">
      <c r="A3071" s="34" t="s">
        <v>200</v>
      </c>
      <c r="B3071" s="42">
        <v>473419095052401</v>
      </c>
      <c r="C3071" s="36">
        <v>313</v>
      </c>
      <c r="D3071" s="37">
        <v>39767</v>
      </c>
      <c r="E3071" s="37"/>
      <c r="F3071" s="37"/>
      <c r="G3071" s="37"/>
      <c r="H3071" s="37"/>
      <c r="I3071" s="37"/>
      <c r="J3071" s="38" t="str">
        <f t="shared" si="231"/>
        <v>V</v>
      </c>
      <c r="K3071" s="38"/>
      <c r="L3071" s="38"/>
      <c r="M3071" s="38"/>
      <c r="N3071" s="38"/>
      <c r="O3071" s="38"/>
      <c r="P3071" s="38"/>
      <c r="U3071" s="39">
        <v>3.02</v>
      </c>
      <c r="V3071" s="47">
        <f t="shared" si="228"/>
        <v>0.92049600000000009</v>
      </c>
      <c r="W3071" s="47"/>
      <c r="X3071" s="39"/>
      <c r="Z3071" s="34" t="s">
        <v>145</v>
      </c>
      <c r="AA3071" s="34">
        <v>424.97899999999998</v>
      </c>
      <c r="AB3071" s="34">
        <f t="shared" si="229"/>
        <v>424.05850399999997</v>
      </c>
      <c r="AD3071" s="40">
        <f t="shared" si="230"/>
        <v>0.20949600000000146</v>
      </c>
    </row>
    <row r="3072" spans="1:30" s="34" customFormat="1" x14ac:dyDescent="0.2">
      <c r="A3072" s="34" t="s">
        <v>200</v>
      </c>
      <c r="B3072" s="42">
        <v>473419095052401</v>
      </c>
      <c r="C3072" s="36">
        <v>313</v>
      </c>
      <c r="D3072" s="37">
        <v>39795</v>
      </c>
      <c r="E3072" s="37"/>
      <c r="F3072" s="37"/>
      <c r="G3072" s="37"/>
      <c r="H3072" s="37"/>
      <c r="I3072" s="37"/>
      <c r="J3072" s="38" t="str">
        <f t="shared" si="231"/>
        <v>V</v>
      </c>
      <c r="K3072" s="38"/>
      <c r="L3072" s="38"/>
      <c r="M3072" s="38"/>
      <c r="N3072" s="38"/>
      <c r="O3072" s="38"/>
      <c r="P3072" s="38"/>
      <c r="U3072" s="39">
        <v>3.36</v>
      </c>
      <c r="V3072" s="47">
        <f t="shared" si="228"/>
        <v>1.0241279999999999</v>
      </c>
      <c r="W3072" s="47"/>
      <c r="X3072" s="39"/>
      <c r="Z3072" s="34" t="s">
        <v>145</v>
      </c>
      <c r="AA3072" s="34">
        <v>424.97899999999998</v>
      </c>
      <c r="AB3072" s="34">
        <f t="shared" si="229"/>
        <v>423.95487199999997</v>
      </c>
      <c r="AD3072" s="40">
        <f t="shared" si="230"/>
        <v>0.31312800000000607</v>
      </c>
    </row>
    <row r="3073" spans="1:30" s="34" customFormat="1" x14ac:dyDescent="0.2">
      <c r="A3073" s="34" t="s">
        <v>200</v>
      </c>
      <c r="B3073" s="42">
        <v>473419095052401</v>
      </c>
      <c r="C3073" s="36">
        <v>313</v>
      </c>
      <c r="D3073" s="37">
        <v>39832</v>
      </c>
      <c r="E3073" s="37"/>
      <c r="F3073" s="37"/>
      <c r="G3073" s="37"/>
      <c r="H3073" s="37"/>
      <c r="I3073" s="37"/>
      <c r="J3073" s="38" t="str">
        <f t="shared" si="231"/>
        <v>V</v>
      </c>
      <c r="K3073" s="38"/>
      <c r="L3073" s="38"/>
      <c r="M3073" s="38"/>
      <c r="N3073" s="38"/>
      <c r="O3073" s="38"/>
      <c r="P3073" s="38"/>
      <c r="U3073" s="39"/>
      <c r="V3073" s="48"/>
      <c r="W3073" s="48"/>
      <c r="X3073" s="39"/>
      <c r="Z3073" s="34" t="s">
        <v>51</v>
      </c>
      <c r="AD3073" s="40"/>
    </row>
    <row r="3074" spans="1:30" s="34" customFormat="1" x14ac:dyDescent="0.2">
      <c r="A3074" s="34" t="s">
        <v>200</v>
      </c>
      <c r="B3074" s="42">
        <v>473419095052401</v>
      </c>
      <c r="C3074" s="36">
        <v>313</v>
      </c>
      <c r="D3074" s="37">
        <v>39866</v>
      </c>
      <c r="E3074" s="37"/>
      <c r="F3074" s="37"/>
      <c r="G3074" s="37"/>
      <c r="H3074" s="37"/>
      <c r="I3074" s="37"/>
      <c r="J3074" s="38" t="str">
        <f t="shared" si="231"/>
        <v>V</v>
      </c>
      <c r="K3074" s="38"/>
      <c r="L3074" s="38"/>
      <c r="M3074" s="38"/>
      <c r="N3074" s="38"/>
      <c r="O3074" s="38"/>
      <c r="P3074" s="38"/>
      <c r="U3074" s="39"/>
      <c r="V3074" s="48"/>
      <c r="W3074" s="48"/>
      <c r="X3074" s="39"/>
      <c r="Z3074" s="34" t="s">
        <v>51</v>
      </c>
      <c r="AD3074" s="40"/>
    </row>
    <row r="3075" spans="1:30" s="34" customFormat="1" x14ac:dyDescent="0.2">
      <c r="A3075" s="34" t="s">
        <v>200</v>
      </c>
      <c r="B3075" s="42">
        <v>473419095052401</v>
      </c>
      <c r="C3075" s="36">
        <v>313</v>
      </c>
      <c r="D3075" s="37">
        <v>39898</v>
      </c>
      <c r="E3075" s="37"/>
      <c r="F3075" s="37"/>
      <c r="G3075" s="37"/>
      <c r="H3075" s="37"/>
      <c r="I3075" s="37"/>
      <c r="J3075" s="38" t="str">
        <f t="shared" si="231"/>
        <v>V</v>
      </c>
      <c r="K3075" s="38"/>
      <c r="L3075" s="38"/>
      <c r="M3075" s="38"/>
      <c r="N3075" s="38"/>
      <c r="O3075" s="38"/>
      <c r="P3075" s="38"/>
      <c r="U3075" s="39"/>
      <c r="V3075" s="48"/>
      <c r="W3075" s="48"/>
      <c r="X3075" s="39"/>
      <c r="Z3075" s="34" t="s">
        <v>51</v>
      </c>
      <c r="AD3075" s="40"/>
    </row>
    <row r="3076" spans="1:30" s="34" customFormat="1" x14ac:dyDescent="0.2">
      <c r="A3076" s="34" t="s">
        <v>200</v>
      </c>
      <c r="B3076" s="42">
        <v>473419095052401</v>
      </c>
      <c r="C3076" s="36">
        <v>313</v>
      </c>
      <c r="D3076" s="37">
        <v>39928</v>
      </c>
      <c r="E3076" s="37"/>
      <c r="F3076" s="37"/>
      <c r="G3076" s="37"/>
      <c r="H3076" s="37"/>
      <c r="I3076" s="37"/>
      <c r="J3076" s="38" t="str">
        <f t="shared" si="231"/>
        <v>V</v>
      </c>
      <c r="K3076" s="38"/>
      <c r="L3076" s="38"/>
      <c r="M3076" s="38"/>
      <c r="N3076" s="38"/>
      <c r="O3076" s="38"/>
      <c r="P3076" s="38"/>
      <c r="U3076" s="39">
        <v>2.42</v>
      </c>
      <c r="V3076" s="47">
        <f t="shared" ref="V3076:V3083" si="232">U3076*0.3048</f>
        <v>0.73761600000000005</v>
      </c>
      <c r="W3076" s="47"/>
      <c r="X3076" s="39"/>
      <c r="Z3076" s="34" t="s">
        <v>167</v>
      </c>
      <c r="AA3076" s="34">
        <v>424.97899999999998</v>
      </c>
      <c r="AB3076" s="34">
        <f t="shared" ref="AB3076:AB3081" si="233">AA3076-V3076</f>
        <v>424.24138399999998</v>
      </c>
      <c r="AD3076" s="40">
        <f t="shared" ref="AD3076:AD3081" si="234">424.268-AB3076</f>
        <v>2.6615999999989981E-2</v>
      </c>
    </row>
    <row r="3077" spans="1:30" s="34" customFormat="1" x14ac:dyDescent="0.2">
      <c r="A3077" s="34" t="s">
        <v>200</v>
      </c>
      <c r="B3077" s="42">
        <v>473419095052401</v>
      </c>
      <c r="C3077" s="36">
        <v>313</v>
      </c>
      <c r="D3077" s="37">
        <v>39966</v>
      </c>
      <c r="E3077" s="37"/>
      <c r="F3077" s="37"/>
      <c r="G3077" s="37"/>
      <c r="H3077" s="37"/>
      <c r="I3077" s="37"/>
      <c r="J3077" s="38" t="str">
        <f t="shared" si="231"/>
        <v>V</v>
      </c>
      <c r="K3077" s="38"/>
      <c r="L3077" s="38"/>
      <c r="M3077" s="38"/>
      <c r="N3077" s="38"/>
      <c r="O3077" s="38"/>
      <c r="P3077" s="38"/>
      <c r="U3077" s="39">
        <v>2.57</v>
      </c>
      <c r="V3077" s="47">
        <f t="shared" si="232"/>
        <v>0.78333600000000003</v>
      </c>
      <c r="W3077" s="47"/>
      <c r="X3077" s="39"/>
      <c r="Z3077" s="34" t="s">
        <v>167</v>
      </c>
      <c r="AA3077" s="34">
        <v>424.97899999999998</v>
      </c>
      <c r="AB3077" s="34">
        <f t="shared" si="233"/>
        <v>424.19566399999997</v>
      </c>
      <c r="AD3077" s="40">
        <f t="shared" si="234"/>
        <v>7.2336000000007061E-2</v>
      </c>
    </row>
    <row r="3078" spans="1:30" s="34" customFormat="1" x14ac:dyDescent="0.2">
      <c r="A3078" s="34" t="s">
        <v>200</v>
      </c>
      <c r="B3078" s="42">
        <v>473419095052401</v>
      </c>
      <c r="C3078" s="36">
        <v>313</v>
      </c>
      <c r="D3078" s="37">
        <v>40004</v>
      </c>
      <c r="E3078" s="37"/>
      <c r="F3078" s="37"/>
      <c r="G3078" s="37"/>
      <c r="H3078" s="37"/>
      <c r="I3078" s="37"/>
      <c r="J3078" s="38" t="str">
        <f t="shared" si="231"/>
        <v>V</v>
      </c>
      <c r="K3078" s="38"/>
      <c r="L3078" s="38"/>
      <c r="M3078" s="38"/>
      <c r="N3078" s="38"/>
      <c r="O3078" s="38"/>
      <c r="P3078" s="38"/>
      <c r="U3078" s="39">
        <v>3.05</v>
      </c>
      <c r="V3078" s="47">
        <f t="shared" si="232"/>
        <v>0.92964000000000002</v>
      </c>
      <c r="W3078" s="47"/>
      <c r="X3078" s="39"/>
      <c r="Z3078" s="34" t="s">
        <v>178</v>
      </c>
      <c r="AA3078" s="34">
        <v>424.97899999999998</v>
      </c>
      <c r="AB3078" s="34">
        <f t="shared" si="233"/>
        <v>424.04935999999998</v>
      </c>
      <c r="AD3078" s="40">
        <f t="shared" si="234"/>
        <v>0.21863999999999351</v>
      </c>
    </row>
    <row r="3079" spans="1:30" s="34" customFormat="1" x14ac:dyDescent="0.2">
      <c r="A3079" s="34" t="s">
        <v>200</v>
      </c>
      <c r="B3079" s="42">
        <v>473419095052401</v>
      </c>
      <c r="C3079" s="36">
        <v>313</v>
      </c>
      <c r="D3079" s="37">
        <v>40045</v>
      </c>
      <c r="E3079" s="37"/>
      <c r="F3079" s="37"/>
      <c r="G3079" s="37"/>
      <c r="H3079" s="37"/>
      <c r="I3079" s="37"/>
      <c r="J3079" s="38" t="str">
        <f t="shared" si="231"/>
        <v>V</v>
      </c>
      <c r="K3079" s="38"/>
      <c r="L3079" s="38"/>
      <c r="M3079" s="38"/>
      <c r="N3079" s="38"/>
      <c r="O3079" s="38"/>
      <c r="P3079" s="38"/>
      <c r="U3079" s="39">
        <v>3.53</v>
      </c>
      <c r="V3079" s="47">
        <f t="shared" si="232"/>
        <v>1.075944</v>
      </c>
      <c r="W3079" s="47"/>
      <c r="X3079" s="39"/>
      <c r="Z3079" s="34" t="s">
        <v>178</v>
      </c>
      <c r="AA3079" s="34">
        <v>424.97899999999998</v>
      </c>
      <c r="AB3079" s="34">
        <f t="shared" si="233"/>
        <v>423.90305599999999</v>
      </c>
      <c r="AD3079" s="40">
        <f t="shared" si="234"/>
        <v>0.36494399999997995</v>
      </c>
    </row>
    <row r="3080" spans="1:30" s="34" customFormat="1" x14ac:dyDescent="0.2">
      <c r="A3080" s="34" t="s">
        <v>200</v>
      </c>
      <c r="B3080" s="42">
        <v>473419095052401</v>
      </c>
      <c r="C3080" s="36">
        <v>313</v>
      </c>
      <c r="D3080" s="37">
        <v>40074</v>
      </c>
      <c r="E3080" s="37"/>
      <c r="F3080" s="37"/>
      <c r="G3080" s="37"/>
      <c r="H3080" s="37"/>
      <c r="I3080" s="37"/>
      <c r="J3080" s="38" t="str">
        <f t="shared" si="231"/>
        <v>V</v>
      </c>
      <c r="K3080" s="38"/>
      <c r="L3080" s="38"/>
      <c r="M3080" s="38"/>
      <c r="N3080" s="38"/>
      <c r="O3080" s="38"/>
      <c r="P3080" s="38"/>
      <c r="U3080" s="39">
        <v>3.94</v>
      </c>
      <c r="V3080" s="47">
        <f t="shared" si="232"/>
        <v>1.200912</v>
      </c>
      <c r="W3080" s="47"/>
      <c r="X3080" s="39"/>
      <c r="Z3080" s="34" t="s">
        <v>178</v>
      </c>
      <c r="AA3080" s="34">
        <v>424.97899999999998</v>
      </c>
      <c r="AB3080" s="34">
        <f t="shared" si="233"/>
        <v>423.77808799999997</v>
      </c>
      <c r="AD3080" s="40">
        <f t="shared" si="234"/>
        <v>0.4899120000000039</v>
      </c>
    </row>
    <row r="3081" spans="1:30" s="34" customFormat="1" x14ac:dyDescent="0.2">
      <c r="A3081" s="34" t="s">
        <v>200</v>
      </c>
      <c r="B3081" s="42">
        <v>473419095052401</v>
      </c>
      <c r="C3081" s="36">
        <v>313</v>
      </c>
      <c r="D3081" s="37">
        <v>40102</v>
      </c>
      <c r="E3081" s="37"/>
      <c r="F3081" s="37"/>
      <c r="G3081" s="37"/>
      <c r="H3081" s="37"/>
      <c r="I3081" s="37"/>
      <c r="J3081" s="38" t="str">
        <f t="shared" si="231"/>
        <v>V</v>
      </c>
      <c r="K3081" s="38"/>
      <c r="L3081" s="38"/>
      <c r="M3081" s="38"/>
      <c r="N3081" s="38"/>
      <c r="O3081" s="38"/>
      <c r="P3081" s="38"/>
      <c r="U3081" s="39">
        <v>3.82</v>
      </c>
      <c r="V3081" s="47">
        <f t="shared" si="232"/>
        <v>1.164336</v>
      </c>
      <c r="W3081" s="47"/>
      <c r="X3081" s="39"/>
      <c r="Z3081" s="34" t="s">
        <v>167</v>
      </c>
      <c r="AA3081" s="34">
        <v>424.97899999999998</v>
      </c>
      <c r="AB3081" s="34">
        <f t="shared" si="233"/>
        <v>423.81466399999999</v>
      </c>
      <c r="AD3081" s="40">
        <f t="shared" si="234"/>
        <v>0.45333599999997887</v>
      </c>
    </row>
    <row r="3082" spans="1:30" s="34" customFormat="1" x14ac:dyDescent="0.2">
      <c r="A3082" s="34" t="s">
        <v>200</v>
      </c>
      <c r="B3082" s="42">
        <v>473419095052401</v>
      </c>
      <c r="C3082" s="36">
        <v>313</v>
      </c>
      <c r="D3082" s="37">
        <v>40128</v>
      </c>
      <c r="E3082" s="37"/>
      <c r="F3082" s="37"/>
      <c r="G3082" s="37"/>
      <c r="H3082" s="37"/>
      <c r="I3082" s="37"/>
      <c r="J3082" s="38" t="str">
        <f t="shared" si="231"/>
        <v>V</v>
      </c>
      <c r="K3082" s="38"/>
      <c r="L3082" s="38"/>
      <c r="M3082" s="38"/>
      <c r="N3082" s="38"/>
      <c r="O3082" s="38"/>
      <c r="P3082" s="38"/>
      <c r="U3082" s="39">
        <v>3.23</v>
      </c>
      <c r="V3082" s="47">
        <f t="shared" si="232"/>
        <v>0.98450400000000005</v>
      </c>
      <c r="W3082" s="47"/>
      <c r="X3082" s="39"/>
      <c r="Z3082" s="34" t="s">
        <v>178</v>
      </c>
      <c r="AA3082" s="34">
        <v>424.97899999999998</v>
      </c>
      <c r="AB3082" s="34">
        <f>AA3082-V3082</f>
        <v>423.99449599999997</v>
      </c>
      <c r="AD3082" s="40">
        <f>424.268-AB3082</f>
        <v>0.27350400000000263</v>
      </c>
    </row>
    <row r="3083" spans="1:30" s="34" customFormat="1" x14ac:dyDescent="0.2">
      <c r="A3083" s="34" t="s">
        <v>200</v>
      </c>
      <c r="B3083" s="42">
        <v>473419095052401</v>
      </c>
      <c r="C3083" s="36">
        <v>313</v>
      </c>
      <c r="D3083" s="37">
        <v>40161</v>
      </c>
      <c r="E3083" s="37"/>
      <c r="F3083" s="37"/>
      <c r="G3083" s="37"/>
      <c r="H3083" s="37"/>
      <c r="I3083" s="37"/>
      <c r="J3083" s="38" t="str">
        <f t="shared" si="231"/>
        <v>V</v>
      </c>
      <c r="K3083" s="38"/>
      <c r="L3083" s="38"/>
      <c r="M3083" s="38"/>
      <c r="N3083" s="38"/>
      <c r="O3083" s="38"/>
      <c r="P3083" s="38"/>
      <c r="U3083" s="39">
        <v>3.64</v>
      </c>
      <c r="V3083" s="47">
        <f t="shared" si="232"/>
        <v>1.109472</v>
      </c>
      <c r="W3083" s="47"/>
      <c r="X3083" s="39"/>
      <c r="Z3083" s="34" t="s">
        <v>167</v>
      </c>
      <c r="AA3083" s="34">
        <v>424.97899999999998</v>
      </c>
      <c r="AB3083" s="34">
        <f>AA3083-V3083</f>
        <v>423.869528</v>
      </c>
      <c r="AD3083" s="40">
        <f>424.268-AB3083</f>
        <v>0.39847199999996974</v>
      </c>
    </row>
    <row r="3084" spans="1:30" s="34" customFormat="1" x14ac:dyDescent="0.2">
      <c r="A3084" s="34" t="s">
        <v>200</v>
      </c>
      <c r="B3084" s="42">
        <v>473419095052401</v>
      </c>
      <c r="C3084" s="36">
        <v>313</v>
      </c>
      <c r="D3084" s="37">
        <v>40190</v>
      </c>
      <c r="E3084" s="37"/>
      <c r="F3084" s="37"/>
      <c r="G3084" s="37"/>
      <c r="H3084" s="37"/>
      <c r="I3084" s="37"/>
      <c r="J3084" s="38" t="s">
        <v>207</v>
      </c>
      <c r="K3084" s="38"/>
      <c r="L3084" s="38"/>
      <c r="M3084" s="38"/>
      <c r="N3084" s="38"/>
      <c r="O3084" s="38"/>
      <c r="P3084" s="38"/>
      <c r="U3084" s="39"/>
      <c r="V3084" s="47"/>
      <c r="W3084" s="47"/>
      <c r="X3084" s="39"/>
      <c r="Z3084" s="34" t="s">
        <v>51</v>
      </c>
      <c r="AA3084" s="34">
        <v>424.97899999999998</v>
      </c>
      <c r="AD3084" s="40"/>
    </row>
    <row r="3085" spans="1:30" s="34" customFormat="1" x14ac:dyDescent="0.2">
      <c r="A3085" s="34" t="s">
        <v>200</v>
      </c>
      <c r="B3085" s="42">
        <v>473419095052401</v>
      </c>
      <c r="C3085" s="36">
        <v>313</v>
      </c>
      <c r="D3085" s="37">
        <v>40222</v>
      </c>
      <c r="E3085" s="37"/>
      <c r="F3085" s="37"/>
      <c r="G3085" s="37"/>
      <c r="H3085" s="37"/>
      <c r="I3085" s="37"/>
      <c r="J3085" s="38" t="s">
        <v>207</v>
      </c>
      <c r="K3085" s="38"/>
      <c r="L3085" s="38"/>
      <c r="M3085" s="38"/>
      <c r="N3085" s="38"/>
      <c r="O3085" s="38"/>
      <c r="P3085" s="38"/>
      <c r="U3085" s="39"/>
      <c r="V3085" s="47"/>
      <c r="W3085" s="47"/>
      <c r="X3085" s="39"/>
      <c r="Z3085" s="34" t="s">
        <v>51</v>
      </c>
      <c r="AA3085" s="34">
        <v>424.97899999999998</v>
      </c>
      <c r="AD3085" s="40"/>
    </row>
    <row r="3086" spans="1:30" s="34" customFormat="1" x14ac:dyDescent="0.2">
      <c r="A3086" s="34" t="s">
        <v>200</v>
      </c>
      <c r="B3086" s="42">
        <v>473419095052401</v>
      </c>
      <c r="C3086" s="36">
        <v>313</v>
      </c>
      <c r="D3086" s="37">
        <v>40246</v>
      </c>
      <c r="E3086" s="37"/>
      <c r="F3086" s="37"/>
      <c r="G3086" s="37"/>
      <c r="H3086" s="37"/>
      <c r="I3086" s="37"/>
      <c r="J3086" s="38" t="s">
        <v>207</v>
      </c>
      <c r="K3086" s="38"/>
      <c r="L3086" s="38"/>
      <c r="M3086" s="38"/>
      <c r="N3086" s="38"/>
      <c r="O3086" s="38"/>
      <c r="P3086" s="38"/>
      <c r="U3086" s="39"/>
      <c r="V3086" s="47"/>
      <c r="W3086" s="47"/>
      <c r="X3086" s="39"/>
      <c r="Z3086" s="34" t="s">
        <v>51</v>
      </c>
      <c r="AA3086" s="34">
        <v>424.97899999999998</v>
      </c>
      <c r="AD3086" s="40"/>
    </row>
    <row r="3087" spans="1:30" s="34" customFormat="1" x14ac:dyDescent="0.2">
      <c r="A3087" s="34" t="s">
        <v>200</v>
      </c>
      <c r="B3087" s="42">
        <v>473419095052401</v>
      </c>
      <c r="C3087" s="36">
        <v>313</v>
      </c>
      <c r="D3087" s="37">
        <v>40274</v>
      </c>
      <c r="E3087" s="37"/>
      <c r="F3087" s="37"/>
      <c r="G3087" s="37"/>
      <c r="H3087" s="37"/>
      <c r="I3087" s="37"/>
      <c r="J3087" s="38" t="s">
        <v>207</v>
      </c>
      <c r="K3087" s="38"/>
      <c r="L3087" s="38"/>
      <c r="M3087" s="38"/>
      <c r="N3087" s="38"/>
      <c r="O3087" s="38"/>
      <c r="P3087" s="38"/>
      <c r="U3087" s="39">
        <v>3.14</v>
      </c>
      <c r="V3087" s="47">
        <f t="shared" ref="V3087:V3093" si="235">U3087*0.3048</f>
        <v>0.95707200000000003</v>
      </c>
      <c r="W3087" s="47"/>
      <c r="X3087" s="39"/>
      <c r="Z3087" s="34" t="s">
        <v>178</v>
      </c>
      <c r="AA3087" s="34">
        <v>424.97899999999998</v>
      </c>
      <c r="AB3087" s="34">
        <f t="shared" ref="AB3087:AB3093" si="236">AA3087-V3087</f>
        <v>424.021928</v>
      </c>
      <c r="AD3087" s="40">
        <f t="shared" ref="AD3087:AD3093" si="237">424.268-AB3087</f>
        <v>0.24607199999996965</v>
      </c>
    </row>
    <row r="3088" spans="1:30" s="34" customFormat="1" x14ac:dyDescent="0.2">
      <c r="A3088" s="34" t="s">
        <v>200</v>
      </c>
      <c r="B3088" s="42">
        <v>473419095052401</v>
      </c>
      <c r="C3088" s="36">
        <v>313</v>
      </c>
      <c r="D3088" s="37">
        <v>40302</v>
      </c>
      <c r="E3088" s="37"/>
      <c r="F3088" s="37"/>
      <c r="G3088" s="37"/>
      <c r="H3088" s="37"/>
      <c r="I3088" s="37"/>
      <c r="J3088" s="38" t="s">
        <v>207</v>
      </c>
      <c r="K3088" s="38"/>
      <c r="L3088" s="38"/>
      <c r="M3088" s="38"/>
      <c r="N3088" s="38"/>
      <c r="O3088" s="38"/>
      <c r="P3088" s="38"/>
      <c r="U3088" s="39">
        <v>3.08</v>
      </c>
      <c r="V3088" s="47">
        <f t="shared" si="235"/>
        <v>0.93878400000000006</v>
      </c>
      <c r="W3088" s="47"/>
      <c r="X3088" s="39"/>
      <c r="Z3088" s="34" t="s">
        <v>178</v>
      </c>
      <c r="AA3088" s="34">
        <v>424.97899999999998</v>
      </c>
      <c r="AB3088" s="34">
        <f t="shared" si="236"/>
        <v>424.04021599999999</v>
      </c>
      <c r="AD3088" s="40">
        <f t="shared" si="237"/>
        <v>0.22778399999998555</v>
      </c>
    </row>
    <row r="3089" spans="1:31" s="34" customFormat="1" x14ac:dyDescent="0.2">
      <c r="A3089" s="34" t="s">
        <v>200</v>
      </c>
      <c r="B3089" s="42">
        <v>473419095052401</v>
      </c>
      <c r="C3089" s="36">
        <v>313</v>
      </c>
      <c r="D3089" s="37">
        <v>40331</v>
      </c>
      <c r="E3089" s="37"/>
      <c r="F3089" s="37"/>
      <c r="G3089" s="37"/>
      <c r="H3089" s="37"/>
      <c r="I3089" s="37"/>
      <c r="J3089" s="38" t="s">
        <v>207</v>
      </c>
      <c r="K3089" s="38"/>
      <c r="L3089" s="38"/>
      <c r="M3089" s="38"/>
      <c r="N3089" s="38"/>
      <c r="O3089" s="38"/>
      <c r="P3089" s="38"/>
      <c r="U3089" s="39">
        <v>3.1</v>
      </c>
      <c r="V3089" s="47">
        <f t="shared" si="235"/>
        <v>0.94488000000000005</v>
      </c>
      <c r="W3089" s="47"/>
      <c r="X3089" s="39"/>
      <c r="Z3089" s="34" t="s">
        <v>178</v>
      </c>
      <c r="AA3089" s="34">
        <v>424.97899999999998</v>
      </c>
      <c r="AB3089" s="34">
        <f t="shared" si="236"/>
        <v>424.03411999999997</v>
      </c>
      <c r="AD3089" s="40">
        <f t="shared" si="237"/>
        <v>0.2338799999999992</v>
      </c>
    </row>
    <row r="3090" spans="1:31" s="34" customFormat="1" x14ac:dyDescent="0.2">
      <c r="A3090" s="34" t="s">
        <v>200</v>
      </c>
      <c r="B3090" s="42">
        <v>473419095052401</v>
      </c>
      <c r="C3090" s="36">
        <v>313</v>
      </c>
      <c r="D3090" s="37">
        <v>40384</v>
      </c>
      <c r="E3090" s="37"/>
      <c r="F3090" s="37"/>
      <c r="G3090" s="37"/>
      <c r="H3090" s="37"/>
      <c r="I3090" s="37"/>
      <c r="J3090" s="38" t="s">
        <v>207</v>
      </c>
      <c r="K3090" s="38"/>
      <c r="L3090" s="38"/>
      <c r="M3090" s="38"/>
      <c r="N3090" s="38"/>
      <c r="O3090" s="38"/>
      <c r="P3090" s="38"/>
      <c r="U3090" s="39">
        <v>3.21</v>
      </c>
      <c r="V3090" s="47">
        <f t="shared" si="235"/>
        <v>0.97840800000000006</v>
      </c>
      <c r="W3090" s="47"/>
      <c r="X3090" s="39"/>
      <c r="Z3090" s="34" t="s">
        <v>178</v>
      </c>
      <c r="AA3090" s="34">
        <v>424.97899999999998</v>
      </c>
      <c r="AB3090" s="34">
        <f t="shared" si="236"/>
        <v>424.00059199999998</v>
      </c>
      <c r="AD3090" s="40">
        <f t="shared" si="237"/>
        <v>0.26740799999998899</v>
      </c>
    </row>
    <row r="3091" spans="1:31" s="34" customFormat="1" x14ac:dyDescent="0.2">
      <c r="A3091" s="34" t="s">
        <v>200</v>
      </c>
      <c r="B3091" s="42">
        <v>473419095052401</v>
      </c>
      <c r="C3091" s="36">
        <v>313</v>
      </c>
      <c r="D3091" s="37">
        <v>40417</v>
      </c>
      <c r="E3091" s="37"/>
      <c r="F3091" s="37"/>
      <c r="G3091" s="37"/>
      <c r="H3091" s="37"/>
      <c r="I3091" s="37"/>
      <c r="J3091" s="38" t="s">
        <v>207</v>
      </c>
      <c r="K3091" s="38"/>
      <c r="L3091" s="38"/>
      <c r="M3091" s="38"/>
      <c r="N3091" s="38"/>
      <c r="O3091" s="38"/>
      <c r="P3091" s="38"/>
      <c r="U3091" s="39">
        <v>2.77</v>
      </c>
      <c r="V3091" s="47">
        <f t="shared" si="235"/>
        <v>0.84429600000000005</v>
      </c>
      <c r="W3091" s="47"/>
      <c r="X3091" s="39"/>
      <c r="Z3091" s="34" t="s">
        <v>178</v>
      </c>
      <c r="AA3091" s="34">
        <v>424.97899999999998</v>
      </c>
      <c r="AB3091" s="34">
        <f t="shared" si="236"/>
        <v>424.134704</v>
      </c>
      <c r="AD3091" s="40">
        <f t="shared" si="237"/>
        <v>0.13329599999997299</v>
      </c>
    </row>
    <row r="3092" spans="1:31" s="34" customFormat="1" x14ac:dyDescent="0.2">
      <c r="A3092" s="34" t="s">
        <v>200</v>
      </c>
      <c r="B3092" s="42">
        <v>473419095052401</v>
      </c>
      <c r="C3092" s="36">
        <v>313</v>
      </c>
      <c r="D3092" s="37">
        <v>40441</v>
      </c>
      <c r="E3092" s="37"/>
      <c r="F3092" s="37"/>
      <c r="G3092" s="37"/>
      <c r="H3092" s="37"/>
      <c r="I3092" s="37"/>
      <c r="J3092" s="38" t="s">
        <v>207</v>
      </c>
      <c r="K3092" s="38"/>
      <c r="L3092" s="38"/>
      <c r="M3092" s="38"/>
      <c r="N3092" s="38"/>
      <c r="O3092" s="38"/>
      <c r="P3092" s="38"/>
      <c r="U3092" s="39">
        <v>2.56</v>
      </c>
      <c r="V3092" s="47">
        <f t="shared" si="235"/>
        <v>0.78028800000000009</v>
      </c>
      <c r="W3092" s="47"/>
      <c r="X3092" s="39"/>
      <c r="Z3092" s="34" t="s">
        <v>178</v>
      </c>
      <c r="AA3092" s="34">
        <v>424.97899999999998</v>
      </c>
      <c r="AB3092" s="34">
        <f t="shared" si="236"/>
        <v>424.198712</v>
      </c>
      <c r="AD3092" s="40">
        <f t="shared" si="237"/>
        <v>6.9287999999971817E-2</v>
      </c>
    </row>
    <row r="3093" spans="1:31" s="34" customFormat="1" x14ac:dyDescent="0.2">
      <c r="A3093" s="34" t="s">
        <v>200</v>
      </c>
      <c r="B3093" s="42">
        <v>473419095052401</v>
      </c>
      <c r="C3093" s="36">
        <v>313</v>
      </c>
      <c r="D3093" s="37">
        <v>40486</v>
      </c>
      <c r="E3093" s="37"/>
      <c r="F3093" s="37"/>
      <c r="G3093" s="37"/>
      <c r="H3093" s="37"/>
      <c r="I3093" s="37"/>
      <c r="J3093" s="38" t="s">
        <v>207</v>
      </c>
      <c r="K3093" s="38"/>
      <c r="L3093" s="38"/>
      <c r="M3093" s="38"/>
      <c r="N3093" s="38"/>
      <c r="O3093" s="38"/>
      <c r="P3093" s="38"/>
      <c r="U3093" s="39">
        <v>2.33</v>
      </c>
      <c r="V3093" s="47">
        <f t="shared" si="235"/>
        <v>0.71018400000000004</v>
      </c>
      <c r="W3093" s="47"/>
      <c r="X3093" s="39"/>
      <c r="Z3093" s="34" t="s">
        <v>178</v>
      </c>
      <c r="AA3093" s="34">
        <v>424.97899999999998</v>
      </c>
      <c r="AB3093" s="34">
        <f t="shared" si="236"/>
        <v>424.26881599999996</v>
      </c>
      <c r="AD3093" s="40">
        <f t="shared" si="237"/>
        <v>-8.1599999998616113E-4</v>
      </c>
    </row>
    <row r="3094" spans="1:31" s="34" customFormat="1" x14ac:dyDescent="0.2">
      <c r="A3094" s="34" t="s">
        <v>200</v>
      </c>
      <c r="C3094" s="36"/>
      <c r="D3094" s="37"/>
      <c r="E3094" s="37"/>
      <c r="F3094" s="37"/>
      <c r="G3094" s="37"/>
      <c r="H3094" s="37"/>
      <c r="I3094" s="37"/>
      <c r="J3094" s="38"/>
      <c r="K3094" s="38"/>
      <c r="L3094" s="38"/>
      <c r="M3094" s="38"/>
      <c r="N3094" s="38"/>
      <c r="O3094" s="38"/>
      <c r="P3094" s="38"/>
      <c r="U3094" s="39"/>
      <c r="V3094" s="49"/>
      <c r="W3094" s="49"/>
      <c r="X3094" s="39"/>
    </row>
    <row r="3095" spans="1:31" s="34" customFormat="1" x14ac:dyDescent="0.2">
      <c r="A3095" s="34" t="s">
        <v>200</v>
      </c>
      <c r="C3095" s="36">
        <v>314</v>
      </c>
      <c r="D3095" s="37">
        <v>30482</v>
      </c>
      <c r="E3095" s="37"/>
      <c r="F3095" s="37"/>
      <c r="G3095" s="37"/>
      <c r="H3095" s="37"/>
      <c r="I3095" s="37"/>
      <c r="J3095" s="38" t="str">
        <f>IF(ISBLANK(Q3095),"V","S")</f>
        <v>S</v>
      </c>
      <c r="K3095" s="38"/>
      <c r="L3095" s="38"/>
      <c r="M3095" s="38"/>
      <c r="N3095" s="38"/>
      <c r="O3095" s="38"/>
      <c r="P3095" s="38"/>
      <c r="Q3095" s="34">
        <v>11</v>
      </c>
      <c r="R3095" s="34">
        <v>1.66</v>
      </c>
      <c r="U3095" s="39">
        <f t="shared" ref="U3095:U3158" si="238">V3095*3.281</f>
        <v>9.3410070000000012</v>
      </c>
      <c r="V3095" s="34">
        <v>2.847</v>
      </c>
      <c r="X3095" s="39"/>
      <c r="AA3095" s="34">
        <v>426.536</v>
      </c>
      <c r="AB3095" s="34">
        <v>423.68900000000002</v>
      </c>
      <c r="AD3095" s="34">
        <v>2.2869999999999999</v>
      </c>
    </row>
    <row r="3096" spans="1:31" s="34" customFormat="1" x14ac:dyDescent="0.2">
      <c r="A3096" s="34" t="s">
        <v>200</v>
      </c>
      <c r="C3096" s="36">
        <v>314</v>
      </c>
      <c r="D3096" s="37">
        <v>30483</v>
      </c>
      <c r="E3096" s="37"/>
      <c r="F3096" s="37"/>
      <c r="G3096" s="37"/>
      <c r="H3096" s="37"/>
      <c r="I3096" s="37"/>
      <c r="J3096" s="38" t="s">
        <v>202</v>
      </c>
      <c r="K3096" s="38"/>
      <c r="L3096" s="38"/>
      <c r="M3096" s="38"/>
      <c r="N3096" s="38"/>
      <c r="O3096" s="38"/>
      <c r="P3096" s="38"/>
      <c r="Q3096" s="34">
        <v>11</v>
      </c>
      <c r="R3096" s="34">
        <v>1.92</v>
      </c>
      <c r="U3096" s="39"/>
      <c r="X3096" s="39">
        <v>9.08</v>
      </c>
      <c r="Y3096" s="34">
        <v>2.7679999999999998</v>
      </c>
      <c r="AA3096" s="34">
        <v>426.536</v>
      </c>
      <c r="AC3096" s="34">
        <v>423.76900000000001</v>
      </c>
      <c r="AE3096" s="34">
        <v>2.2080000000000002</v>
      </c>
    </row>
    <row r="3097" spans="1:31" s="34" customFormat="1" x14ac:dyDescent="0.2">
      <c r="A3097" s="34" t="s">
        <v>200</v>
      </c>
      <c r="C3097" s="36">
        <v>314</v>
      </c>
      <c r="D3097" s="37">
        <v>30488</v>
      </c>
      <c r="E3097" s="37"/>
      <c r="F3097" s="37"/>
      <c r="G3097" s="37"/>
      <c r="H3097" s="37"/>
      <c r="I3097" s="37"/>
      <c r="J3097" s="38" t="s">
        <v>202</v>
      </c>
      <c r="K3097" s="38"/>
      <c r="L3097" s="38"/>
      <c r="M3097" s="38"/>
      <c r="N3097" s="38"/>
      <c r="O3097" s="38"/>
      <c r="P3097" s="38"/>
      <c r="Q3097" s="34">
        <v>11</v>
      </c>
      <c r="R3097" s="34">
        <v>2.11</v>
      </c>
      <c r="U3097" s="39"/>
      <c r="X3097" s="39">
        <v>8.89</v>
      </c>
      <c r="Y3097" s="34">
        <v>2.71</v>
      </c>
      <c r="AA3097" s="34">
        <v>426.536</v>
      </c>
      <c r="AC3097" s="34">
        <v>423.827</v>
      </c>
      <c r="AE3097" s="34">
        <v>2.15</v>
      </c>
    </row>
    <row r="3098" spans="1:31" s="34" customFormat="1" x14ac:dyDescent="0.2">
      <c r="A3098" s="34" t="s">
        <v>200</v>
      </c>
      <c r="C3098" s="36">
        <v>314</v>
      </c>
      <c r="D3098" s="37">
        <v>30509</v>
      </c>
      <c r="E3098" s="37"/>
      <c r="F3098" s="37"/>
      <c r="G3098" s="37"/>
      <c r="H3098" s="37"/>
      <c r="I3098" s="37"/>
      <c r="J3098" s="38" t="s">
        <v>202</v>
      </c>
      <c r="K3098" s="38"/>
      <c r="L3098" s="38"/>
      <c r="M3098" s="38"/>
      <c r="N3098" s="38"/>
      <c r="O3098" s="38"/>
      <c r="P3098" s="38"/>
      <c r="Q3098" s="34">
        <v>10</v>
      </c>
      <c r="R3098" s="34">
        <v>1.39</v>
      </c>
      <c r="U3098" s="39"/>
      <c r="X3098" s="39">
        <v>8.61</v>
      </c>
      <c r="Y3098" s="34">
        <v>2.6240000000000001</v>
      </c>
      <c r="AA3098" s="34">
        <v>426.536</v>
      </c>
      <c r="AC3098" s="34">
        <v>423.91199999999998</v>
      </c>
      <c r="AE3098" s="34">
        <v>2.0640000000000001</v>
      </c>
    </row>
    <row r="3099" spans="1:31" s="34" customFormat="1" x14ac:dyDescent="0.2">
      <c r="A3099" s="34" t="s">
        <v>200</v>
      </c>
      <c r="C3099" s="36">
        <v>314</v>
      </c>
      <c r="D3099" s="37">
        <v>30524</v>
      </c>
      <c r="E3099" s="37"/>
      <c r="F3099" s="37"/>
      <c r="G3099" s="37"/>
      <c r="H3099" s="37"/>
      <c r="I3099" s="37"/>
      <c r="J3099" s="38" t="s">
        <v>202</v>
      </c>
      <c r="K3099" s="38"/>
      <c r="L3099" s="38"/>
      <c r="M3099" s="38"/>
      <c r="N3099" s="38"/>
      <c r="O3099" s="38"/>
      <c r="P3099" s="38"/>
      <c r="Q3099" s="34">
        <v>10</v>
      </c>
      <c r="R3099" s="34">
        <v>1.45</v>
      </c>
      <c r="U3099" s="39"/>
      <c r="X3099" s="39">
        <v>8.5500000000000007</v>
      </c>
      <c r="Y3099" s="34">
        <v>2.6059999999999999</v>
      </c>
      <c r="AA3099" s="34">
        <v>426.536</v>
      </c>
      <c r="AC3099" s="34">
        <v>423.93</v>
      </c>
      <c r="AE3099" s="34">
        <v>2.0459999999999998</v>
      </c>
    </row>
    <row r="3100" spans="1:31" s="34" customFormat="1" x14ac:dyDescent="0.2">
      <c r="A3100" s="34" t="s">
        <v>200</v>
      </c>
      <c r="C3100" s="36">
        <v>314</v>
      </c>
      <c r="D3100" s="37">
        <v>30566</v>
      </c>
      <c r="E3100" s="37"/>
      <c r="F3100" s="37"/>
      <c r="G3100" s="37"/>
      <c r="H3100" s="37"/>
      <c r="I3100" s="37"/>
      <c r="J3100" s="38" t="s">
        <v>202</v>
      </c>
      <c r="K3100" s="38"/>
      <c r="L3100" s="38"/>
      <c r="M3100" s="38"/>
      <c r="N3100" s="38"/>
      <c r="O3100" s="38"/>
      <c r="P3100" s="38"/>
      <c r="U3100" s="39">
        <f t="shared" si="238"/>
        <v>10.801052</v>
      </c>
      <c r="V3100" s="34">
        <v>3.2919999999999998</v>
      </c>
      <c r="X3100" s="39"/>
      <c r="AA3100" s="34">
        <v>426.536</v>
      </c>
      <c r="AB3100" s="34">
        <v>423.24400000000003</v>
      </c>
      <c r="AD3100" s="34">
        <v>2.7320000000000002</v>
      </c>
    </row>
    <row r="3101" spans="1:31" s="34" customFormat="1" x14ac:dyDescent="0.2">
      <c r="A3101" s="34" t="s">
        <v>200</v>
      </c>
      <c r="C3101" s="36">
        <v>314</v>
      </c>
      <c r="D3101" s="37">
        <v>30586</v>
      </c>
      <c r="E3101" s="37"/>
      <c r="F3101" s="37"/>
      <c r="G3101" s="37"/>
      <c r="H3101" s="37"/>
      <c r="I3101" s="37"/>
      <c r="J3101" s="38" t="s">
        <v>202</v>
      </c>
      <c r="K3101" s="38"/>
      <c r="L3101" s="38"/>
      <c r="M3101" s="38"/>
      <c r="N3101" s="38"/>
      <c r="O3101" s="38"/>
      <c r="P3101" s="38"/>
      <c r="U3101" s="39"/>
      <c r="X3101" s="39">
        <v>8.75</v>
      </c>
      <c r="Y3101" s="34">
        <v>2.6669999999999998</v>
      </c>
      <c r="AA3101" s="34">
        <v>426.536</v>
      </c>
      <c r="AC3101" s="34">
        <v>423.86900000000003</v>
      </c>
      <c r="AE3101" s="34">
        <v>2.1070000000000002</v>
      </c>
    </row>
    <row r="3102" spans="1:31" s="34" customFormat="1" x14ac:dyDescent="0.2">
      <c r="A3102" s="34" t="s">
        <v>200</v>
      </c>
      <c r="C3102" s="36">
        <v>314</v>
      </c>
      <c r="D3102" s="37">
        <v>30739</v>
      </c>
      <c r="E3102" s="37"/>
      <c r="F3102" s="37"/>
      <c r="G3102" s="37"/>
      <c r="H3102" s="37"/>
      <c r="I3102" s="37"/>
      <c r="J3102" s="38" t="str">
        <f>IF(ISBLANK(Q3102),"V","S")</f>
        <v>S</v>
      </c>
      <c r="K3102" s="38"/>
      <c r="L3102" s="38"/>
      <c r="M3102" s="38"/>
      <c r="N3102" s="38"/>
      <c r="O3102" s="38"/>
      <c r="P3102" s="38"/>
      <c r="Q3102" s="34">
        <v>9.5</v>
      </c>
      <c r="R3102" s="34">
        <v>0.31</v>
      </c>
      <c r="U3102" s="39">
        <f t="shared" si="238"/>
        <v>9.1900810000000011</v>
      </c>
      <c r="V3102" s="34">
        <v>2.8010000000000002</v>
      </c>
      <c r="X3102" s="39">
        <v>9.19</v>
      </c>
      <c r="Y3102" s="34">
        <v>2.8010000000000002</v>
      </c>
      <c r="AA3102" s="34">
        <v>426.536</v>
      </c>
      <c r="AB3102" s="34">
        <v>423.73500000000001</v>
      </c>
      <c r="AC3102" s="34">
        <v>423.73500000000001</v>
      </c>
      <c r="AD3102" s="34">
        <v>2.2410000000000001</v>
      </c>
      <c r="AE3102" s="34">
        <v>2.2410000000000001</v>
      </c>
    </row>
    <row r="3103" spans="1:31" s="34" customFormat="1" x14ac:dyDescent="0.2">
      <c r="A3103" s="34" t="s">
        <v>200</v>
      </c>
      <c r="C3103" s="36">
        <v>314</v>
      </c>
      <c r="D3103" s="37">
        <v>30778</v>
      </c>
      <c r="E3103" s="37"/>
      <c r="F3103" s="37"/>
      <c r="G3103" s="37"/>
      <c r="H3103" s="37"/>
      <c r="I3103" s="37"/>
      <c r="J3103" s="38" t="str">
        <f>IF(ISBLANK(Q3103),"V","S")</f>
        <v>S</v>
      </c>
      <c r="K3103" s="38"/>
      <c r="L3103" s="38"/>
      <c r="M3103" s="38"/>
      <c r="N3103" s="38"/>
      <c r="O3103" s="38"/>
      <c r="P3103" s="38"/>
      <c r="Q3103" s="34">
        <v>10</v>
      </c>
      <c r="R3103" s="34">
        <v>1.06</v>
      </c>
      <c r="U3103" s="39"/>
      <c r="X3103" s="39">
        <v>8.94</v>
      </c>
      <c r="Y3103" s="34">
        <v>2.7250000000000001</v>
      </c>
      <c r="AA3103" s="34">
        <v>426.536</v>
      </c>
      <c r="AC3103" s="34">
        <v>423.81099999999998</v>
      </c>
      <c r="AE3103" s="34">
        <v>2.165</v>
      </c>
    </row>
    <row r="3104" spans="1:31" s="34" customFormat="1" x14ac:dyDescent="0.2">
      <c r="A3104" s="34" t="s">
        <v>200</v>
      </c>
      <c r="C3104" s="36">
        <v>314</v>
      </c>
      <c r="D3104" s="37">
        <v>30785</v>
      </c>
      <c r="E3104" s="37"/>
      <c r="F3104" s="37"/>
      <c r="G3104" s="37"/>
      <c r="H3104" s="37"/>
      <c r="I3104" s="37"/>
      <c r="J3104" s="38" t="str">
        <f>IF(ISBLANK(Q3104),"V","S")</f>
        <v>S</v>
      </c>
      <c r="K3104" s="38"/>
      <c r="L3104" s="38"/>
      <c r="M3104" s="38"/>
      <c r="N3104" s="38"/>
      <c r="O3104" s="38"/>
      <c r="P3104" s="38"/>
      <c r="Q3104" s="34">
        <v>10</v>
      </c>
      <c r="R3104" s="34">
        <v>1.03</v>
      </c>
      <c r="U3104" s="39"/>
      <c r="X3104" s="39">
        <v>8.9700000000000006</v>
      </c>
      <c r="Y3104" s="34">
        <v>2.734</v>
      </c>
      <c r="AA3104" s="34">
        <v>426.536</v>
      </c>
      <c r="AC3104" s="34">
        <v>423.80200000000002</v>
      </c>
      <c r="AE3104" s="34">
        <v>2.1739999999999999</v>
      </c>
    </row>
    <row r="3105" spans="1:32" s="34" customFormat="1" x14ac:dyDescent="0.2">
      <c r="A3105" s="34" t="s">
        <v>200</v>
      </c>
      <c r="C3105" s="36">
        <v>314</v>
      </c>
      <c r="D3105" s="37">
        <v>30799</v>
      </c>
      <c r="E3105" s="37"/>
      <c r="F3105" s="37"/>
      <c r="G3105" s="37"/>
      <c r="H3105" s="37"/>
      <c r="I3105" s="37"/>
      <c r="J3105" s="38" t="str">
        <f>IF(ISBLANK(Q3105),"V","S")</f>
        <v>S</v>
      </c>
      <c r="K3105" s="38"/>
      <c r="L3105" s="38"/>
      <c r="M3105" s="38"/>
      <c r="N3105" s="38"/>
      <c r="O3105" s="38"/>
      <c r="P3105" s="38"/>
      <c r="Q3105" s="34">
        <v>10</v>
      </c>
      <c r="R3105" s="34">
        <v>1.1299999999999999</v>
      </c>
      <c r="U3105" s="39"/>
      <c r="X3105" s="39">
        <v>8.8699999999999992</v>
      </c>
      <c r="Y3105" s="34">
        <v>2.7040000000000002</v>
      </c>
      <c r="AA3105" s="34">
        <v>426.536</v>
      </c>
      <c r="AC3105" s="34">
        <v>423.83300000000003</v>
      </c>
      <c r="AE3105" s="34">
        <v>2.1440000000000001</v>
      </c>
    </row>
    <row r="3106" spans="1:32" s="34" customFormat="1" x14ac:dyDescent="0.2">
      <c r="A3106" s="34" t="s">
        <v>200</v>
      </c>
      <c r="C3106" s="36">
        <v>314</v>
      </c>
      <c r="D3106" s="37">
        <v>30806</v>
      </c>
      <c r="E3106" s="37"/>
      <c r="F3106" s="37"/>
      <c r="G3106" s="37"/>
      <c r="H3106" s="37"/>
      <c r="I3106" s="37"/>
      <c r="J3106" s="38" t="s">
        <v>206</v>
      </c>
      <c r="K3106" s="38"/>
      <c r="L3106" s="38"/>
      <c r="M3106" s="38"/>
      <c r="N3106" s="38"/>
      <c r="O3106" s="38"/>
      <c r="P3106" s="38"/>
      <c r="U3106" s="39">
        <f t="shared" si="238"/>
        <v>11.060251000000001</v>
      </c>
      <c r="V3106" s="34">
        <v>3.371</v>
      </c>
      <c r="X3106" s="39">
        <v>8.82</v>
      </c>
      <c r="Y3106" s="34">
        <v>2.6880000000000002</v>
      </c>
      <c r="AA3106" s="34">
        <v>426.536</v>
      </c>
      <c r="AB3106" s="34">
        <v>423.16500000000002</v>
      </c>
      <c r="AC3106" s="34">
        <v>423.84800000000001</v>
      </c>
      <c r="AD3106" s="34">
        <v>2.8109999999999999</v>
      </c>
      <c r="AE3106" s="34">
        <v>2.1280000000000001</v>
      </c>
      <c r="AF3106" s="34">
        <f t="shared" ref="AF3106:AF3169" si="239">AC3106-AB3106</f>
        <v>0.68299999999999272</v>
      </c>
    </row>
    <row r="3107" spans="1:32" s="34" customFormat="1" x14ac:dyDescent="0.2">
      <c r="A3107" s="34" t="s">
        <v>200</v>
      </c>
      <c r="C3107" s="36">
        <v>314</v>
      </c>
      <c r="D3107" s="37">
        <v>30830</v>
      </c>
      <c r="E3107" s="37"/>
      <c r="F3107" s="37"/>
      <c r="G3107" s="37"/>
      <c r="H3107" s="37"/>
      <c r="I3107" s="37"/>
      <c r="J3107" s="38" t="s">
        <v>206</v>
      </c>
      <c r="K3107" s="38"/>
      <c r="L3107" s="38"/>
      <c r="M3107" s="38"/>
      <c r="N3107" s="38"/>
      <c r="O3107" s="38"/>
      <c r="P3107" s="38"/>
      <c r="U3107" s="39"/>
      <c r="X3107" s="39">
        <v>8.84</v>
      </c>
      <c r="Y3107" s="34">
        <v>2.694</v>
      </c>
      <c r="AA3107" s="34">
        <v>426.536</v>
      </c>
      <c r="AC3107" s="34">
        <v>423.84199999999998</v>
      </c>
      <c r="AE3107" s="34">
        <v>2.1339999999999999</v>
      </c>
    </row>
    <row r="3108" spans="1:32" s="34" customFormat="1" x14ac:dyDescent="0.2">
      <c r="A3108" s="34" t="s">
        <v>200</v>
      </c>
      <c r="C3108" s="36">
        <v>314</v>
      </c>
      <c r="D3108" s="37">
        <v>30839</v>
      </c>
      <c r="E3108" s="37"/>
      <c r="F3108" s="37"/>
      <c r="G3108" s="37"/>
      <c r="H3108" s="37"/>
      <c r="I3108" s="37"/>
      <c r="J3108" s="38" t="s">
        <v>206</v>
      </c>
      <c r="K3108" s="38"/>
      <c r="L3108" s="38"/>
      <c r="M3108" s="38"/>
      <c r="N3108" s="38"/>
      <c r="O3108" s="38"/>
      <c r="P3108" s="38"/>
      <c r="U3108" s="39">
        <f t="shared" si="238"/>
        <v>11.152119000000001</v>
      </c>
      <c r="V3108" s="34">
        <v>3.399</v>
      </c>
      <c r="X3108" s="39">
        <v>8.73</v>
      </c>
      <c r="Y3108" s="34">
        <v>2.661</v>
      </c>
      <c r="AA3108" s="34">
        <v>426.536</v>
      </c>
      <c r="AB3108" s="34">
        <v>423.13799999999998</v>
      </c>
      <c r="AC3108" s="34">
        <v>423.875</v>
      </c>
      <c r="AD3108" s="34">
        <v>2.839</v>
      </c>
      <c r="AE3108" s="34">
        <v>2.101</v>
      </c>
      <c r="AF3108" s="34">
        <f t="shared" si="239"/>
        <v>0.73700000000002319</v>
      </c>
    </row>
    <row r="3109" spans="1:32" s="34" customFormat="1" x14ac:dyDescent="0.2">
      <c r="A3109" s="34" t="s">
        <v>200</v>
      </c>
      <c r="C3109" s="36">
        <v>314</v>
      </c>
      <c r="D3109" s="37">
        <v>30848</v>
      </c>
      <c r="E3109" s="37"/>
      <c r="F3109" s="37"/>
      <c r="G3109" s="37"/>
      <c r="H3109" s="37"/>
      <c r="I3109" s="37"/>
      <c r="J3109" s="38" t="s">
        <v>206</v>
      </c>
      <c r="K3109" s="38"/>
      <c r="L3109" s="38"/>
      <c r="M3109" s="38"/>
      <c r="N3109" s="38"/>
      <c r="O3109" s="38"/>
      <c r="P3109" s="38"/>
      <c r="U3109" s="39">
        <f t="shared" si="238"/>
        <v>10.820738</v>
      </c>
      <c r="V3109" s="34">
        <v>3.298</v>
      </c>
      <c r="X3109" s="39">
        <v>8.6</v>
      </c>
      <c r="Y3109" s="34">
        <v>2.621</v>
      </c>
      <c r="AA3109" s="34">
        <v>426.536</v>
      </c>
      <c r="AB3109" s="34">
        <v>423.238</v>
      </c>
      <c r="AC3109" s="34">
        <v>423.91500000000002</v>
      </c>
      <c r="AD3109" s="34">
        <v>2.738</v>
      </c>
      <c r="AE3109" s="34">
        <v>2.0609999999999999</v>
      </c>
      <c r="AF3109" s="34">
        <f t="shared" si="239"/>
        <v>0.67700000000002092</v>
      </c>
    </row>
    <row r="3110" spans="1:32" s="34" customFormat="1" x14ac:dyDescent="0.2">
      <c r="A3110" s="34" t="s">
        <v>200</v>
      </c>
      <c r="C3110" s="36">
        <v>314</v>
      </c>
      <c r="D3110" s="37">
        <v>30854</v>
      </c>
      <c r="E3110" s="37"/>
      <c r="F3110" s="37"/>
      <c r="G3110" s="37"/>
      <c r="H3110" s="37"/>
      <c r="I3110" s="37"/>
      <c r="J3110" s="38" t="s">
        <v>206</v>
      </c>
      <c r="K3110" s="38"/>
      <c r="L3110" s="38"/>
      <c r="M3110" s="38"/>
      <c r="N3110" s="38"/>
      <c r="O3110" s="38"/>
      <c r="P3110" s="38"/>
      <c r="U3110" s="39">
        <f t="shared" si="238"/>
        <v>9.7806610000000003</v>
      </c>
      <c r="V3110" s="34">
        <v>2.9809999999999999</v>
      </c>
      <c r="X3110" s="39">
        <v>8.4</v>
      </c>
      <c r="Y3110" s="34">
        <v>2.56</v>
      </c>
      <c r="AA3110" s="34">
        <v>426.536</v>
      </c>
      <c r="AB3110" s="34">
        <v>423.55500000000001</v>
      </c>
      <c r="AC3110" s="34">
        <v>423.976</v>
      </c>
      <c r="AD3110" s="34">
        <v>2.4209999999999998</v>
      </c>
      <c r="AE3110" s="34">
        <v>2</v>
      </c>
      <c r="AF3110" s="34">
        <f t="shared" si="239"/>
        <v>0.42099999999999227</v>
      </c>
    </row>
    <row r="3111" spans="1:32" s="34" customFormat="1" x14ac:dyDescent="0.2">
      <c r="A3111" s="34" t="s">
        <v>200</v>
      </c>
      <c r="C3111" s="36">
        <v>314</v>
      </c>
      <c r="D3111" s="37">
        <v>30861</v>
      </c>
      <c r="E3111" s="37"/>
      <c r="F3111" s="37"/>
      <c r="G3111" s="37"/>
      <c r="H3111" s="37"/>
      <c r="I3111" s="37"/>
      <c r="J3111" s="38" t="s">
        <v>206</v>
      </c>
      <c r="K3111" s="38"/>
      <c r="L3111" s="38"/>
      <c r="M3111" s="38"/>
      <c r="N3111" s="38"/>
      <c r="O3111" s="38"/>
      <c r="P3111" s="38"/>
      <c r="U3111" s="39">
        <f t="shared" si="238"/>
        <v>9.5805199999999999</v>
      </c>
      <c r="V3111" s="34">
        <v>2.92</v>
      </c>
      <c r="X3111" s="39">
        <v>8.41</v>
      </c>
      <c r="Y3111" s="34">
        <v>2.5630000000000002</v>
      </c>
      <c r="AA3111" s="34">
        <v>426.536</v>
      </c>
      <c r="AB3111" s="34">
        <v>423.61599999999999</v>
      </c>
      <c r="AC3111" s="34">
        <v>423.97300000000001</v>
      </c>
      <c r="AD3111" s="34">
        <v>2.36</v>
      </c>
      <c r="AE3111" s="34">
        <v>2.0030000000000001</v>
      </c>
      <c r="AF3111" s="34">
        <f t="shared" si="239"/>
        <v>0.35700000000002774</v>
      </c>
    </row>
    <row r="3112" spans="1:32" s="34" customFormat="1" x14ac:dyDescent="0.2">
      <c r="A3112" s="34" t="s">
        <v>200</v>
      </c>
      <c r="C3112" s="36">
        <v>314</v>
      </c>
      <c r="D3112" s="37">
        <v>30869</v>
      </c>
      <c r="E3112" s="37"/>
      <c r="F3112" s="37"/>
      <c r="G3112" s="37"/>
      <c r="H3112" s="37"/>
      <c r="I3112" s="37"/>
      <c r="J3112" s="38" t="s">
        <v>206</v>
      </c>
      <c r="K3112" s="38"/>
      <c r="L3112" s="38"/>
      <c r="M3112" s="38"/>
      <c r="N3112" s="38"/>
      <c r="O3112" s="38"/>
      <c r="P3112" s="38"/>
      <c r="U3112" s="39">
        <f t="shared" si="238"/>
        <v>9.5805199999999999</v>
      </c>
      <c r="V3112" s="34">
        <v>2.92</v>
      </c>
      <c r="X3112" s="39">
        <v>8.4</v>
      </c>
      <c r="Y3112" s="34">
        <v>2.56</v>
      </c>
      <c r="AA3112" s="34">
        <v>426.536</v>
      </c>
      <c r="AB3112" s="34">
        <v>423.61599999999999</v>
      </c>
      <c r="AC3112" s="34">
        <v>423.976</v>
      </c>
      <c r="AD3112" s="34">
        <v>2.36</v>
      </c>
      <c r="AE3112" s="34">
        <v>2</v>
      </c>
      <c r="AF3112" s="34">
        <f t="shared" si="239"/>
        <v>0.36000000000001364</v>
      </c>
    </row>
    <row r="3113" spans="1:32" s="34" customFormat="1" x14ac:dyDescent="0.2">
      <c r="A3113" s="34" t="s">
        <v>200</v>
      </c>
      <c r="C3113" s="36">
        <v>314</v>
      </c>
      <c r="D3113" s="37">
        <v>30881</v>
      </c>
      <c r="E3113" s="37"/>
      <c r="F3113" s="37"/>
      <c r="G3113" s="37"/>
      <c r="H3113" s="37"/>
      <c r="I3113" s="37"/>
      <c r="J3113" s="38" t="s">
        <v>206</v>
      </c>
      <c r="K3113" s="38"/>
      <c r="L3113" s="38"/>
      <c r="M3113" s="38"/>
      <c r="N3113" s="38"/>
      <c r="O3113" s="38"/>
      <c r="P3113" s="38"/>
      <c r="U3113" s="39">
        <f t="shared" si="238"/>
        <v>9.9611160000000005</v>
      </c>
      <c r="V3113" s="34">
        <v>3.036</v>
      </c>
      <c r="X3113" s="39">
        <v>8.6</v>
      </c>
      <c r="Y3113" s="34">
        <v>2.621</v>
      </c>
      <c r="AA3113" s="34">
        <v>426.536</v>
      </c>
      <c r="AB3113" s="34">
        <v>423.5</v>
      </c>
      <c r="AC3113" s="34">
        <v>423.91500000000002</v>
      </c>
      <c r="AD3113" s="34">
        <v>2.476</v>
      </c>
      <c r="AE3113" s="34">
        <v>2.0609999999999999</v>
      </c>
      <c r="AF3113" s="34">
        <f t="shared" si="239"/>
        <v>0.41500000000002046</v>
      </c>
    </row>
    <row r="3114" spans="1:32" s="34" customFormat="1" x14ac:dyDescent="0.2">
      <c r="A3114" s="34" t="s">
        <v>200</v>
      </c>
      <c r="C3114" s="36">
        <v>314</v>
      </c>
      <c r="D3114" s="37">
        <v>30897</v>
      </c>
      <c r="E3114" s="37"/>
      <c r="F3114" s="37"/>
      <c r="G3114" s="37"/>
      <c r="H3114" s="37"/>
      <c r="I3114" s="37"/>
      <c r="J3114" s="38" t="s">
        <v>206</v>
      </c>
      <c r="K3114" s="38"/>
      <c r="L3114" s="38"/>
      <c r="M3114" s="38"/>
      <c r="N3114" s="38"/>
      <c r="O3114" s="38"/>
      <c r="P3114" s="38"/>
      <c r="U3114" s="39">
        <f t="shared" si="238"/>
        <v>10.551696000000002</v>
      </c>
      <c r="V3114" s="34">
        <v>3.2160000000000002</v>
      </c>
      <c r="X3114" s="39">
        <v>8.77</v>
      </c>
      <c r="Y3114" s="34">
        <v>2.673</v>
      </c>
      <c r="AA3114" s="34">
        <v>426.536</v>
      </c>
      <c r="AB3114" s="34">
        <v>423.32100000000003</v>
      </c>
      <c r="AC3114" s="34">
        <v>423.863</v>
      </c>
      <c r="AD3114" s="34">
        <v>2.6560000000000001</v>
      </c>
      <c r="AE3114" s="34">
        <v>2.113</v>
      </c>
      <c r="AF3114" s="34">
        <f t="shared" si="239"/>
        <v>0.54199999999997317</v>
      </c>
    </row>
    <row r="3115" spans="1:32" s="34" customFormat="1" x14ac:dyDescent="0.2">
      <c r="A3115" s="34" t="s">
        <v>200</v>
      </c>
      <c r="C3115" s="36">
        <v>314</v>
      </c>
      <c r="D3115" s="37">
        <v>30904</v>
      </c>
      <c r="E3115" s="37"/>
      <c r="F3115" s="37"/>
      <c r="G3115" s="37"/>
      <c r="H3115" s="37"/>
      <c r="I3115" s="37"/>
      <c r="J3115" s="38" t="s">
        <v>206</v>
      </c>
      <c r="K3115" s="38"/>
      <c r="L3115" s="38"/>
      <c r="M3115" s="38"/>
      <c r="N3115" s="38"/>
      <c r="O3115" s="38"/>
      <c r="P3115" s="38"/>
      <c r="U3115" s="39">
        <f t="shared" si="238"/>
        <v>9.9217440000000003</v>
      </c>
      <c r="V3115" s="34">
        <v>3.024</v>
      </c>
      <c r="X3115" s="39">
        <v>8.74</v>
      </c>
      <c r="Y3115" s="34">
        <v>2.6640000000000001</v>
      </c>
      <c r="AA3115" s="34">
        <v>426.536</v>
      </c>
      <c r="AB3115" s="34">
        <v>423.51299999999998</v>
      </c>
      <c r="AC3115" s="34">
        <v>423.87200000000001</v>
      </c>
      <c r="AD3115" s="34">
        <v>2.464</v>
      </c>
      <c r="AE3115" s="34">
        <v>2.1040000000000001</v>
      </c>
      <c r="AF3115" s="34">
        <f t="shared" si="239"/>
        <v>0.35900000000003729</v>
      </c>
    </row>
    <row r="3116" spans="1:32" s="34" customFormat="1" x14ac:dyDescent="0.2">
      <c r="A3116" s="34" t="s">
        <v>200</v>
      </c>
      <c r="C3116" s="36">
        <v>314</v>
      </c>
      <c r="D3116" s="37">
        <v>30911</v>
      </c>
      <c r="E3116" s="37"/>
      <c r="F3116" s="37"/>
      <c r="G3116" s="37"/>
      <c r="H3116" s="37"/>
      <c r="I3116" s="37"/>
      <c r="J3116" s="38" t="s">
        <v>206</v>
      </c>
      <c r="K3116" s="38"/>
      <c r="L3116" s="38"/>
      <c r="M3116" s="38"/>
      <c r="N3116" s="38"/>
      <c r="O3116" s="38"/>
      <c r="P3116" s="38"/>
      <c r="U3116" s="39">
        <f t="shared" si="238"/>
        <v>10.919167999999999</v>
      </c>
      <c r="V3116" s="34">
        <v>3.3279999999999998</v>
      </c>
      <c r="X3116" s="39">
        <v>8.85</v>
      </c>
      <c r="Y3116" s="34">
        <v>2.698</v>
      </c>
      <c r="AA3116" s="34">
        <v>426.536</v>
      </c>
      <c r="AB3116" s="34">
        <v>423.20800000000003</v>
      </c>
      <c r="AC3116" s="34">
        <v>423.839</v>
      </c>
      <c r="AD3116" s="34">
        <v>2.7679999999999998</v>
      </c>
      <c r="AE3116" s="34">
        <v>2.1379999999999999</v>
      </c>
      <c r="AF3116" s="34">
        <f t="shared" si="239"/>
        <v>0.63099999999997181</v>
      </c>
    </row>
    <row r="3117" spans="1:32" s="34" customFormat="1" x14ac:dyDescent="0.2">
      <c r="A3117" s="34" t="s">
        <v>200</v>
      </c>
      <c r="C3117" s="36">
        <v>314</v>
      </c>
      <c r="D3117" s="37">
        <v>30917</v>
      </c>
      <c r="E3117" s="37"/>
      <c r="F3117" s="37"/>
      <c r="G3117" s="37"/>
      <c r="H3117" s="37"/>
      <c r="I3117" s="37"/>
      <c r="J3117" s="38" t="s">
        <v>206</v>
      </c>
      <c r="K3117" s="38"/>
      <c r="L3117" s="38"/>
      <c r="M3117" s="38"/>
      <c r="N3117" s="38"/>
      <c r="O3117" s="38"/>
      <c r="P3117" s="38"/>
      <c r="U3117" s="39">
        <f t="shared" si="238"/>
        <v>10.919167999999999</v>
      </c>
      <c r="V3117" s="34">
        <v>3.3279999999999998</v>
      </c>
      <c r="X3117" s="39">
        <v>8.83</v>
      </c>
      <c r="Y3117" s="34">
        <v>2.6909999999999998</v>
      </c>
      <c r="AA3117" s="34">
        <v>426.536</v>
      </c>
      <c r="AB3117" s="34">
        <v>423.20800000000003</v>
      </c>
      <c r="AC3117" s="34">
        <v>423.84500000000003</v>
      </c>
      <c r="AD3117" s="34">
        <v>2.7679999999999998</v>
      </c>
      <c r="AE3117" s="34">
        <v>2.1309999999999998</v>
      </c>
      <c r="AF3117" s="34">
        <f t="shared" si="239"/>
        <v>0.63700000000000045</v>
      </c>
    </row>
    <row r="3118" spans="1:32" s="34" customFormat="1" x14ac:dyDescent="0.2">
      <c r="A3118" s="34" t="s">
        <v>200</v>
      </c>
      <c r="C3118" s="36">
        <v>314</v>
      </c>
      <c r="D3118" s="37">
        <v>30925</v>
      </c>
      <c r="E3118" s="37"/>
      <c r="F3118" s="37"/>
      <c r="G3118" s="37"/>
      <c r="H3118" s="37"/>
      <c r="I3118" s="37"/>
      <c r="J3118" s="38" t="s">
        <v>206</v>
      </c>
      <c r="K3118" s="38"/>
      <c r="L3118" s="38"/>
      <c r="M3118" s="38"/>
      <c r="N3118" s="38"/>
      <c r="O3118" s="38"/>
      <c r="P3118" s="38"/>
      <c r="U3118" s="39">
        <f t="shared" si="238"/>
        <v>10.951978</v>
      </c>
      <c r="V3118" s="34">
        <v>3.3380000000000001</v>
      </c>
      <c r="X3118" s="39">
        <v>8.85</v>
      </c>
      <c r="Y3118" s="34">
        <v>2.698</v>
      </c>
      <c r="AA3118" s="34">
        <v>426.536</v>
      </c>
      <c r="AB3118" s="34">
        <v>423.19900000000001</v>
      </c>
      <c r="AC3118" s="34">
        <v>423.839</v>
      </c>
      <c r="AD3118" s="34">
        <v>2.778</v>
      </c>
      <c r="AE3118" s="34">
        <v>2.1379999999999999</v>
      </c>
      <c r="AF3118" s="34">
        <f t="shared" si="239"/>
        <v>0.63999999999998636</v>
      </c>
    </row>
    <row r="3119" spans="1:32" s="34" customFormat="1" x14ac:dyDescent="0.2">
      <c r="A3119" s="34" t="s">
        <v>200</v>
      </c>
      <c r="C3119" s="36">
        <v>314</v>
      </c>
      <c r="D3119" s="37">
        <v>30934</v>
      </c>
      <c r="E3119" s="37"/>
      <c r="F3119" s="37"/>
      <c r="G3119" s="37"/>
      <c r="H3119" s="37"/>
      <c r="I3119" s="37"/>
      <c r="J3119" s="38" t="s">
        <v>206</v>
      </c>
      <c r="K3119" s="38"/>
      <c r="L3119" s="38"/>
      <c r="M3119" s="38"/>
      <c r="N3119" s="38"/>
      <c r="O3119" s="38"/>
      <c r="P3119" s="38"/>
      <c r="U3119" s="39">
        <f t="shared" si="238"/>
        <v>11.030722000000001</v>
      </c>
      <c r="V3119" s="34">
        <v>3.3620000000000001</v>
      </c>
      <c r="X3119" s="39">
        <v>8.8800000000000008</v>
      </c>
      <c r="Y3119" s="34">
        <v>2.7069999999999999</v>
      </c>
      <c r="AA3119" s="34">
        <v>426.536</v>
      </c>
      <c r="AB3119" s="34">
        <v>423.17399999999998</v>
      </c>
      <c r="AC3119" s="34">
        <v>423.83</v>
      </c>
      <c r="AD3119" s="34">
        <v>2.802</v>
      </c>
      <c r="AE3119" s="34">
        <v>2.1469999999999998</v>
      </c>
      <c r="AF3119" s="34">
        <f t="shared" si="239"/>
        <v>0.65600000000000591</v>
      </c>
    </row>
    <row r="3120" spans="1:32" s="34" customFormat="1" x14ac:dyDescent="0.2">
      <c r="A3120" s="34" t="s">
        <v>200</v>
      </c>
      <c r="C3120" s="36">
        <v>314</v>
      </c>
      <c r="D3120" s="37">
        <v>30945</v>
      </c>
      <c r="E3120" s="37"/>
      <c r="F3120" s="37"/>
      <c r="G3120" s="37"/>
      <c r="H3120" s="37"/>
      <c r="I3120" s="37"/>
      <c r="J3120" s="38" t="s">
        <v>206</v>
      </c>
      <c r="K3120" s="38"/>
      <c r="L3120" s="38"/>
      <c r="M3120" s="38"/>
      <c r="N3120" s="38"/>
      <c r="O3120" s="38"/>
      <c r="P3120" s="38"/>
      <c r="U3120" s="39">
        <f t="shared" si="238"/>
        <v>11.099623000000001</v>
      </c>
      <c r="V3120" s="34">
        <v>3.383</v>
      </c>
      <c r="X3120" s="39"/>
      <c r="AA3120" s="34">
        <v>426.536</v>
      </c>
      <c r="AB3120" s="34">
        <v>423.15300000000002</v>
      </c>
      <c r="AD3120" s="34">
        <v>2.823</v>
      </c>
    </row>
    <row r="3121" spans="1:32" s="34" customFormat="1" x14ac:dyDescent="0.2">
      <c r="A3121" s="34" t="s">
        <v>200</v>
      </c>
      <c r="C3121" s="36">
        <v>314</v>
      </c>
      <c r="D3121" s="37">
        <v>30979</v>
      </c>
      <c r="E3121" s="37"/>
      <c r="F3121" s="37"/>
      <c r="G3121" s="37"/>
      <c r="H3121" s="37"/>
      <c r="I3121" s="37"/>
      <c r="J3121" s="38" t="s">
        <v>206</v>
      </c>
      <c r="K3121" s="38"/>
      <c r="L3121" s="38"/>
      <c r="M3121" s="38"/>
      <c r="N3121" s="38"/>
      <c r="O3121" s="38"/>
      <c r="P3121" s="38"/>
      <c r="U3121" s="39">
        <f t="shared" si="238"/>
        <v>9.9217440000000003</v>
      </c>
      <c r="V3121" s="34">
        <v>3.024</v>
      </c>
      <c r="X3121" s="39">
        <v>8.58</v>
      </c>
      <c r="Y3121" s="34">
        <v>2.6150000000000002</v>
      </c>
      <c r="AA3121" s="34">
        <v>426.536</v>
      </c>
      <c r="AB3121" s="34">
        <v>423.51299999999998</v>
      </c>
      <c r="AC3121" s="34">
        <v>423.92099999999999</v>
      </c>
      <c r="AD3121" s="34">
        <v>2.464</v>
      </c>
      <c r="AE3121" s="34">
        <v>2.0550000000000002</v>
      </c>
      <c r="AF3121" s="34">
        <f t="shared" si="239"/>
        <v>0.40800000000001546</v>
      </c>
    </row>
    <row r="3122" spans="1:32" s="34" customFormat="1" x14ac:dyDescent="0.2">
      <c r="A3122" s="34" t="s">
        <v>200</v>
      </c>
      <c r="C3122" s="36">
        <v>314</v>
      </c>
      <c r="D3122" s="37">
        <v>30986</v>
      </c>
      <c r="E3122" s="37"/>
      <c r="F3122" s="37"/>
      <c r="G3122" s="37"/>
      <c r="H3122" s="37"/>
      <c r="I3122" s="37"/>
      <c r="J3122" s="38" t="s">
        <v>206</v>
      </c>
      <c r="K3122" s="38"/>
      <c r="L3122" s="38"/>
      <c r="M3122" s="38"/>
      <c r="N3122" s="38"/>
      <c r="O3122" s="38"/>
      <c r="P3122" s="38"/>
      <c r="U3122" s="39">
        <f t="shared" si="238"/>
        <v>10.089075000000001</v>
      </c>
      <c r="V3122" s="34">
        <v>3.0750000000000002</v>
      </c>
      <c r="X3122" s="39">
        <v>8.65</v>
      </c>
      <c r="Y3122" s="34">
        <v>2.637</v>
      </c>
      <c r="AA3122" s="34">
        <v>426.536</v>
      </c>
      <c r="AB3122" s="34">
        <v>423.46100000000001</v>
      </c>
      <c r="AC3122" s="34">
        <v>423.9</v>
      </c>
      <c r="AD3122" s="34">
        <v>2.5150000000000001</v>
      </c>
      <c r="AE3122" s="34">
        <v>2.077</v>
      </c>
      <c r="AF3122" s="34">
        <f t="shared" si="239"/>
        <v>0.43899999999996453</v>
      </c>
    </row>
    <row r="3123" spans="1:32" s="34" customFormat="1" x14ac:dyDescent="0.2">
      <c r="A3123" s="34" t="s">
        <v>200</v>
      </c>
      <c r="C3123" s="36">
        <v>314</v>
      </c>
      <c r="D3123" s="37">
        <v>30993</v>
      </c>
      <c r="E3123" s="37"/>
      <c r="F3123" s="37"/>
      <c r="G3123" s="37"/>
      <c r="H3123" s="37"/>
      <c r="I3123" s="37"/>
      <c r="J3123" s="38" t="s">
        <v>206</v>
      </c>
      <c r="K3123" s="38"/>
      <c r="L3123" s="38"/>
      <c r="M3123" s="38"/>
      <c r="N3123" s="38"/>
      <c r="O3123" s="38"/>
      <c r="P3123" s="38"/>
      <c r="U3123" s="39">
        <f t="shared" si="238"/>
        <v>10.151414000000001</v>
      </c>
      <c r="V3123" s="34">
        <v>3.0939999999999999</v>
      </c>
      <c r="X3123" s="39">
        <v>8.66</v>
      </c>
      <c r="Y3123" s="34">
        <v>2.64</v>
      </c>
      <c r="AA3123" s="34">
        <v>426.536</v>
      </c>
      <c r="AB3123" s="34">
        <v>423.44200000000001</v>
      </c>
      <c r="AC3123" s="34">
        <v>423.89699999999999</v>
      </c>
      <c r="AD3123" s="34">
        <v>2.5339999999999998</v>
      </c>
      <c r="AE3123" s="34">
        <v>2.08</v>
      </c>
      <c r="AF3123" s="34">
        <f t="shared" si="239"/>
        <v>0.45499999999998408</v>
      </c>
    </row>
    <row r="3124" spans="1:32" s="34" customFormat="1" x14ac:dyDescent="0.2">
      <c r="A3124" s="34" t="s">
        <v>200</v>
      </c>
      <c r="C3124" s="36">
        <v>314</v>
      </c>
      <c r="D3124" s="37">
        <v>31001</v>
      </c>
      <c r="E3124" s="37"/>
      <c r="F3124" s="37"/>
      <c r="G3124" s="37"/>
      <c r="H3124" s="37"/>
      <c r="I3124" s="37"/>
      <c r="J3124" s="38" t="s">
        <v>206</v>
      </c>
      <c r="K3124" s="38"/>
      <c r="L3124" s="38"/>
      <c r="M3124" s="38"/>
      <c r="N3124" s="38"/>
      <c r="O3124" s="38"/>
      <c r="P3124" s="38"/>
      <c r="U3124" s="39">
        <f t="shared" si="238"/>
        <v>10.190785999999999</v>
      </c>
      <c r="V3124" s="34">
        <v>3.1059999999999999</v>
      </c>
      <c r="X3124" s="39">
        <v>8.74</v>
      </c>
      <c r="Y3124" s="34">
        <v>2.6640000000000001</v>
      </c>
      <c r="AA3124" s="34">
        <v>426.536</v>
      </c>
      <c r="AB3124" s="34">
        <v>423.43</v>
      </c>
      <c r="AC3124" s="34">
        <v>423.87200000000001</v>
      </c>
      <c r="AD3124" s="34">
        <v>2.5459999999999998</v>
      </c>
      <c r="AE3124" s="34">
        <v>2.1040000000000001</v>
      </c>
      <c r="AF3124" s="34">
        <f t="shared" si="239"/>
        <v>0.44200000000000728</v>
      </c>
    </row>
    <row r="3125" spans="1:32" s="34" customFormat="1" x14ac:dyDescent="0.2">
      <c r="A3125" s="34" t="s">
        <v>200</v>
      </c>
      <c r="C3125" s="36">
        <v>314</v>
      </c>
      <c r="D3125" s="37">
        <v>31007</v>
      </c>
      <c r="E3125" s="37"/>
      <c r="F3125" s="37"/>
      <c r="G3125" s="37"/>
      <c r="H3125" s="37"/>
      <c r="I3125" s="37"/>
      <c r="J3125" s="38" t="s">
        <v>206</v>
      </c>
      <c r="K3125" s="38"/>
      <c r="L3125" s="38"/>
      <c r="M3125" s="38"/>
      <c r="N3125" s="38"/>
      <c r="O3125" s="38"/>
      <c r="P3125" s="38"/>
      <c r="U3125" s="39">
        <f t="shared" si="238"/>
        <v>10.141571000000001</v>
      </c>
      <c r="V3125" s="34">
        <v>3.0910000000000002</v>
      </c>
      <c r="X3125" s="39">
        <v>8.77</v>
      </c>
      <c r="Y3125" s="34">
        <v>2.673</v>
      </c>
      <c r="AA3125" s="34">
        <v>426.536</v>
      </c>
      <c r="AB3125" s="34">
        <v>423.44600000000003</v>
      </c>
      <c r="AC3125" s="34">
        <v>423.863</v>
      </c>
      <c r="AD3125" s="34">
        <v>2.5310000000000001</v>
      </c>
      <c r="AE3125" s="34">
        <v>2.113</v>
      </c>
      <c r="AF3125" s="34">
        <f t="shared" si="239"/>
        <v>0.41699999999997317</v>
      </c>
    </row>
    <row r="3126" spans="1:32" s="34" customFormat="1" x14ac:dyDescent="0.2">
      <c r="A3126" s="34" t="s">
        <v>200</v>
      </c>
      <c r="C3126" s="36">
        <v>314</v>
      </c>
      <c r="D3126" s="37">
        <v>31016</v>
      </c>
      <c r="E3126" s="37"/>
      <c r="F3126" s="37"/>
      <c r="G3126" s="37"/>
      <c r="H3126" s="37"/>
      <c r="I3126" s="37"/>
      <c r="J3126" s="38" t="s">
        <v>206</v>
      </c>
      <c r="K3126" s="38"/>
      <c r="L3126" s="38"/>
      <c r="M3126" s="38"/>
      <c r="N3126" s="38"/>
      <c r="O3126" s="38"/>
      <c r="P3126" s="38"/>
      <c r="U3126" s="39">
        <f t="shared" si="238"/>
        <v>10.210472000000001</v>
      </c>
      <c r="V3126" s="34">
        <v>3.1120000000000001</v>
      </c>
      <c r="X3126" s="39">
        <v>8.81</v>
      </c>
      <c r="Y3126" s="34">
        <v>2.6850000000000001</v>
      </c>
      <c r="AA3126" s="34">
        <v>426.536</v>
      </c>
      <c r="AB3126" s="34">
        <v>423.42399999999998</v>
      </c>
      <c r="AC3126" s="34">
        <v>423.851</v>
      </c>
      <c r="AD3126" s="34">
        <v>2.552</v>
      </c>
      <c r="AE3126" s="34">
        <v>2.125</v>
      </c>
      <c r="AF3126" s="34">
        <f t="shared" si="239"/>
        <v>0.42700000000002092</v>
      </c>
    </row>
    <row r="3127" spans="1:32" s="34" customFormat="1" x14ac:dyDescent="0.2">
      <c r="A3127" s="34" t="s">
        <v>200</v>
      </c>
      <c r="C3127" s="36">
        <v>314</v>
      </c>
      <c r="D3127" s="37">
        <v>31021</v>
      </c>
      <c r="E3127" s="37"/>
      <c r="F3127" s="37"/>
      <c r="G3127" s="37"/>
      <c r="H3127" s="37"/>
      <c r="I3127" s="37"/>
      <c r="J3127" s="38" t="s">
        <v>206</v>
      </c>
      <c r="K3127" s="38"/>
      <c r="L3127" s="38"/>
      <c r="M3127" s="38"/>
      <c r="N3127" s="38"/>
      <c r="O3127" s="38"/>
      <c r="P3127" s="38"/>
      <c r="U3127" s="39">
        <f t="shared" si="238"/>
        <v>10.279373</v>
      </c>
      <c r="V3127" s="34">
        <v>3.133</v>
      </c>
      <c r="X3127" s="39">
        <v>8.85</v>
      </c>
      <c r="Y3127" s="34">
        <v>2.698</v>
      </c>
      <c r="AA3127" s="34">
        <v>426.536</v>
      </c>
      <c r="AB3127" s="34">
        <v>423.40300000000002</v>
      </c>
      <c r="AC3127" s="34">
        <v>423.839</v>
      </c>
      <c r="AD3127" s="34">
        <v>2.573</v>
      </c>
      <c r="AE3127" s="34">
        <v>2.1379999999999999</v>
      </c>
      <c r="AF3127" s="34">
        <f t="shared" si="239"/>
        <v>0.43599999999997863</v>
      </c>
    </row>
    <row r="3128" spans="1:32" s="34" customFormat="1" x14ac:dyDescent="0.2">
      <c r="A3128" s="34" t="s">
        <v>200</v>
      </c>
      <c r="C3128" s="36">
        <v>314</v>
      </c>
      <c r="D3128" s="37">
        <v>31029</v>
      </c>
      <c r="E3128" s="37"/>
      <c r="F3128" s="37"/>
      <c r="G3128" s="37"/>
      <c r="H3128" s="37"/>
      <c r="I3128" s="37"/>
      <c r="J3128" s="38" t="s">
        <v>206</v>
      </c>
      <c r="K3128" s="38"/>
      <c r="L3128" s="38"/>
      <c r="M3128" s="38"/>
      <c r="N3128" s="38"/>
      <c r="O3128" s="38"/>
      <c r="P3128" s="38"/>
      <c r="U3128" s="39">
        <f t="shared" si="238"/>
        <v>10.361397999999999</v>
      </c>
      <c r="V3128" s="34">
        <v>3.1579999999999999</v>
      </c>
      <c r="X3128" s="39">
        <v>8.9</v>
      </c>
      <c r="Y3128" s="34">
        <v>2.7130000000000001</v>
      </c>
      <c r="AA3128" s="34">
        <v>426.536</v>
      </c>
      <c r="AB3128" s="34">
        <v>423.37799999999999</v>
      </c>
      <c r="AC3128" s="34">
        <v>423.82299999999998</v>
      </c>
      <c r="AD3128" s="34">
        <v>2.5979999999999999</v>
      </c>
      <c r="AE3128" s="34">
        <v>2.153</v>
      </c>
      <c r="AF3128" s="34">
        <f t="shared" si="239"/>
        <v>0.44499999999999318</v>
      </c>
    </row>
    <row r="3129" spans="1:32" s="34" customFormat="1" x14ac:dyDescent="0.2">
      <c r="A3129" s="34" t="s">
        <v>200</v>
      </c>
      <c r="C3129" s="36">
        <v>314</v>
      </c>
      <c r="D3129" s="37">
        <v>31039</v>
      </c>
      <c r="E3129" s="37"/>
      <c r="F3129" s="37"/>
      <c r="G3129" s="37"/>
      <c r="H3129" s="37"/>
      <c r="I3129" s="37"/>
      <c r="J3129" s="38" t="s">
        <v>206</v>
      </c>
      <c r="K3129" s="38"/>
      <c r="L3129" s="38"/>
      <c r="M3129" s="38"/>
      <c r="N3129" s="38"/>
      <c r="O3129" s="38"/>
      <c r="P3129" s="38"/>
      <c r="U3129" s="39">
        <f t="shared" si="238"/>
        <v>10.479514</v>
      </c>
      <c r="V3129" s="34">
        <v>3.194</v>
      </c>
      <c r="X3129" s="39">
        <v>8.98</v>
      </c>
      <c r="Y3129" s="34">
        <v>2.7370000000000001</v>
      </c>
      <c r="AA3129" s="34">
        <v>426.536</v>
      </c>
      <c r="AB3129" s="34">
        <v>423.34199999999998</v>
      </c>
      <c r="AC3129" s="34">
        <v>423.79899999999998</v>
      </c>
      <c r="AD3129" s="34">
        <v>2.6339999999999999</v>
      </c>
      <c r="AE3129" s="34">
        <v>2.177</v>
      </c>
      <c r="AF3129" s="34">
        <f t="shared" si="239"/>
        <v>0.45699999999999363</v>
      </c>
    </row>
    <row r="3130" spans="1:32" s="34" customFormat="1" x14ac:dyDescent="0.2">
      <c r="A3130" s="34" t="s">
        <v>200</v>
      </c>
      <c r="C3130" s="36">
        <v>314</v>
      </c>
      <c r="D3130" s="37">
        <v>31045</v>
      </c>
      <c r="E3130" s="37"/>
      <c r="F3130" s="37"/>
      <c r="G3130" s="37"/>
      <c r="H3130" s="37"/>
      <c r="I3130" s="37"/>
      <c r="J3130" s="38" t="s">
        <v>206</v>
      </c>
      <c r="K3130" s="38"/>
      <c r="L3130" s="38"/>
      <c r="M3130" s="38"/>
      <c r="N3130" s="38"/>
      <c r="O3130" s="38"/>
      <c r="P3130" s="38"/>
      <c r="U3130" s="39">
        <f t="shared" si="238"/>
        <v>10.522167</v>
      </c>
      <c r="V3130" s="34">
        <v>3.2069999999999999</v>
      </c>
      <c r="X3130" s="39">
        <v>9</v>
      </c>
      <c r="Y3130" s="34">
        <v>2.7429999999999999</v>
      </c>
      <c r="AA3130" s="34">
        <v>426.536</v>
      </c>
      <c r="AB3130" s="34">
        <v>423.33</v>
      </c>
      <c r="AC3130" s="34">
        <v>423.79300000000001</v>
      </c>
      <c r="AD3130" s="34">
        <v>2.6469999999999998</v>
      </c>
      <c r="AE3130" s="34">
        <v>2.1829999999999998</v>
      </c>
      <c r="AF3130" s="34">
        <f t="shared" si="239"/>
        <v>0.46300000000002228</v>
      </c>
    </row>
    <row r="3131" spans="1:32" s="34" customFormat="1" x14ac:dyDescent="0.2">
      <c r="A3131" s="34" t="s">
        <v>200</v>
      </c>
      <c r="C3131" s="36">
        <v>314</v>
      </c>
      <c r="D3131" s="37">
        <v>31053</v>
      </c>
      <c r="E3131" s="37"/>
      <c r="F3131" s="37"/>
      <c r="G3131" s="37"/>
      <c r="H3131" s="37"/>
      <c r="I3131" s="37"/>
      <c r="J3131" s="38" t="s">
        <v>206</v>
      </c>
      <c r="K3131" s="38"/>
      <c r="L3131" s="38"/>
      <c r="M3131" s="38"/>
      <c r="N3131" s="38"/>
      <c r="O3131" s="38"/>
      <c r="P3131" s="38"/>
      <c r="U3131" s="39">
        <f t="shared" si="238"/>
        <v>10.509043</v>
      </c>
      <c r="V3131" s="34">
        <v>3.2029999999999998</v>
      </c>
      <c r="X3131" s="39">
        <v>9.0299999999999994</v>
      </c>
      <c r="Y3131" s="34">
        <v>2.7519999999999998</v>
      </c>
      <c r="AA3131" s="34">
        <v>426.536</v>
      </c>
      <c r="AB3131" s="34">
        <v>423.33300000000003</v>
      </c>
      <c r="AC3131" s="34">
        <v>423.78399999999999</v>
      </c>
      <c r="AD3131" s="34">
        <v>2.6429999999999998</v>
      </c>
      <c r="AE3131" s="34">
        <v>2.1920000000000002</v>
      </c>
      <c r="AF3131" s="34">
        <f t="shared" si="239"/>
        <v>0.45099999999996498</v>
      </c>
    </row>
    <row r="3132" spans="1:32" s="34" customFormat="1" x14ac:dyDescent="0.2">
      <c r="A3132" s="34" t="s">
        <v>200</v>
      </c>
      <c r="C3132" s="36">
        <v>314</v>
      </c>
      <c r="D3132" s="37">
        <v>31060</v>
      </c>
      <c r="E3132" s="37"/>
      <c r="F3132" s="37"/>
      <c r="G3132" s="37"/>
      <c r="H3132" s="37"/>
      <c r="I3132" s="37"/>
      <c r="J3132" s="38" t="s">
        <v>206</v>
      </c>
      <c r="K3132" s="38"/>
      <c r="L3132" s="38"/>
      <c r="M3132" s="38"/>
      <c r="N3132" s="38"/>
      <c r="O3132" s="38"/>
      <c r="P3132" s="38"/>
      <c r="U3132" s="39">
        <f t="shared" si="238"/>
        <v>10.551696000000002</v>
      </c>
      <c r="V3132" s="34">
        <v>3.2160000000000002</v>
      </c>
      <c r="X3132" s="39">
        <v>9.0500000000000007</v>
      </c>
      <c r="Y3132" s="34">
        <v>2.758</v>
      </c>
      <c r="AA3132" s="34">
        <v>426.536</v>
      </c>
      <c r="AB3132" s="34">
        <v>423.32100000000003</v>
      </c>
      <c r="AC3132" s="34">
        <v>423.77800000000002</v>
      </c>
      <c r="AD3132" s="34">
        <v>2.6560000000000001</v>
      </c>
      <c r="AE3132" s="34">
        <v>2.198</v>
      </c>
      <c r="AF3132" s="34">
        <f t="shared" si="239"/>
        <v>0.45699999999999363</v>
      </c>
    </row>
    <row r="3133" spans="1:32" s="34" customFormat="1" x14ac:dyDescent="0.2">
      <c r="A3133" s="34" t="s">
        <v>200</v>
      </c>
      <c r="C3133" s="36">
        <v>314</v>
      </c>
      <c r="D3133" s="37">
        <v>31076</v>
      </c>
      <c r="E3133" s="37"/>
      <c r="F3133" s="37"/>
      <c r="G3133" s="37"/>
      <c r="H3133" s="37"/>
      <c r="I3133" s="37"/>
      <c r="J3133" s="38" t="s">
        <v>206</v>
      </c>
      <c r="K3133" s="38"/>
      <c r="L3133" s="38"/>
      <c r="M3133" s="38"/>
      <c r="N3133" s="38"/>
      <c r="O3133" s="38"/>
      <c r="P3133" s="38"/>
      <c r="U3133" s="39">
        <f t="shared" si="238"/>
        <v>10.640283</v>
      </c>
      <c r="V3133" s="34">
        <v>3.2429999999999999</v>
      </c>
      <c r="X3133" s="39">
        <v>9.016</v>
      </c>
      <c r="Y3133" s="34">
        <v>2.7480000000000002</v>
      </c>
      <c r="AA3133" s="34">
        <v>426.536</v>
      </c>
      <c r="AB3133" s="34">
        <v>423.29300000000001</v>
      </c>
      <c r="AC3133" s="34">
        <v>423.78800000000001</v>
      </c>
      <c r="AD3133" s="34">
        <v>2.6829999999999998</v>
      </c>
      <c r="AE3133" s="34">
        <v>2.1880000000000002</v>
      </c>
      <c r="AF3133" s="34">
        <f t="shared" si="239"/>
        <v>0.49500000000000455</v>
      </c>
    </row>
    <row r="3134" spans="1:32" s="34" customFormat="1" x14ac:dyDescent="0.2">
      <c r="A3134" s="34" t="s">
        <v>200</v>
      </c>
      <c r="C3134" s="36">
        <v>314</v>
      </c>
      <c r="D3134" s="37">
        <v>31081</v>
      </c>
      <c r="E3134" s="37"/>
      <c r="F3134" s="37"/>
      <c r="G3134" s="37"/>
      <c r="H3134" s="37"/>
      <c r="I3134" s="37"/>
      <c r="J3134" s="38" t="s">
        <v>206</v>
      </c>
      <c r="K3134" s="38"/>
      <c r="L3134" s="38"/>
      <c r="M3134" s="38"/>
      <c r="N3134" s="38"/>
      <c r="O3134" s="38"/>
      <c r="P3134" s="38"/>
      <c r="U3134" s="39">
        <f t="shared" si="238"/>
        <v>10.679655</v>
      </c>
      <c r="V3134" s="34">
        <v>3.2549999999999999</v>
      </c>
      <c r="X3134" s="39">
        <v>9.1999999999999993</v>
      </c>
      <c r="Y3134" s="34">
        <v>2.8039999999999998</v>
      </c>
      <c r="AA3134" s="34">
        <v>426.536</v>
      </c>
      <c r="AB3134" s="34">
        <v>423.28100000000001</v>
      </c>
      <c r="AC3134" s="34">
        <v>423.73200000000003</v>
      </c>
      <c r="AD3134" s="34">
        <v>2.6949999999999998</v>
      </c>
      <c r="AE3134" s="34">
        <v>2.2440000000000002</v>
      </c>
      <c r="AF3134" s="34">
        <f t="shared" si="239"/>
        <v>0.45100000000002183</v>
      </c>
    </row>
    <row r="3135" spans="1:32" s="34" customFormat="1" x14ac:dyDescent="0.2">
      <c r="A3135" s="34" t="s">
        <v>200</v>
      </c>
      <c r="C3135" s="36">
        <v>314</v>
      </c>
      <c r="D3135" s="37">
        <v>31088</v>
      </c>
      <c r="E3135" s="37"/>
      <c r="F3135" s="37"/>
      <c r="G3135" s="37"/>
      <c r="H3135" s="37"/>
      <c r="I3135" s="37"/>
      <c r="J3135" s="38" t="s">
        <v>206</v>
      </c>
      <c r="K3135" s="38"/>
      <c r="L3135" s="38"/>
      <c r="M3135" s="38"/>
      <c r="N3135" s="38"/>
      <c r="O3135" s="38"/>
      <c r="P3135" s="38"/>
      <c r="U3135" s="39">
        <f t="shared" si="238"/>
        <v>10.732151</v>
      </c>
      <c r="V3135" s="34">
        <v>3.2709999999999999</v>
      </c>
      <c r="X3135" s="39">
        <v>9.25</v>
      </c>
      <c r="Y3135" s="34">
        <v>2.819</v>
      </c>
      <c r="AA3135" s="34">
        <v>426.536</v>
      </c>
      <c r="AB3135" s="34">
        <v>423.26600000000002</v>
      </c>
      <c r="AC3135" s="34">
        <v>423.71699999999998</v>
      </c>
      <c r="AD3135" s="34">
        <v>2.7109999999999999</v>
      </c>
      <c r="AE3135" s="34">
        <v>2.2589999999999999</v>
      </c>
      <c r="AF3135" s="34">
        <f t="shared" si="239"/>
        <v>0.45099999999996498</v>
      </c>
    </row>
    <row r="3136" spans="1:32" s="34" customFormat="1" x14ac:dyDescent="0.2">
      <c r="A3136" s="34" t="s">
        <v>200</v>
      </c>
      <c r="C3136" s="36">
        <v>314</v>
      </c>
      <c r="D3136" s="37">
        <v>31116</v>
      </c>
      <c r="E3136" s="37"/>
      <c r="F3136" s="37"/>
      <c r="G3136" s="37"/>
      <c r="H3136" s="37"/>
      <c r="I3136" s="37"/>
      <c r="J3136" s="38" t="s">
        <v>206</v>
      </c>
      <c r="K3136" s="38"/>
      <c r="L3136" s="38"/>
      <c r="M3136" s="38"/>
      <c r="N3136" s="38"/>
      <c r="O3136" s="38"/>
      <c r="P3136" s="38"/>
      <c r="U3136" s="39">
        <f t="shared" si="238"/>
        <v>10.76168</v>
      </c>
      <c r="V3136" s="34">
        <v>3.28</v>
      </c>
      <c r="X3136" s="39">
        <v>9.31</v>
      </c>
      <c r="Y3136" s="34">
        <v>2.8380000000000001</v>
      </c>
      <c r="AA3136" s="34">
        <v>426.536</v>
      </c>
      <c r="AB3136" s="34">
        <v>423.25700000000001</v>
      </c>
      <c r="AC3136" s="34">
        <v>423.69799999999998</v>
      </c>
      <c r="AD3136" s="34">
        <v>2.72</v>
      </c>
      <c r="AE3136" s="34">
        <v>2.278</v>
      </c>
      <c r="AF3136" s="34">
        <f t="shared" si="239"/>
        <v>0.44099999999997408</v>
      </c>
    </row>
    <row r="3137" spans="1:32" s="34" customFormat="1" x14ac:dyDescent="0.2">
      <c r="A3137" s="34" t="s">
        <v>200</v>
      </c>
      <c r="C3137" s="36">
        <v>314</v>
      </c>
      <c r="D3137" s="37">
        <v>31123</v>
      </c>
      <c r="E3137" s="37"/>
      <c r="F3137" s="37"/>
      <c r="G3137" s="37"/>
      <c r="H3137" s="37"/>
      <c r="I3137" s="37"/>
      <c r="J3137" s="38" t="s">
        <v>206</v>
      </c>
      <c r="K3137" s="38"/>
      <c r="L3137" s="38"/>
      <c r="M3137" s="38"/>
      <c r="N3137" s="38"/>
      <c r="O3137" s="38"/>
      <c r="P3137" s="38"/>
      <c r="U3137" s="39">
        <f t="shared" si="238"/>
        <v>10.791209</v>
      </c>
      <c r="V3137" s="34">
        <v>3.2890000000000001</v>
      </c>
      <c r="X3137" s="39">
        <v>9.35</v>
      </c>
      <c r="Y3137" s="34">
        <v>2.85</v>
      </c>
      <c r="AA3137" s="34">
        <v>426.536</v>
      </c>
      <c r="AB3137" s="34">
        <v>423.24700000000001</v>
      </c>
      <c r="AC3137" s="34">
        <v>423.68599999999998</v>
      </c>
      <c r="AD3137" s="34">
        <v>2.7290000000000001</v>
      </c>
      <c r="AE3137" s="34">
        <v>2.29</v>
      </c>
      <c r="AF3137" s="34">
        <f t="shared" si="239"/>
        <v>0.43899999999996453</v>
      </c>
    </row>
    <row r="3138" spans="1:32" s="34" customFormat="1" x14ac:dyDescent="0.2">
      <c r="A3138" s="34" t="s">
        <v>200</v>
      </c>
      <c r="C3138" s="36">
        <v>314</v>
      </c>
      <c r="D3138" s="37">
        <v>31130</v>
      </c>
      <c r="E3138" s="37"/>
      <c r="F3138" s="37"/>
      <c r="G3138" s="37"/>
      <c r="H3138" s="37"/>
      <c r="I3138" s="37"/>
      <c r="J3138" s="38" t="s">
        <v>206</v>
      </c>
      <c r="K3138" s="38"/>
      <c r="L3138" s="38"/>
      <c r="M3138" s="38"/>
      <c r="N3138" s="38"/>
      <c r="O3138" s="38"/>
      <c r="P3138" s="38"/>
      <c r="U3138" s="39">
        <f t="shared" si="238"/>
        <v>10.751837</v>
      </c>
      <c r="V3138" s="34">
        <v>3.2770000000000001</v>
      </c>
      <c r="X3138" s="39">
        <v>9.18</v>
      </c>
      <c r="Y3138" s="34">
        <v>2.798</v>
      </c>
      <c r="AA3138" s="34">
        <v>426.536</v>
      </c>
      <c r="AB3138" s="34">
        <v>423.26</v>
      </c>
      <c r="AC3138" s="34">
        <v>423.738</v>
      </c>
      <c r="AD3138" s="34">
        <v>2.7170000000000001</v>
      </c>
      <c r="AE3138" s="34">
        <v>2.238</v>
      </c>
      <c r="AF3138" s="34">
        <f t="shared" si="239"/>
        <v>0.47800000000000864</v>
      </c>
    </row>
    <row r="3139" spans="1:32" s="34" customFormat="1" x14ac:dyDescent="0.2">
      <c r="A3139" s="34" t="s">
        <v>200</v>
      </c>
      <c r="C3139" s="36">
        <v>314</v>
      </c>
      <c r="D3139" s="37">
        <v>31137</v>
      </c>
      <c r="E3139" s="37"/>
      <c r="F3139" s="37"/>
      <c r="G3139" s="37"/>
      <c r="H3139" s="37"/>
      <c r="I3139" s="37"/>
      <c r="J3139" s="38" t="s">
        <v>206</v>
      </c>
      <c r="K3139" s="38"/>
      <c r="L3139" s="38"/>
      <c r="M3139" s="38"/>
      <c r="N3139" s="38"/>
      <c r="O3139" s="38"/>
      <c r="P3139" s="38"/>
      <c r="U3139" s="39">
        <f t="shared" si="238"/>
        <v>10.659969</v>
      </c>
      <c r="V3139" s="34">
        <v>3.2490000000000001</v>
      </c>
      <c r="X3139" s="39">
        <v>9.15</v>
      </c>
      <c r="Y3139" s="34">
        <v>2.7890000000000001</v>
      </c>
      <c r="AA3139" s="34">
        <v>426.536</v>
      </c>
      <c r="AB3139" s="34">
        <v>423.28699999999998</v>
      </c>
      <c r="AC3139" s="34">
        <v>423.74700000000001</v>
      </c>
      <c r="AD3139" s="34">
        <v>2.6890000000000001</v>
      </c>
      <c r="AE3139" s="34">
        <v>2.2290000000000001</v>
      </c>
      <c r="AF3139" s="34">
        <f t="shared" si="239"/>
        <v>0.46000000000003638</v>
      </c>
    </row>
    <row r="3140" spans="1:32" s="34" customFormat="1" x14ac:dyDescent="0.2">
      <c r="A3140" s="34" t="s">
        <v>200</v>
      </c>
      <c r="C3140" s="36">
        <v>314</v>
      </c>
      <c r="D3140" s="37">
        <v>31144</v>
      </c>
      <c r="E3140" s="37"/>
      <c r="F3140" s="37"/>
      <c r="G3140" s="37"/>
      <c r="H3140" s="37"/>
      <c r="I3140" s="37"/>
      <c r="J3140" s="38" t="s">
        <v>206</v>
      </c>
      <c r="K3140" s="38"/>
      <c r="L3140" s="38"/>
      <c r="M3140" s="38"/>
      <c r="N3140" s="38"/>
      <c r="O3140" s="38"/>
      <c r="P3140" s="38"/>
      <c r="U3140" s="39">
        <f t="shared" si="238"/>
        <v>10.620597</v>
      </c>
      <c r="V3140" s="34">
        <v>3.2370000000000001</v>
      </c>
      <c r="X3140" s="39">
        <v>9.1</v>
      </c>
      <c r="Y3140" s="34">
        <v>2.774</v>
      </c>
      <c r="AA3140" s="34">
        <v>426.536</v>
      </c>
      <c r="AB3140" s="34">
        <v>423.29899999999998</v>
      </c>
      <c r="AC3140" s="34">
        <v>423.762</v>
      </c>
      <c r="AD3140" s="34">
        <v>2.677</v>
      </c>
      <c r="AE3140" s="34">
        <v>2.214</v>
      </c>
      <c r="AF3140" s="34">
        <f t="shared" si="239"/>
        <v>0.46300000000002228</v>
      </c>
    </row>
    <row r="3141" spans="1:32" s="34" customFormat="1" x14ac:dyDescent="0.2">
      <c r="A3141" s="34" t="s">
        <v>200</v>
      </c>
      <c r="C3141" s="36">
        <v>314</v>
      </c>
      <c r="D3141" s="37">
        <v>31151</v>
      </c>
      <c r="E3141" s="37"/>
      <c r="F3141" s="37"/>
      <c r="G3141" s="37"/>
      <c r="H3141" s="37"/>
      <c r="I3141" s="37"/>
      <c r="J3141" s="38" t="s">
        <v>206</v>
      </c>
      <c r="K3141" s="38"/>
      <c r="L3141" s="38"/>
      <c r="M3141" s="38"/>
      <c r="N3141" s="38"/>
      <c r="O3141" s="38"/>
      <c r="P3141" s="38"/>
      <c r="U3141" s="39">
        <f t="shared" si="238"/>
        <v>10.76168</v>
      </c>
      <c r="V3141" s="34">
        <v>3.28</v>
      </c>
      <c r="X3141" s="39">
        <v>9.0500000000000007</v>
      </c>
      <c r="Y3141" s="34">
        <v>2.758</v>
      </c>
      <c r="AA3141" s="34">
        <v>426.536</v>
      </c>
      <c r="AB3141" s="34">
        <v>423.25700000000001</v>
      </c>
      <c r="AC3141" s="34">
        <v>423.77800000000002</v>
      </c>
      <c r="AD3141" s="34">
        <v>2.72</v>
      </c>
      <c r="AE3141" s="34">
        <v>2.198</v>
      </c>
      <c r="AF3141" s="34">
        <f t="shared" si="239"/>
        <v>0.52100000000001501</v>
      </c>
    </row>
    <row r="3142" spans="1:32" s="34" customFormat="1" x14ac:dyDescent="0.2">
      <c r="A3142" s="34" t="s">
        <v>200</v>
      </c>
      <c r="C3142" s="36">
        <v>314</v>
      </c>
      <c r="D3142" s="37">
        <v>31158</v>
      </c>
      <c r="E3142" s="37"/>
      <c r="F3142" s="37"/>
      <c r="G3142" s="37"/>
      <c r="H3142" s="37"/>
      <c r="I3142" s="37"/>
      <c r="J3142" s="38" t="s">
        <v>206</v>
      </c>
      <c r="K3142" s="38"/>
      <c r="L3142" s="38"/>
      <c r="M3142" s="38"/>
      <c r="N3142" s="38"/>
      <c r="O3142" s="38"/>
      <c r="P3142" s="38"/>
      <c r="U3142" s="39">
        <f t="shared" si="238"/>
        <v>10.751837</v>
      </c>
      <c r="V3142" s="34">
        <v>3.2770000000000001</v>
      </c>
      <c r="X3142" s="39">
        <v>9.0500000000000007</v>
      </c>
      <c r="Y3142" s="34">
        <v>2.758</v>
      </c>
      <c r="AA3142" s="34">
        <v>426.536</v>
      </c>
      <c r="AB3142" s="34">
        <v>423.26</v>
      </c>
      <c r="AC3142" s="34">
        <v>423.77800000000002</v>
      </c>
      <c r="AD3142" s="34">
        <v>2.7170000000000001</v>
      </c>
      <c r="AE3142" s="34">
        <v>2.198</v>
      </c>
      <c r="AF3142" s="34">
        <f t="shared" si="239"/>
        <v>0.5180000000000291</v>
      </c>
    </row>
    <row r="3143" spans="1:32" s="34" customFormat="1" x14ac:dyDescent="0.2">
      <c r="A3143" s="34" t="s">
        <v>200</v>
      </c>
      <c r="C3143" s="36">
        <v>314</v>
      </c>
      <c r="D3143" s="37">
        <v>31165</v>
      </c>
      <c r="E3143" s="37"/>
      <c r="F3143" s="37"/>
      <c r="G3143" s="37"/>
      <c r="H3143" s="37"/>
      <c r="I3143" s="37"/>
      <c r="J3143" s="38" t="s">
        <v>206</v>
      </c>
      <c r="K3143" s="38"/>
      <c r="L3143" s="38"/>
      <c r="M3143" s="38"/>
      <c r="N3143" s="38"/>
      <c r="O3143" s="38"/>
      <c r="P3143" s="38"/>
      <c r="U3143" s="39">
        <f t="shared" si="238"/>
        <v>10.420456000000001</v>
      </c>
      <c r="V3143" s="34">
        <v>3.1760000000000002</v>
      </c>
      <c r="X3143" s="39">
        <v>8.7799999999999994</v>
      </c>
      <c r="Y3143" s="34">
        <v>2.6760000000000002</v>
      </c>
      <c r="AA3143" s="34">
        <v>426.536</v>
      </c>
      <c r="AB3143" s="34">
        <v>423.36</v>
      </c>
      <c r="AC3143" s="34">
        <v>423.86</v>
      </c>
      <c r="AD3143" s="34">
        <v>2.6160000000000001</v>
      </c>
      <c r="AE3143" s="34">
        <v>2.1160000000000001</v>
      </c>
      <c r="AF3143" s="34">
        <f t="shared" si="239"/>
        <v>0.5</v>
      </c>
    </row>
    <row r="3144" spans="1:32" s="34" customFormat="1" x14ac:dyDescent="0.2">
      <c r="A3144" s="34" t="s">
        <v>200</v>
      </c>
      <c r="C3144" s="36">
        <v>314</v>
      </c>
      <c r="D3144" s="37">
        <v>31172</v>
      </c>
      <c r="E3144" s="37"/>
      <c r="F3144" s="37"/>
      <c r="G3144" s="37"/>
      <c r="H3144" s="37"/>
      <c r="I3144" s="37"/>
      <c r="J3144" s="38" t="s">
        <v>206</v>
      </c>
      <c r="K3144" s="38"/>
      <c r="L3144" s="38"/>
      <c r="M3144" s="38"/>
      <c r="N3144" s="38"/>
      <c r="O3144" s="38"/>
      <c r="P3144" s="38"/>
      <c r="U3144" s="39">
        <f t="shared" si="238"/>
        <v>10.40077</v>
      </c>
      <c r="V3144" s="34">
        <v>3.17</v>
      </c>
      <c r="X3144" s="39">
        <v>8.7100000000000009</v>
      </c>
      <c r="Y3144" s="34">
        <v>2.6549999999999998</v>
      </c>
      <c r="AA3144" s="34">
        <v>426.536</v>
      </c>
      <c r="AB3144" s="34">
        <v>423.36599999999999</v>
      </c>
      <c r="AC3144" s="34">
        <v>423.88099999999997</v>
      </c>
      <c r="AD3144" s="34">
        <v>2.61</v>
      </c>
      <c r="AE3144" s="34">
        <v>2.0950000000000002</v>
      </c>
      <c r="AF3144" s="34">
        <f t="shared" si="239"/>
        <v>0.51499999999998636</v>
      </c>
    </row>
    <row r="3145" spans="1:32" s="34" customFormat="1" x14ac:dyDescent="0.2">
      <c r="A3145" s="34" t="s">
        <v>200</v>
      </c>
      <c r="C3145" s="36">
        <v>314</v>
      </c>
      <c r="D3145" s="37">
        <v>31179</v>
      </c>
      <c r="E3145" s="37"/>
      <c r="F3145" s="37"/>
      <c r="G3145" s="37"/>
      <c r="H3145" s="37"/>
      <c r="I3145" s="37"/>
      <c r="J3145" s="38" t="s">
        <v>206</v>
      </c>
      <c r="K3145" s="38"/>
      <c r="L3145" s="38"/>
      <c r="M3145" s="38"/>
      <c r="N3145" s="38"/>
      <c r="O3145" s="38"/>
      <c r="P3145" s="38"/>
      <c r="U3145" s="39">
        <f t="shared" si="238"/>
        <v>10.440142</v>
      </c>
      <c r="V3145" s="34">
        <v>3.1819999999999999</v>
      </c>
      <c r="X3145" s="39">
        <v>8.39</v>
      </c>
      <c r="Y3145" s="34">
        <v>2.5569999999999999</v>
      </c>
      <c r="AA3145" s="34">
        <v>426.536</v>
      </c>
      <c r="AB3145" s="34">
        <v>423.35399999999998</v>
      </c>
      <c r="AC3145" s="34">
        <v>423.97899999999998</v>
      </c>
      <c r="AD3145" s="34">
        <v>2.6219999999999999</v>
      </c>
      <c r="AE3145" s="34">
        <v>1.9970000000000001</v>
      </c>
      <c r="AF3145" s="34">
        <f t="shared" si="239"/>
        <v>0.625</v>
      </c>
    </row>
    <row r="3146" spans="1:32" s="34" customFormat="1" x14ac:dyDescent="0.2">
      <c r="A3146" s="34" t="s">
        <v>200</v>
      </c>
      <c r="C3146" s="36">
        <v>314</v>
      </c>
      <c r="D3146" s="37">
        <v>31186</v>
      </c>
      <c r="E3146" s="37"/>
      <c r="F3146" s="37"/>
      <c r="G3146" s="37"/>
      <c r="H3146" s="37"/>
      <c r="I3146" s="37"/>
      <c r="J3146" s="38" t="s">
        <v>206</v>
      </c>
      <c r="K3146" s="38"/>
      <c r="L3146" s="38"/>
      <c r="M3146" s="38"/>
      <c r="N3146" s="38"/>
      <c r="O3146" s="38"/>
      <c r="P3146" s="38"/>
      <c r="U3146" s="39">
        <f t="shared" si="238"/>
        <v>10.40077</v>
      </c>
      <c r="V3146" s="34">
        <v>3.17</v>
      </c>
      <c r="X3146" s="39">
        <v>8.39</v>
      </c>
      <c r="Y3146" s="34">
        <v>2.5569999999999999</v>
      </c>
      <c r="AA3146" s="34">
        <v>426.536</v>
      </c>
      <c r="AB3146" s="34">
        <v>423.36599999999999</v>
      </c>
      <c r="AC3146" s="34">
        <v>423.97899999999998</v>
      </c>
      <c r="AD3146" s="34">
        <v>2.61</v>
      </c>
      <c r="AE3146" s="34">
        <v>1.9970000000000001</v>
      </c>
      <c r="AF3146" s="34">
        <f t="shared" si="239"/>
        <v>0.61299999999999955</v>
      </c>
    </row>
    <row r="3147" spans="1:32" s="34" customFormat="1" x14ac:dyDescent="0.2">
      <c r="A3147" s="34" t="s">
        <v>200</v>
      </c>
      <c r="C3147" s="36">
        <v>314</v>
      </c>
      <c r="D3147" s="37">
        <v>31193</v>
      </c>
      <c r="E3147" s="37"/>
      <c r="F3147" s="37"/>
      <c r="G3147" s="37"/>
      <c r="H3147" s="37"/>
      <c r="I3147" s="37"/>
      <c r="J3147" s="38" t="s">
        <v>206</v>
      </c>
      <c r="K3147" s="38"/>
      <c r="L3147" s="38"/>
      <c r="M3147" s="38"/>
      <c r="N3147" s="38"/>
      <c r="O3147" s="38"/>
      <c r="P3147" s="38"/>
      <c r="U3147" s="39">
        <f t="shared" si="238"/>
        <v>10.322025999999999</v>
      </c>
      <c r="V3147" s="34">
        <v>3.1459999999999999</v>
      </c>
      <c r="X3147" s="39">
        <v>8.3800000000000008</v>
      </c>
      <c r="Y3147" s="34">
        <v>2.5539999999999998</v>
      </c>
      <c r="AA3147" s="34">
        <v>426.536</v>
      </c>
      <c r="AB3147" s="34">
        <v>423.39100000000002</v>
      </c>
      <c r="AC3147" s="34">
        <v>423.98200000000003</v>
      </c>
      <c r="AD3147" s="34">
        <v>2.5859999999999999</v>
      </c>
      <c r="AE3147" s="34">
        <v>1.994</v>
      </c>
      <c r="AF3147" s="34">
        <f t="shared" si="239"/>
        <v>0.59100000000000819</v>
      </c>
    </row>
    <row r="3148" spans="1:32" s="34" customFormat="1" x14ac:dyDescent="0.2">
      <c r="A3148" s="34" t="s">
        <v>200</v>
      </c>
      <c r="C3148" s="36">
        <v>314</v>
      </c>
      <c r="D3148" s="37">
        <v>31200</v>
      </c>
      <c r="E3148" s="37"/>
      <c r="F3148" s="37"/>
      <c r="G3148" s="37"/>
      <c r="H3148" s="37"/>
      <c r="I3148" s="37"/>
      <c r="J3148" s="38" t="s">
        <v>206</v>
      </c>
      <c r="K3148" s="38"/>
      <c r="L3148" s="38"/>
      <c r="M3148" s="38"/>
      <c r="N3148" s="38"/>
      <c r="O3148" s="38"/>
      <c r="P3148" s="38"/>
      <c r="U3148" s="39">
        <f t="shared" si="238"/>
        <v>10.220315000000001</v>
      </c>
      <c r="V3148" s="34">
        <v>3.1150000000000002</v>
      </c>
      <c r="X3148" s="39">
        <v>8.39</v>
      </c>
      <c r="Y3148" s="34">
        <v>2.5569999999999999</v>
      </c>
      <c r="AA3148" s="34">
        <v>426.536</v>
      </c>
      <c r="AB3148" s="34">
        <v>423.42099999999999</v>
      </c>
      <c r="AC3148" s="34">
        <v>423.97899999999998</v>
      </c>
      <c r="AD3148" s="34">
        <v>2.5550000000000002</v>
      </c>
      <c r="AE3148" s="34">
        <v>1.9970000000000001</v>
      </c>
      <c r="AF3148" s="34">
        <f t="shared" si="239"/>
        <v>0.55799999999999272</v>
      </c>
    </row>
    <row r="3149" spans="1:32" s="34" customFormat="1" x14ac:dyDescent="0.2">
      <c r="A3149" s="34" t="s">
        <v>200</v>
      </c>
      <c r="C3149" s="36">
        <v>314</v>
      </c>
      <c r="D3149" s="37">
        <v>31207</v>
      </c>
      <c r="E3149" s="37"/>
      <c r="F3149" s="37"/>
      <c r="G3149" s="37"/>
      <c r="H3149" s="37"/>
      <c r="I3149" s="37"/>
      <c r="J3149" s="38" t="s">
        <v>206</v>
      </c>
      <c r="K3149" s="38"/>
      <c r="L3149" s="38"/>
      <c r="M3149" s="38"/>
      <c r="N3149" s="38"/>
      <c r="O3149" s="38"/>
      <c r="P3149" s="38"/>
      <c r="U3149" s="39">
        <f t="shared" si="238"/>
        <v>10.079232000000001</v>
      </c>
      <c r="V3149" s="34">
        <v>3.0720000000000001</v>
      </c>
      <c r="X3149" s="39">
        <v>8.3800000000000008</v>
      </c>
      <c r="Y3149" s="34">
        <v>2.5539999999999998</v>
      </c>
      <c r="AA3149" s="34">
        <v>426.536</v>
      </c>
      <c r="AB3149" s="34">
        <v>423.464</v>
      </c>
      <c r="AC3149" s="34">
        <v>423.98200000000003</v>
      </c>
      <c r="AD3149" s="34">
        <v>2.512</v>
      </c>
      <c r="AE3149" s="34">
        <v>1.994</v>
      </c>
      <c r="AF3149" s="34">
        <f t="shared" si="239"/>
        <v>0.5180000000000291</v>
      </c>
    </row>
    <row r="3150" spans="1:32" s="34" customFormat="1" x14ac:dyDescent="0.2">
      <c r="A3150" s="34" t="s">
        <v>200</v>
      </c>
      <c r="C3150" s="36">
        <v>314</v>
      </c>
      <c r="D3150" s="37">
        <v>31214</v>
      </c>
      <c r="E3150" s="37"/>
      <c r="F3150" s="37"/>
      <c r="G3150" s="37"/>
      <c r="H3150" s="37"/>
      <c r="I3150" s="37"/>
      <c r="J3150" s="38" t="s">
        <v>206</v>
      </c>
      <c r="K3150" s="38"/>
      <c r="L3150" s="38"/>
      <c r="M3150" s="38"/>
      <c r="N3150" s="38"/>
      <c r="O3150" s="38"/>
      <c r="P3150" s="38"/>
      <c r="U3150" s="39">
        <f t="shared" si="238"/>
        <v>10.781366</v>
      </c>
      <c r="V3150" s="34">
        <v>3.286</v>
      </c>
      <c r="X3150" s="39">
        <v>8.3800000000000008</v>
      </c>
      <c r="Y3150" s="34">
        <v>2.5539999999999998</v>
      </c>
      <c r="AA3150" s="34">
        <v>426.536</v>
      </c>
      <c r="AB3150" s="34">
        <v>423.25</v>
      </c>
      <c r="AC3150" s="34">
        <v>423.98200000000003</v>
      </c>
      <c r="AD3150" s="34">
        <v>2.726</v>
      </c>
      <c r="AE3150" s="34">
        <v>1.994</v>
      </c>
      <c r="AF3150" s="34">
        <f t="shared" si="239"/>
        <v>0.73200000000002774</v>
      </c>
    </row>
    <row r="3151" spans="1:32" s="34" customFormat="1" x14ac:dyDescent="0.2">
      <c r="A3151" s="34" t="s">
        <v>200</v>
      </c>
      <c r="C3151" s="36">
        <v>314</v>
      </c>
      <c r="D3151" s="37">
        <v>31228</v>
      </c>
      <c r="E3151" s="37"/>
      <c r="F3151" s="37"/>
      <c r="G3151" s="37"/>
      <c r="H3151" s="37"/>
      <c r="I3151" s="37"/>
      <c r="J3151" s="38" t="s">
        <v>206</v>
      </c>
      <c r="K3151" s="38"/>
      <c r="L3151" s="38"/>
      <c r="M3151" s="38"/>
      <c r="N3151" s="38"/>
      <c r="O3151" s="38"/>
      <c r="P3151" s="38"/>
      <c r="U3151" s="39">
        <f t="shared" si="238"/>
        <v>9.7117599999999999</v>
      </c>
      <c r="V3151" s="34">
        <v>2.96</v>
      </c>
      <c r="X3151" s="39">
        <v>8.39</v>
      </c>
      <c r="Y3151" s="34">
        <v>2.5569999999999999</v>
      </c>
      <c r="AA3151" s="34">
        <v>426.536</v>
      </c>
      <c r="AB3151" s="34">
        <v>423.577</v>
      </c>
      <c r="AC3151" s="34">
        <v>423.97899999999998</v>
      </c>
      <c r="AD3151" s="34">
        <v>2.4</v>
      </c>
      <c r="AE3151" s="34">
        <v>1.9970000000000001</v>
      </c>
      <c r="AF3151" s="34">
        <f t="shared" si="239"/>
        <v>0.40199999999998681</v>
      </c>
    </row>
    <row r="3152" spans="1:32" s="34" customFormat="1" x14ac:dyDescent="0.2">
      <c r="A3152" s="34" t="s">
        <v>200</v>
      </c>
      <c r="C3152" s="36">
        <v>314</v>
      </c>
      <c r="D3152" s="37">
        <v>31235</v>
      </c>
      <c r="E3152" s="37"/>
      <c r="F3152" s="37"/>
      <c r="G3152" s="37"/>
      <c r="H3152" s="37"/>
      <c r="I3152" s="37"/>
      <c r="J3152" s="38" t="s">
        <v>206</v>
      </c>
      <c r="K3152" s="38"/>
      <c r="L3152" s="38"/>
      <c r="M3152" s="38"/>
      <c r="N3152" s="38"/>
      <c r="O3152" s="38"/>
      <c r="P3152" s="38"/>
      <c r="U3152" s="39">
        <f t="shared" si="238"/>
        <v>9.7412890000000001</v>
      </c>
      <c r="V3152" s="34">
        <v>2.9689999999999999</v>
      </c>
      <c r="X3152" s="39">
        <v>8.43</v>
      </c>
      <c r="Y3152" s="34">
        <v>2.569</v>
      </c>
      <c r="AA3152" s="34">
        <v>426.536</v>
      </c>
      <c r="AB3152" s="34">
        <v>423.56700000000001</v>
      </c>
      <c r="AC3152" s="34">
        <v>423.96699999999998</v>
      </c>
      <c r="AD3152" s="34">
        <v>2.4089999999999998</v>
      </c>
      <c r="AE3152" s="34">
        <v>2.0089999999999999</v>
      </c>
      <c r="AF3152" s="34">
        <f t="shared" si="239"/>
        <v>0.39999999999997726</v>
      </c>
    </row>
    <row r="3153" spans="1:32" s="34" customFormat="1" x14ac:dyDescent="0.2">
      <c r="A3153" s="34" t="s">
        <v>200</v>
      </c>
      <c r="C3153" s="36">
        <v>314</v>
      </c>
      <c r="D3153" s="37">
        <v>31242</v>
      </c>
      <c r="E3153" s="37"/>
      <c r="F3153" s="37"/>
      <c r="G3153" s="37"/>
      <c r="H3153" s="37"/>
      <c r="I3153" s="37"/>
      <c r="J3153" s="38" t="s">
        <v>206</v>
      </c>
      <c r="K3153" s="38"/>
      <c r="L3153" s="38"/>
      <c r="M3153" s="38"/>
      <c r="N3153" s="38"/>
      <c r="O3153" s="38"/>
      <c r="P3153" s="38"/>
      <c r="U3153" s="39">
        <f t="shared" si="238"/>
        <v>9.7708180000000002</v>
      </c>
      <c r="V3153" s="34">
        <v>2.9780000000000002</v>
      </c>
      <c r="X3153" s="39">
        <v>8.48</v>
      </c>
      <c r="Y3153" s="34">
        <v>2.585</v>
      </c>
      <c r="AA3153" s="34">
        <v>426.536</v>
      </c>
      <c r="AB3153" s="34">
        <v>423.55799999999999</v>
      </c>
      <c r="AC3153" s="34">
        <v>423.95100000000002</v>
      </c>
      <c r="AD3153" s="34">
        <v>2.4180000000000001</v>
      </c>
      <c r="AE3153" s="34">
        <v>2.0249999999999999</v>
      </c>
      <c r="AF3153" s="34">
        <f t="shared" si="239"/>
        <v>0.3930000000000291</v>
      </c>
    </row>
    <row r="3154" spans="1:32" s="34" customFormat="1" x14ac:dyDescent="0.2">
      <c r="A3154" s="34" t="s">
        <v>200</v>
      </c>
      <c r="C3154" s="36">
        <v>314</v>
      </c>
      <c r="D3154" s="37">
        <v>31249</v>
      </c>
      <c r="E3154" s="37"/>
      <c r="F3154" s="37"/>
      <c r="G3154" s="37"/>
      <c r="H3154" s="37"/>
      <c r="I3154" s="37"/>
      <c r="J3154" s="38" t="s">
        <v>206</v>
      </c>
      <c r="K3154" s="38"/>
      <c r="L3154" s="38"/>
      <c r="M3154" s="38"/>
      <c r="N3154" s="38"/>
      <c r="O3154" s="38"/>
      <c r="P3154" s="38"/>
      <c r="U3154" s="39">
        <f t="shared" si="238"/>
        <v>9.6494210000000002</v>
      </c>
      <c r="V3154" s="34">
        <v>2.9409999999999998</v>
      </c>
      <c r="X3154" s="39">
        <v>8.4499999999999993</v>
      </c>
      <c r="Y3154" s="34">
        <v>2.5760000000000001</v>
      </c>
      <c r="AA3154" s="34">
        <v>426.536</v>
      </c>
      <c r="AB3154" s="34">
        <v>423.59500000000003</v>
      </c>
      <c r="AC3154" s="34">
        <v>423.96100000000001</v>
      </c>
      <c r="AD3154" s="34">
        <v>2.3809999999999998</v>
      </c>
      <c r="AE3154" s="34">
        <v>2.016</v>
      </c>
      <c r="AF3154" s="34">
        <f t="shared" si="239"/>
        <v>0.36599999999998545</v>
      </c>
    </row>
    <row r="3155" spans="1:32" s="34" customFormat="1" x14ac:dyDescent="0.2">
      <c r="A3155" s="34" t="s">
        <v>200</v>
      </c>
      <c r="C3155" s="36">
        <v>314</v>
      </c>
      <c r="D3155" s="37">
        <v>31256</v>
      </c>
      <c r="E3155" s="37"/>
      <c r="F3155" s="37"/>
      <c r="G3155" s="37"/>
      <c r="H3155" s="37"/>
      <c r="I3155" s="37"/>
      <c r="J3155" s="38" t="s">
        <v>206</v>
      </c>
      <c r="K3155" s="38"/>
      <c r="L3155" s="38"/>
      <c r="M3155" s="38"/>
      <c r="N3155" s="38"/>
      <c r="O3155" s="38"/>
      <c r="P3155" s="38"/>
      <c r="U3155" s="39">
        <f t="shared" si="238"/>
        <v>9.5509909999999998</v>
      </c>
      <c r="V3155" s="34">
        <v>2.911</v>
      </c>
      <c r="X3155" s="39">
        <v>8.43</v>
      </c>
      <c r="Y3155" s="34">
        <v>2.569</v>
      </c>
      <c r="AA3155" s="34">
        <v>426.536</v>
      </c>
      <c r="AB3155" s="34">
        <v>423.625</v>
      </c>
      <c r="AC3155" s="34">
        <v>423.96699999999998</v>
      </c>
      <c r="AD3155" s="34">
        <v>2.351</v>
      </c>
      <c r="AE3155" s="34">
        <v>2.0089999999999999</v>
      </c>
      <c r="AF3155" s="34">
        <f t="shared" si="239"/>
        <v>0.34199999999998454</v>
      </c>
    </row>
    <row r="3156" spans="1:32" s="34" customFormat="1" x14ac:dyDescent="0.2">
      <c r="A3156" s="34" t="s">
        <v>200</v>
      </c>
      <c r="C3156" s="36">
        <v>314</v>
      </c>
      <c r="D3156" s="37">
        <v>31263</v>
      </c>
      <c r="E3156" s="37"/>
      <c r="F3156" s="37"/>
      <c r="G3156" s="37"/>
      <c r="H3156" s="37"/>
      <c r="I3156" s="37"/>
      <c r="J3156" s="38" t="s">
        <v>206</v>
      </c>
      <c r="K3156" s="38"/>
      <c r="L3156" s="38"/>
      <c r="M3156" s="38"/>
      <c r="N3156" s="38"/>
      <c r="O3156" s="38"/>
      <c r="P3156" s="38"/>
      <c r="U3156" s="39">
        <f t="shared" si="238"/>
        <v>9.5706769999999999</v>
      </c>
      <c r="V3156" s="34">
        <v>2.9169999999999998</v>
      </c>
      <c r="X3156" s="39">
        <v>8.42</v>
      </c>
      <c r="Y3156" s="34">
        <v>2.5659999999999998</v>
      </c>
      <c r="AA3156" s="34">
        <v>426.536</v>
      </c>
      <c r="AB3156" s="34">
        <v>423.61900000000003</v>
      </c>
      <c r="AC3156" s="34">
        <v>423.97</v>
      </c>
      <c r="AD3156" s="34">
        <v>2.3570000000000002</v>
      </c>
      <c r="AE3156" s="34">
        <v>2.0059999999999998</v>
      </c>
      <c r="AF3156" s="34">
        <f t="shared" si="239"/>
        <v>0.35099999999999909</v>
      </c>
    </row>
    <row r="3157" spans="1:32" s="34" customFormat="1" x14ac:dyDescent="0.2">
      <c r="A3157" s="34" t="s">
        <v>200</v>
      </c>
      <c r="C3157" s="36">
        <v>314</v>
      </c>
      <c r="D3157" s="37">
        <v>31270</v>
      </c>
      <c r="E3157" s="37"/>
      <c r="F3157" s="37"/>
      <c r="G3157" s="37"/>
      <c r="H3157" s="37"/>
      <c r="I3157" s="37"/>
      <c r="J3157" s="38" t="s">
        <v>206</v>
      </c>
      <c r="K3157" s="38"/>
      <c r="L3157" s="38"/>
      <c r="M3157" s="38"/>
      <c r="N3157" s="38"/>
      <c r="O3157" s="38"/>
      <c r="P3157" s="38"/>
      <c r="U3157" s="39">
        <f t="shared" si="238"/>
        <v>9.590363</v>
      </c>
      <c r="V3157" s="34">
        <v>2.923</v>
      </c>
      <c r="X3157" s="39">
        <v>8.43</v>
      </c>
      <c r="Y3157" s="34">
        <v>2.569</v>
      </c>
      <c r="AA3157" s="34">
        <v>426.536</v>
      </c>
      <c r="AB3157" s="34">
        <v>423.613</v>
      </c>
      <c r="AC3157" s="34">
        <v>423.96699999999998</v>
      </c>
      <c r="AD3157" s="34">
        <v>2.363</v>
      </c>
      <c r="AE3157" s="34">
        <v>2.0089999999999999</v>
      </c>
      <c r="AF3157" s="34">
        <f t="shared" si="239"/>
        <v>0.35399999999998499</v>
      </c>
    </row>
    <row r="3158" spans="1:32" s="34" customFormat="1" x14ac:dyDescent="0.2">
      <c r="A3158" s="34" t="s">
        <v>200</v>
      </c>
      <c r="C3158" s="36">
        <v>314</v>
      </c>
      <c r="D3158" s="37">
        <v>31272</v>
      </c>
      <c r="E3158" s="37"/>
      <c r="F3158" s="37"/>
      <c r="G3158" s="37"/>
      <c r="H3158" s="37"/>
      <c r="I3158" s="37"/>
      <c r="J3158" s="38" t="s">
        <v>206</v>
      </c>
      <c r="K3158" s="38"/>
      <c r="L3158" s="38"/>
      <c r="M3158" s="38"/>
      <c r="N3158" s="38"/>
      <c r="O3158" s="38"/>
      <c r="P3158" s="38"/>
      <c r="U3158" s="39">
        <f t="shared" si="238"/>
        <v>9.9315870000000004</v>
      </c>
      <c r="V3158" s="34">
        <v>3.0270000000000001</v>
      </c>
      <c r="X3158" s="39">
        <v>8.36</v>
      </c>
      <c r="Y3158" s="34">
        <v>2.548</v>
      </c>
      <c r="AA3158" s="34">
        <v>426.536</v>
      </c>
      <c r="AB3158" s="34">
        <v>423.51</v>
      </c>
      <c r="AC3158" s="34">
        <v>423.988</v>
      </c>
      <c r="AD3158" s="34">
        <v>2.4670000000000001</v>
      </c>
      <c r="AE3158" s="34">
        <v>1.988</v>
      </c>
      <c r="AF3158" s="34">
        <f t="shared" si="239"/>
        <v>0.47800000000000864</v>
      </c>
    </row>
    <row r="3159" spans="1:32" s="34" customFormat="1" x14ac:dyDescent="0.2">
      <c r="A3159" s="34" t="s">
        <v>200</v>
      </c>
      <c r="C3159" s="36">
        <v>314</v>
      </c>
      <c r="D3159" s="37">
        <v>31277</v>
      </c>
      <c r="E3159" s="37"/>
      <c r="F3159" s="37"/>
      <c r="G3159" s="37"/>
      <c r="H3159" s="37"/>
      <c r="I3159" s="37"/>
      <c r="J3159" s="38" t="s">
        <v>206</v>
      </c>
      <c r="K3159" s="38"/>
      <c r="L3159" s="38"/>
      <c r="M3159" s="38"/>
      <c r="N3159" s="38"/>
      <c r="O3159" s="38"/>
      <c r="P3159" s="38"/>
      <c r="U3159" s="39">
        <f t="shared" ref="U3159:U3222" si="240">V3159*3.281</f>
        <v>9.6100490000000001</v>
      </c>
      <c r="V3159" s="34">
        <v>2.9289999999999998</v>
      </c>
      <c r="X3159" s="39">
        <v>8.44</v>
      </c>
      <c r="Y3159" s="34">
        <v>2.573</v>
      </c>
      <c r="AA3159" s="34">
        <v>426.536</v>
      </c>
      <c r="AB3159" s="34">
        <v>423.60700000000003</v>
      </c>
      <c r="AC3159" s="34">
        <v>423.964</v>
      </c>
      <c r="AD3159" s="34">
        <v>2.3690000000000002</v>
      </c>
      <c r="AE3159" s="34">
        <v>2.0129999999999999</v>
      </c>
      <c r="AF3159" s="34">
        <f t="shared" si="239"/>
        <v>0.3569999999999709</v>
      </c>
    </row>
    <row r="3160" spans="1:32" s="34" customFormat="1" x14ac:dyDescent="0.2">
      <c r="A3160" s="34" t="s">
        <v>200</v>
      </c>
      <c r="C3160" s="36">
        <v>314</v>
      </c>
      <c r="D3160" s="37">
        <v>31284</v>
      </c>
      <c r="E3160" s="37"/>
      <c r="F3160" s="37"/>
      <c r="G3160" s="37"/>
      <c r="H3160" s="37"/>
      <c r="I3160" s="37"/>
      <c r="J3160" s="38" t="s">
        <v>206</v>
      </c>
      <c r="K3160" s="38"/>
      <c r="L3160" s="38"/>
      <c r="M3160" s="38"/>
      <c r="N3160" s="38"/>
      <c r="O3160" s="38"/>
      <c r="P3160" s="38"/>
      <c r="U3160" s="39">
        <f t="shared" si="240"/>
        <v>9.6691070000000003</v>
      </c>
      <c r="V3160" s="34">
        <v>2.9470000000000001</v>
      </c>
      <c r="X3160" s="39">
        <v>8.4499999999999993</v>
      </c>
      <c r="Y3160" s="34">
        <v>2.5760000000000001</v>
      </c>
      <c r="AA3160" s="34">
        <v>426.536</v>
      </c>
      <c r="AB3160" s="34">
        <v>423.589</v>
      </c>
      <c r="AC3160" s="34">
        <v>423.96100000000001</v>
      </c>
      <c r="AD3160" s="34">
        <v>2.387</v>
      </c>
      <c r="AE3160" s="34">
        <v>2.016</v>
      </c>
      <c r="AF3160" s="34">
        <f t="shared" si="239"/>
        <v>0.3720000000000141</v>
      </c>
    </row>
    <row r="3161" spans="1:32" s="34" customFormat="1" x14ac:dyDescent="0.2">
      <c r="A3161" s="34" t="s">
        <v>200</v>
      </c>
      <c r="C3161" s="36">
        <v>314</v>
      </c>
      <c r="D3161" s="37">
        <v>31291</v>
      </c>
      <c r="E3161" s="37"/>
      <c r="F3161" s="37"/>
      <c r="G3161" s="37"/>
      <c r="H3161" s="37"/>
      <c r="I3161" s="37"/>
      <c r="J3161" s="38" t="s">
        <v>206</v>
      </c>
      <c r="K3161" s="38"/>
      <c r="L3161" s="38"/>
      <c r="M3161" s="38"/>
      <c r="N3161" s="38"/>
      <c r="O3161" s="38"/>
      <c r="P3161" s="38"/>
      <c r="U3161" s="39">
        <f t="shared" si="240"/>
        <v>9.7117599999999999</v>
      </c>
      <c r="V3161" s="34">
        <v>2.96</v>
      </c>
      <c r="X3161" s="39">
        <v>8.44</v>
      </c>
      <c r="Y3161" s="34">
        <v>2.573</v>
      </c>
      <c r="AA3161" s="34">
        <v>426.536</v>
      </c>
      <c r="AB3161" s="34">
        <v>423.577</v>
      </c>
      <c r="AC3161" s="34">
        <v>423.964</v>
      </c>
      <c r="AD3161" s="34">
        <v>2.4</v>
      </c>
      <c r="AE3161" s="34">
        <v>2.0129999999999999</v>
      </c>
      <c r="AF3161" s="34">
        <f t="shared" si="239"/>
        <v>0.38700000000000045</v>
      </c>
    </row>
    <row r="3162" spans="1:32" s="34" customFormat="1" x14ac:dyDescent="0.2">
      <c r="A3162" s="34" t="s">
        <v>200</v>
      </c>
      <c r="C3162" s="36">
        <v>314</v>
      </c>
      <c r="D3162" s="37">
        <v>31298</v>
      </c>
      <c r="E3162" s="37"/>
      <c r="F3162" s="37"/>
      <c r="G3162" s="37"/>
      <c r="H3162" s="37"/>
      <c r="I3162" s="37"/>
      <c r="J3162" s="38" t="s">
        <v>206</v>
      </c>
      <c r="K3162" s="38"/>
      <c r="L3162" s="38"/>
      <c r="M3162" s="38"/>
      <c r="N3162" s="38"/>
      <c r="O3162" s="38"/>
      <c r="P3162" s="38"/>
      <c r="U3162" s="39">
        <f t="shared" si="240"/>
        <v>9.721603</v>
      </c>
      <c r="V3162" s="34">
        <v>2.9630000000000001</v>
      </c>
      <c r="X3162" s="39">
        <v>8.51</v>
      </c>
      <c r="Y3162" s="34">
        <v>2.5939999999999999</v>
      </c>
      <c r="AA3162" s="34">
        <v>426.536</v>
      </c>
      <c r="AB3162" s="34">
        <v>423.57400000000001</v>
      </c>
      <c r="AC3162" s="34">
        <v>423.94200000000001</v>
      </c>
      <c r="AD3162" s="34">
        <v>2.403</v>
      </c>
      <c r="AE3162" s="34">
        <v>2.0339999999999998</v>
      </c>
      <c r="AF3162" s="34">
        <f t="shared" si="239"/>
        <v>0.367999999999995</v>
      </c>
    </row>
    <row r="3163" spans="1:32" s="34" customFormat="1" x14ac:dyDescent="0.2">
      <c r="A3163" s="34" t="s">
        <v>200</v>
      </c>
      <c r="C3163" s="36">
        <v>314</v>
      </c>
      <c r="D3163" s="37">
        <v>31305</v>
      </c>
      <c r="E3163" s="37"/>
      <c r="F3163" s="37"/>
      <c r="G3163" s="37"/>
      <c r="H3163" s="37"/>
      <c r="I3163" s="37"/>
      <c r="J3163" s="38" t="s">
        <v>206</v>
      </c>
      <c r="K3163" s="38"/>
      <c r="L3163" s="38"/>
      <c r="M3163" s="38"/>
      <c r="N3163" s="38"/>
      <c r="O3163" s="38"/>
      <c r="P3163" s="38"/>
      <c r="U3163" s="39">
        <f t="shared" si="240"/>
        <v>9.7905040000000003</v>
      </c>
      <c r="V3163" s="34">
        <v>2.984</v>
      </c>
      <c r="X3163" s="39">
        <v>8.69</v>
      </c>
      <c r="Y3163" s="34">
        <v>2.649</v>
      </c>
      <c r="AA3163" s="34">
        <v>426.536</v>
      </c>
      <c r="AB3163" s="34">
        <v>423.55200000000002</v>
      </c>
      <c r="AC3163" s="34">
        <v>423.887</v>
      </c>
      <c r="AD3163" s="34">
        <v>2.4239999999999999</v>
      </c>
      <c r="AE3163" s="34">
        <v>2.089</v>
      </c>
      <c r="AF3163" s="34">
        <f t="shared" si="239"/>
        <v>0.33499999999997954</v>
      </c>
    </row>
    <row r="3164" spans="1:32" s="34" customFormat="1" x14ac:dyDescent="0.2">
      <c r="A3164" s="34" t="s">
        <v>200</v>
      </c>
      <c r="C3164" s="36">
        <v>314</v>
      </c>
      <c r="D3164" s="37">
        <v>31312</v>
      </c>
      <c r="E3164" s="37"/>
      <c r="F3164" s="37"/>
      <c r="G3164" s="37"/>
      <c r="H3164" s="37"/>
      <c r="I3164" s="37"/>
      <c r="J3164" s="38" t="s">
        <v>206</v>
      </c>
      <c r="K3164" s="38"/>
      <c r="L3164" s="38"/>
      <c r="M3164" s="38"/>
      <c r="N3164" s="38"/>
      <c r="O3164" s="38"/>
      <c r="P3164" s="38"/>
      <c r="U3164" s="39">
        <f t="shared" si="240"/>
        <v>9.8922150000000002</v>
      </c>
      <c r="V3164" s="34">
        <v>3.0150000000000001</v>
      </c>
      <c r="X3164" s="39">
        <v>8.8800000000000008</v>
      </c>
      <c r="Y3164" s="34">
        <v>2.7069999999999999</v>
      </c>
      <c r="AA3164" s="34">
        <v>426.536</v>
      </c>
      <c r="AB3164" s="34">
        <v>423.52199999999999</v>
      </c>
      <c r="AC3164" s="34">
        <v>423.83</v>
      </c>
      <c r="AD3164" s="34">
        <v>2.4550000000000001</v>
      </c>
      <c r="AE3164" s="34">
        <v>2.1469999999999998</v>
      </c>
      <c r="AF3164" s="34">
        <f t="shared" si="239"/>
        <v>0.30799999999999272</v>
      </c>
    </row>
    <row r="3165" spans="1:32" s="34" customFormat="1" x14ac:dyDescent="0.2">
      <c r="A3165" s="34" t="s">
        <v>200</v>
      </c>
      <c r="C3165" s="36">
        <v>314</v>
      </c>
      <c r="D3165" s="37">
        <v>31317</v>
      </c>
      <c r="E3165" s="37"/>
      <c r="F3165" s="37"/>
      <c r="G3165" s="37"/>
      <c r="H3165" s="37"/>
      <c r="I3165" s="37"/>
      <c r="J3165" s="38" t="s">
        <v>206</v>
      </c>
      <c r="K3165" s="38"/>
      <c r="L3165" s="38"/>
      <c r="M3165" s="38"/>
      <c r="N3165" s="38"/>
      <c r="O3165" s="38"/>
      <c r="P3165" s="38"/>
      <c r="U3165" s="39">
        <f t="shared" si="240"/>
        <v>9.8790910000000007</v>
      </c>
      <c r="V3165" s="34">
        <v>3.0110000000000001</v>
      </c>
      <c r="X3165" s="39">
        <v>8.81</v>
      </c>
      <c r="Y3165" s="34">
        <v>2.6850000000000001</v>
      </c>
      <c r="AA3165" s="34">
        <v>426.536</v>
      </c>
      <c r="AB3165" s="34">
        <v>423.52499999999998</v>
      </c>
      <c r="AC3165" s="34">
        <v>423.851</v>
      </c>
      <c r="AD3165" s="34">
        <v>2.4510000000000001</v>
      </c>
      <c r="AE3165" s="34">
        <v>2.125</v>
      </c>
      <c r="AF3165" s="34">
        <f t="shared" si="239"/>
        <v>0.32600000000002183</v>
      </c>
    </row>
    <row r="3166" spans="1:32" s="34" customFormat="1" x14ac:dyDescent="0.2">
      <c r="A3166" s="34" t="s">
        <v>200</v>
      </c>
      <c r="C3166" s="36">
        <v>314</v>
      </c>
      <c r="D3166" s="37">
        <v>31326</v>
      </c>
      <c r="E3166" s="37"/>
      <c r="F3166" s="37"/>
      <c r="G3166" s="37"/>
      <c r="H3166" s="37"/>
      <c r="I3166" s="37"/>
      <c r="J3166" s="38" t="s">
        <v>206</v>
      </c>
      <c r="K3166" s="38"/>
      <c r="L3166" s="38"/>
      <c r="M3166" s="38"/>
      <c r="N3166" s="38"/>
      <c r="O3166" s="38"/>
      <c r="P3166" s="38"/>
      <c r="U3166" s="39">
        <f t="shared" si="240"/>
        <v>9.9512730000000005</v>
      </c>
      <c r="V3166" s="34">
        <v>3.0329999999999999</v>
      </c>
      <c r="X3166" s="39">
        <v>8.84</v>
      </c>
      <c r="Y3166" s="34">
        <v>2.694</v>
      </c>
      <c r="AA3166" s="34">
        <v>426.536</v>
      </c>
      <c r="AB3166" s="34">
        <v>423.50299999999999</v>
      </c>
      <c r="AC3166" s="34">
        <v>423.84199999999998</v>
      </c>
      <c r="AD3166" s="34">
        <v>2.4729999999999999</v>
      </c>
      <c r="AE3166" s="34">
        <v>2.1339999999999999</v>
      </c>
      <c r="AF3166" s="34">
        <f t="shared" si="239"/>
        <v>0.33899999999999864</v>
      </c>
    </row>
    <row r="3167" spans="1:32" s="34" customFormat="1" x14ac:dyDescent="0.2">
      <c r="A3167" s="34" t="s">
        <v>200</v>
      </c>
      <c r="C3167" s="36">
        <v>314</v>
      </c>
      <c r="D3167" s="37">
        <v>31333</v>
      </c>
      <c r="E3167" s="37"/>
      <c r="F3167" s="37"/>
      <c r="G3167" s="37"/>
      <c r="H3167" s="37"/>
      <c r="I3167" s="37"/>
      <c r="J3167" s="38" t="s">
        <v>206</v>
      </c>
      <c r="K3167" s="38"/>
      <c r="L3167" s="38"/>
      <c r="M3167" s="38"/>
      <c r="N3167" s="38"/>
      <c r="O3167" s="38"/>
      <c r="P3167" s="38"/>
      <c r="U3167" s="39">
        <f t="shared" si="240"/>
        <v>9.9808020000000006</v>
      </c>
      <c r="V3167" s="34">
        <v>3.0419999999999998</v>
      </c>
      <c r="X3167" s="39">
        <v>8.86</v>
      </c>
      <c r="Y3167" s="34">
        <v>2.7010000000000001</v>
      </c>
      <c r="AA3167" s="34">
        <v>426.536</v>
      </c>
      <c r="AB3167" s="34">
        <v>423.49400000000003</v>
      </c>
      <c r="AC3167" s="34">
        <v>423.83600000000001</v>
      </c>
      <c r="AD3167" s="34">
        <v>2.4820000000000002</v>
      </c>
      <c r="AE3167" s="34">
        <v>2.141</v>
      </c>
      <c r="AF3167" s="34">
        <f t="shared" si="239"/>
        <v>0.34199999999998454</v>
      </c>
    </row>
    <row r="3168" spans="1:32" s="34" customFormat="1" x14ac:dyDescent="0.2">
      <c r="A3168" s="34" t="s">
        <v>200</v>
      </c>
      <c r="C3168" s="36">
        <v>314</v>
      </c>
      <c r="D3168" s="37">
        <v>31340</v>
      </c>
      <c r="E3168" s="37"/>
      <c r="F3168" s="37"/>
      <c r="G3168" s="37"/>
      <c r="H3168" s="37"/>
      <c r="I3168" s="37"/>
      <c r="J3168" s="38" t="s">
        <v>206</v>
      </c>
      <c r="K3168" s="38"/>
      <c r="L3168" s="38"/>
      <c r="M3168" s="38"/>
      <c r="N3168" s="38"/>
      <c r="O3168" s="38"/>
      <c r="P3168" s="38"/>
      <c r="U3168" s="39">
        <f t="shared" si="240"/>
        <v>10.020173999999999</v>
      </c>
      <c r="V3168" s="34">
        <v>3.0539999999999998</v>
      </c>
      <c r="X3168" s="39">
        <v>8.86</v>
      </c>
      <c r="Y3168" s="34">
        <v>2.7010000000000001</v>
      </c>
      <c r="AA3168" s="34">
        <v>426.536</v>
      </c>
      <c r="AB3168" s="34">
        <v>423.48200000000003</v>
      </c>
      <c r="AC3168" s="34">
        <v>423.83600000000001</v>
      </c>
      <c r="AD3168" s="34">
        <v>2.4940000000000002</v>
      </c>
      <c r="AE3168" s="34">
        <v>2.141</v>
      </c>
      <c r="AF3168" s="34">
        <f t="shared" si="239"/>
        <v>0.35399999999998499</v>
      </c>
    </row>
    <row r="3169" spans="1:32" s="34" customFormat="1" x14ac:dyDescent="0.2">
      <c r="A3169" s="34" t="s">
        <v>200</v>
      </c>
      <c r="C3169" s="36">
        <v>314</v>
      </c>
      <c r="D3169" s="37">
        <v>31347</v>
      </c>
      <c r="E3169" s="37"/>
      <c r="F3169" s="37"/>
      <c r="G3169" s="37"/>
      <c r="H3169" s="37"/>
      <c r="I3169" s="37"/>
      <c r="J3169" s="38" t="s">
        <v>206</v>
      </c>
      <c r="K3169" s="38"/>
      <c r="L3169" s="38"/>
      <c r="M3169" s="38"/>
      <c r="N3169" s="38"/>
      <c r="O3169" s="38"/>
      <c r="P3169" s="38"/>
      <c r="U3169" s="39">
        <f t="shared" si="240"/>
        <v>10.112042000000001</v>
      </c>
      <c r="V3169" s="34">
        <v>3.0819999999999999</v>
      </c>
      <c r="X3169" s="39">
        <v>8.84</v>
      </c>
      <c r="Y3169" s="34">
        <v>2.694</v>
      </c>
      <c r="AA3169" s="34">
        <v>426.536</v>
      </c>
      <c r="AB3169" s="34">
        <v>423.45499999999998</v>
      </c>
      <c r="AC3169" s="34">
        <v>423.84199999999998</v>
      </c>
      <c r="AD3169" s="34">
        <v>2.5219999999999998</v>
      </c>
      <c r="AE3169" s="34">
        <v>2.1339999999999999</v>
      </c>
      <c r="AF3169" s="34">
        <f t="shared" si="239"/>
        <v>0.38700000000000045</v>
      </c>
    </row>
    <row r="3170" spans="1:32" s="34" customFormat="1" x14ac:dyDescent="0.2">
      <c r="A3170" s="34" t="s">
        <v>200</v>
      </c>
      <c r="C3170" s="36">
        <v>314</v>
      </c>
      <c r="D3170" s="37">
        <v>31437</v>
      </c>
      <c r="E3170" s="37"/>
      <c r="F3170" s="37"/>
      <c r="G3170" s="37"/>
      <c r="H3170" s="37"/>
      <c r="I3170" s="37"/>
      <c r="J3170" s="38" t="s">
        <v>206</v>
      </c>
      <c r="K3170" s="38"/>
      <c r="L3170" s="38"/>
      <c r="M3170" s="38"/>
      <c r="N3170" s="38"/>
      <c r="O3170" s="38"/>
      <c r="P3170" s="38"/>
      <c r="U3170" s="39">
        <f t="shared" si="240"/>
        <v>10.390927</v>
      </c>
      <c r="V3170" s="34">
        <v>3.1669999999999998</v>
      </c>
      <c r="X3170" s="39">
        <v>8.8800000000000008</v>
      </c>
      <c r="Y3170" s="34">
        <v>2.7069999999999999</v>
      </c>
      <c r="AA3170" s="34">
        <v>426.536</v>
      </c>
      <c r="AB3170" s="34">
        <v>423.36900000000003</v>
      </c>
      <c r="AC3170" s="34">
        <v>423.83</v>
      </c>
      <c r="AD3170" s="34">
        <v>2.6070000000000002</v>
      </c>
      <c r="AE3170" s="34">
        <v>2.1469999999999998</v>
      </c>
      <c r="AF3170" s="34">
        <f t="shared" ref="AF3170:AF3234" si="241">AC3170-AB3170</f>
        <v>0.46099999999995589</v>
      </c>
    </row>
    <row r="3171" spans="1:32" s="34" customFormat="1" x14ac:dyDescent="0.2">
      <c r="A3171" s="34" t="s">
        <v>200</v>
      </c>
      <c r="C3171" s="36">
        <v>314</v>
      </c>
      <c r="D3171" s="37">
        <v>31445</v>
      </c>
      <c r="E3171" s="37"/>
      <c r="F3171" s="37"/>
      <c r="G3171" s="37"/>
      <c r="H3171" s="37"/>
      <c r="I3171" s="37"/>
      <c r="J3171" s="38" t="s">
        <v>206</v>
      </c>
      <c r="K3171" s="38"/>
      <c r="L3171" s="38"/>
      <c r="M3171" s="38"/>
      <c r="N3171" s="38"/>
      <c r="O3171" s="38"/>
      <c r="P3171" s="38"/>
      <c r="U3171" s="39">
        <f t="shared" si="240"/>
        <v>10.299059</v>
      </c>
      <c r="V3171" s="34">
        <v>3.1389999999999998</v>
      </c>
      <c r="X3171" s="39">
        <v>8.92</v>
      </c>
      <c r="Y3171" s="34">
        <v>2.7189999999999999</v>
      </c>
      <c r="AA3171" s="34">
        <v>426.536</v>
      </c>
      <c r="AB3171" s="34">
        <v>423.39699999999999</v>
      </c>
      <c r="AC3171" s="34">
        <v>423.81700000000001</v>
      </c>
      <c r="AD3171" s="34">
        <v>2.5790000000000002</v>
      </c>
      <c r="AE3171" s="34">
        <v>2.1589999999999998</v>
      </c>
      <c r="AF3171" s="34">
        <f t="shared" si="241"/>
        <v>0.42000000000001592</v>
      </c>
    </row>
    <row r="3172" spans="1:32" s="34" customFormat="1" x14ac:dyDescent="0.2">
      <c r="A3172" s="34" t="s">
        <v>200</v>
      </c>
      <c r="C3172" s="36">
        <v>314</v>
      </c>
      <c r="D3172" s="37">
        <v>31451</v>
      </c>
      <c r="E3172" s="37"/>
      <c r="F3172" s="37"/>
      <c r="G3172" s="37"/>
      <c r="H3172" s="37"/>
      <c r="I3172" s="37"/>
      <c r="J3172" s="38" t="s">
        <v>206</v>
      </c>
      <c r="K3172" s="38"/>
      <c r="L3172" s="38"/>
      <c r="M3172" s="38"/>
      <c r="N3172" s="38"/>
      <c r="O3172" s="38"/>
      <c r="P3172" s="38"/>
      <c r="U3172" s="39">
        <f t="shared" si="240"/>
        <v>10.430299</v>
      </c>
      <c r="V3172" s="34">
        <v>3.1789999999999998</v>
      </c>
      <c r="X3172" s="39">
        <v>8.94</v>
      </c>
      <c r="Y3172" s="34">
        <v>2.7250000000000001</v>
      </c>
      <c r="AA3172" s="34">
        <v>426.536</v>
      </c>
      <c r="AB3172" s="34">
        <v>423.35700000000003</v>
      </c>
      <c r="AC3172" s="34">
        <v>423.81099999999998</v>
      </c>
      <c r="AD3172" s="34">
        <v>2.6190000000000002</v>
      </c>
      <c r="AE3172" s="34">
        <v>2.165</v>
      </c>
      <c r="AF3172" s="34">
        <f t="shared" si="241"/>
        <v>0.45399999999995089</v>
      </c>
    </row>
    <row r="3173" spans="1:32" s="34" customFormat="1" x14ac:dyDescent="0.2">
      <c r="A3173" s="34" t="s">
        <v>200</v>
      </c>
      <c r="C3173" s="36">
        <v>314</v>
      </c>
      <c r="D3173" s="37">
        <v>31458</v>
      </c>
      <c r="E3173" s="37"/>
      <c r="F3173" s="37"/>
      <c r="G3173" s="37"/>
      <c r="H3173" s="37"/>
      <c r="I3173" s="37"/>
      <c r="J3173" s="38" t="s">
        <v>206</v>
      </c>
      <c r="K3173" s="38"/>
      <c r="L3173" s="38"/>
      <c r="M3173" s="38"/>
      <c r="N3173" s="38"/>
      <c r="O3173" s="38"/>
      <c r="P3173" s="38"/>
      <c r="U3173" s="39">
        <f t="shared" si="240"/>
        <v>10.390927</v>
      </c>
      <c r="V3173" s="34">
        <v>3.1669999999999998</v>
      </c>
      <c r="X3173" s="39">
        <v>8.9499999999999993</v>
      </c>
      <c r="Y3173" s="34">
        <v>2.7280000000000002</v>
      </c>
      <c r="AA3173" s="34">
        <v>426.536</v>
      </c>
      <c r="AB3173" s="34">
        <v>423.36900000000003</v>
      </c>
      <c r="AC3173" s="34">
        <v>423.80799999999999</v>
      </c>
      <c r="AD3173" s="34">
        <v>2.6070000000000002</v>
      </c>
      <c r="AE3173" s="34">
        <v>2.1680000000000001</v>
      </c>
      <c r="AF3173" s="34">
        <f t="shared" si="241"/>
        <v>0.43899999999996453</v>
      </c>
    </row>
    <row r="3174" spans="1:32" s="34" customFormat="1" x14ac:dyDescent="0.2">
      <c r="A3174" s="34" t="s">
        <v>200</v>
      </c>
      <c r="C3174" s="36">
        <v>314</v>
      </c>
      <c r="D3174" s="37">
        <v>31465</v>
      </c>
      <c r="E3174" s="37"/>
      <c r="F3174" s="37"/>
      <c r="G3174" s="37"/>
      <c r="H3174" s="37"/>
      <c r="I3174" s="37"/>
      <c r="J3174" s="38" t="s">
        <v>206</v>
      </c>
      <c r="K3174" s="38"/>
      <c r="L3174" s="38"/>
      <c r="M3174" s="38"/>
      <c r="N3174" s="38"/>
      <c r="O3174" s="38"/>
      <c r="P3174" s="38"/>
      <c r="U3174" s="39">
        <f t="shared" si="240"/>
        <v>10.430299</v>
      </c>
      <c r="V3174" s="34">
        <v>3.1789999999999998</v>
      </c>
      <c r="X3174" s="39">
        <v>8.99</v>
      </c>
      <c r="Y3174" s="34">
        <v>2.74</v>
      </c>
      <c r="AA3174" s="34">
        <v>426.536</v>
      </c>
      <c r="AB3174" s="34">
        <v>423.35700000000003</v>
      </c>
      <c r="AC3174" s="34">
        <v>423.79599999999999</v>
      </c>
      <c r="AD3174" s="34">
        <v>2.6190000000000002</v>
      </c>
      <c r="AE3174" s="34">
        <v>2.1800000000000002</v>
      </c>
      <c r="AF3174" s="34">
        <f t="shared" si="241"/>
        <v>0.43899999999996453</v>
      </c>
    </row>
    <row r="3175" spans="1:32" s="34" customFormat="1" x14ac:dyDescent="0.2">
      <c r="A3175" s="34" t="s">
        <v>200</v>
      </c>
      <c r="C3175" s="36">
        <v>314</v>
      </c>
      <c r="D3175" s="37">
        <v>31473</v>
      </c>
      <c r="E3175" s="37"/>
      <c r="F3175" s="37"/>
      <c r="G3175" s="37"/>
      <c r="H3175" s="37"/>
      <c r="I3175" s="37"/>
      <c r="J3175" s="38" t="s">
        <v>206</v>
      </c>
      <c r="K3175" s="38"/>
      <c r="L3175" s="38"/>
      <c r="M3175" s="38"/>
      <c r="N3175" s="38"/>
      <c r="O3175" s="38"/>
      <c r="P3175" s="38"/>
      <c r="U3175" s="39">
        <f t="shared" si="240"/>
        <v>10.440142</v>
      </c>
      <c r="V3175" s="34">
        <v>3.1819999999999999</v>
      </c>
      <c r="X3175" s="39">
        <v>9.0500000000000007</v>
      </c>
      <c r="Y3175" s="34">
        <v>2.758</v>
      </c>
      <c r="AA3175" s="34">
        <v>426.536</v>
      </c>
      <c r="AB3175" s="34">
        <v>423.35399999999998</v>
      </c>
      <c r="AC3175" s="34">
        <v>423.77800000000002</v>
      </c>
      <c r="AD3175" s="34">
        <v>2.6219999999999999</v>
      </c>
      <c r="AE3175" s="34">
        <v>2.198</v>
      </c>
      <c r="AF3175" s="34">
        <f t="shared" si="241"/>
        <v>0.42400000000003502</v>
      </c>
    </row>
    <row r="3176" spans="1:32" s="34" customFormat="1" x14ac:dyDescent="0.2">
      <c r="A3176" s="34" t="s">
        <v>200</v>
      </c>
      <c r="C3176" s="36">
        <v>314</v>
      </c>
      <c r="D3176" s="37">
        <v>31480</v>
      </c>
      <c r="E3176" s="37"/>
      <c r="F3176" s="37"/>
      <c r="G3176" s="37"/>
      <c r="H3176" s="37"/>
      <c r="I3176" s="37"/>
      <c r="J3176" s="38" t="s">
        <v>206</v>
      </c>
      <c r="K3176" s="38"/>
      <c r="L3176" s="38"/>
      <c r="M3176" s="38"/>
      <c r="N3176" s="38"/>
      <c r="O3176" s="38"/>
      <c r="P3176" s="38"/>
      <c r="U3176" s="39">
        <f t="shared" si="240"/>
        <v>10.459828000000002</v>
      </c>
      <c r="V3176" s="34">
        <v>3.1880000000000002</v>
      </c>
      <c r="X3176" s="39">
        <v>9.0299999999999994</v>
      </c>
      <c r="Y3176" s="34">
        <v>2.7519999999999998</v>
      </c>
      <c r="AA3176" s="34">
        <v>426.536</v>
      </c>
      <c r="AB3176" s="34">
        <v>423.34800000000001</v>
      </c>
      <c r="AC3176" s="34">
        <v>423.78399999999999</v>
      </c>
      <c r="AD3176" s="34">
        <v>2.6280000000000001</v>
      </c>
      <c r="AE3176" s="34">
        <v>2.1920000000000002</v>
      </c>
      <c r="AF3176" s="34">
        <f t="shared" si="241"/>
        <v>0.43599999999997863</v>
      </c>
    </row>
    <row r="3177" spans="1:32" s="34" customFormat="1" x14ac:dyDescent="0.2">
      <c r="A3177" s="34" t="s">
        <v>200</v>
      </c>
      <c r="C3177" s="36">
        <v>314</v>
      </c>
      <c r="D3177" s="37">
        <v>31487</v>
      </c>
      <c r="E3177" s="37"/>
      <c r="F3177" s="37"/>
      <c r="G3177" s="37"/>
      <c r="H3177" s="37"/>
      <c r="I3177" s="37"/>
      <c r="J3177" s="38" t="s">
        <v>206</v>
      </c>
      <c r="K3177" s="38"/>
      <c r="L3177" s="38"/>
      <c r="M3177" s="38"/>
      <c r="N3177" s="38"/>
      <c r="O3177" s="38"/>
      <c r="P3177" s="38"/>
      <c r="U3177" s="39">
        <f t="shared" si="240"/>
        <v>10.860110000000001</v>
      </c>
      <c r="V3177" s="34">
        <v>3.31</v>
      </c>
      <c r="X3177" s="39">
        <v>8.4499999999999993</v>
      </c>
      <c r="Y3177" s="34">
        <v>2.5760000000000001</v>
      </c>
      <c r="AA3177" s="34">
        <v>426.536</v>
      </c>
      <c r="AB3177" s="34">
        <v>423.226</v>
      </c>
      <c r="AC3177" s="34">
        <v>423.96100000000001</v>
      </c>
      <c r="AD3177" s="34">
        <v>2.75</v>
      </c>
      <c r="AE3177" s="34">
        <v>2.016</v>
      </c>
      <c r="AF3177" s="34">
        <f t="shared" si="241"/>
        <v>0.73500000000001364</v>
      </c>
    </row>
    <row r="3178" spans="1:32" s="34" customFormat="1" x14ac:dyDescent="0.2">
      <c r="A3178" s="34" t="s">
        <v>200</v>
      </c>
      <c r="C3178" s="36">
        <v>314</v>
      </c>
      <c r="D3178" s="37">
        <v>31493</v>
      </c>
      <c r="E3178" s="37"/>
      <c r="F3178" s="37"/>
      <c r="G3178" s="37"/>
      <c r="H3178" s="37"/>
      <c r="I3178" s="37"/>
      <c r="J3178" s="38" t="s">
        <v>206</v>
      </c>
      <c r="K3178" s="38"/>
      <c r="L3178" s="38"/>
      <c r="M3178" s="38"/>
      <c r="N3178" s="38"/>
      <c r="O3178" s="38"/>
      <c r="P3178" s="38"/>
      <c r="U3178" s="39">
        <f t="shared" si="240"/>
        <v>10.53201</v>
      </c>
      <c r="V3178" s="34">
        <v>3.21</v>
      </c>
      <c r="X3178" s="39">
        <v>9.0500000000000007</v>
      </c>
      <c r="Y3178" s="34">
        <v>2.758</v>
      </c>
      <c r="AA3178" s="34">
        <v>426.536</v>
      </c>
      <c r="AB3178" s="34">
        <v>423.327</v>
      </c>
      <c r="AC3178" s="34">
        <v>423.77800000000002</v>
      </c>
      <c r="AD3178" s="34">
        <v>2.65</v>
      </c>
      <c r="AE3178" s="34">
        <v>2.198</v>
      </c>
      <c r="AF3178" s="34">
        <f t="shared" si="241"/>
        <v>0.45100000000002183</v>
      </c>
    </row>
    <row r="3179" spans="1:32" s="34" customFormat="1" x14ac:dyDescent="0.2">
      <c r="A3179" s="34" t="s">
        <v>200</v>
      </c>
      <c r="C3179" s="36">
        <v>314</v>
      </c>
      <c r="D3179" s="37">
        <v>31500</v>
      </c>
      <c r="E3179" s="37"/>
      <c r="F3179" s="37"/>
      <c r="G3179" s="37"/>
      <c r="H3179" s="37"/>
      <c r="I3179" s="37"/>
      <c r="J3179" s="38" t="s">
        <v>206</v>
      </c>
      <c r="K3179" s="38"/>
      <c r="L3179" s="38"/>
      <c r="M3179" s="38"/>
      <c r="N3179" s="38"/>
      <c r="O3179" s="38"/>
      <c r="P3179" s="38"/>
      <c r="U3179" s="39">
        <f t="shared" si="240"/>
        <v>10.131728000000001</v>
      </c>
      <c r="V3179" s="34">
        <v>3.0880000000000001</v>
      </c>
      <c r="X3179" s="39">
        <v>8.6300000000000008</v>
      </c>
      <c r="Y3179" s="34">
        <v>2.63</v>
      </c>
      <c r="AA3179" s="34">
        <v>426.536</v>
      </c>
      <c r="AB3179" s="34">
        <v>423.44900000000001</v>
      </c>
      <c r="AC3179" s="34">
        <v>423.90600000000001</v>
      </c>
      <c r="AD3179" s="34">
        <v>2.528</v>
      </c>
      <c r="AE3179" s="34">
        <v>2.0699999999999998</v>
      </c>
      <c r="AF3179" s="34">
        <f t="shared" si="241"/>
        <v>0.45699999999999363</v>
      </c>
    </row>
    <row r="3180" spans="1:32" s="34" customFormat="1" x14ac:dyDescent="0.2">
      <c r="A3180" s="34" t="s">
        <v>200</v>
      </c>
      <c r="C3180" s="36">
        <v>314</v>
      </c>
      <c r="D3180" s="37">
        <v>31507</v>
      </c>
      <c r="E3180" s="37"/>
      <c r="F3180" s="37"/>
      <c r="G3180" s="37"/>
      <c r="H3180" s="37"/>
      <c r="I3180" s="37"/>
      <c r="J3180" s="38" t="s">
        <v>206</v>
      </c>
      <c r="K3180" s="38"/>
      <c r="L3180" s="38"/>
      <c r="M3180" s="38"/>
      <c r="N3180" s="38"/>
      <c r="O3180" s="38"/>
      <c r="P3180" s="38"/>
      <c r="U3180" s="39">
        <f t="shared" si="240"/>
        <v>10.069389000000001</v>
      </c>
      <c r="V3180" s="34">
        <v>3.069</v>
      </c>
      <c r="X3180" s="39">
        <v>8.68</v>
      </c>
      <c r="Y3180" s="34">
        <v>2.6459999999999999</v>
      </c>
      <c r="AA3180" s="34">
        <v>426.536</v>
      </c>
      <c r="AB3180" s="34">
        <v>423.46699999999998</v>
      </c>
      <c r="AC3180" s="34">
        <f t="shared" ref="AC3180:AC3191" si="242">AA3180-Y3180</f>
        <v>423.89</v>
      </c>
      <c r="AD3180" s="34">
        <v>2.5089999999999999</v>
      </c>
      <c r="AE3180" s="34">
        <f t="shared" ref="AE3180:AE3209" si="243">425.976-AC3180</f>
        <v>2.0860000000000127</v>
      </c>
      <c r="AF3180" s="34">
        <f t="shared" si="241"/>
        <v>0.42300000000000182</v>
      </c>
    </row>
    <row r="3181" spans="1:32" s="34" customFormat="1" x14ac:dyDescent="0.2">
      <c r="A3181" s="34" t="s">
        <v>200</v>
      </c>
      <c r="C3181" s="36">
        <v>314</v>
      </c>
      <c r="D3181" s="37">
        <v>31515</v>
      </c>
      <c r="E3181" s="37"/>
      <c r="F3181" s="37"/>
      <c r="G3181" s="37"/>
      <c r="H3181" s="37"/>
      <c r="I3181" s="37"/>
      <c r="J3181" s="38" t="s">
        <v>206</v>
      </c>
      <c r="K3181" s="38"/>
      <c r="L3181" s="38"/>
      <c r="M3181" s="38"/>
      <c r="N3181" s="38"/>
      <c r="O3181" s="38"/>
      <c r="P3181" s="38"/>
      <c r="U3181" s="39">
        <f t="shared" si="240"/>
        <v>10.089075000000001</v>
      </c>
      <c r="V3181" s="34">
        <v>3.0750000000000002</v>
      </c>
      <c r="X3181" s="39">
        <v>8.64</v>
      </c>
      <c r="Y3181" s="34">
        <v>2.6339999999999999</v>
      </c>
      <c r="AA3181" s="34">
        <v>426.536</v>
      </c>
      <c r="AB3181" s="34">
        <v>423.46100000000001</v>
      </c>
      <c r="AC3181" s="34">
        <f t="shared" si="242"/>
        <v>423.90199999999999</v>
      </c>
      <c r="AD3181" s="34">
        <f t="shared" ref="AD3181:AD3191" si="244">425.976-AB3181</f>
        <v>2.5149999999999864</v>
      </c>
      <c r="AE3181" s="34">
        <f t="shared" si="243"/>
        <v>2.0740000000000123</v>
      </c>
      <c r="AF3181" s="34">
        <f t="shared" si="241"/>
        <v>0.44099999999997408</v>
      </c>
    </row>
    <row r="3182" spans="1:32" s="34" customFormat="1" x14ac:dyDescent="0.2">
      <c r="A3182" s="34" t="s">
        <v>200</v>
      </c>
      <c r="C3182" s="36">
        <v>314</v>
      </c>
      <c r="D3182" s="37">
        <v>31522</v>
      </c>
      <c r="E3182" s="37"/>
      <c r="F3182" s="37"/>
      <c r="G3182" s="37"/>
      <c r="H3182" s="37"/>
      <c r="I3182" s="37"/>
      <c r="J3182" s="38" t="s">
        <v>206</v>
      </c>
      <c r="K3182" s="38"/>
      <c r="L3182" s="38"/>
      <c r="M3182" s="38"/>
      <c r="N3182" s="38"/>
      <c r="O3182" s="38"/>
      <c r="P3182" s="38"/>
      <c r="U3182" s="39">
        <f t="shared" si="240"/>
        <v>10.240001000000001</v>
      </c>
      <c r="V3182" s="34">
        <v>3.121</v>
      </c>
      <c r="X3182" s="39">
        <v>8.6300000000000008</v>
      </c>
      <c r="Y3182" s="34">
        <v>2.63</v>
      </c>
      <c r="AA3182" s="34">
        <v>426.536</v>
      </c>
      <c r="AB3182" s="34">
        <f t="shared" ref="AB3182:AB3191" si="245">AA3182-V3182</f>
        <v>423.41500000000002</v>
      </c>
      <c r="AC3182" s="34">
        <f t="shared" si="242"/>
        <v>423.90600000000001</v>
      </c>
      <c r="AD3182" s="34">
        <f t="shared" si="244"/>
        <v>2.5609999999999786</v>
      </c>
      <c r="AE3182" s="34">
        <f t="shared" si="243"/>
        <v>2.0699999999999932</v>
      </c>
      <c r="AF3182" s="34">
        <f t="shared" si="241"/>
        <v>0.49099999999998545</v>
      </c>
    </row>
    <row r="3183" spans="1:32" s="34" customFormat="1" x14ac:dyDescent="0.2">
      <c r="A3183" s="34" t="s">
        <v>200</v>
      </c>
      <c r="C3183" s="36">
        <v>314</v>
      </c>
      <c r="D3183" s="37">
        <v>31529</v>
      </c>
      <c r="E3183" s="37"/>
      <c r="F3183" s="37"/>
      <c r="G3183" s="37"/>
      <c r="H3183" s="37"/>
      <c r="I3183" s="37"/>
      <c r="J3183" s="38" t="s">
        <v>206</v>
      </c>
      <c r="K3183" s="38"/>
      <c r="L3183" s="38"/>
      <c r="M3183" s="38"/>
      <c r="N3183" s="38"/>
      <c r="O3183" s="38"/>
      <c r="P3183" s="38"/>
      <c r="U3183" s="39">
        <f t="shared" si="240"/>
        <v>10.039860000000001</v>
      </c>
      <c r="V3183" s="34">
        <v>3.06</v>
      </c>
      <c r="X3183" s="39">
        <v>8.59</v>
      </c>
      <c r="Y3183" s="34">
        <v>2.6179999999999999</v>
      </c>
      <c r="AA3183" s="34">
        <v>426.536</v>
      </c>
      <c r="AB3183" s="34">
        <f t="shared" si="245"/>
        <v>423.476</v>
      </c>
      <c r="AC3183" s="34">
        <f t="shared" si="242"/>
        <v>423.91800000000001</v>
      </c>
      <c r="AD3183" s="34">
        <f t="shared" si="244"/>
        <v>2.5</v>
      </c>
      <c r="AE3183" s="34">
        <f t="shared" si="243"/>
        <v>2.0579999999999927</v>
      </c>
      <c r="AF3183" s="34">
        <f t="shared" si="241"/>
        <v>0.44200000000000728</v>
      </c>
    </row>
    <row r="3184" spans="1:32" s="34" customFormat="1" x14ac:dyDescent="0.2">
      <c r="A3184" s="34" t="s">
        <v>200</v>
      </c>
      <c r="C3184" s="36">
        <v>314</v>
      </c>
      <c r="D3184" s="37">
        <v>31537</v>
      </c>
      <c r="E3184" s="37"/>
      <c r="F3184" s="37"/>
      <c r="G3184" s="37"/>
      <c r="H3184" s="37"/>
      <c r="I3184" s="37"/>
      <c r="J3184" s="38" t="s">
        <v>206</v>
      </c>
      <c r="K3184" s="38"/>
      <c r="L3184" s="38"/>
      <c r="M3184" s="38"/>
      <c r="N3184" s="38"/>
      <c r="O3184" s="38"/>
      <c r="P3184" s="38"/>
      <c r="U3184" s="39">
        <f t="shared" si="240"/>
        <v>9.9611160000000005</v>
      </c>
      <c r="V3184" s="34">
        <v>3.036</v>
      </c>
      <c r="X3184" s="39">
        <v>8.42</v>
      </c>
      <c r="Y3184" s="34">
        <v>2.5659999999999998</v>
      </c>
      <c r="AA3184" s="34">
        <v>426.536</v>
      </c>
      <c r="AB3184" s="34">
        <f t="shared" si="245"/>
        <v>423.5</v>
      </c>
      <c r="AC3184" s="34">
        <f t="shared" si="242"/>
        <v>423.97</v>
      </c>
      <c r="AD3184" s="34">
        <f t="shared" si="244"/>
        <v>2.4759999999999991</v>
      </c>
      <c r="AE3184" s="34">
        <f t="shared" si="243"/>
        <v>2.0059999999999718</v>
      </c>
      <c r="AF3184" s="34">
        <f t="shared" si="241"/>
        <v>0.47000000000002728</v>
      </c>
    </row>
    <row r="3185" spans="1:32" s="34" customFormat="1" x14ac:dyDescent="0.2">
      <c r="A3185" s="34" t="s">
        <v>200</v>
      </c>
      <c r="C3185" s="36">
        <v>314</v>
      </c>
      <c r="D3185" s="37">
        <v>31543</v>
      </c>
      <c r="E3185" s="37"/>
      <c r="F3185" s="37"/>
      <c r="G3185" s="37"/>
      <c r="H3185" s="37"/>
      <c r="I3185" s="37"/>
      <c r="J3185" s="38" t="s">
        <v>206</v>
      </c>
      <c r="K3185" s="38"/>
      <c r="L3185" s="38"/>
      <c r="M3185" s="38"/>
      <c r="N3185" s="38"/>
      <c r="O3185" s="38"/>
      <c r="P3185" s="38"/>
      <c r="U3185" s="39">
        <f t="shared" si="240"/>
        <v>9.721603</v>
      </c>
      <c r="V3185" s="34">
        <v>2.9630000000000001</v>
      </c>
      <c r="X3185" s="39">
        <v>8.1</v>
      </c>
      <c r="Y3185" s="34">
        <v>2.4689999999999999</v>
      </c>
      <c r="AA3185" s="34">
        <v>426.536</v>
      </c>
      <c r="AB3185" s="34">
        <f t="shared" si="245"/>
        <v>423.57299999999998</v>
      </c>
      <c r="AC3185" s="34">
        <f t="shared" si="242"/>
        <v>424.06700000000001</v>
      </c>
      <c r="AD3185" s="34">
        <f t="shared" si="244"/>
        <v>2.40300000000002</v>
      </c>
      <c r="AE3185" s="34">
        <f t="shared" si="243"/>
        <v>1.9089999999999918</v>
      </c>
      <c r="AF3185" s="34">
        <f t="shared" si="241"/>
        <v>0.49400000000002819</v>
      </c>
    </row>
    <row r="3186" spans="1:32" s="34" customFormat="1" x14ac:dyDescent="0.2">
      <c r="A3186" s="34" t="s">
        <v>200</v>
      </c>
      <c r="C3186" s="36">
        <v>314</v>
      </c>
      <c r="D3186" s="37">
        <v>31551</v>
      </c>
      <c r="E3186" s="37"/>
      <c r="F3186" s="37"/>
      <c r="G3186" s="37"/>
      <c r="H3186" s="37"/>
      <c r="I3186" s="37"/>
      <c r="J3186" s="38" t="s">
        <v>206</v>
      </c>
      <c r="K3186" s="38"/>
      <c r="L3186" s="38"/>
      <c r="M3186" s="38"/>
      <c r="N3186" s="38"/>
      <c r="O3186" s="38"/>
      <c r="P3186" s="38"/>
      <c r="U3186" s="39">
        <f t="shared" si="240"/>
        <v>9.7905040000000003</v>
      </c>
      <c r="V3186" s="34">
        <v>2.984</v>
      </c>
      <c r="X3186" s="39">
        <v>8.31</v>
      </c>
      <c r="Y3186" s="34">
        <v>2.5329999999999999</v>
      </c>
      <c r="AA3186" s="34">
        <v>426.536</v>
      </c>
      <c r="AB3186" s="34">
        <f t="shared" si="245"/>
        <v>423.55200000000002</v>
      </c>
      <c r="AC3186" s="34">
        <f t="shared" si="242"/>
        <v>424.00299999999999</v>
      </c>
      <c r="AD3186" s="34">
        <f t="shared" si="244"/>
        <v>2.4239999999999782</v>
      </c>
      <c r="AE3186" s="34">
        <f t="shared" si="243"/>
        <v>1.9730000000000132</v>
      </c>
      <c r="AF3186" s="34">
        <f t="shared" si="241"/>
        <v>0.45099999999996498</v>
      </c>
    </row>
    <row r="3187" spans="1:32" s="34" customFormat="1" x14ac:dyDescent="0.2">
      <c r="A3187" s="34" t="s">
        <v>200</v>
      </c>
      <c r="C3187" s="36">
        <v>314</v>
      </c>
      <c r="D3187" s="37">
        <v>31578</v>
      </c>
      <c r="E3187" s="37"/>
      <c r="F3187" s="37"/>
      <c r="G3187" s="37"/>
      <c r="H3187" s="37"/>
      <c r="I3187" s="37"/>
      <c r="J3187" s="38" t="s">
        <v>206</v>
      </c>
      <c r="K3187" s="38"/>
      <c r="L3187" s="38"/>
      <c r="M3187" s="38"/>
      <c r="N3187" s="38"/>
      <c r="O3187" s="38"/>
      <c r="P3187" s="38"/>
      <c r="U3187" s="39">
        <f t="shared" si="240"/>
        <v>10.069389000000001</v>
      </c>
      <c r="V3187" s="34">
        <v>3.069</v>
      </c>
      <c r="X3187" s="39">
        <v>8.4700000000000006</v>
      </c>
      <c r="Y3187" s="34">
        <v>2.5819999999999999</v>
      </c>
      <c r="AA3187" s="34">
        <v>426.536</v>
      </c>
      <c r="AB3187" s="34">
        <f t="shared" si="245"/>
        <v>423.46699999999998</v>
      </c>
      <c r="AC3187" s="34">
        <f t="shared" si="242"/>
        <v>423.95400000000001</v>
      </c>
      <c r="AD3187" s="34">
        <f t="shared" si="244"/>
        <v>2.5090000000000146</v>
      </c>
      <c r="AE3187" s="34">
        <f t="shared" si="243"/>
        <v>2.0219999999999914</v>
      </c>
      <c r="AF3187" s="34">
        <f t="shared" si="241"/>
        <v>0.48700000000002319</v>
      </c>
    </row>
    <row r="3188" spans="1:32" s="34" customFormat="1" x14ac:dyDescent="0.2">
      <c r="A3188" s="34" t="s">
        <v>200</v>
      </c>
      <c r="C3188" s="36">
        <v>314</v>
      </c>
      <c r="D3188" s="37">
        <v>31592</v>
      </c>
      <c r="E3188" s="37"/>
      <c r="F3188" s="37"/>
      <c r="G3188" s="37"/>
      <c r="H3188" s="37"/>
      <c r="I3188" s="37"/>
      <c r="J3188" s="38" t="s">
        <v>206</v>
      </c>
      <c r="K3188" s="38"/>
      <c r="L3188" s="38"/>
      <c r="M3188" s="38"/>
      <c r="N3188" s="38"/>
      <c r="O3188" s="38"/>
      <c r="P3188" s="38"/>
      <c r="U3188" s="39">
        <f t="shared" si="240"/>
        <v>9.7314460000000018</v>
      </c>
      <c r="V3188" s="34">
        <v>2.9660000000000002</v>
      </c>
      <c r="X3188" s="39">
        <v>8.01</v>
      </c>
      <c r="Y3188" s="34">
        <v>2.4409999999999998</v>
      </c>
      <c r="AA3188" s="34">
        <v>426.536</v>
      </c>
      <c r="AB3188" s="34">
        <f t="shared" si="245"/>
        <v>423.57</v>
      </c>
      <c r="AC3188" s="34">
        <f t="shared" si="242"/>
        <v>424.09500000000003</v>
      </c>
      <c r="AD3188" s="34">
        <f t="shared" si="244"/>
        <v>2.4060000000000059</v>
      </c>
      <c r="AE3188" s="34">
        <f t="shared" si="243"/>
        <v>1.8809999999999718</v>
      </c>
      <c r="AF3188" s="34">
        <f t="shared" si="241"/>
        <v>0.52500000000003411</v>
      </c>
    </row>
    <row r="3189" spans="1:32" s="34" customFormat="1" x14ac:dyDescent="0.2">
      <c r="A3189" s="34" t="s">
        <v>200</v>
      </c>
      <c r="C3189" s="36">
        <v>314</v>
      </c>
      <c r="D3189" s="37">
        <v>31602</v>
      </c>
      <c r="E3189" s="37"/>
      <c r="F3189" s="37"/>
      <c r="G3189" s="37"/>
      <c r="H3189" s="37"/>
      <c r="I3189" s="37"/>
      <c r="J3189" s="38" t="s">
        <v>206</v>
      </c>
      <c r="K3189" s="38"/>
      <c r="L3189" s="38"/>
      <c r="M3189" s="38"/>
      <c r="N3189" s="38"/>
      <c r="O3189" s="38"/>
      <c r="P3189" s="38"/>
      <c r="U3189" s="39">
        <f t="shared" si="240"/>
        <v>10.089075000000001</v>
      </c>
      <c r="V3189" s="34">
        <v>3.0750000000000002</v>
      </c>
      <c r="X3189" s="39">
        <v>8.48</v>
      </c>
      <c r="Y3189" s="34">
        <v>2.585</v>
      </c>
      <c r="AA3189" s="34">
        <v>426.536</v>
      </c>
      <c r="AB3189" s="34">
        <f t="shared" si="245"/>
        <v>423.46100000000001</v>
      </c>
      <c r="AC3189" s="34">
        <f t="shared" si="242"/>
        <v>423.95100000000002</v>
      </c>
      <c r="AD3189" s="34">
        <f t="shared" si="244"/>
        <v>2.5149999999999864</v>
      </c>
      <c r="AE3189" s="34">
        <f t="shared" si="243"/>
        <v>2.0249999999999773</v>
      </c>
      <c r="AF3189" s="34">
        <f t="shared" si="241"/>
        <v>0.49000000000000909</v>
      </c>
    </row>
    <row r="3190" spans="1:32" s="34" customFormat="1" x14ac:dyDescent="0.2">
      <c r="A3190" s="34" t="s">
        <v>200</v>
      </c>
      <c r="C3190" s="36">
        <v>314</v>
      </c>
      <c r="D3190" s="37">
        <v>31606</v>
      </c>
      <c r="E3190" s="37"/>
      <c r="F3190" s="37"/>
      <c r="G3190" s="37"/>
      <c r="H3190" s="37"/>
      <c r="I3190" s="37"/>
      <c r="J3190" s="38" t="s">
        <v>206</v>
      </c>
      <c r="K3190" s="38"/>
      <c r="L3190" s="38"/>
      <c r="M3190" s="38"/>
      <c r="N3190" s="38"/>
      <c r="O3190" s="38"/>
      <c r="P3190" s="38"/>
      <c r="U3190" s="39">
        <f t="shared" si="240"/>
        <v>10.259687</v>
      </c>
      <c r="V3190" s="34">
        <v>3.1269999999999998</v>
      </c>
      <c r="X3190" s="39">
        <v>8.5500000000000007</v>
      </c>
      <c r="Y3190" s="34">
        <v>2.6059999999999999</v>
      </c>
      <c r="AA3190" s="34">
        <v>426.536</v>
      </c>
      <c r="AB3190" s="34">
        <f t="shared" si="245"/>
        <v>423.40899999999999</v>
      </c>
      <c r="AC3190" s="34">
        <f t="shared" si="242"/>
        <v>423.93</v>
      </c>
      <c r="AD3190" s="34">
        <f t="shared" si="244"/>
        <v>2.5670000000000073</v>
      </c>
      <c r="AE3190" s="34">
        <f t="shared" si="243"/>
        <v>2.0459999999999923</v>
      </c>
      <c r="AF3190" s="34">
        <f t="shared" si="241"/>
        <v>0.52100000000001501</v>
      </c>
    </row>
    <row r="3191" spans="1:32" s="34" customFormat="1" x14ac:dyDescent="0.2">
      <c r="A3191" s="34" t="s">
        <v>200</v>
      </c>
      <c r="C3191" s="36">
        <v>314</v>
      </c>
      <c r="D3191" s="37">
        <v>31614</v>
      </c>
      <c r="E3191" s="37"/>
      <c r="F3191" s="37"/>
      <c r="G3191" s="37"/>
      <c r="H3191" s="37"/>
      <c r="I3191" s="37"/>
      <c r="J3191" s="38" t="s">
        <v>206</v>
      </c>
      <c r="K3191" s="38"/>
      <c r="L3191" s="38"/>
      <c r="M3191" s="38"/>
      <c r="N3191" s="38"/>
      <c r="O3191" s="38"/>
      <c r="P3191" s="38"/>
      <c r="U3191" s="39">
        <f t="shared" si="240"/>
        <v>10.581225</v>
      </c>
      <c r="V3191" s="34">
        <v>3.2250000000000001</v>
      </c>
      <c r="X3191" s="39">
        <v>8.5399999999999991</v>
      </c>
      <c r="Y3191" s="34">
        <v>2.6030000000000002</v>
      </c>
      <c r="AA3191" s="34">
        <v>426.536</v>
      </c>
      <c r="AB3191" s="34">
        <f t="shared" si="245"/>
        <v>423.31099999999998</v>
      </c>
      <c r="AC3191" s="34">
        <f t="shared" si="242"/>
        <v>423.93299999999999</v>
      </c>
      <c r="AD3191" s="34">
        <f t="shared" si="244"/>
        <v>2.6650000000000205</v>
      </c>
      <c r="AE3191" s="34">
        <f t="shared" si="243"/>
        <v>2.0430000000000064</v>
      </c>
      <c r="AF3191" s="34">
        <f t="shared" si="241"/>
        <v>0.6220000000000141</v>
      </c>
    </row>
    <row r="3192" spans="1:32" s="34" customFormat="1" x14ac:dyDescent="0.2">
      <c r="A3192" s="34" t="s">
        <v>200</v>
      </c>
      <c r="C3192" s="36">
        <v>314</v>
      </c>
      <c r="D3192" s="37">
        <v>31637</v>
      </c>
      <c r="E3192" s="37"/>
      <c r="F3192" s="37"/>
      <c r="G3192" s="37"/>
      <c r="H3192" s="37"/>
      <c r="I3192" s="37"/>
      <c r="J3192" s="38" t="s">
        <v>206</v>
      </c>
      <c r="K3192" s="38"/>
      <c r="L3192" s="38"/>
      <c r="M3192" s="38"/>
      <c r="N3192" s="38"/>
      <c r="O3192" s="38"/>
      <c r="P3192" s="38"/>
      <c r="U3192" s="39"/>
      <c r="X3192" s="39">
        <v>8.36</v>
      </c>
      <c r="Y3192" s="34">
        <v>2.548</v>
      </c>
      <c r="AA3192" s="34">
        <v>426.536</v>
      </c>
      <c r="AC3192" s="34">
        <v>423.988</v>
      </c>
    </row>
    <row r="3193" spans="1:32" s="34" customFormat="1" x14ac:dyDescent="0.2">
      <c r="A3193" s="34" t="s">
        <v>200</v>
      </c>
      <c r="C3193" s="36">
        <v>314</v>
      </c>
      <c r="D3193" s="37">
        <v>31675</v>
      </c>
      <c r="E3193" s="37"/>
      <c r="F3193" s="37"/>
      <c r="G3193" s="37"/>
      <c r="H3193" s="37"/>
      <c r="I3193" s="37"/>
      <c r="J3193" s="38" t="s">
        <v>206</v>
      </c>
      <c r="K3193" s="38"/>
      <c r="L3193" s="38"/>
      <c r="M3193" s="38"/>
      <c r="N3193" s="38"/>
      <c r="O3193" s="38"/>
      <c r="P3193" s="38"/>
      <c r="U3193" s="39"/>
      <c r="X3193" s="39">
        <v>8.93</v>
      </c>
      <c r="Y3193" s="34">
        <v>2.722</v>
      </c>
      <c r="AA3193" s="34">
        <v>426.536</v>
      </c>
      <c r="AC3193" s="34">
        <v>423.81400000000002</v>
      </c>
    </row>
    <row r="3194" spans="1:32" s="34" customFormat="1" x14ac:dyDescent="0.2">
      <c r="A3194" s="34" t="s">
        <v>200</v>
      </c>
      <c r="C3194" s="36">
        <v>314</v>
      </c>
      <c r="D3194" s="37">
        <v>31719</v>
      </c>
      <c r="E3194" s="37"/>
      <c r="F3194" s="37"/>
      <c r="G3194" s="37"/>
      <c r="H3194" s="37"/>
      <c r="I3194" s="37"/>
      <c r="J3194" s="38" t="s">
        <v>206</v>
      </c>
      <c r="K3194" s="38"/>
      <c r="L3194" s="38"/>
      <c r="M3194" s="38"/>
      <c r="N3194" s="38"/>
      <c r="O3194" s="38"/>
      <c r="P3194" s="38"/>
      <c r="U3194" s="39">
        <f t="shared" si="240"/>
        <v>11.060251000000001</v>
      </c>
      <c r="V3194" s="34">
        <v>3.371</v>
      </c>
      <c r="X3194" s="39">
        <v>8.75</v>
      </c>
      <c r="Y3194" s="34">
        <v>2.6669999999999998</v>
      </c>
      <c r="AA3194" s="34">
        <v>426.536</v>
      </c>
      <c r="AB3194" s="34">
        <f>AA3194-V3194</f>
        <v>423.16500000000002</v>
      </c>
      <c r="AC3194" s="34">
        <f>AA3194-Y3194</f>
        <v>423.86900000000003</v>
      </c>
      <c r="AD3194" s="34">
        <f>425.976-AB3194</f>
        <v>2.8109999999999786</v>
      </c>
      <c r="AE3194" s="34">
        <f t="shared" si="243"/>
        <v>2.1069999999999709</v>
      </c>
      <c r="AF3194" s="34">
        <f t="shared" si="241"/>
        <v>0.70400000000000773</v>
      </c>
    </row>
    <row r="3195" spans="1:32" s="34" customFormat="1" x14ac:dyDescent="0.2">
      <c r="A3195" s="34" t="s">
        <v>200</v>
      </c>
      <c r="C3195" s="36">
        <v>314</v>
      </c>
      <c r="D3195" s="37">
        <v>31774</v>
      </c>
      <c r="E3195" s="37"/>
      <c r="F3195" s="37"/>
      <c r="G3195" s="37"/>
      <c r="H3195" s="37"/>
      <c r="I3195" s="37"/>
      <c r="J3195" s="38" t="s">
        <v>206</v>
      </c>
      <c r="K3195" s="38"/>
      <c r="L3195" s="38"/>
      <c r="M3195" s="38"/>
      <c r="N3195" s="38"/>
      <c r="O3195" s="38"/>
      <c r="P3195" s="38"/>
      <c r="U3195" s="39">
        <f t="shared" si="240"/>
        <v>11.030722000000001</v>
      </c>
      <c r="V3195" s="34">
        <v>3.3620000000000001</v>
      </c>
      <c r="X3195" s="39">
        <v>9.01</v>
      </c>
      <c r="Y3195" s="34">
        <v>2.746</v>
      </c>
      <c r="AA3195" s="34">
        <v>426.536</v>
      </c>
      <c r="AB3195" s="34">
        <f>AA3195-V3195</f>
        <v>423.17399999999998</v>
      </c>
      <c r="AC3195" s="34">
        <f>AA3195-Y3195</f>
        <v>423.79</v>
      </c>
      <c r="AD3195" s="34">
        <f>425.976-AB3195</f>
        <v>2.8020000000000209</v>
      </c>
      <c r="AE3195" s="34">
        <f t="shared" si="243"/>
        <v>2.1859999999999786</v>
      </c>
      <c r="AF3195" s="34">
        <f t="shared" si="241"/>
        <v>0.61600000000004229</v>
      </c>
    </row>
    <row r="3196" spans="1:32" s="34" customFormat="1" x14ac:dyDescent="0.2">
      <c r="A3196" s="34" t="s">
        <v>200</v>
      </c>
      <c r="C3196" s="36">
        <v>314</v>
      </c>
      <c r="D3196" s="37">
        <v>31780</v>
      </c>
      <c r="E3196" s="37"/>
      <c r="F3196" s="37"/>
      <c r="G3196" s="37"/>
      <c r="H3196" s="37"/>
      <c r="I3196" s="37"/>
      <c r="J3196" s="38" t="s">
        <v>206</v>
      </c>
      <c r="K3196" s="38"/>
      <c r="L3196" s="38"/>
      <c r="M3196" s="38"/>
      <c r="N3196" s="38"/>
      <c r="O3196" s="38"/>
      <c r="P3196" s="38"/>
      <c r="U3196" s="39">
        <f t="shared" si="240"/>
        <v>11.070094000000001</v>
      </c>
      <c r="V3196" s="34">
        <v>3.3740000000000001</v>
      </c>
      <c r="X3196" s="39">
        <v>9.0500000000000007</v>
      </c>
      <c r="Y3196" s="34">
        <v>2.758</v>
      </c>
      <c r="AA3196" s="34">
        <v>426.536</v>
      </c>
      <c r="AB3196" s="34">
        <f>AA3196-V3196</f>
        <v>423.16199999999998</v>
      </c>
      <c r="AC3196" s="34">
        <f>AA3196-Y3196</f>
        <v>423.77800000000002</v>
      </c>
      <c r="AD3196" s="34">
        <f>425.976-AB3196</f>
        <v>2.8140000000000214</v>
      </c>
      <c r="AE3196" s="34">
        <f t="shared" si="243"/>
        <v>2.1979999999999791</v>
      </c>
      <c r="AF3196" s="34">
        <f t="shared" si="241"/>
        <v>0.61600000000004229</v>
      </c>
    </row>
    <row r="3197" spans="1:32" s="34" customFormat="1" x14ac:dyDescent="0.2">
      <c r="A3197" s="34" t="s">
        <v>200</v>
      </c>
      <c r="C3197" s="36">
        <v>314</v>
      </c>
      <c r="D3197" s="37">
        <v>31788</v>
      </c>
      <c r="E3197" s="37"/>
      <c r="F3197" s="37"/>
      <c r="G3197" s="37"/>
      <c r="H3197" s="37"/>
      <c r="I3197" s="37"/>
      <c r="J3197" s="38" t="s">
        <v>206</v>
      </c>
      <c r="K3197" s="38"/>
      <c r="L3197" s="38"/>
      <c r="M3197" s="38"/>
      <c r="N3197" s="38"/>
      <c r="O3197" s="38"/>
      <c r="P3197" s="38"/>
      <c r="U3197" s="39">
        <f t="shared" si="240"/>
        <v>11.089779999999999</v>
      </c>
      <c r="V3197" s="34">
        <v>3.38</v>
      </c>
      <c r="X3197" s="39">
        <v>9.0500000000000007</v>
      </c>
      <c r="Y3197" s="34">
        <v>2.758</v>
      </c>
      <c r="AA3197" s="34">
        <v>426.536</v>
      </c>
      <c r="AB3197" s="34">
        <f>AA3197-V3197</f>
        <v>423.15600000000001</v>
      </c>
      <c r="AC3197" s="34">
        <f>AA3197-Y3197</f>
        <v>423.77800000000002</v>
      </c>
      <c r="AD3197" s="34">
        <f>425.976-AB3197</f>
        <v>2.8199999999999932</v>
      </c>
      <c r="AE3197" s="34">
        <f t="shared" si="243"/>
        <v>2.1979999999999791</v>
      </c>
      <c r="AF3197" s="34">
        <f t="shared" si="241"/>
        <v>0.6220000000000141</v>
      </c>
    </row>
    <row r="3198" spans="1:32" s="34" customFormat="1" x14ac:dyDescent="0.2">
      <c r="A3198" s="34" t="s">
        <v>200</v>
      </c>
      <c r="C3198" s="36">
        <v>314</v>
      </c>
      <c r="D3198" s="37">
        <v>31905</v>
      </c>
      <c r="E3198" s="37"/>
      <c r="F3198" s="37"/>
      <c r="G3198" s="37"/>
      <c r="H3198" s="37"/>
      <c r="I3198" s="37"/>
      <c r="J3198" s="38" t="str">
        <f>IF(ISBLANK(Q3198),"V","S")</f>
        <v>S</v>
      </c>
      <c r="K3198" s="38"/>
      <c r="L3198" s="38"/>
      <c r="M3198" s="38"/>
      <c r="N3198" s="38"/>
      <c r="O3198" s="38"/>
      <c r="P3198" s="38"/>
      <c r="Q3198" s="34">
        <v>10</v>
      </c>
      <c r="R3198" s="34">
        <v>0.9</v>
      </c>
      <c r="U3198" s="39"/>
      <c r="X3198" s="39">
        <v>9.1</v>
      </c>
      <c r="Y3198" s="34">
        <v>2.774</v>
      </c>
      <c r="AA3198" s="34">
        <v>426.536</v>
      </c>
      <c r="AC3198" s="34">
        <v>423.762</v>
      </c>
    </row>
    <row r="3199" spans="1:32" s="34" customFormat="1" x14ac:dyDescent="0.2">
      <c r="A3199" s="34" t="s">
        <v>200</v>
      </c>
      <c r="C3199" s="36">
        <v>314</v>
      </c>
      <c r="D3199" s="37">
        <v>32755</v>
      </c>
      <c r="E3199" s="37"/>
      <c r="F3199" s="37"/>
      <c r="G3199" s="37"/>
      <c r="H3199" s="37"/>
      <c r="I3199" s="37"/>
      <c r="J3199" s="38" t="s">
        <v>206</v>
      </c>
      <c r="K3199" s="38"/>
      <c r="L3199" s="38"/>
      <c r="M3199" s="38"/>
      <c r="N3199" s="38"/>
      <c r="O3199" s="38"/>
      <c r="P3199" s="38"/>
      <c r="U3199" s="39"/>
      <c r="X3199" s="39">
        <v>9.08</v>
      </c>
      <c r="Y3199" s="34">
        <v>2.7679999999999998</v>
      </c>
      <c r="AA3199" s="34">
        <v>426.536</v>
      </c>
      <c r="AC3199" s="34">
        <v>423.76900000000001</v>
      </c>
    </row>
    <row r="3200" spans="1:32" s="34" customFormat="1" x14ac:dyDescent="0.2">
      <c r="A3200" s="34" t="s">
        <v>200</v>
      </c>
      <c r="C3200" s="36">
        <v>314</v>
      </c>
      <c r="D3200" s="37">
        <v>32800</v>
      </c>
      <c r="E3200" s="37"/>
      <c r="F3200" s="37"/>
      <c r="G3200" s="37"/>
      <c r="H3200" s="37"/>
      <c r="I3200" s="37"/>
      <c r="J3200" s="38" t="s">
        <v>206</v>
      </c>
      <c r="K3200" s="38"/>
      <c r="L3200" s="38"/>
      <c r="M3200" s="38"/>
      <c r="N3200" s="38"/>
      <c r="O3200" s="38"/>
      <c r="P3200" s="38"/>
      <c r="U3200" s="39">
        <f t="shared" si="240"/>
        <v>11.460533</v>
      </c>
      <c r="V3200" s="34">
        <v>3.4929999999999999</v>
      </c>
      <c r="X3200" s="39">
        <v>9.1300000000000008</v>
      </c>
      <c r="Y3200" s="34">
        <v>2.7829999999999999</v>
      </c>
      <c r="AA3200" s="34">
        <v>426.536</v>
      </c>
      <c r="AB3200" s="34">
        <f t="shared" ref="AB3200:AB3208" si="246">AA3200-V3200</f>
        <v>423.04300000000001</v>
      </c>
      <c r="AC3200" s="34">
        <f t="shared" ref="AC3200:AC3209" si="247">AA3200-Y3200</f>
        <v>423.75299999999999</v>
      </c>
      <c r="AD3200" s="34">
        <f t="shared" ref="AD3200:AD3209" si="248">425.976-AB3200</f>
        <v>2.9329999999999927</v>
      </c>
      <c r="AE3200" s="34">
        <f t="shared" si="243"/>
        <v>2.2230000000000132</v>
      </c>
      <c r="AF3200" s="34">
        <f t="shared" si="241"/>
        <v>0.70999999999997954</v>
      </c>
    </row>
    <row r="3201" spans="1:32" s="34" customFormat="1" x14ac:dyDescent="0.2">
      <c r="A3201" s="34" t="s">
        <v>200</v>
      </c>
      <c r="C3201" s="36">
        <v>314</v>
      </c>
      <c r="D3201" s="37">
        <v>32829</v>
      </c>
      <c r="E3201" s="37"/>
      <c r="F3201" s="37"/>
      <c r="G3201" s="37"/>
      <c r="H3201" s="37"/>
      <c r="I3201" s="37"/>
      <c r="J3201" s="38" t="s">
        <v>206</v>
      </c>
      <c r="K3201" s="38"/>
      <c r="L3201" s="38"/>
      <c r="M3201" s="38"/>
      <c r="N3201" s="38"/>
      <c r="O3201" s="38"/>
      <c r="P3201" s="38"/>
      <c r="U3201" s="39">
        <f t="shared" si="240"/>
        <v>11.572087000000002</v>
      </c>
      <c r="V3201" s="34">
        <v>3.5270000000000001</v>
      </c>
      <c r="X3201" s="39">
        <v>9.17</v>
      </c>
      <c r="Y3201" s="34">
        <v>2.7949999999999999</v>
      </c>
      <c r="AA3201" s="34">
        <v>426.536</v>
      </c>
      <c r="AB3201" s="34">
        <f t="shared" si="246"/>
        <v>423.00900000000001</v>
      </c>
      <c r="AC3201" s="34">
        <f t="shared" si="247"/>
        <v>423.74099999999999</v>
      </c>
      <c r="AD3201" s="34">
        <f t="shared" si="248"/>
        <v>2.9669999999999845</v>
      </c>
      <c r="AE3201" s="34">
        <f t="shared" si="243"/>
        <v>2.2350000000000136</v>
      </c>
      <c r="AF3201" s="34">
        <f t="shared" si="241"/>
        <v>0.7319999999999709</v>
      </c>
    </row>
    <row r="3202" spans="1:32" s="34" customFormat="1" x14ac:dyDescent="0.2">
      <c r="A3202" s="34" t="s">
        <v>200</v>
      </c>
      <c r="C3202" s="36">
        <v>314</v>
      </c>
      <c r="D3202" s="37">
        <v>32881</v>
      </c>
      <c r="E3202" s="37"/>
      <c r="F3202" s="37"/>
      <c r="G3202" s="37"/>
      <c r="H3202" s="37"/>
      <c r="I3202" s="37"/>
      <c r="J3202" s="38" t="s">
        <v>206</v>
      </c>
      <c r="K3202" s="38"/>
      <c r="L3202" s="38"/>
      <c r="M3202" s="38"/>
      <c r="N3202" s="38"/>
      <c r="O3202" s="38"/>
      <c r="P3202" s="38"/>
      <c r="U3202" s="39">
        <f t="shared" si="240"/>
        <v>11.919873000000001</v>
      </c>
      <c r="V3202" s="34">
        <v>3.633</v>
      </c>
      <c r="X3202" s="39">
        <v>9.36</v>
      </c>
      <c r="Y3202" s="34">
        <v>2.8530000000000002</v>
      </c>
      <c r="AA3202" s="34">
        <v>426.536</v>
      </c>
      <c r="AB3202" s="34">
        <f t="shared" si="246"/>
        <v>422.90300000000002</v>
      </c>
      <c r="AC3202" s="34">
        <f t="shared" si="247"/>
        <v>423.68299999999999</v>
      </c>
      <c r="AD3202" s="34">
        <f t="shared" si="248"/>
        <v>3.0729999999999791</v>
      </c>
      <c r="AE3202" s="34">
        <f t="shared" si="243"/>
        <v>2.2930000000000064</v>
      </c>
      <c r="AF3202" s="34">
        <f t="shared" si="241"/>
        <v>0.77999999999997272</v>
      </c>
    </row>
    <row r="3203" spans="1:32" s="34" customFormat="1" x14ac:dyDescent="0.2">
      <c r="A3203" s="34" t="s">
        <v>200</v>
      </c>
      <c r="C3203" s="36">
        <v>314</v>
      </c>
      <c r="D3203" s="37">
        <v>32930</v>
      </c>
      <c r="E3203" s="37"/>
      <c r="F3203" s="37"/>
      <c r="G3203" s="37"/>
      <c r="H3203" s="37"/>
      <c r="I3203" s="37"/>
      <c r="J3203" s="38" t="s">
        <v>206</v>
      </c>
      <c r="K3203" s="38"/>
      <c r="L3203" s="38"/>
      <c r="M3203" s="38"/>
      <c r="N3203" s="38"/>
      <c r="O3203" s="38"/>
      <c r="P3203" s="38"/>
      <c r="U3203" s="39">
        <f t="shared" si="240"/>
        <v>12.202038999999999</v>
      </c>
      <c r="V3203" s="34">
        <v>3.7189999999999999</v>
      </c>
      <c r="X3203" s="39">
        <v>9.5</v>
      </c>
      <c r="Y3203" s="34">
        <v>2.8959999999999999</v>
      </c>
      <c r="AA3203" s="34">
        <v>426.536</v>
      </c>
      <c r="AB3203" s="34">
        <f t="shared" si="246"/>
        <v>422.81700000000001</v>
      </c>
      <c r="AC3203" s="34">
        <f t="shared" si="247"/>
        <v>423.64</v>
      </c>
      <c r="AD3203" s="34">
        <f t="shared" si="248"/>
        <v>3.1589999999999918</v>
      </c>
      <c r="AE3203" s="34">
        <f t="shared" si="243"/>
        <v>2.3360000000000127</v>
      </c>
      <c r="AF3203" s="34">
        <f t="shared" si="241"/>
        <v>0.82299999999997908</v>
      </c>
    </row>
    <row r="3204" spans="1:32" s="34" customFormat="1" x14ac:dyDescent="0.2">
      <c r="A3204" s="34" t="s">
        <v>200</v>
      </c>
      <c r="C3204" s="36">
        <v>314</v>
      </c>
      <c r="D3204" s="37">
        <v>33257</v>
      </c>
      <c r="E3204" s="37"/>
      <c r="F3204" s="37"/>
      <c r="G3204" s="37"/>
      <c r="H3204" s="37"/>
      <c r="I3204" s="37"/>
      <c r="J3204" s="38" t="s">
        <v>206</v>
      </c>
      <c r="K3204" s="38"/>
      <c r="L3204" s="38"/>
      <c r="M3204" s="38"/>
      <c r="N3204" s="38"/>
      <c r="O3204" s="38"/>
      <c r="P3204" s="38"/>
      <c r="U3204" s="39">
        <f t="shared" si="240"/>
        <v>12.251254000000001</v>
      </c>
      <c r="V3204" s="34">
        <v>3.734</v>
      </c>
      <c r="X3204" s="39">
        <v>9.69</v>
      </c>
      <c r="Y3204" s="34">
        <v>2.9540000000000002</v>
      </c>
      <c r="AA3204" s="34">
        <v>426.536</v>
      </c>
      <c r="AB3204" s="34">
        <f t="shared" si="246"/>
        <v>422.80200000000002</v>
      </c>
      <c r="AC3204" s="34">
        <f t="shared" si="247"/>
        <v>423.58199999999999</v>
      </c>
      <c r="AD3204" s="34">
        <f t="shared" si="248"/>
        <v>3.1739999999999782</v>
      </c>
      <c r="AE3204" s="34">
        <f t="shared" si="243"/>
        <v>2.3940000000000055</v>
      </c>
      <c r="AF3204" s="34">
        <f t="shared" si="241"/>
        <v>0.77999999999997272</v>
      </c>
    </row>
    <row r="3205" spans="1:32" s="34" customFormat="1" x14ac:dyDescent="0.2">
      <c r="A3205" s="34" t="s">
        <v>200</v>
      </c>
      <c r="C3205" s="36">
        <v>314</v>
      </c>
      <c r="D3205" s="37">
        <v>33306</v>
      </c>
      <c r="E3205" s="37"/>
      <c r="F3205" s="37"/>
      <c r="G3205" s="37"/>
      <c r="H3205" s="37"/>
      <c r="I3205" s="37"/>
      <c r="J3205" s="38" t="s">
        <v>206</v>
      </c>
      <c r="K3205" s="38"/>
      <c r="L3205" s="38"/>
      <c r="M3205" s="38"/>
      <c r="N3205" s="38"/>
      <c r="O3205" s="38"/>
      <c r="P3205" s="38"/>
      <c r="U3205" s="39">
        <f t="shared" si="240"/>
        <v>12.202038999999999</v>
      </c>
      <c r="V3205" s="34">
        <v>3.7189999999999999</v>
      </c>
      <c r="X3205" s="39">
        <v>9.8000000000000007</v>
      </c>
      <c r="Y3205" s="34">
        <v>2.9870000000000001</v>
      </c>
      <c r="AA3205" s="34">
        <v>426.536</v>
      </c>
      <c r="AB3205" s="34">
        <f t="shared" si="246"/>
        <v>422.81700000000001</v>
      </c>
      <c r="AC3205" s="34">
        <f t="shared" si="247"/>
        <v>423.54899999999998</v>
      </c>
      <c r="AD3205" s="34">
        <f t="shared" si="248"/>
        <v>3.1589999999999918</v>
      </c>
      <c r="AE3205" s="34">
        <f t="shared" si="243"/>
        <v>2.4270000000000209</v>
      </c>
      <c r="AF3205" s="34">
        <f t="shared" si="241"/>
        <v>0.7319999999999709</v>
      </c>
    </row>
    <row r="3206" spans="1:32" s="34" customFormat="1" x14ac:dyDescent="0.2">
      <c r="A3206" s="34" t="s">
        <v>200</v>
      </c>
      <c r="C3206" s="36">
        <v>314</v>
      </c>
      <c r="D3206" s="37">
        <v>33326</v>
      </c>
      <c r="E3206" s="37"/>
      <c r="F3206" s="37"/>
      <c r="G3206" s="37"/>
      <c r="H3206" s="37"/>
      <c r="I3206" s="37"/>
      <c r="J3206" s="38" t="s">
        <v>206</v>
      </c>
      <c r="K3206" s="38"/>
      <c r="L3206" s="38"/>
      <c r="M3206" s="38"/>
      <c r="N3206" s="38"/>
      <c r="O3206" s="38"/>
      <c r="P3206" s="38"/>
      <c r="U3206" s="39">
        <f t="shared" si="240"/>
        <v>12.10689</v>
      </c>
      <c r="V3206" s="34">
        <v>3.69</v>
      </c>
      <c r="X3206" s="39">
        <f>Y3206*3.281</f>
        <v>9.564115000000001</v>
      </c>
      <c r="Y3206" s="34">
        <v>2.915</v>
      </c>
      <c r="AA3206" s="34">
        <v>426.536</v>
      </c>
      <c r="AB3206" s="34">
        <f t="shared" si="246"/>
        <v>422.846</v>
      </c>
      <c r="AC3206" s="34">
        <f t="shared" si="247"/>
        <v>423.62099999999998</v>
      </c>
      <c r="AD3206" s="34">
        <f t="shared" si="248"/>
        <v>3.1299999999999955</v>
      </c>
      <c r="AE3206" s="34">
        <f t="shared" si="243"/>
        <v>2.3550000000000182</v>
      </c>
      <c r="AF3206" s="34">
        <f t="shared" si="241"/>
        <v>0.77499999999997726</v>
      </c>
    </row>
    <row r="3207" spans="1:32" s="34" customFormat="1" x14ac:dyDescent="0.2">
      <c r="A3207" s="34" t="s">
        <v>200</v>
      </c>
      <c r="C3207" s="36">
        <v>314</v>
      </c>
      <c r="D3207" s="37">
        <v>33342</v>
      </c>
      <c r="E3207" s="37"/>
      <c r="F3207" s="37"/>
      <c r="G3207" s="37"/>
      <c r="H3207" s="37"/>
      <c r="I3207" s="37"/>
      <c r="J3207" s="38" t="s">
        <v>206</v>
      </c>
      <c r="K3207" s="38"/>
      <c r="L3207" s="38"/>
      <c r="M3207" s="38"/>
      <c r="N3207" s="38"/>
      <c r="O3207" s="38"/>
      <c r="P3207" s="38"/>
      <c r="U3207" s="39">
        <f t="shared" si="240"/>
        <v>12.156105</v>
      </c>
      <c r="V3207" s="34">
        <v>3.7050000000000001</v>
      </c>
      <c r="X3207" s="39">
        <f>Y3207*3.281</f>
        <v>9.6428590000000014</v>
      </c>
      <c r="Y3207" s="34">
        <v>2.9390000000000001</v>
      </c>
      <c r="AA3207" s="34">
        <v>426.536</v>
      </c>
      <c r="AB3207" s="34">
        <f t="shared" si="246"/>
        <v>422.83100000000002</v>
      </c>
      <c r="AC3207" s="34">
        <f t="shared" si="247"/>
        <v>423.59699999999998</v>
      </c>
      <c r="AD3207" s="34">
        <f t="shared" si="248"/>
        <v>3.1449999999999818</v>
      </c>
      <c r="AE3207" s="34">
        <f t="shared" si="243"/>
        <v>2.3790000000000191</v>
      </c>
      <c r="AF3207" s="34">
        <f t="shared" si="241"/>
        <v>0.76599999999996271</v>
      </c>
    </row>
    <row r="3208" spans="1:32" s="34" customFormat="1" x14ac:dyDescent="0.2">
      <c r="A3208" s="34" t="s">
        <v>200</v>
      </c>
      <c r="C3208" s="36">
        <v>314</v>
      </c>
      <c r="D3208" s="37">
        <v>33679</v>
      </c>
      <c r="E3208" s="37"/>
      <c r="F3208" s="37"/>
      <c r="G3208" s="37"/>
      <c r="H3208" s="37"/>
      <c r="I3208" s="37"/>
      <c r="J3208" s="38" t="s">
        <v>206</v>
      </c>
      <c r="K3208" s="38"/>
      <c r="L3208" s="38"/>
      <c r="M3208" s="38"/>
      <c r="N3208" s="38"/>
      <c r="O3208" s="38"/>
      <c r="P3208" s="38"/>
      <c r="U3208" s="39">
        <f t="shared" si="240"/>
        <v>12.159386</v>
      </c>
      <c r="V3208" s="34">
        <v>3.706</v>
      </c>
      <c r="X3208" s="39">
        <f>Y3208*3.281</f>
        <v>9.5509909999999998</v>
      </c>
      <c r="Y3208" s="34">
        <v>2.911</v>
      </c>
      <c r="AA3208" s="34">
        <v>426.536</v>
      </c>
      <c r="AB3208" s="34">
        <f t="shared" si="246"/>
        <v>422.83</v>
      </c>
      <c r="AC3208" s="34">
        <f t="shared" si="247"/>
        <v>423.625</v>
      </c>
      <c r="AD3208" s="34">
        <f t="shared" si="248"/>
        <v>3.146000000000015</v>
      </c>
      <c r="AE3208" s="34">
        <f t="shared" si="243"/>
        <v>2.3509999999999991</v>
      </c>
      <c r="AF3208" s="34">
        <f t="shared" si="241"/>
        <v>0.79500000000001592</v>
      </c>
    </row>
    <row r="3209" spans="1:32" s="34" customFormat="1" x14ac:dyDescent="0.2">
      <c r="A3209" s="34" t="s">
        <v>200</v>
      </c>
      <c r="C3209" s="36">
        <v>314</v>
      </c>
      <c r="D3209" s="37">
        <v>33784</v>
      </c>
      <c r="E3209" s="37"/>
      <c r="F3209" s="37"/>
      <c r="G3209" s="37"/>
      <c r="H3209" s="37"/>
      <c r="I3209" s="37"/>
      <c r="J3209" s="38" t="s">
        <v>206</v>
      </c>
      <c r="K3209" s="38"/>
      <c r="L3209" s="38"/>
      <c r="M3209" s="38"/>
      <c r="N3209" s="38"/>
      <c r="O3209" s="38"/>
      <c r="P3209" s="38"/>
      <c r="U3209" s="39">
        <f t="shared" si="240"/>
        <v>9.8462809999999994</v>
      </c>
      <c r="V3209" s="34">
        <v>3.0009999999999999</v>
      </c>
      <c r="X3209" s="40">
        <f>Y3209*3.281</f>
        <v>9.3246020000000005</v>
      </c>
      <c r="Y3209" s="34">
        <v>2.8420000000000001</v>
      </c>
      <c r="AA3209" s="34">
        <v>426.536</v>
      </c>
      <c r="AB3209" s="34">
        <f>AA3209-V3209</f>
        <v>423.53500000000003</v>
      </c>
      <c r="AC3209" s="34">
        <f t="shared" si="247"/>
        <v>423.69400000000002</v>
      </c>
      <c r="AD3209" s="34">
        <f t="shared" si="248"/>
        <v>2.4409999999999741</v>
      </c>
      <c r="AE3209" s="34">
        <f t="shared" si="243"/>
        <v>2.2819999999999823</v>
      </c>
      <c r="AF3209" s="34">
        <f t="shared" si="241"/>
        <v>0.15899999999999181</v>
      </c>
    </row>
    <row r="3210" spans="1:32" s="34" customFormat="1" x14ac:dyDescent="0.2">
      <c r="A3210" s="34" t="s">
        <v>200</v>
      </c>
      <c r="C3210" s="36">
        <v>314</v>
      </c>
      <c r="D3210" s="37">
        <v>35325</v>
      </c>
      <c r="E3210" s="37"/>
      <c r="F3210" s="37"/>
      <c r="G3210" s="37"/>
      <c r="H3210" s="37"/>
      <c r="I3210" s="37"/>
      <c r="J3210" s="38" t="s">
        <v>206</v>
      </c>
      <c r="K3210" s="38"/>
      <c r="L3210" s="38"/>
      <c r="M3210" s="38"/>
      <c r="N3210" s="38"/>
      <c r="O3210" s="38"/>
      <c r="P3210" s="38"/>
      <c r="U3210" s="39">
        <f t="shared" si="240"/>
        <v>10.404050999999999</v>
      </c>
      <c r="V3210" s="34">
        <v>3.1709999999999998</v>
      </c>
      <c r="X3210" s="39">
        <f>Y3210*3.281</f>
        <v>8.842295</v>
      </c>
      <c r="Y3210" s="34">
        <v>2.6949999999999998</v>
      </c>
      <c r="AA3210" s="34">
        <v>426.536</v>
      </c>
      <c r="AB3210" s="34">
        <f>AA3210-V3210</f>
        <v>423.36500000000001</v>
      </c>
      <c r="AC3210" s="34">
        <f>AA3210-Y3210</f>
        <v>423.84100000000001</v>
      </c>
      <c r="AD3210" s="34">
        <f>425.976-AB3210</f>
        <v>2.61099999999999</v>
      </c>
      <c r="AE3210" s="34">
        <f>425.976-AC3210</f>
        <v>2.1349999999999909</v>
      </c>
      <c r="AF3210" s="34">
        <f t="shared" si="241"/>
        <v>0.47599999999999909</v>
      </c>
    </row>
    <row r="3211" spans="1:32" s="34" customFormat="1" x14ac:dyDescent="0.2">
      <c r="A3211" s="34" t="s">
        <v>200</v>
      </c>
      <c r="C3211" s="36"/>
      <c r="D3211" s="37"/>
      <c r="E3211" s="37"/>
      <c r="F3211" s="37"/>
      <c r="G3211" s="37"/>
      <c r="H3211" s="37"/>
      <c r="I3211" s="37"/>
      <c r="J3211" s="38"/>
      <c r="K3211" s="38"/>
      <c r="L3211" s="38"/>
      <c r="M3211" s="38"/>
      <c r="N3211" s="38"/>
      <c r="O3211" s="38"/>
      <c r="P3211" s="38"/>
      <c r="U3211" s="39"/>
      <c r="X3211" s="39"/>
    </row>
    <row r="3212" spans="1:32" s="34" customFormat="1" x14ac:dyDescent="0.2">
      <c r="A3212" s="34" t="s">
        <v>200</v>
      </c>
      <c r="B3212" s="44">
        <v>473426095052530</v>
      </c>
      <c r="C3212" s="36">
        <v>315</v>
      </c>
      <c r="D3212" s="37">
        <v>30509</v>
      </c>
      <c r="E3212" s="37"/>
      <c r="F3212" s="37"/>
      <c r="G3212" s="37"/>
      <c r="H3212" s="37"/>
      <c r="I3212" s="37"/>
      <c r="J3212" s="38" t="str">
        <f>IF(ISBLANK(Q3212),"V","S")</f>
        <v>S</v>
      </c>
      <c r="K3212" s="38"/>
      <c r="L3212" s="38"/>
      <c r="M3212" s="38"/>
      <c r="N3212" s="38"/>
      <c r="O3212" s="38"/>
      <c r="P3212" s="38"/>
      <c r="Q3212" s="34">
        <v>23</v>
      </c>
      <c r="R3212" s="34">
        <v>0.9</v>
      </c>
      <c r="U3212" s="39"/>
      <c r="X3212" s="39">
        <v>22.1</v>
      </c>
      <c r="Y3212" s="34">
        <v>6.7359999999999998</v>
      </c>
      <c r="AA3212" s="34">
        <v>430.59300000000002</v>
      </c>
      <c r="AC3212" s="34">
        <v>423.85700000000003</v>
      </c>
      <c r="AE3212" s="34">
        <v>5.9690000000000003</v>
      </c>
    </row>
    <row r="3213" spans="1:32" s="34" customFormat="1" x14ac:dyDescent="0.2">
      <c r="A3213" s="34" t="s">
        <v>200</v>
      </c>
      <c r="B3213" s="44">
        <v>473426095052530</v>
      </c>
      <c r="C3213" s="36">
        <v>315</v>
      </c>
      <c r="D3213" s="37">
        <v>30524</v>
      </c>
      <c r="E3213" s="37"/>
      <c r="F3213" s="37"/>
      <c r="G3213" s="37"/>
      <c r="H3213" s="37"/>
      <c r="I3213" s="37"/>
      <c r="J3213" s="38" t="str">
        <f>IF(ISBLANK(Q3213),"V","S")</f>
        <v>S</v>
      </c>
      <c r="K3213" s="38"/>
      <c r="L3213" s="38"/>
      <c r="M3213" s="38"/>
      <c r="N3213" s="38"/>
      <c r="O3213" s="38"/>
      <c r="P3213" s="38"/>
      <c r="Q3213" s="34">
        <v>24</v>
      </c>
      <c r="R3213" s="34">
        <v>1.96</v>
      </c>
      <c r="U3213" s="39"/>
      <c r="X3213" s="39">
        <v>22.04</v>
      </c>
      <c r="Y3213" s="34">
        <v>6.718</v>
      </c>
      <c r="AA3213" s="34">
        <v>430.59300000000002</v>
      </c>
      <c r="AC3213" s="34">
        <v>423.87599999999998</v>
      </c>
      <c r="AE3213" s="34">
        <v>5.9509999999999996</v>
      </c>
    </row>
    <row r="3214" spans="1:32" s="34" customFormat="1" x14ac:dyDescent="0.2">
      <c r="A3214" s="34" t="s">
        <v>200</v>
      </c>
      <c r="B3214" s="44">
        <v>473426095052530</v>
      </c>
      <c r="C3214" s="36">
        <v>315</v>
      </c>
      <c r="D3214" s="37">
        <v>30566</v>
      </c>
      <c r="E3214" s="37"/>
      <c r="F3214" s="37"/>
      <c r="G3214" s="37"/>
      <c r="H3214" s="37"/>
      <c r="I3214" s="37"/>
      <c r="J3214" s="38" t="s">
        <v>206</v>
      </c>
      <c r="K3214" s="38"/>
      <c r="L3214" s="38"/>
      <c r="M3214" s="38"/>
      <c r="N3214" s="38"/>
      <c r="O3214" s="38"/>
      <c r="P3214" s="38"/>
      <c r="U3214" s="39"/>
      <c r="X3214" s="39">
        <v>22.13</v>
      </c>
      <c r="Y3214" s="34">
        <v>6.7450000000000001</v>
      </c>
      <c r="AA3214" s="34">
        <v>430.59300000000002</v>
      </c>
      <c r="AC3214" s="34">
        <v>423.84800000000001</v>
      </c>
      <c r="AE3214" s="34">
        <v>5.9779999999999998</v>
      </c>
    </row>
    <row r="3215" spans="1:32" s="34" customFormat="1" x14ac:dyDescent="0.2">
      <c r="A3215" s="34" t="s">
        <v>200</v>
      </c>
      <c r="B3215" s="44">
        <v>473426095052530</v>
      </c>
      <c r="C3215" s="36">
        <v>315</v>
      </c>
      <c r="D3215" s="37">
        <v>30778</v>
      </c>
      <c r="E3215" s="37"/>
      <c r="F3215" s="37"/>
      <c r="G3215" s="37"/>
      <c r="H3215" s="37"/>
      <c r="I3215" s="37"/>
      <c r="J3215" s="38" t="str">
        <f>IF(ISBLANK(Q3215),"V","S")</f>
        <v>S</v>
      </c>
      <c r="K3215" s="38"/>
      <c r="L3215" s="38"/>
      <c r="M3215" s="38"/>
      <c r="N3215" s="38"/>
      <c r="O3215" s="38"/>
      <c r="P3215" s="38"/>
      <c r="Q3215" s="34">
        <v>23</v>
      </c>
      <c r="R3215" s="34">
        <v>0.8</v>
      </c>
      <c r="U3215" s="39"/>
      <c r="X3215" s="39">
        <v>22.2</v>
      </c>
      <c r="Y3215" s="34">
        <v>6.7670000000000003</v>
      </c>
      <c r="Z3215" s="34" t="s">
        <v>55</v>
      </c>
      <c r="AA3215" s="34">
        <v>430.59300000000002</v>
      </c>
      <c r="AC3215" s="34">
        <v>423.827</v>
      </c>
      <c r="AE3215" s="34">
        <v>6</v>
      </c>
    </row>
    <row r="3216" spans="1:32" s="34" customFormat="1" x14ac:dyDescent="0.2">
      <c r="A3216" s="34" t="s">
        <v>200</v>
      </c>
      <c r="B3216" s="44">
        <v>473426095052530</v>
      </c>
      <c r="C3216" s="36">
        <v>315</v>
      </c>
      <c r="D3216" s="37">
        <v>30785</v>
      </c>
      <c r="E3216" s="37"/>
      <c r="F3216" s="37"/>
      <c r="G3216" s="37"/>
      <c r="H3216" s="37"/>
      <c r="I3216" s="37"/>
      <c r="J3216" s="38" t="str">
        <f>IF(ISBLANK(Q3216),"V","S")</f>
        <v>S</v>
      </c>
      <c r="K3216" s="38"/>
      <c r="L3216" s="38"/>
      <c r="M3216" s="38"/>
      <c r="N3216" s="38"/>
      <c r="O3216" s="38"/>
      <c r="P3216" s="38"/>
      <c r="Q3216" s="34">
        <v>23</v>
      </c>
      <c r="R3216" s="34">
        <v>0.57999999999999996</v>
      </c>
      <c r="U3216" s="39"/>
      <c r="X3216" s="39">
        <v>22.42</v>
      </c>
      <c r="Y3216" s="34">
        <v>6.8339999999999996</v>
      </c>
      <c r="AA3216" s="34">
        <v>430.59300000000002</v>
      </c>
      <c r="AC3216" s="34">
        <v>423.76</v>
      </c>
      <c r="AE3216" s="34">
        <v>6.0670000000000002</v>
      </c>
    </row>
    <row r="3217" spans="1:32" s="34" customFormat="1" x14ac:dyDescent="0.2">
      <c r="A3217" s="34" t="s">
        <v>200</v>
      </c>
      <c r="B3217" s="44">
        <v>473426095052530</v>
      </c>
      <c r="C3217" s="36">
        <v>315</v>
      </c>
      <c r="D3217" s="37">
        <v>30799</v>
      </c>
      <c r="E3217" s="37"/>
      <c r="F3217" s="37"/>
      <c r="G3217" s="37"/>
      <c r="H3217" s="37"/>
      <c r="I3217" s="37"/>
      <c r="J3217" s="38" t="str">
        <f>IF(ISBLANK(Q3217),"V","S")</f>
        <v>S</v>
      </c>
      <c r="K3217" s="38"/>
      <c r="L3217" s="38"/>
      <c r="M3217" s="38"/>
      <c r="N3217" s="38"/>
      <c r="O3217" s="38"/>
      <c r="P3217" s="38"/>
      <c r="Q3217" s="34">
        <v>23</v>
      </c>
      <c r="R3217" s="34">
        <v>0.62</v>
      </c>
      <c r="U3217" s="39"/>
      <c r="X3217" s="39">
        <v>22.38</v>
      </c>
      <c r="Y3217" s="34">
        <v>6.8220000000000001</v>
      </c>
      <c r="AA3217" s="34">
        <v>430.59300000000002</v>
      </c>
      <c r="AC3217" s="34">
        <v>423.77199999999999</v>
      </c>
      <c r="AE3217" s="34">
        <v>6.0549999999999997</v>
      </c>
    </row>
    <row r="3218" spans="1:32" s="34" customFormat="1" x14ac:dyDescent="0.2">
      <c r="A3218" s="34" t="s">
        <v>200</v>
      </c>
      <c r="B3218" s="44">
        <v>473426095052530</v>
      </c>
      <c r="C3218" s="36">
        <v>315</v>
      </c>
      <c r="D3218" s="37">
        <v>30806</v>
      </c>
      <c r="E3218" s="37"/>
      <c r="F3218" s="37"/>
      <c r="G3218" s="37"/>
      <c r="H3218" s="37"/>
      <c r="I3218" s="37"/>
      <c r="J3218" s="38" t="s">
        <v>206</v>
      </c>
      <c r="K3218" s="38"/>
      <c r="L3218" s="38"/>
      <c r="M3218" s="38"/>
      <c r="N3218" s="38"/>
      <c r="O3218" s="38"/>
      <c r="P3218" s="38"/>
      <c r="U3218" s="39">
        <f t="shared" si="240"/>
        <v>25.870685000000002</v>
      </c>
      <c r="V3218" s="34">
        <v>7.8849999999999998</v>
      </c>
      <c r="X3218" s="39">
        <v>22.26</v>
      </c>
      <c r="Y3218" s="34">
        <v>6.7850000000000001</v>
      </c>
      <c r="AA3218" s="34">
        <v>430.59300000000002</v>
      </c>
      <c r="AB3218" s="34">
        <v>422.70800000000003</v>
      </c>
      <c r="AC3218" s="34">
        <v>423.80900000000003</v>
      </c>
      <c r="AD3218" s="34">
        <v>7.1180000000000003</v>
      </c>
      <c r="AE3218" s="34">
        <v>6.0179999999999998</v>
      </c>
      <c r="AF3218" s="34">
        <f t="shared" si="241"/>
        <v>1.1009999999999991</v>
      </c>
    </row>
    <row r="3219" spans="1:32" s="34" customFormat="1" x14ac:dyDescent="0.2">
      <c r="A3219" s="34" t="s">
        <v>200</v>
      </c>
      <c r="B3219" s="44">
        <v>473426095052530</v>
      </c>
      <c r="C3219" s="36">
        <v>315</v>
      </c>
      <c r="D3219" s="37">
        <v>30830</v>
      </c>
      <c r="E3219" s="37"/>
      <c r="F3219" s="37"/>
      <c r="G3219" s="37"/>
      <c r="H3219" s="37"/>
      <c r="I3219" s="37"/>
      <c r="J3219" s="38" t="s">
        <v>206</v>
      </c>
      <c r="K3219" s="38"/>
      <c r="L3219" s="38"/>
      <c r="M3219" s="38"/>
      <c r="N3219" s="38"/>
      <c r="O3219" s="38"/>
      <c r="P3219" s="38"/>
      <c r="U3219" s="39"/>
      <c r="X3219" s="39">
        <v>22.3</v>
      </c>
      <c r="Y3219" s="34">
        <v>6.7969999999999997</v>
      </c>
      <c r="AA3219" s="34">
        <v>430.59300000000002</v>
      </c>
      <c r="AC3219" s="34">
        <v>423.79599999999999</v>
      </c>
      <c r="AE3219" s="34">
        <v>6.03</v>
      </c>
    </row>
    <row r="3220" spans="1:32" s="34" customFormat="1" x14ac:dyDescent="0.2">
      <c r="A3220" s="34" t="s">
        <v>200</v>
      </c>
      <c r="B3220" s="44">
        <v>473426095052530</v>
      </c>
      <c r="C3220" s="36">
        <v>315</v>
      </c>
      <c r="D3220" s="37">
        <v>30839</v>
      </c>
      <c r="E3220" s="37"/>
      <c r="F3220" s="37"/>
      <c r="G3220" s="37"/>
      <c r="H3220" s="37"/>
      <c r="I3220" s="37"/>
      <c r="J3220" s="38" t="s">
        <v>206</v>
      </c>
      <c r="K3220" s="38"/>
      <c r="L3220" s="38"/>
      <c r="M3220" s="38"/>
      <c r="N3220" s="38"/>
      <c r="O3220" s="38"/>
      <c r="P3220" s="38"/>
      <c r="U3220" s="39">
        <f t="shared" si="240"/>
        <v>25.900214000000002</v>
      </c>
      <c r="V3220" s="34">
        <v>7.8940000000000001</v>
      </c>
      <c r="X3220" s="39">
        <v>22.26</v>
      </c>
      <c r="Y3220" s="34">
        <v>6.7850000000000001</v>
      </c>
      <c r="AA3220" s="34">
        <v>430.59300000000002</v>
      </c>
      <c r="AB3220" s="34">
        <v>422.69900000000001</v>
      </c>
      <c r="AC3220" s="34">
        <v>423.80900000000003</v>
      </c>
      <c r="AD3220" s="34">
        <v>7.1269999999999998</v>
      </c>
      <c r="AE3220" s="34">
        <v>6.0179999999999998</v>
      </c>
      <c r="AF3220" s="34">
        <f t="shared" si="241"/>
        <v>1.1100000000000136</v>
      </c>
    </row>
    <row r="3221" spans="1:32" s="34" customFormat="1" x14ac:dyDescent="0.2">
      <c r="A3221" s="34" t="s">
        <v>200</v>
      </c>
      <c r="B3221" s="44">
        <v>473426095052530</v>
      </c>
      <c r="C3221" s="36">
        <v>315</v>
      </c>
      <c r="D3221" s="37">
        <v>30848</v>
      </c>
      <c r="E3221" s="37"/>
      <c r="F3221" s="37"/>
      <c r="G3221" s="37"/>
      <c r="H3221" s="37"/>
      <c r="I3221" s="37"/>
      <c r="J3221" s="38" t="s">
        <v>206</v>
      </c>
      <c r="K3221" s="38"/>
      <c r="L3221" s="38"/>
      <c r="M3221" s="38"/>
      <c r="N3221" s="38"/>
      <c r="O3221" s="38"/>
      <c r="P3221" s="38"/>
      <c r="U3221" s="39">
        <f t="shared" si="240"/>
        <v>25.342444</v>
      </c>
      <c r="V3221" s="34">
        <v>7.7240000000000002</v>
      </c>
      <c r="X3221" s="39">
        <v>22.12</v>
      </c>
      <c r="Y3221" s="34">
        <v>6.742</v>
      </c>
      <c r="AA3221" s="34">
        <v>430.59300000000002</v>
      </c>
      <c r="AB3221" s="34">
        <v>422.87</v>
      </c>
      <c r="AC3221" s="34">
        <v>423.851</v>
      </c>
      <c r="AD3221" s="34">
        <v>6.9569999999999999</v>
      </c>
      <c r="AE3221" s="34">
        <v>5.9749999999999996</v>
      </c>
      <c r="AF3221" s="34">
        <f t="shared" si="241"/>
        <v>0.98099999999999454</v>
      </c>
    </row>
    <row r="3222" spans="1:32" s="34" customFormat="1" x14ac:dyDescent="0.2">
      <c r="A3222" s="34" t="s">
        <v>200</v>
      </c>
      <c r="B3222" s="44">
        <v>473426095052530</v>
      </c>
      <c r="C3222" s="36">
        <v>315</v>
      </c>
      <c r="D3222" s="37">
        <v>30854</v>
      </c>
      <c r="E3222" s="37"/>
      <c r="F3222" s="37"/>
      <c r="G3222" s="37"/>
      <c r="H3222" s="37"/>
      <c r="I3222" s="37"/>
      <c r="J3222" s="38" t="s">
        <v>206</v>
      </c>
      <c r="K3222" s="38"/>
      <c r="L3222" s="38"/>
      <c r="M3222" s="38"/>
      <c r="N3222" s="38"/>
      <c r="O3222" s="38"/>
      <c r="P3222" s="38"/>
      <c r="U3222" s="39">
        <f t="shared" si="240"/>
        <v>24.942162000000003</v>
      </c>
      <c r="V3222" s="34">
        <v>7.6020000000000003</v>
      </c>
      <c r="X3222" s="39">
        <v>21.87</v>
      </c>
      <c r="Y3222" s="34">
        <v>6.6660000000000004</v>
      </c>
      <c r="AA3222" s="34">
        <v>430.59300000000002</v>
      </c>
      <c r="AB3222" s="34">
        <v>422.99200000000002</v>
      </c>
      <c r="AC3222" s="34">
        <v>423.92700000000002</v>
      </c>
      <c r="AD3222" s="34">
        <v>6.835</v>
      </c>
      <c r="AE3222" s="34">
        <v>5.899</v>
      </c>
      <c r="AF3222" s="34">
        <f t="shared" si="241"/>
        <v>0.93500000000000227</v>
      </c>
    </row>
    <row r="3223" spans="1:32" s="34" customFormat="1" x14ac:dyDescent="0.2">
      <c r="A3223" s="34" t="s">
        <v>200</v>
      </c>
      <c r="B3223" s="44">
        <v>473426095052530</v>
      </c>
      <c r="C3223" s="36">
        <v>315</v>
      </c>
      <c r="D3223" s="37">
        <v>30861</v>
      </c>
      <c r="E3223" s="37"/>
      <c r="F3223" s="37"/>
      <c r="G3223" s="37"/>
      <c r="H3223" s="37"/>
      <c r="I3223" s="37"/>
      <c r="J3223" s="38" t="s">
        <v>206</v>
      </c>
      <c r="K3223" s="38"/>
      <c r="L3223" s="38"/>
      <c r="M3223" s="38"/>
      <c r="N3223" s="38"/>
      <c r="O3223" s="38"/>
      <c r="P3223" s="38"/>
      <c r="U3223" s="39">
        <f t="shared" ref="U3223:U3287" si="249">V3223*3.281</f>
        <v>24.761707000000001</v>
      </c>
      <c r="V3223" s="34">
        <v>7.5469999999999997</v>
      </c>
      <c r="X3223" s="39">
        <v>21.85</v>
      </c>
      <c r="Y3223" s="34">
        <v>6.66</v>
      </c>
      <c r="AA3223" s="34">
        <v>430.59300000000002</v>
      </c>
      <c r="AB3223" s="34">
        <v>423.04700000000003</v>
      </c>
      <c r="AC3223" s="34">
        <v>423.93299999999999</v>
      </c>
      <c r="AD3223" s="34">
        <v>6.78</v>
      </c>
      <c r="AE3223" s="34">
        <v>5.8929999999999998</v>
      </c>
      <c r="AF3223" s="34">
        <f t="shared" si="241"/>
        <v>0.88599999999996726</v>
      </c>
    </row>
    <row r="3224" spans="1:32" s="34" customFormat="1" x14ac:dyDescent="0.2">
      <c r="A3224" s="34" t="s">
        <v>200</v>
      </c>
      <c r="B3224" s="44">
        <v>473426095052530</v>
      </c>
      <c r="C3224" s="36">
        <v>315</v>
      </c>
      <c r="D3224" s="37">
        <v>30869</v>
      </c>
      <c r="E3224" s="37"/>
      <c r="F3224" s="37"/>
      <c r="G3224" s="37"/>
      <c r="H3224" s="37"/>
      <c r="I3224" s="37"/>
      <c r="J3224" s="38" t="s">
        <v>206</v>
      </c>
      <c r="K3224" s="38"/>
      <c r="L3224" s="38"/>
      <c r="M3224" s="38"/>
      <c r="N3224" s="38"/>
      <c r="O3224" s="38"/>
      <c r="P3224" s="38"/>
      <c r="U3224" s="39">
        <f t="shared" si="249"/>
        <v>24.620623999999999</v>
      </c>
      <c r="V3224" s="34">
        <v>7.5039999999999996</v>
      </c>
      <c r="X3224" s="39">
        <v>21.88</v>
      </c>
      <c r="Y3224" s="34">
        <v>6.6689999999999996</v>
      </c>
      <c r="AA3224" s="34">
        <v>430.59300000000002</v>
      </c>
      <c r="AB3224" s="34">
        <v>423.089</v>
      </c>
      <c r="AC3224" s="34">
        <v>423.92399999999998</v>
      </c>
      <c r="AD3224" s="34">
        <v>6.7370000000000001</v>
      </c>
      <c r="AE3224" s="34">
        <v>5.9020000000000001</v>
      </c>
      <c r="AF3224" s="34">
        <f t="shared" si="241"/>
        <v>0.83499999999997954</v>
      </c>
    </row>
    <row r="3225" spans="1:32" s="34" customFormat="1" x14ac:dyDescent="0.2">
      <c r="A3225" s="34" t="s">
        <v>200</v>
      </c>
      <c r="B3225" s="44">
        <v>473426095052530</v>
      </c>
      <c r="C3225" s="36">
        <v>315</v>
      </c>
      <c r="D3225" s="37">
        <v>30881</v>
      </c>
      <c r="E3225" s="37"/>
      <c r="F3225" s="37"/>
      <c r="G3225" s="37"/>
      <c r="H3225" s="37"/>
      <c r="I3225" s="37"/>
      <c r="J3225" s="38" t="s">
        <v>206</v>
      </c>
      <c r="K3225" s="38"/>
      <c r="L3225" s="38"/>
      <c r="M3225" s="38"/>
      <c r="N3225" s="38"/>
      <c r="O3225" s="38"/>
      <c r="P3225" s="38"/>
      <c r="U3225" s="39">
        <f t="shared" si="249"/>
        <v>24.761707000000001</v>
      </c>
      <c r="V3225" s="34">
        <v>7.5469999999999997</v>
      </c>
      <c r="X3225" s="39">
        <v>21.97</v>
      </c>
      <c r="Y3225" s="34">
        <v>6.6970000000000001</v>
      </c>
      <c r="AA3225" s="34">
        <v>430.59300000000002</v>
      </c>
      <c r="AB3225" s="34">
        <v>423.04700000000003</v>
      </c>
      <c r="AC3225" s="34">
        <v>423.89699999999999</v>
      </c>
      <c r="AD3225" s="34">
        <v>6.78</v>
      </c>
      <c r="AE3225" s="34">
        <v>5.93</v>
      </c>
      <c r="AF3225" s="34">
        <f t="shared" si="241"/>
        <v>0.84999999999996589</v>
      </c>
    </row>
    <row r="3226" spans="1:32" s="34" customFormat="1" x14ac:dyDescent="0.2">
      <c r="A3226" s="34" t="s">
        <v>200</v>
      </c>
      <c r="B3226" s="44">
        <v>473426095052530</v>
      </c>
      <c r="C3226" s="36">
        <v>315</v>
      </c>
      <c r="D3226" s="37">
        <v>30897</v>
      </c>
      <c r="E3226" s="37"/>
      <c r="F3226" s="37"/>
      <c r="G3226" s="37"/>
      <c r="H3226" s="37"/>
      <c r="I3226" s="37"/>
      <c r="J3226" s="38" t="s">
        <v>206</v>
      </c>
      <c r="K3226" s="38"/>
      <c r="L3226" s="38"/>
      <c r="M3226" s="38"/>
      <c r="N3226" s="38"/>
      <c r="O3226" s="38"/>
      <c r="P3226" s="38"/>
      <c r="U3226" s="39">
        <f t="shared" si="249"/>
        <v>25.161988999999998</v>
      </c>
      <c r="V3226" s="34">
        <v>7.6689999999999996</v>
      </c>
      <c r="X3226" s="39">
        <v>22.1</v>
      </c>
      <c r="Y3226" s="34">
        <v>6.7359999999999998</v>
      </c>
      <c r="AA3226" s="34">
        <v>430.59300000000002</v>
      </c>
      <c r="AB3226" s="34">
        <v>422.92500000000001</v>
      </c>
      <c r="AC3226" s="34">
        <v>423.85700000000003</v>
      </c>
      <c r="AD3226" s="34">
        <v>6.9020000000000001</v>
      </c>
      <c r="AE3226" s="34">
        <v>5.9690000000000003</v>
      </c>
      <c r="AF3226" s="34">
        <f t="shared" si="241"/>
        <v>0.93200000000001637</v>
      </c>
    </row>
    <row r="3227" spans="1:32" s="34" customFormat="1" x14ac:dyDescent="0.2">
      <c r="A3227" s="34" t="s">
        <v>200</v>
      </c>
      <c r="B3227" s="44">
        <v>473426095052530</v>
      </c>
      <c r="C3227" s="36">
        <v>315</v>
      </c>
      <c r="D3227" s="37">
        <v>30904</v>
      </c>
      <c r="E3227" s="37"/>
      <c r="F3227" s="37"/>
      <c r="G3227" s="37"/>
      <c r="H3227" s="37"/>
      <c r="I3227" s="37"/>
      <c r="J3227" s="38" t="s">
        <v>206</v>
      </c>
      <c r="K3227" s="38"/>
      <c r="L3227" s="38"/>
      <c r="M3227" s="38"/>
      <c r="N3227" s="38"/>
      <c r="O3227" s="38"/>
      <c r="P3227" s="38"/>
      <c r="U3227" s="39">
        <f t="shared" si="249"/>
        <v>25.401502000000001</v>
      </c>
      <c r="V3227" s="34">
        <v>7.742</v>
      </c>
      <c r="X3227" s="39">
        <v>22.11</v>
      </c>
      <c r="Y3227" s="34">
        <v>6.7389999999999999</v>
      </c>
      <c r="AA3227" s="34">
        <v>430.59300000000002</v>
      </c>
      <c r="AB3227" s="34">
        <v>422.851</v>
      </c>
      <c r="AC3227" s="34">
        <v>423.85399999999998</v>
      </c>
      <c r="AD3227" s="34">
        <v>6.9749999999999996</v>
      </c>
      <c r="AE3227" s="34">
        <v>5.9720000000000004</v>
      </c>
      <c r="AF3227" s="34">
        <f t="shared" si="241"/>
        <v>1.0029999999999859</v>
      </c>
    </row>
    <row r="3228" spans="1:32" s="34" customFormat="1" x14ac:dyDescent="0.2">
      <c r="A3228" s="34" t="s">
        <v>200</v>
      </c>
      <c r="B3228" s="44">
        <v>473426095052530</v>
      </c>
      <c r="C3228" s="36">
        <v>315</v>
      </c>
      <c r="D3228" s="37">
        <v>30911</v>
      </c>
      <c r="E3228" s="37"/>
      <c r="F3228" s="37"/>
      <c r="G3228" s="37"/>
      <c r="H3228" s="37"/>
      <c r="I3228" s="37"/>
      <c r="J3228" s="38" t="s">
        <v>206</v>
      </c>
      <c r="K3228" s="38"/>
      <c r="L3228" s="38"/>
      <c r="M3228" s="38"/>
      <c r="N3228" s="38"/>
      <c r="O3228" s="38"/>
      <c r="P3228" s="38"/>
      <c r="U3228" s="39">
        <f t="shared" si="249"/>
        <v>25.890371000000002</v>
      </c>
      <c r="V3228" s="34">
        <v>7.891</v>
      </c>
      <c r="X3228" s="39">
        <v>22.2</v>
      </c>
      <c r="Y3228" s="34">
        <v>6.7670000000000003</v>
      </c>
      <c r="AA3228" s="34">
        <v>430.59300000000002</v>
      </c>
      <c r="AB3228" s="34">
        <v>422.702</v>
      </c>
      <c r="AC3228" s="34">
        <v>423.827</v>
      </c>
      <c r="AD3228" s="34">
        <v>7.1239999999999997</v>
      </c>
      <c r="AE3228" s="34">
        <v>6</v>
      </c>
      <c r="AF3228" s="34">
        <f t="shared" si="241"/>
        <v>1.125</v>
      </c>
    </row>
    <row r="3229" spans="1:32" s="34" customFormat="1" x14ac:dyDescent="0.2">
      <c r="A3229" s="34" t="s">
        <v>200</v>
      </c>
      <c r="B3229" s="44">
        <v>473426095052530</v>
      </c>
      <c r="C3229" s="36">
        <v>315</v>
      </c>
      <c r="D3229" s="37">
        <v>30917</v>
      </c>
      <c r="E3229" s="37"/>
      <c r="F3229" s="37"/>
      <c r="G3229" s="37"/>
      <c r="H3229" s="37"/>
      <c r="I3229" s="37"/>
      <c r="J3229" s="38" t="s">
        <v>206</v>
      </c>
      <c r="K3229" s="38"/>
      <c r="L3229" s="38"/>
      <c r="M3229" s="38"/>
      <c r="N3229" s="38"/>
      <c r="O3229" s="38"/>
      <c r="P3229" s="38"/>
      <c r="U3229" s="39">
        <f t="shared" si="249"/>
        <v>25.870685000000002</v>
      </c>
      <c r="V3229" s="34">
        <v>7.8849999999999998</v>
      </c>
      <c r="X3229" s="39">
        <v>22.19</v>
      </c>
      <c r="Y3229" s="34">
        <v>6.7640000000000002</v>
      </c>
      <c r="AA3229" s="34">
        <v>430.59300000000002</v>
      </c>
      <c r="AB3229" s="34">
        <v>422.70800000000003</v>
      </c>
      <c r="AC3229" s="34">
        <v>423.83</v>
      </c>
      <c r="AD3229" s="34">
        <v>7.1180000000000003</v>
      </c>
      <c r="AE3229" s="34">
        <v>5.9969999999999999</v>
      </c>
      <c r="AF3229" s="34">
        <f t="shared" si="241"/>
        <v>1.1219999999999573</v>
      </c>
    </row>
    <row r="3230" spans="1:32" s="34" customFormat="1" x14ac:dyDescent="0.2">
      <c r="A3230" s="34" t="s">
        <v>200</v>
      </c>
      <c r="B3230" s="44">
        <v>473426095052530</v>
      </c>
      <c r="C3230" s="36">
        <v>315</v>
      </c>
      <c r="D3230" s="37">
        <v>30925</v>
      </c>
      <c r="E3230" s="37"/>
      <c r="F3230" s="37"/>
      <c r="G3230" s="37"/>
      <c r="H3230" s="37"/>
      <c r="I3230" s="37"/>
      <c r="J3230" s="38" t="s">
        <v>206</v>
      </c>
      <c r="K3230" s="38"/>
      <c r="L3230" s="38"/>
      <c r="M3230" s="38"/>
      <c r="N3230" s="38"/>
      <c r="O3230" s="38"/>
      <c r="P3230" s="38"/>
      <c r="U3230" s="39">
        <f t="shared" si="249"/>
        <v>25.870685000000002</v>
      </c>
      <c r="V3230" s="34">
        <v>7.8849999999999998</v>
      </c>
      <c r="X3230" s="39">
        <v>22.21</v>
      </c>
      <c r="Y3230" s="34">
        <v>6.77</v>
      </c>
      <c r="AA3230" s="34">
        <v>430.59300000000002</v>
      </c>
      <c r="AB3230" s="34">
        <v>422.70800000000003</v>
      </c>
      <c r="AC3230" s="34">
        <v>423.82400000000001</v>
      </c>
      <c r="AD3230" s="34">
        <v>7.1180000000000003</v>
      </c>
      <c r="AE3230" s="34">
        <v>6.0030000000000001</v>
      </c>
      <c r="AF3230" s="34">
        <f t="shared" si="241"/>
        <v>1.1159999999999854</v>
      </c>
    </row>
    <row r="3231" spans="1:32" s="34" customFormat="1" x14ac:dyDescent="0.2">
      <c r="A3231" s="34" t="s">
        <v>200</v>
      </c>
      <c r="B3231" s="44">
        <v>473426095052530</v>
      </c>
      <c r="C3231" s="36">
        <v>315</v>
      </c>
      <c r="D3231" s="37">
        <v>30934</v>
      </c>
      <c r="E3231" s="37"/>
      <c r="F3231" s="37"/>
      <c r="G3231" s="37"/>
      <c r="H3231" s="37"/>
      <c r="I3231" s="37"/>
      <c r="J3231" s="38" t="s">
        <v>206</v>
      </c>
      <c r="K3231" s="38"/>
      <c r="L3231" s="38"/>
      <c r="M3231" s="38"/>
      <c r="N3231" s="38"/>
      <c r="O3231" s="38"/>
      <c r="P3231" s="38"/>
      <c r="U3231" s="39">
        <f t="shared" si="249"/>
        <v>27.402912000000001</v>
      </c>
      <c r="V3231" s="34">
        <v>8.3520000000000003</v>
      </c>
      <c r="X3231" s="39">
        <v>23.2</v>
      </c>
      <c r="Y3231" s="34">
        <v>7.0709999999999997</v>
      </c>
      <c r="AA3231" s="34">
        <v>430.59300000000002</v>
      </c>
      <c r="AB3231" s="34">
        <v>422.24200000000002</v>
      </c>
      <c r="AC3231" s="34">
        <v>423.52199999999999</v>
      </c>
      <c r="AD3231" s="34">
        <v>7.585</v>
      </c>
      <c r="AE3231" s="34">
        <v>6.3040000000000003</v>
      </c>
      <c r="AF3231" s="34">
        <f t="shared" si="241"/>
        <v>1.2799999999999727</v>
      </c>
    </row>
    <row r="3232" spans="1:32" s="34" customFormat="1" x14ac:dyDescent="0.2">
      <c r="A3232" s="34" t="s">
        <v>200</v>
      </c>
      <c r="B3232" s="44">
        <v>473426095052530</v>
      </c>
      <c r="C3232" s="36">
        <v>315</v>
      </c>
      <c r="D3232" s="37">
        <v>30945</v>
      </c>
      <c r="E3232" s="37"/>
      <c r="F3232" s="37"/>
      <c r="G3232" s="37"/>
      <c r="H3232" s="37"/>
      <c r="I3232" s="37"/>
      <c r="J3232" s="38" t="s">
        <v>206</v>
      </c>
      <c r="K3232" s="38"/>
      <c r="L3232" s="38"/>
      <c r="M3232" s="38"/>
      <c r="N3232" s="38"/>
      <c r="O3232" s="38"/>
      <c r="P3232" s="38"/>
      <c r="U3232" s="39">
        <f t="shared" si="249"/>
        <v>27.291357999999999</v>
      </c>
      <c r="V3232" s="34">
        <v>8.3179999999999996</v>
      </c>
      <c r="X3232" s="39">
        <v>23.23</v>
      </c>
      <c r="Y3232" s="34">
        <v>7.0810000000000004</v>
      </c>
      <c r="AA3232" s="34">
        <v>430.59300000000002</v>
      </c>
      <c r="AB3232" s="34">
        <v>422.27499999999998</v>
      </c>
      <c r="AC3232" s="34">
        <v>423.51299999999998</v>
      </c>
      <c r="AD3232" s="34">
        <v>7.5510000000000002</v>
      </c>
      <c r="AE3232" s="34">
        <v>6.3140000000000001</v>
      </c>
      <c r="AF3232" s="34">
        <f t="shared" si="241"/>
        <v>1.2379999999999995</v>
      </c>
    </row>
    <row r="3233" spans="1:32" s="34" customFormat="1" x14ac:dyDescent="0.2">
      <c r="A3233" s="34" t="s">
        <v>200</v>
      </c>
      <c r="B3233" s="44">
        <v>473426095052530</v>
      </c>
      <c r="C3233" s="36">
        <v>315</v>
      </c>
      <c r="D3233" s="37">
        <v>30979</v>
      </c>
      <c r="E3233" s="37"/>
      <c r="F3233" s="37"/>
      <c r="G3233" s="37"/>
      <c r="H3233" s="37"/>
      <c r="I3233" s="37"/>
      <c r="J3233" s="38" t="s">
        <v>206</v>
      </c>
      <c r="K3233" s="38"/>
      <c r="L3233" s="38"/>
      <c r="M3233" s="38"/>
      <c r="N3233" s="38"/>
      <c r="O3233" s="38"/>
      <c r="P3233" s="38"/>
      <c r="U3233" s="39">
        <f t="shared" si="249"/>
        <v>25.552428000000003</v>
      </c>
      <c r="V3233" s="34">
        <v>7.7880000000000003</v>
      </c>
      <c r="X3233" s="39">
        <v>22.09</v>
      </c>
      <c r="Y3233" s="34">
        <v>6.7329999999999997</v>
      </c>
      <c r="AA3233" s="34">
        <v>430.59300000000002</v>
      </c>
      <c r="AB3233" s="34">
        <v>422.80599999999998</v>
      </c>
      <c r="AC3233" s="34">
        <v>423.86</v>
      </c>
      <c r="AD3233" s="34">
        <v>7.0209999999999999</v>
      </c>
      <c r="AE3233" s="34">
        <v>5.9660000000000002</v>
      </c>
      <c r="AF3233" s="34">
        <f t="shared" si="241"/>
        <v>1.0540000000000305</v>
      </c>
    </row>
    <row r="3234" spans="1:32" s="34" customFormat="1" x14ac:dyDescent="0.2">
      <c r="A3234" s="34" t="s">
        <v>200</v>
      </c>
      <c r="B3234" s="44">
        <v>473426095052530</v>
      </c>
      <c r="C3234" s="36">
        <v>315</v>
      </c>
      <c r="D3234" s="37">
        <v>30986</v>
      </c>
      <c r="E3234" s="37"/>
      <c r="F3234" s="37"/>
      <c r="G3234" s="37"/>
      <c r="H3234" s="37"/>
      <c r="I3234" s="37"/>
      <c r="J3234" s="38" t="s">
        <v>206</v>
      </c>
      <c r="K3234" s="38"/>
      <c r="L3234" s="38"/>
      <c r="M3234" s="38"/>
      <c r="N3234" s="38"/>
      <c r="O3234" s="38"/>
      <c r="P3234" s="38"/>
      <c r="U3234" s="39">
        <f t="shared" si="249"/>
        <v>25.362130000000004</v>
      </c>
      <c r="V3234" s="34">
        <v>7.73</v>
      </c>
      <c r="X3234" s="39">
        <v>22.05</v>
      </c>
      <c r="Y3234" s="34">
        <v>6.7210000000000001</v>
      </c>
      <c r="AA3234" s="34">
        <v>430.59300000000002</v>
      </c>
      <c r="AB3234" s="34">
        <v>422.86399999999998</v>
      </c>
      <c r="AC3234" s="34">
        <v>423.87299999999999</v>
      </c>
      <c r="AD3234" s="34">
        <v>6.9630000000000001</v>
      </c>
      <c r="AE3234" s="34">
        <v>5.9539999999999997</v>
      </c>
      <c r="AF3234" s="34">
        <f t="shared" si="241"/>
        <v>1.0090000000000146</v>
      </c>
    </row>
    <row r="3235" spans="1:32" s="34" customFormat="1" x14ac:dyDescent="0.2">
      <c r="A3235" s="34" t="s">
        <v>200</v>
      </c>
      <c r="B3235" s="44">
        <v>473426095052530</v>
      </c>
      <c r="C3235" s="36">
        <v>315</v>
      </c>
      <c r="D3235" s="37">
        <v>30993</v>
      </c>
      <c r="E3235" s="37"/>
      <c r="F3235" s="37"/>
      <c r="G3235" s="37"/>
      <c r="H3235" s="37"/>
      <c r="I3235" s="37"/>
      <c r="J3235" s="38" t="s">
        <v>206</v>
      </c>
      <c r="K3235" s="38"/>
      <c r="L3235" s="38"/>
      <c r="M3235" s="38"/>
      <c r="N3235" s="38"/>
      <c r="O3235" s="38"/>
      <c r="P3235" s="38"/>
      <c r="U3235" s="39">
        <f t="shared" si="249"/>
        <v>25.431031000000001</v>
      </c>
      <c r="V3235" s="34">
        <v>7.7510000000000003</v>
      </c>
      <c r="X3235" s="39">
        <v>22.03</v>
      </c>
      <c r="Y3235" s="34">
        <v>6.7149999999999999</v>
      </c>
      <c r="AA3235" s="34">
        <v>430.59300000000002</v>
      </c>
      <c r="AB3235" s="34">
        <v>422.84199999999998</v>
      </c>
      <c r="AC3235" s="34">
        <v>423.87900000000002</v>
      </c>
      <c r="AD3235" s="34">
        <v>6.984</v>
      </c>
      <c r="AE3235" s="34">
        <v>5.9480000000000004</v>
      </c>
      <c r="AF3235" s="34">
        <f t="shared" ref="AF3235:AF3298" si="250">AC3235-AB3235</f>
        <v>1.0370000000000346</v>
      </c>
    </row>
    <row r="3236" spans="1:32" s="34" customFormat="1" x14ac:dyDescent="0.2">
      <c r="A3236" s="34" t="s">
        <v>200</v>
      </c>
      <c r="B3236" s="44">
        <v>473426095052530</v>
      </c>
      <c r="C3236" s="36">
        <v>315</v>
      </c>
      <c r="D3236" s="37">
        <v>31001</v>
      </c>
      <c r="E3236" s="37"/>
      <c r="F3236" s="37"/>
      <c r="G3236" s="37"/>
      <c r="H3236" s="37"/>
      <c r="I3236" s="37"/>
      <c r="J3236" s="38" t="s">
        <v>206</v>
      </c>
      <c r="K3236" s="38"/>
      <c r="L3236" s="38"/>
      <c r="M3236" s="38"/>
      <c r="N3236" s="38"/>
      <c r="O3236" s="38"/>
      <c r="P3236" s="38"/>
      <c r="U3236" s="39">
        <f t="shared" si="249"/>
        <v>25.532742000000002</v>
      </c>
      <c r="V3236" s="34">
        <v>7.782</v>
      </c>
      <c r="X3236" s="39">
        <v>22.07</v>
      </c>
      <c r="Y3236" s="34">
        <v>6.7270000000000003</v>
      </c>
      <c r="AA3236" s="34">
        <v>430.59300000000002</v>
      </c>
      <c r="AB3236" s="34">
        <v>422.81200000000001</v>
      </c>
      <c r="AC3236" s="34">
        <v>423.86599999999999</v>
      </c>
      <c r="AD3236" s="34">
        <v>7.0149999999999997</v>
      </c>
      <c r="AE3236" s="34">
        <v>5.96</v>
      </c>
      <c r="AF3236" s="34">
        <f t="shared" si="250"/>
        <v>1.0539999999999736</v>
      </c>
    </row>
    <row r="3237" spans="1:32" s="34" customFormat="1" x14ac:dyDescent="0.2">
      <c r="A3237" s="34" t="s">
        <v>200</v>
      </c>
      <c r="B3237" s="44">
        <v>473426095052530</v>
      </c>
      <c r="C3237" s="36">
        <v>315</v>
      </c>
      <c r="D3237" s="37">
        <v>31007</v>
      </c>
      <c r="E3237" s="37"/>
      <c r="F3237" s="37"/>
      <c r="G3237" s="37"/>
      <c r="H3237" s="37"/>
      <c r="I3237" s="37"/>
      <c r="J3237" s="38" t="s">
        <v>206</v>
      </c>
      <c r="K3237" s="38"/>
      <c r="L3237" s="38"/>
      <c r="M3237" s="38"/>
      <c r="N3237" s="38"/>
      <c r="O3237" s="38"/>
      <c r="P3237" s="38"/>
      <c r="U3237" s="39">
        <f t="shared" si="249"/>
        <v>25.552428000000003</v>
      </c>
      <c r="V3237" s="34">
        <v>7.7880000000000003</v>
      </c>
      <c r="X3237" s="39">
        <v>22.1</v>
      </c>
      <c r="Y3237" s="34">
        <v>6.7359999999999998</v>
      </c>
      <c r="AA3237" s="34">
        <v>430.59300000000002</v>
      </c>
      <c r="AB3237" s="34">
        <v>422.80599999999998</v>
      </c>
      <c r="AC3237" s="34">
        <v>423.85700000000003</v>
      </c>
      <c r="AD3237" s="34">
        <v>7.0209999999999999</v>
      </c>
      <c r="AE3237" s="34">
        <v>5.9690000000000003</v>
      </c>
      <c r="AF3237" s="34">
        <f t="shared" si="250"/>
        <v>1.0510000000000446</v>
      </c>
    </row>
    <row r="3238" spans="1:32" s="34" customFormat="1" x14ac:dyDescent="0.2">
      <c r="A3238" s="34" t="s">
        <v>200</v>
      </c>
      <c r="B3238" s="44">
        <v>473426095052530</v>
      </c>
      <c r="C3238" s="36">
        <v>315</v>
      </c>
      <c r="D3238" s="37">
        <v>31016</v>
      </c>
      <c r="E3238" s="37"/>
      <c r="F3238" s="37"/>
      <c r="G3238" s="37"/>
      <c r="H3238" s="37"/>
      <c r="I3238" s="37"/>
      <c r="J3238" s="38" t="s">
        <v>206</v>
      </c>
      <c r="K3238" s="38"/>
      <c r="L3238" s="38"/>
      <c r="M3238" s="38"/>
      <c r="N3238" s="38"/>
      <c r="O3238" s="38"/>
      <c r="P3238" s="38"/>
      <c r="U3238" s="39">
        <f t="shared" si="249"/>
        <v>25.680387</v>
      </c>
      <c r="V3238" s="34">
        <v>7.827</v>
      </c>
      <c r="X3238" s="39">
        <v>22.13</v>
      </c>
      <c r="Y3238" s="34">
        <v>6.7450000000000001</v>
      </c>
      <c r="AA3238" s="34">
        <v>430.59300000000002</v>
      </c>
      <c r="AB3238" s="34">
        <v>422.76600000000002</v>
      </c>
      <c r="AC3238" s="34">
        <v>423.84800000000001</v>
      </c>
      <c r="AD3238" s="34">
        <v>7.06</v>
      </c>
      <c r="AE3238" s="34">
        <v>5.9779999999999998</v>
      </c>
      <c r="AF3238" s="34">
        <f t="shared" si="250"/>
        <v>1.0819999999999936</v>
      </c>
    </row>
    <row r="3239" spans="1:32" s="34" customFormat="1" x14ac:dyDescent="0.2">
      <c r="A3239" s="34" t="s">
        <v>200</v>
      </c>
      <c r="B3239" s="44">
        <v>473426095052530</v>
      </c>
      <c r="C3239" s="36">
        <v>315</v>
      </c>
      <c r="D3239" s="37">
        <v>31021</v>
      </c>
      <c r="E3239" s="37"/>
      <c r="F3239" s="37"/>
      <c r="G3239" s="37"/>
      <c r="H3239" s="37"/>
      <c r="I3239" s="37"/>
      <c r="J3239" s="38" t="s">
        <v>206</v>
      </c>
      <c r="K3239" s="38"/>
      <c r="L3239" s="38"/>
      <c r="M3239" s="38"/>
      <c r="N3239" s="38"/>
      <c r="O3239" s="38"/>
      <c r="P3239" s="38"/>
      <c r="U3239" s="39">
        <f t="shared" si="249"/>
        <v>25.752569000000001</v>
      </c>
      <c r="V3239" s="34">
        <v>7.8490000000000002</v>
      </c>
      <c r="X3239" s="39">
        <v>22.18</v>
      </c>
      <c r="Y3239" s="34">
        <v>6.7610000000000001</v>
      </c>
      <c r="AA3239" s="34">
        <v>430.59300000000002</v>
      </c>
      <c r="AB3239" s="34">
        <v>422.745</v>
      </c>
      <c r="AC3239" s="34">
        <v>423.83300000000003</v>
      </c>
      <c r="AD3239" s="34">
        <v>7.0819999999999999</v>
      </c>
      <c r="AE3239" s="34">
        <v>5.9939999999999998</v>
      </c>
      <c r="AF3239" s="34">
        <f t="shared" si="250"/>
        <v>1.0880000000000223</v>
      </c>
    </row>
    <row r="3240" spans="1:32" s="34" customFormat="1" x14ac:dyDescent="0.2">
      <c r="A3240" s="34" t="s">
        <v>200</v>
      </c>
      <c r="B3240" s="44">
        <v>473426095052530</v>
      </c>
      <c r="C3240" s="36">
        <v>315</v>
      </c>
      <c r="D3240" s="37">
        <v>31029</v>
      </c>
      <c r="E3240" s="37"/>
      <c r="F3240" s="37"/>
      <c r="G3240" s="37"/>
      <c r="H3240" s="37"/>
      <c r="I3240" s="37"/>
      <c r="J3240" s="38" t="s">
        <v>206</v>
      </c>
      <c r="K3240" s="38"/>
      <c r="L3240" s="38"/>
      <c r="M3240" s="38"/>
      <c r="N3240" s="38"/>
      <c r="O3240" s="38"/>
      <c r="P3240" s="38"/>
      <c r="U3240" s="39">
        <f t="shared" si="249"/>
        <v>25.870685000000002</v>
      </c>
      <c r="V3240" s="34">
        <v>7.8849999999999998</v>
      </c>
      <c r="X3240" s="39">
        <v>22.19</v>
      </c>
      <c r="Y3240" s="34">
        <v>6.7640000000000002</v>
      </c>
      <c r="AA3240" s="34">
        <v>430.59300000000002</v>
      </c>
      <c r="AB3240" s="34">
        <v>422.70800000000003</v>
      </c>
      <c r="AC3240" s="34">
        <v>423.83</v>
      </c>
      <c r="AD3240" s="34">
        <v>7.1180000000000003</v>
      </c>
      <c r="AE3240" s="34">
        <v>5.9969999999999999</v>
      </c>
      <c r="AF3240" s="34">
        <f t="shared" si="250"/>
        <v>1.1219999999999573</v>
      </c>
    </row>
    <row r="3241" spans="1:32" s="34" customFormat="1" x14ac:dyDescent="0.2">
      <c r="A3241" s="34" t="s">
        <v>200</v>
      </c>
      <c r="B3241" s="44">
        <v>473426095052530</v>
      </c>
      <c r="C3241" s="36">
        <v>315</v>
      </c>
      <c r="D3241" s="37">
        <v>31039</v>
      </c>
      <c r="E3241" s="37"/>
      <c r="F3241" s="37"/>
      <c r="G3241" s="37"/>
      <c r="H3241" s="37"/>
      <c r="I3241" s="37"/>
      <c r="J3241" s="38" t="s">
        <v>206</v>
      </c>
      <c r="K3241" s="38"/>
      <c r="L3241" s="38"/>
      <c r="M3241" s="38"/>
      <c r="N3241" s="38"/>
      <c r="O3241" s="38"/>
      <c r="P3241" s="38"/>
      <c r="U3241" s="39">
        <f t="shared" si="249"/>
        <v>25.910057000000002</v>
      </c>
      <c r="V3241" s="34">
        <v>7.8970000000000002</v>
      </c>
      <c r="X3241" s="39">
        <v>22.23</v>
      </c>
      <c r="Y3241" s="34">
        <v>6.7759999999999998</v>
      </c>
      <c r="AA3241" s="34">
        <v>430.59300000000002</v>
      </c>
      <c r="AB3241" s="34">
        <v>422.69600000000003</v>
      </c>
      <c r="AC3241" s="34">
        <v>423.81799999999998</v>
      </c>
      <c r="AD3241" s="34">
        <v>7.13</v>
      </c>
      <c r="AE3241" s="34">
        <v>6.0090000000000003</v>
      </c>
      <c r="AF3241" s="34">
        <f t="shared" si="250"/>
        <v>1.1219999999999573</v>
      </c>
    </row>
    <row r="3242" spans="1:32" s="34" customFormat="1" x14ac:dyDescent="0.2">
      <c r="A3242" s="34" t="s">
        <v>200</v>
      </c>
      <c r="B3242" s="44">
        <v>473426095052530</v>
      </c>
      <c r="C3242" s="36">
        <v>315</v>
      </c>
      <c r="D3242" s="37">
        <v>31046</v>
      </c>
      <c r="E3242" s="37"/>
      <c r="F3242" s="37"/>
      <c r="G3242" s="37"/>
      <c r="H3242" s="37"/>
      <c r="I3242" s="37"/>
      <c r="J3242" s="38" t="s">
        <v>206</v>
      </c>
      <c r="K3242" s="38"/>
      <c r="L3242" s="38"/>
      <c r="M3242" s="38"/>
      <c r="N3242" s="38"/>
      <c r="O3242" s="38"/>
      <c r="P3242" s="38"/>
      <c r="U3242" s="39">
        <f t="shared" si="249"/>
        <v>25.933024</v>
      </c>
      <c r="V3242" s="34">
        <v>7.9039999999999999</v>
      </c>
      <c r="X3242" s="39">
        <v>22.25</v>
      </c>
      <c r="Y3242" s="34">
        <v>6.782</v>
      </c>
      <c r="AA3242" s="34">
        <v>430.59300000000002</v>
      </c>
      <c r="AB3242" s="34">
        <v>422.69</v>
      </c>
      <c r="AC3242" s="34">
        <v>423.81200000000001</v>
      </c>
      <c r="AD3242" s="34">
        <v>7.1369999999999996</v>
      </c>
      <c r="AE3242" s="34">
        <v>6.0149999999999997</v>
      </c>
      <c r="AF3242" s="34">
        <f t="shared" si="250"/>
        <v>1.1220000000000141</v>
      </c>
    </row>
    <row r="3243" spans="1:32" s="34" customFormat="1" x14ac:dyDescent="0.2">
      <c r="A3243" s="34" t="s">
        <v>200</v>
      </c>
      <c r="B3243" s="44">
        <v>473426095052530</v>
      </c>
      <c r="C3243" s="36">
        <v>315</v>
      </c>
      <c r="D3243" s="37">
        <v>31053</v>
      </c>
      <c r="E3243" s="37"/>
      <c r="F3243" s="37"/>
      <c r="G3243" s="37"/>
      <c r="H3243" s="37"/>
      <c r="I3243" s="37"/>
      <c r="J3243" s="38" t="s">
        <v>206</v>
      </c>
      <c r="K3243" s="38"/>
      <c r="L3243" s="38"/>
      <c r="M3243" s="38"/>
      <c r="N3243" s="38"/>
      <c r="O3243" s="38"/>
      <c r="P3243" s="38"/>
      <c r="U3243" s="39">
        <f t="shared" si="249"/>
        <v>25.900214000000002</v>
      </c>
      <c r="V3243" s="34">
        <v>7.8940000000000001</v>
      </c>
      <c r="X3243" s="39">
        <v>22.27</v>
      </c>
      <c r="Y3243" s="34">
        <v>6.7880000000000003</v>
      </c>
      <c r="AA3243" s="34">
        <v>430.59300000000002</v>
      </c>
      <c r="AB3243" s="34">
        <v>422.69900000000001</v>
      </c>
      <c r="AC3243" s="34">
        <v>423.80500000000001</v>
      </c>
      <c r="AD3243" s="34">
        <v>7.1269999999999998</v>
      </c>
      <c r="AE3243" s="34">
        <v>6.0209999999999999</v>
      </c>
      <c r="AF3243" s="34">
        <f t="shared" si="250"/>
        <v>1.1059999999999945</v>
      </c>
    </row>
    <row r="3244" spans="1:32" s="34" customFormat="1" x14ac:dyDescent="0.2">
      <c r="A3244" s="34" t="s">
        <v>200</v>
      </c>
      <c r="B3244" s="44">
        <v>473426095052530</v>
      </c>
      <c r="C3244" s="36">
        <v>315</v>
      </c>
      <c r="D3244" s="37">
        <v>31060</v>
      </c>
      <c r="E3244" s="37"/>
      <c r="F3244" s="37"/>
      <c r="G3244" s="37"/>
      <c r="H3244" s="37"/>
      <c r="I3244" s="37"/>
      <c r="J3244" s="38" t="s">
        <v>206</v>
      </c>
      <c r="K3244" s="38"/>
      <c r="L3244" s="38"/>
      <c r="M3244" s="38"/>
      <c r="N3244" s="38"/>
      <c r="O3244" s="38"/>
      <c r="P3244" s="38"/>
      <c r="U3244" s="39">
        <f t="shared" si="249"/>
        <v>25.910057000000002</v>
      </c>
      <c r="V3244" s="34">
        <v>7.8970000000000002</v>
      </c>
      <c r="X3244" s="39">
        <v>22.3</v>
      </c>
      <c r="Y3244" s="34">
        <v>6.7969999999999997</v>
      </c>
      <c r="AA3244" s="34">
        <v>430.59300000000002</v>
      </c>
      <c r="AB3244" s="34">
        <v>422.69600000000003</v>
      </c>
      <c r="AC3244" s="34">
        <v>423.79599999999999</v>
      </c>
      <c r="AD3244" s="34">
        <v>7.13</v>
      </c>
      <c r="AE3244" s="34">
        <v>6.03</v>
      </c>
      <c r="AF3244" s="34">
        <f t="shared" si="250"/>
        <v>1.0999999999999659</v>
      </c>
    </row>
    <row r="3245" spans="1:32" s="34" customFormat="1" x14ac:dyDescent="0.2">
      <c r="A3245" s="34" t="s">
        <v>200</v>
      </c>
      <c r="B3245" s="44">
        <v>473426095052530</v>
      </c>
      <c r="C3245" s="36">
        <v>315</v>
      </c>
      <c r="D3245" s="37">
        <v>31076</v>
      </c>
      <c r="E3245" s="37"/>
      <c r="F3245" s="37"/>
      <c r="G3245" s="37"/>
      <c r="H3245" s="37"/>
      <c r="I3245" s="37"/>
      <c r="J3245" s="38" t="s">
        <v>206</v>
      </c>
      <c r="K3245" s="38"/>
      <c r="L3245" s="38"/>
      <c r="M3245" s="38"/>
      <c r="N3245" s="38"/>
      <c r="O3245" s="38"/>
      <c r="P3245" s="38"/>
      <c r="U3245" s="39">
        <f t="shared" si="249"/>
        <v>25.933024</v>
      </c>
      <c r="V3245" s="34">
        <v>7.9039999999999999</v>
      </c>
      <c r="X3245" s="39">
        <v>22.35</v>
      </c>
      <c r="Y3245" s="34">
        <v>6.8120000000000003</v>
      </c>
      <c r="AA3245" s="34">
        <v>430.59300000000002</v>
      </c>
      <c r="AB3245" s="34">
        <v>422.69</v>
      </c>
      <c r="AC3245" s="34">
        <v>423.78100000000001</v>
      </c>
      <c r="AD3245" s="34">
        <v>7.1369999999999996</v>
      </c>
      <c r="AE3245" s="34">
        <v>6.0449999999999999</v>
      </c>
      <c r="AF3245" s="34">
        <f t="shared" si="250"/>
        <v>1.0910000000000082</v>
      </c>
    </row>
    <row r="3246" spans="1:32" s="34" customFormat="1" x14ac:dyDescent="0.2">
      <c r="A3246" s="34" t="s">
        <v>200</v>
      </c>
      <c r="B3246" s="44">
        <v>473426095052530</v>
      </c>
      <c r="C3246" s="36">
        <v>315</v>
      </c>
      <c r="D3246" s="37">
        <v>31081</v>
      </c>
      <c r="E3246" s="37"/>
      <c r="F3246" s="37"/>
      <c r="G3246" s="37"/>
      <c r="H3246" s="37"/>
      <c r="I3246" s="37"/>
      <c r="J3246" s="38" t="s">
        <v>206</v>
      </c>
      <c r="K3246" s="38"/>
      <c r="L3246" s="38"/>
      <c r="M3246" s="38"/>
      <c r="N3246" s="38"/>
      <c r="O3246" s="38"/>
      <c r="P3246" s="38"/>
      <c r="U3246" s="39">
        <f t="shared" si="249"/>
        <v>25.933024</v>
      </c>
      <c r="V3246" s="34">
        <v>7.9039999999999999</v>
      </c>
      <c r="X3246" s="39">
        <v>22.37</v>
      </c>
      <c r="Y3246" s="34">
        <v>6.8179999999999996</v>
      </c>
      <c r="AA3246" s="34">
        <v>430.59300000000002</v>
      </c>
      <c r="AB3246" s="34">
        <v>422.69</v>
      </c>
      <c r="AC3246" s="34">
        <v>423.77499999999998</v>
      </c>
      <c r="AD3246" s="34">
        <v>7.1369999999999996</v>
      </c>
      <c r="AE3246" s="34">
        <v>6.0510000000000002</v>
      </c>
      <c r="AF3246" s="34">
        <f t="shared" si="250"/>
        <v>1.0849999999999795</v>
      </c>
    </row>
    <row r="3247" spans="1:32" s="34" customFormat="1" x14ac:dyDescent="0.2">
      <c r="A3247" s="34" t="s">
        <v>200</v>
      </c>
      <c r="B3247" s="44">
        <v>473426095052530</v>
      </c>
      <c r="C3247" s="36">
        <v>315</v>
      </c>
      <c r="D3247" s="37">
        <v>31088</v>
      </c>
      <c r="E3247" s="37"/>
      <c r="F3247" s="37"/>
      <c r="G3247" s="37"/>
      <c r="H3247" s="37"/>
      <c r="I3247" s="37"/>
      <c r="J3247" s="38" t="s">
        <v>206</v>
      </c>
      <c r="K3247" s="38"/>
      <c r="L3247" s="38"/>
      <c r="M3247" s="38"/>
      <c r="N3247" s="38"/>
      <c r="O3247" s="38"/>
      <c r="P3247" s="38"/>
      <c r="U3247" s="39">
        <f t="shared" si="249"/>
        <v>25.933024</v>
      </c>
      <c r="V3247" s="34">
        <v>7.9039999999999999</v>
      </c>
      <c r="X3247" s="39">
        <v>22.41</v>
      </c>
      <c r="Y3247" s="34">
        <v>6.8310000000000004</v>
      </c>
      <c r="AA3247" s="34">
        <v>430.59300000000002</v>
      </c>
      <c r="AB3247" s="34">
        <v>422.69</v>
      </c>
      <c r="AC3247" s="34">
        <v>423.76299999999998</v>
      </c>
      <c r="AD3247" s="34">
        <v>7.1369999999999996</v>
      </c>
      <c r="AE3247" s="34">
        <v>6.0640000000000001</v>
      </c>
      <c r="AF3247" s="34">
        <f t="shared" si="250"/>
        <v>1.0729999999999791</v>
      </c>
    </row>
    <row r="3248" spans="1:32" s="34" customFormat="1" x14ac:dyDescent="0.2">
      <c r="A3248" s="34" t="s">
        <v>200</v>
      </c>
      <c r="B3248" s="44">
        <v>473426095052530</v>
      </c>
      <c r="C3248" s="36">
        <v>315</v>
      </c>
      <c r="D3248" s="37">
        <v>31095</v>
      </c>
      <c r="E3248" s="37"/>
      <c r="F3248" s="37"/>
      <c r="G3248" s="37"/>
      <c r="H3248" s="37"/>
      <c r="I3248" s="37"/>
      <c r="J3248" s="38" t="s">
        <v>206</v>
      </c>
      <c r="K3248" s="38"/>
      <c r="L3248" s="38"/>
      <c r="M3248" s="38"/>
      <c r="N3248" s="38"/>
      <c r="O3248" s="38"/>
      <c r="P3248" s="38"/>
      <c r="U3248" s="39">
        <f t="shared" si="249"/>
        <v>25.933024</v>
      </c>
      <c r="V3248" s="34">
        <v>7.9039999999999999</v>
      </c>
      <c r="X3248" s="39">
        <v>22.44</v>
      </c>
      <c r="Y3248" s="34">
        <v>6.84</v>
      </c>
      <c r="AA3248" s="34">
        <v>430.59300000000002</v>
      </c>
      <c r="AB3248" s="34">
        <v>422.69</v>
      </c>
      <c r="AC3248" s="34">
        <v>423.75400000000002</v>
      </c>
      <c r="AD3248" s="34">
        <v>7.1369999999999996</v>
      </c>
      <c r="AE3248" s="34">
        <v>6.0730000000000004</v>
      </c>
      <c r="AF3248" s="34">
        <f t="shared" si="250"/>
        <v>1.0640000000000214</v>
      </c>
    </row>
    <row r="3249" spans="1:32" s="34" customFormat="1" x14ac:dyDescent="0.2">
      <c r="A3249" s="34" t="s">
        <v>200</v>
      </c>
      <c r="B3249" s="44">
        <v>473426095052530</v>
      </c>
      <c r="C3249" s="36">
        <v>315</v>
      </c>
      <c r="D3249" s="37">
        <v>31116</v>
      </c>
      <c r="E3249" s="37"/>
      <c r="F3249" s="37"/>
      <c r="G3249" s="37"/>
      <c r="H3249" s="37"/>
      <c r="I3249" s="37"/>
      <c r="J3249" s="38" t="s">
        <v>206</v>
      </c>
      <c r="K3249" s="38"/>
      <c r="L3249" s="38"/>
      <c r="M3249" s="38"/>
      <c r="N3249" s="38"/>
      <c r="O3249" s="38"/>
      <c r="P3249" s="38"/>
      <c r="U3249" s="39">
        <f t="shared" si="249"/>
        <v>25.942867</v>
      </c>
      <c r="V3249" s="34">
        <v>7.907</v>
      </c>
      <c r="X3249" s="39">
        <v>22.49</v>
      </c>
      <c r="Y3249" s="34">
        <v>6.8550000000000004</v>
      </c>
      <c r="AA3249" s="34">
        <v>430.59300000000002</v>
      </c>
      <c r="AB3249" s="34">
        <v>422.68700000000001</v>
      </c>
      <c r="AC3249" s="34">
        <v>423.738</v>
      </c>
      <c r="AD3249" s="34">
        <v>7.14</v>
      </c>
      <c r="AE3249" s="34">
        <v>6.0880000000000001</v>
      </c>
      <c r="AF3249" s="34">
        <f t="shared" si="250"/>
        <v>1.0509999999999877</v>
      </c>
    </row>
    <row r="3250" spans="1:32" s="34" customFormat="1" x14ac:dyDescent="0.2">
      <c r="A3250" s="34" t="s">
        <v>200</v>
      </c>
      <c r="B3250" s="44">
        <v>473426095052530</v>
      </c>
      <c r="C3250" s="36">
        <v>315</v>
      </c>
      <c r="D3250" s="37">
        <v>31123</v>
      </c>
      <c r="E3250" s="37"/>
      <c r="F3250" s="37"/>
      <c r="G3250" s="37"/>
      <c r="H3250" s="37"/>
      <c r="I3250" s="37"/>
      <c r="J3250" s="38" t="s">
        <v>206</v>
      </c>
      <c r="K3250" s="38"/>
      <c r="L3250" s="38"/>
      <c r="M3250" s="38"/>
      <c r="N3250" s="38"/>
      <c r="O3250" s="38"/>
      <c r="P3250" s="38"/>
      <c r="U3250" s="39">
        <f t="shared" si="249"/>
        <v>25.942867</v>
      </c>
      <c r="V3250" s="34">
        <v>7.907</v>
      </c>
      <c r="X3250" s="39">
        <v>22.5</v>
      </c>
      <c r="Y3250" s="34">
        <v>6.8579999999999997</v>
      </c>
      <c r="AA3250" s="34">
        <v>430.59300000000002</v>
      </c>
      <c r="AB3250" s="34">
        <v>422.68700000000001</v>
      </c>
      <c r="AC3250" s="34">
        <v>423.73500000000001</v>
      </c>
      <c r="AD3250" s="34">
        <v>7.14</v>
      </c>
      <c r="AE3250" s="34">
        <v>6.0910000000000002</v>
      </c>
      <c r="AF3250" s="34">
        <f t="shared" si="250"/>
        <v>1.0480000000000018</v>
      </c>
    </row>
    <row r="3251" spans="1:32" s="34" customFormat="1" x14ac:dyDescent="0.2">
      <c r="A3251" s="34" t="s">
        <v>200</v>
      </c>
      <c r="B3251" s="44">
        <v>473426095052530</v>
      </c>
      <c r="C3251" s="36">
        <v>315</v>
      </c>
      <c r="D3251" s="37">
        <v>31130</v>
      </c>
      <c r="E3251" s="37"/>
      <c r="F3251" s="37"/>
      <c r="G3251" s="37"/>
      <c r="H3251" s="37"/>
      <c r="I3251" s="37"/>
      <c r="J3251" s="38" t="s">
        <v>206</v>
      </c>
      <c r="K3251" s="38"/>
      <c r="L3251" s="38"/>
      <c r="M3251" s="38"/>
      <c r="N3251" s="38"/>
      <c r="O3251" s="38"/>
      <c r="P3251" s="38"/>
      <c r="U3251" s="39">
        <f t="shared" si="249"/>
        <v>25.952710000000003</v>
      </c>
      <c r="V3251" s="34">
        <v>7.91</v>
      </c>
      <c r="X3251" s="39">
        <v>22.4</v>
      </c>
      <c r="Y3251" s="34">
        <v>6.8280000000000003</v>
      </c>
      <c r="AA3251" s="34">
        <v>430.59300000000002</v>
      </c>
      <c r="AB3251" s="34">
        <v>422.68400000000003</v>
      </c>
      <c r="AC3251" s="34">
        <v>423.76600000000002</v>
      </c>
      <c r="AD3251" s="34">
        <v>7.1429999999999998</v>
      </c>
      <c r="AE3251" s="34">
        <v>6.0609999999999999</v>
      </c>
      <c r="AF3251" s="34">
        <f t="shared" si="250"/>
        <v>1.0819999999999936</v>
      </c>
    </row>
    <row r="3252" spans="1:32" s="34" customFormat="1" x14ac:dyDescent="0.2">
      <c r="A3252" s="34" t="s">
        <v>200</v>
      </c>
      <c r="B3252" s="44">
        <v>473426095052530</v>
      </c>
      <c r="C3252" s="36">
        <v>315</v>
      </c>
      <c r="D3252" s="37">
        <v>31137</v>
      </c>
      <c r="E3252" s="37"/>
      <c r="F3252" s="37"/>
      <c r="G3252" s="37"/>
      <c r="H3252" s="37"/>
      <c r="I3252" s="37"/>
      <c r="J3252" s="38" t="s">
        <v>206</v>
      </c>
      <c r="K3252" s="38"/>
      <c r="L3252" s="38"/>
      <c r="M3252" s="38"/>
      <c r="N3252" s="38"/>
      <c r="O3252" s="38"/>
      <c r="P3252" s="38"/>
      <c r="U3252" s="39">
        <f t="shared" si="249"/>
        <v>25.942867</v>
      </c>
      <c r="V3252" s="34">
        <v>7.907</v>
      </c>
      <c r="X3252" s="39">
        <v>22.38</v>
      </c>
      <c r="Y3252" s="34">
        <v>6.8220000000000001</v>
      </c>
      <c r="AA3252" s="34">
        <v>430.59300000000002</v>
      </c>
      <c r="AB3252" s="34">
        <v>422.68700000000001</v>
      </c>
      <c r="AC3252" s="34">
        <v>423.77199999999999</v>
      </c>
      <c r="AD3252" s="34">
        <v>7.14</v>
      </c>
      <c r="AE3252" s="34">
        <v>6.0549999999999997</v>
      </c>
      <c r="AF3252" s="34">
        <f t="shared" si="250"/>
        <v>1.0849999999999795</v>
      </c>
    </row>
    <row r="3253" spans="1:32" s="34" customFormat="1" x14ac:dyDescent="0.2">
      <c r="A3253" s="34" t="s">
        <v>200</v>
      </c>
      <c r="B3253" s="44">
        <v>473426095052530</v>
      </c>
      <c r="C3253" s="36">
        <v>315</v>
      </c>
      <c r="D3253" s="37">
        <v>31144</v>
      </c>
      <c r="E3253" s="37"/>
      <c r="F3253" s="37"/>
      <c r="G3253" s="37"/>
      <c r="H3253" s="37"/>
      <c r="I3253" s="37"/>
      <c r="J3253" s="38" t="s">
        <v>206</v>
      </c>
      <c r="K3253" s="38"/>
      <c r="L3253" s="38"/>
      <c r="M3253" s="38"/>
      <c r="N3253" s="38"/>
      <c r="O3253" s="38"/>
      <c r="P3253" s="38"/>
      <c r="U3253" s="39">
        <f t="shared" si="249"/>
        <v>25.923181</v>
      </c>
      <c r="V3253" s="34">
        <v>7.9009999999999998</v>
      </c>
      <c r="X3253" s="39">
        <v>22.32</v>
      </c>
      <c r="Y3253" s="34">
        <v>6.8029999999999999</v>
      </c>
      <c r="AA3253" s="34">
        <v>430.59300000000002</v>
      </c>
      <c r="AB3253" s="34">
        <v>422.69299999999998</v>
      </c>
      <c r="AC3253" s="34">
        <v>423.79</v>
      </c>
      <c r="AD3253" s="34">
        <v>7.1340000000000003</v>
      </c>
      <c r="AE3253" s="34">
        <v>6.0359999999999996</v>
      </c>
      <c r="AF3253" s="34">
        <f t="shared" si="250"/>
        <v>1.0970000000000368</v>
      </c>
    </row>
    <row r="3254" spans="1:32" s="34" customFormat="1" x14ac:dyDescent="0.2">
      <c r="A3254" s="34" t="s">
        <v>200</v>
      </c>
      <c r="B3254" s="44">
        <v>473426095052530</v>
      </c>
      <c r="C3254" s="36">
        <v>315</v>
      </c>
      <c r="D3254" s="37">
        <v>31151</v>
      </c>
      <c r="E3254" s="37"/>
      <c r="F3254" s="37"/>
      <c r="G3254" s="37"/>
      <c r="H3254" s="37"/>
      <c r="I3254" s="37"/>
      <c r="J3254" s="38" t="s">
        <v>206</v>
      </c>
      <c r="K3254" s="38"/>
      <c r="L3254" s="38"/>
      <c r="M3254" s="38"/>
      <c r="N3254" s="38"/>
      <c r="O3254" s="38"/>
      <c r="P3254" s="38"/>
      <c r="U3254" s="39">
        <f t="shared" si="249"/>
        <v>25.923181</v>
      </c>
      <c r="V3254" s="34">
        <v>7.9009999999999998</v>
      </c>
      <c r="X3254" s="39">
        <v>22.32</v>
      </c>
      <c r="Y3254" s="34">
        <v>6.8029999999999999</v>
      </c>
      <c r="AA3254" s="34">
        <v>430.59300000000002</v>
      </c>
      <c r="AB3254" s="34">
        <v>422.69299999999998</v>
      </c>
      <c r="AC3254" s="34">
        <v>423.79</v>
      </c>
      <c r="AD3254" s="34">
        <v>7.1340000000000003</v>
      </c>
      <c r="AE3254" s="34">
        <v>6.0359999999999996</v>
      </c>
      <c r="AF3254" s="34">
        <f t="shared" si="250"/>
        <v>1.0970000000000368</v>
      </c>
    </row>
    <row r="3255" spans="1:32" s="34" customFormat="1" x14ac:dyDescent="0.2">
      <c r="A3255" s="34" t="s">
        <v>200</v>
      </c>
      <c r="B3255" s="44">
        <v>473426095052530</v>
      </c>
      <c r="C3255" s="36">
        <v>315</v>
      </c>
      <c r="D3255" s="37">
        <v>31158</v>
      </c>
      <c r="E3255" s="37"/>
      <c r="F3255" s="37"/>
      <c r="G3255" s="37"/>
      <c r="H3255" s="37"/>
      <c r="I3255" s="37"/>
      <c r="J3255" s="38" t="s">
        <v>206</v>
      </c>
      <c r="K3255" s="38"/>
      <c r="L3255" s="38"/>
      <c r="M3255" s="38"/>
      <c r="N3255" s="38"/>
      <c r="O3255" s="38"/>
      <c r="P3255" s="38"/>
      <c r="U3255" s="39">
        <f t="shared" si="249"/>
        <v>25.933024</v>
      </c>
      <c r="V3255" s="34">
        <v>7.9039999999999999</v>
      </c>
      <c r="X3255" s="39">
        <v>22.31</v>
      </c>
      <c r="Y3255" s="34">
        <v>6.8</v>
      </c>
      <c r="AA3255" s="34">
        <v>430.59300000000002</v>
      </c>
      <c r="AB3255" s="34">
        <v>422.69</v>
      </c>
      <c r="AC3255" s="34">
        <v>423.79300000000001</v>
      </c>
      <c r="AD3255" s="34">
        <v>7.1369999999999996</v>
      </c>
      <c r="AE3255" s="34">
        <v>6.0330000000000004</v>
      </c>
      <c r="AF3255" s="34">
        <f t="shared" si="250"/>
        <v>1.1030000000000086</v>
      </c>
    </row>
    <row r="3256" spans="1:32" s="34" customFormat="1" x14ac:dyDescent="0.2">
      <c r="A3256" s="34" t="s">
        <v>200</v>
      </c>
      <c r="B3256" s="44">
        <v>473426095052530</v>
      </c>
      <c r="C3256" s="36">
        <v>315</v>
      </c>
      <c r="D3256" s="37">
        <v>31165</v>
      </c>
      <c r="E3256" s="37"/>
      <c r="F3256" s="37"/>
      <c r="G3256" s="37"/>
      <c r="H3256" s="37"/>
      <c r="I3256" s="37"/>
      <c r="J3256" s="38" t="s">
        <v>206</v>
      </c>
      <c r="K3256" s="38"/>
      <c r="L3256" s="38"/>
      <c r="M3256" s="38"/>
      <c r="N3256" s="38"/>
      <c r="O3256" s="38"/>
      <c r="P3256" s="38"/>
      <c r="U3256" s="39">
        <f t="shared" si="249"/>
        <v>25.923181</v>
      </c>
      <c r="V3256" s="34">
        <v>7.9009999999999998</v>
      </c>
      <c r="X3256" s="39">
        <v>22.19</v>
      </c>
      <c r="Y3256" s="34">
        <v>6.7640000000000002</v>
      </c>
      <c r="AA3256" s="34">
        <v>430.59300000000002</v>
      </c>
      <c r="AB3256" s="34">
        <v>422.69299999999998</v>
      </c>
      <c r="AC3256" s="34">
        <v>423.83</v>
      </c>
      <c r="AD3256" s="34">
        <v>7.1340000000000003</v>
      </c>
      <c r="AE3256" s="34">
        <v>5.9969999999999999</v>
      </c>
      <c r="AF3256" s="34">
        <f t="shared" si="250"/>
        <v>1.1370000000000005</v>
      </c>
    </row>
    <row r="3257" spans="1:32" s="34" customFormat="1" x14ac:dyDescent="0.2">
      <c r="A3257" s="34" t="s">
        <v>200</v>
      </c>
      <c r="B3257" s="44">
        <v>473426095052530</v>
      </c>
      <c r="C3257" s="36">
        <v>315</v>
      </c>
      <c r="D3257" s="37">
        <v>31172</v>
      </c>
      <c r="E3257" s="37"/>
      <c r="F3257" s="37"/>
      <c r="G3257" s="37"/>
      <c r="H3257" s="37"/>
      <c r="I3257" s="37"/>
      <c r="J3257" s="38" t="s">
        <v>206</v>
      </c>
      <c r="K3257" s="38"/>
      <c r="L3257" s="38"/>
      <c r="M3257" s="38"/>
      <c r="N3257" s="38"/>
      <c r="O3257" s="38"/>
      <c r="P3257" s="38"/>
      <c r="U3257" s="39">
        <f t="shared" si="249"/>
        <v>25.900214000000002</v>
      </c>
      <c r="V3257" s="34">
        <v>7.8940000000000001</v>
      </c>
      <c r="X3257" s="39">
        <v>22.13</v>
      </c>
      <c r="Y3257" s="34">
        <v>6.7450000000000001</v>
      </c>
      <c r="AA3257" s="34">
        <v>430.59300000000002</v>
      </c>
      <c r="AB3257" s="34">
        <v>422.69900000000001</v>
      </c>
      <c r="AC3257" s="34">
        <v>423.84800000000001</v>
      </c>
      <c r="AD3257" s="34">
        <v>7.1269999999999998</v>
      </c>
      <c r="AE3257" s="34">
        <v>5.9779999999999998</v>
      </c>
      <c r="AF3257" s="34">
        <f t="shared" si="250"/>
        <v>1.1490000000000009</v>
      </c>
    </row>
    <row r="3258" spans="1:32" s="34" customFormat="1" x14ac:dyDescent="0.2">
      <c r="A3258" s="34" t="s">
        <v>200</v>
      </c>
      <c r="B3258" s="44">
        <v>473426095052530</v>
      </c>
      <c r="C3258" s="36">
        <v>315</v>
      </c>
      <c r="D3258" s="37">
        <v>31179</v>
      </c>
      <c r="E3258" s="37"/>
      <c r="F3258" s="37"/>
      <c r="G3258" s="37"/>
      <c r="H3258" s="37"/>
      <c r="I3258" s="37"/>
      <c r="J3258" s="38" t="s">
        <v>206</v>
      </c>
      <c r="K3258" s="38"/>
      <c r="L3258" s="38"/>
      <c r="M3258" s="38"/>
      <c r="N3258" s="38"/>
      <c r="O3258" s="38"/>
      <c r="P3258" s="38"/>
      <c r="U3258" s="39">
        <f t="shared" si="249"/>
        <v>25.470403000000001</v>
      </c>
      <c r="V3258" s="34">
        <v>7.7629999999999999</v>
      </c>
      <c r="X3258" s="39">
        <v>22.01</v>
      </c>
      <c r="Y3258" s="34">
        <v>6.7089999999999996</v>
      </c>
      <c r="AA3258" s="34">
        <v>430.59300000000002</v>
      </c>
      <c r="AB3258" s="34">
        <v>422.83</v>
      </c>
      <c r="AC3258" s="34">
        <v>423.88499999999999</v>
      </c>
      <c r="AD3258" s="34">
        <v>6.9960000000000004</v>
      </c>
      <c r="AE3258" s="34">
        <v>5.9420000000000002</v>
      </c>
      <c r="AF3258" s="34">
        <f t="shared" si="250"/>
        <v>1.0550000000000068</v>
      </c>
    </row>
    <row r="3259" spans="1:32" s="34" customFormat="1" x14ac:dyDescent="0.2">
      <c r="A3259" s="34" t="s">
        <v>200</v>
      </c>
      <c r="B3259" s="44">
        <v>473426095052530</v>
      </c>
      <c r="C3259" s="36">
        <v>315</v>
      </c>
      <c r="D3259" s="37">
        <v>31186</v>
      </c>
      <c r="E3259" s="37"/>
      <c r="F3259" s="37"/>
      <c r="G3259" s="37"/>
      <c r="H3259" s="37"/>
      <c r="I3259" s="37"/>
      <c r="J3259" s="38" t="s">
        <v>206</v>
      </c>
      <c r="K3259" s="38"/>
      <c r="L3259" s="38"/>
      <c r="M3259" s="38"/>
      <c r="N3259" s="38"/>
      <c r="O3259" s="38"/>
      <c r="P3259" s="38"/>
      <c r="U3259" s="39">
        <f t="shared" si="249"/>
        <v>25.460560000000001</v>
      </c>
      <c r="V3259" s="34">
        <v>7.76</v>
      </c>
      <c r="X3259" s="39">
        <v>22</v>
      </c>
      <c r="Y3259" s="34">
        <v>6.7060000000000004</v>
      </c>
      <c r="AA3259" s="34">
        <v>430.59300000000002</v>
      </c>
      <c r="AB3259" s="34">
        <v>422.83300000000003</v>
      </c>
      <c r="AC3259" s="34">
        <v>423.88799999999998</v>
      </c>
      <c r="AD3259" s="34">
        <v>6.9930000000000003</v>
      </c>
      <c r="AE3259" s="34">
        <v>5.9390000000000001</v>
      </c>
      <c r="AF3259" s="34">
        <f t="shared" si="250"/>
        <v>1.05499999999995</v>
      </c>
    </row>
    <row r="3260" spans="1:32" s="34" customFormat="1" x14ac:dyDescent="0.2">
      <c r="A3260" s="34" t="s">
        <v>200</v>
      </c>
      <c r="B3260" s="44">
        <v>473426095052530</v>
      </c>
      <c r="C3260" s="36">
        <v>315</v>
      </c>
      <c r="D3260" s="37">
        <v>31193</v>
      </c>
      <c r="E3260" s="37"/>
      <c r="F3260" s="37"/>
      <c r="G3260" s="37"/>
      <c r="H3260" s="37"/>
      <c r="I3260" s="37"/>
      <c r="J3260" s="38" t="s">
        <v>206</v>
      </c>
      <c r="K3260" s="38"/>
      <c r="L3260" s="38"/>
      <c r="M3260" s="38"/>
      <c r="N3260" s="38"/>
      <c r="O3260" s="38"/>
      <c r="P3260" s="38"/>
      <c r="U3260" s="39">
        <f t="shared" si="249"/>
        <v>25.401502000000001</v>
      </c>
      <c r="V3260" s="34">
        <v>7.742</v>
      </c>
      <c r="X3260" s="39">
        <v>21.95</v>
      </c>
      <c r="Y3260" s="34">
        <v>6.69</v>
      </c>
      <c r="AA3260" s="34">
        <v>430.59300000000002</v>
      </c>
      <c r="AB3260" s="34">
        <v>422.851</v>
      </c>
      <c r="AC3260" s="34">
        <v>423.90300000000002</v>
      </c>
      <c r="AD3260" s="34">
        <v>6.9749999999999996</v>
      </c>
      <c r="AE3260" s="34">
        <v>5.923</v>
      </c>
      <c r="AF3260" s="34">
        <f t="shared" si="250"/>
        <v>1.0520000000000209</v>
      </c>
    </row>
    <row r="3261" spans="1:32" s="34" customFormat="1" x14ac:dyDescent="0.2">
      <c r="A3261" s="34" t="s">
        <v>200</v>
      </c>
      <c r="B3261" s="44">
        <v>473426095052530</v>
      </c>
      <c r="C3261" s="36">
        <v>315</v>
      </c>
      <c r="D3261" s="37">
        <v>31200</v>
      </c>
      <c r="E3261" s="37"/>
      <c r="F3261" s="37"/>
      <c r="G3261" s="37"/>
      <c r="H3261" s="37"/>
      <c r="I3261" s="37"/>
      <c r="J3261" s="38" t="s">
        <v>206</v>
      </c>
      <c r="K3261" s="38"/>
      <c r="L3261" s="38"/>
      <c r="M3261" s="38"/>
      <c r="N3261" s="38"/>
      <c r="O3261" s="38"/>
      <c r="P3261" s="38"/>
      <c r="U3261" s="39">
        <f t="shared" si="249"/>
        <v>25.011063</v>
      </c>
      <c r="V3261" s="34">
        <v>7.6230000000000002</v>
      </c>
      <c r="X3261" s="39">
        <v>21.8</v>
      </c>
      <c r="Y3261" s="34">
        <v>6.6449999999999996</v>
      </c>
      <c r="AA3261" s="34">
        <v>430.59300000000002</v>
      </c>
      <c r="AB3261" s="34">
        <v>422.97</v>
      </c>
      <c r="AC3261" s="34">
        <v>423.94900000000001</v>
      </c>
      <c r="AD3261" s="34">
        <v>6.8559999999999999</v>
      </c>
      <c r="AE3261" s="34">
        <v>5.8780000000000001</v>
      </c>
      <c r="AF3261" s="34">
        <f t="shared" si="250"/>
        <v>0.97899999999998499</v>
      </c>
    </row>
    <row r="3262" spans="1:32" s="34" customFormat="1" x14ac:dyDescent="0.2">
      <c r="A3262" s="34" t="s">
        <v>200</v>
      </c>
      <c r="B3262" s="44">
        <v>473426095052530</v>
      </c>
      <c r="C3262" s="36">
        <v>315</v>
      </c>
      <c r="D3262" s="37">
        <v>31207</v>
      </c>
      <c r="E3262" s="37"/>
      <c r="F3262" s="37"/>
      <c r="G3262" s="37"/>
      <c r="H3262" s="37"/>
      <c r="I3262" s="37"/>
      <c r="J3262" s="38" t="s">
        <v>206</v>
      </c>
      <c r="K3262" s="38"/>
      <c r="L3262" s="38"/>
      <c r="M3262" s="38"/>
      <c r="N3262" s="38"/>
      <c r="O3262" s="38"/>
      <c r="P3262" s="38"/>
      <c r="U3262" s="39">
        <f t="shared" si="249"/>
        <v>24.810922000000001</v>
      </c>
      <c r="V3262" s="34">
        <v>7.5620000000000003</v>
      </c>
      <c r="X3262" s="39">
        <v>21.84</v>
      </c>
      <c r="Y3262" s="34">
        <v>6.657</v>
      </c>
      <c r="AA3262" s="34">
        <v>430.59300000000002</v>
      </c>
      <c r="AB3262" s="34">
        <v>423.03100000000001</v>
      </c>
      <c r="AC3262" s="34">
        <v>423.93700000000001</v>
      </c>
      <c r="AD3262" s="34">
        <v>6.7949999999999999</v>
      </c>
      <c r="AE3262" s="34">
        <v>5.89</v>
      </c>
      <c r="AF3262" s="34">
        <f t="shared" si="250"/>
        <v>0.90600000000000591</v>
      </c>
    </row>
    <row r="3263" spans="1:32" s="34" customFormat="1" x14ac:dyDescent="0.2">
      <c r="A3263" s="34" t="s">
        <v>200</v>
      </c>
      <c r="B3263" s="44">
        <v>473426095052530</v>
      </c>
      <c r="C3263" s="36">
        <v>315</v>
      </c>
      <c r="D3263" s="37">
        <v>31214</v>
      </c>
      <c r="E3263" s="37"/>
      <c r="F3263" s="37"/>
      <c r="G3263" s="37"/>
      <c r="H3263" s="37"/>
      <c r="I3263" s="37"/>
      <c r="J3263" s="38" t="s">
        <v>206</v>
      </c>
      <c r="K3263" s="38"/>
      <c r="L3263" s="38"/>
      <c r="M3263" s="38"/>
      <c r="N3263" s="38"/>
      <c r="O3263" s="38"/>
      <c r="P3263" s="38"/>
      <c r="U3263" s="39">
        <f t="shared" si="249"/>
        <v>24.571408999999999</v>
      </c>
      <c r="V3263" s="34">
        <v>7.4889999999999999</v>
      </c>
      <c r="X3263" s="39">
        <v>21.8</v>
      </c>
      <c r="Y3263" s="34">
        <v>6.6449999999999996</v>
      </c>
      <c r="AA3263" s="34">
        <v>430.59300000000002</v>
      </c>
      <c r="AB3263" s="34">
        <v>423.10399999999998</v>
      </c>
      <c r="AC3263" s="34">
        <v>423.94900000000001</v>
      </c>
      <c r="AD3263" s="34">
        <v>6.7220000000000004</v>
      </c>
      <c r="AE3263" s="34">
        <v>5.8780000000000001</v>
      </c>
      <c r="AF3263" s="34">
        <f t="shared" si="250"/>
        <v>0.84500000000002728</v>
      </c>
    </row>
    <row r="3264" spans="1:32" s="34" customFormat="1" x14ac:dyDescent="0.2">
      <c r="A3264" s="34" t="s">
        <v>200</v>
      </c>
      <c r="B3264" s="44">
        <v>473426095052530</v>
      </c>
      <c r="C3264" s="36">
        <v>315</v>
      </c>
      <c r="D3264" s="37">
        <v>31228</v>
      </c>
      <c r="E3264" s="37"/>
      <c r="F3264" s="37"/>
      <c r="G3264" s="37"/>
      <c r="H3264" s="37"/>
      <c r="I3264" s="37"/>
      <c r="J3264" s="38" t="s">
        <v>206</v>
      </c>
      <c r="K3264" s="38"/>
      <c r="L3264" s="38"/>
      <c r="M3264" s="38"/>
      <c r="N3264" s="38"/>
      <c r="O3264" s="38"/>
      <c r="P3264" s="38"/>
      <c r="U3264" s="39">
        <f t="shared" si="249"/>
        <v>24.472978999999999</v>
      </c>
      <c r="V3264" s="34">
        <v>7.4589999999999996</v>
      </c>
      <c r="X3264" s="39">
        <v>21.79</v>
      </c>
      <c r="Y3264" s="34">
        <v>6.6420000000000003</v>
      </c>
      <c r="AA3264" s="34">
        <v>430.59300000000002</v>
      </c>
      <c r="AB3264" s="34">
        <v>423.13499999999999</v>
      </c>
      <c r="AC3264" s="34">
        <v>423.952</v>
      </c>
      <c r="AD3264" s="34">
        <v>6.6920000000000002</v>
      </c>
      <c r="AE3264" s="34">
        <v>5.875</v>
      </c>
      <c r="AF3264" s="34">
        <f t="shared" si="250"/>
        <v>0.81700000000000728</v>
      </c>
    </row>
    <row r="3265" spans="1:32" s="34" customFormat="1" x14ac:dyDescent="0.2">
      <c r="A3265" s="34" t="s">
        <v>200</v>
      </c>
      <c r="B3265" s="44">
        <v>473426095052530</v>
      </c>
      <c r="C3265" s="36">
        <v>315</v>
      </c>
      <c r="D3265" s="37">
        <v>31235</v>
      </c>
      <c r="E3265" s="37"/>
      <c r="F3265" s="37"/>
      <c r="G3265" s="37"/>
      <c r="H3265" s="37"/>
      <c r="I3265" s="37"/>
      <c r="J3265" s="38" t="s">
        <v>206</v>
      </c>
      <c r="K3265" s="38"/>
      <c r="L3265" s="38"/>
      <c r="M3265" s="38"/>
      <c r="N3265" s="38"/>
      <c r="O3265" s="38"/>
      <c r="P3265" s="38"/>
      <c r="U3265" s="39">
        <f t="shared" si="249"/>
        <v>24.430326000000001</v>
      </c>
      <c r="V3265" s="34">
        <v>7.4459999999999997</v>
      </c>
      <c r="X3265" s="39">
        <v>21.79</v>
      </c>
      <c r="Y3265" s="34">
        <v>6.6420000000000003</v>
      </c>
      <c r="AA3265" s="34">
        <v>430.59300000000002</v>
      </c>
      <c r="AB3265" s="34">
        <v>423.14699999999999</v>
      </c>
      <c r="AC3265" s="34">
        <v>423.952</v>
      </c>
      <c r="AD3265" s="34">
        <v>6.6790000000000003</v>
      </c>
      <c r="AE3265" s="34">
        <v>5.875</v>
      </c>
      <c r="AF3265" s="34">
        <f t="shared" si="250"/>
        <v>0.80500000000000682</v>
      </c>
    </row>
    <row r="3266" spans="1:32" s="34" customFormat="1" x14ac:dyDescent="0.2">
      <c r="A3266" s="34" t="s">
        <v>200</v>
      </c>
      <c r="B3266" s="44">
        <v>473426095052530</v>
      </c>
      <c r="C3266" s="36">
        <v>315</v>
      </c>
      <c r="D3266" s="37">
        <v>31242</v>
      </c>
      <c r="E3266" s="37"/>
      <c r="F3266" s="37"/>
      <c r="G3266" s="37"/>
      <c r="H3266" s="37"/>
      <c r="I3266" s="37"/>
      <c r="J3266" s="38" t="s">
        <v>206</v>
      </c>
      <c r="K3266" s="38"/>
      <c r="L3266" s="38"/>
      <c r="M3266" s="38"/>
      <c r="N3266" s="38"/>
      <c r="O3266" s="38"/>
      <c r="P3266" s="38"/>
      <c r="U3266" s="39">
        <f t="shared" si="249"/>
        <v>24.430326000000001</v>
      </c>
      <c r="V3266" s="34">
        <v>7.4459999999999997</v>
      </c>
      <c r="X3266" s="39">
        <v>21.81</v>
      </c>
      <c r="Y3266" s="34">
        <v>6.6479999999999997</v>
      </c>
      <c r="AA3266" s="34">
        <v>430.59300000000002</v>
      </c>
      <c r="AB3266" s="34">
        <v>423.14699999999999</v>
      </c>
      <c r="AC3266" s="34">
        <v>423.94600000000003</v>
      </c>
      <c r="AD3266" s="34">
        <v>6.6790000000000003</v>
      </c>
      <c r="AE3266" s="34">
        <v>5.8810000000000002</v>
      </c>
      <c r="AF3266" s="34">
        <f t="shared" si="250"/>
        <v>0.79900000000003502</v>
      </c>
    </row>
    <row r="3267" spans="1:32" s="34" customFormat="1" x14ac:dyDescent="0.2">
      <c r="A3267" s="34" t="s">
        <v>200</v>
      </c>
      <c r="B3267" s="44">
        <v>473426095052530</v>
      </c>
      <c r="C3267" s="36">
        <v>315</v>
      </c>
      <c r="D3267" s="37">
        <v>31249</v>
      </c>
      <c r="E3267" s="37"/>
      <c r="F3267" s="37"/>
      <c r="G3267" s="37"/>
      <c r="H3267" s="37"/>
      <c r="I3267" s="37"/>
      <c r="J3267" s="38" t="s">
        <v>206</v>
      </c>
      <c r="K3267" s="38"/>
      <c r="L3267" s="38"/>
      <c r="M3267" s="38"/>
      <c r="N3267" s="38"/>
      <c r="O3267" s="38"/>
      <c r="P3267" s="38"/>
      <c r="U3267" s="39">
        <f t="shared" si="249"/>
        <v>24.551722999999999</v>
      </c>
      <c r="V3267" s="34">
        <v>7.4829999999999997</v>
      </c>
      <c r="X3267" s="39">
        <v>21.76</v>
      </c>
      <c r="Y3267" s="34">
        <v>6.633</v>
      </c>
      <c r="AA3267" s="34">
        <v>430.59300000000002</v>
      </c>
      <c r="AB3267" s="34">
        <v>423.11099999999999</v>
      </c>
      <c r="AC3267" s="34">
        <v>423.96100000000001</v>
      </c>
      <c r="AD3267" s="34">
        <v>6.7160000000000002</v>
      </c>
      <c r="AE3267" s="34">
        <v>5.8659999999999997</v>
      </c>
      <c r="AF3267" s="34">
        <f t="shared" si="250"/>
        <v>0.85000000000002274</v>
      </c>
    </row>
    <row r="3268" spans="1:32" s="34" customFormat="1" x14ac:dyDescent="0.2">
      <c r="A3268" s="34" t="s">
        <v>200</v>
      </c>
      <c r="B3268" s="44">
        <v>473426095052530</v>
      </c>
      <c r="C3268" s="36">
        <v>315</v>
      </c>
      <c r="D3268" s="37">
        <v>31256</v>
      </c>
      <c r="E3268" s="37"/>
      <c r="F3268" s="37"/>
      <c r="G3268" s="37"/>
      <c r="H3268" s="37"/>
      <c r="I3268" s="37"/>
      <c r="J3268" s="38" t="s">
        <v>206</v>
      </c>
      <c r="K3268" s="38"/>
      <c r="L3268" s="38"/>
      <c r="M3268" s="38"/>
      <c r="N3268" s="38"/>
      <c r="O3268" s="38"/>
      <c r="P3268" s="38"/>
      <c r="U3268" s="39">
        <f t="shared" si="249"/>
        <v>24.541880000000003</v>
      </c>
      <c r="V3268" s="34">
        <v>7.48</v>
      </c>
      <c r="X3268" s="39">
        <v>21.76</v>
      </c>
      <c r="Y3268" s="34">
        <v>6.633</v>
      </c>
      <c r="AA3268" s="34">
        <v>430.59300000000002</v>
      </c>
      <c r="AB3268" s="34">
        <v>423.11399999999998</v>
      </c>
      <c r="AC3268" s="34">
        <v>423.96100000000001</v>
      </c>
      <c r="AD3268" s="34">
        <v>6.7130000000000001</v>
      </c>
      <c r="AE3268" s="34">
        <v>5.8659999999999997</v>
      </c>
      <c r="AF3268" s="34">
        <f t="shared" si="250"/>
        <v>0.84700000000003683</v>
      </c>
    </row>
    <row r="3269" spans="1:32" s="34" customFormat="1" x14ac:dyDescent="0.2">
      <c r="A3269" s="34" t="s">
        <v>200</v>
      </c>
      <c r="B3269" s="44">
        <v>473426095052530</v>
      </c>
      <c r="C3269" s="36">
        <v>315</v>
      </c>
      <c r="D3269" s="37">
        <v>31263</v>
      </c>
      <c r="E3269" s="37"/>
      <c r="F3269" s="37"/>
      <c r="G3269" s="37"/>
      <c r="H3269" s="37"/>
      <c r="I3269" s="37"/>
      <c r="J3269" s="38" t="s">
        <v>206</v>
      </c>
      <c r="K3269" s="38"/>
      <c r="L3269" s="38"/>
      <c r="M3269" s="38"/>
      <c r="N3269" s="38"/>
      <c r="O3269" s="38"/>
      <c r="P3269" s="38"/>
      <c r="U3269" s="39">
        <f t="shared" si="249"/>
        <v>24.532037000000003</v>
      </c>
      <c r="V3269" s="34">
        <v>7.4770000000000003</v>
      </c>
      <c r="X3269" s="39">
        <v>21.78</v>
      </c>
      <c r="Y3269" s="34">
        <v>6.6390000000000002</v>
      </c>
      <c r="AA3269" s="34">
        <v>430.59300000000002</v>
      </c>
      <c r="AB3269" s="34">
        <v>423.11700000000002</v>
      </c>
      <c r="AC3269" s="34">
        <v>423.95499999999998</v>
      </c>
      <c r="AD3269" s="34">
        <v>6.71</v>
      </c>
      <c r="AE3269" s="34">
        <v>5.8719999999999999</v>
      </c>
      <c r="AF3269" s="34">
        <f t="shared" si="250"/>
        <v>0.83799999999996544</v>
      </c>
    </row>
    <row r="3270" spans="1:32" s="34" customFormat="1" x14ac:dyDescent="0.2">
      <c r="A3270" s="34" t="s">
        <v>200</v>
      </c>
      <c r="B3270" s="44">
        <v>473426095052530</v>
      </c>
      <c r="C3270" s="36">
        <v>315</v>
      </c>
      <c r="D3270" s="37">
        <v>31270</v>
      </c>
      <c r="E3270" s="37"/>
      <c r="F3270" s="37"/>
      <c r="G3270" s="37"/>
      <c r="H3270" s="37"/>
      <c r="I3270" s="37"/>
      <c r="J3270" s="38" t="s">
        <v>206</v>
      </c>
      <c r="K3270" s="38"/>
      <c r="L3270" s="38"/>
      <c r="M3270" s="38"/>
      <c r="N3270" s="38"/>
      <c r="O3270" s="38"/>
      <c r="P3270" s="38"/>
      <c r="U3270" s="39">
        <f t="shared" si="249"/>
        <v>24.522194000000002</v>
      </c>
      <c r="V3270" s="34">
        <v>7.4740000000000002</v>
      </c>
      <c r="X3270" s="39">
        <v>21.77</v>
      </c>
      <c r="Y3270" s="34">
        <v>6.6360000000000001</v>
      </c>
      <c r="AA3270" s="34">
        <v>430.59300000000002</v>
      </c>
      <c r="AB3270" s="34">
        <v>423.12</v>
      </c>
      <c r="AC3270" s="34">
        <v>423.95800000000003</v>
      </c>
      <c r="AD3270" s="34">
        <v>6.7069999999999999</v>
      </c>
      <c r="AE3270" s="34">
        <v>5.8689999999999998</v>
      </c>
      <c r="AF3270" s="34">
        <f t="shared" si="250"/>
        <v>0.83800000000002228</v>
      </c>
    </row>
    <row r="3271" spans="1:32" s="34" customFormat="1" x14ac:dyDescent="0.2">
      <c r="A3271" s="34" t="s">
        <v>200</v>
      </c>
      <c r="B3271" s="44">
        <v>473426095052530</v>
      </c>
      <c r="C3271" s="36">
        <v>315</v>
      </c>
      <c r="D3271" s="37">
        <v>31272</v>
      </c>
      <c r="E3271" s="37"/>
      <c r="F3271" s="37"/>
      <c r="G3271" s="37"/>
      <c r="H3271" s="37"/>
      <c r="I3271" s="37"/>
      <c r="J3271" s="38" t="s">
        <v>206</v>
      </c>
      <c r="K3271" s="38"/>
      <c r="L3271" s="38"/>
      <c r="M3271" s="38"/>
      <c r="N3271" s="38"/>
      <c r="O3271" s="38"/>
      <c r="P3271" s="38"/>
      <c r="U3271" s="39">
        <f t="shared" si="249"/>
        <v>24.430326000000001</v>
      </c>
      <c r="V3271" s="34">
        <v>7.4459999999999997</v>
      </c>
      <c r="X3271" s="39">
        <v>21.82</v>
      </c>
      <c r="Y3271" s="34">
        <v>6.6509999999999998</v>
      </c>
      <c r="AA3271" s="34">
        <v>430.59300000000002</v>
      </c>
      <c r="AB3271" s="34">
        <v>423.14699999999999</v>
      </c>
      <c r="AC3271" s="34">
        <v>423.94299999999998</v>
      </c>
      <c r="AD3271" s="34">
        <v>6.6790000000000003</v>
      </c>
      <c r="AE3271" s="34">
        <v>5.8840000000000003</v>
      </c>
      <c r="AF3271" s="34">
        <f t="shared" si="250"/>
        <v>0.79599999999999227</v>
      </c>
    </row>
    <row r="3272" spans="1:32" s="34" customFormat="1" x14ac:dyDescent="0.2">
      <c r="A3272" s="34" t="s">
        <v>200</v>
      </c>
      <c r="B3272" s="44">
        <v>473426095052530</v>
      </c>
      <c r="C3272" s="36">
        <v>315</v>
      </c>
      <c r="D3272" s="37">
        <v>31277</v>
      </c>
      <c r="E3272" s="37"/>
      <c r="F3272" s="37"/>
      <c r="G3272" s="37"/>
      <c r="H3272" s="37"/>
      <c r="I3272" s="37"/>
      <c r="J3272" s="38" t="s">
        <v>206</v>
      </c>
      <c r="K3272" s="38"/>
      <c r="L3272" s="38"/>
      <c r="M3272" s="38"/>
      <c r="N3272" s="38"/>
      <c r="O3272" s="38"/>
      <c r="P3272" s="38"/>
      <c r="U3272" s="39">
        <f t="shared" si="249"/>
        <v>24.440169000000001</v>
      </c>
      <c r="V3272" s="34">
        <v>7.4489999999999998</v>
      </c>
      <c r="X3272" s="39">
        <v>21.79</v>
      </c>
      <c r="Y3272" s="34">
        <v>6.6420000000000003</v>
      </c>
      <c r="AA3272" s="34">
        <v>430.59300000000002</v>
      </c>
      <c r="AB3272" s="34">
        <v>423.14400000000001</v>
      </c>
      <c r="AC3272" s="34">
        <v>423.952</v>
      </c>
      <c r="AD3272" s="34">
        <v>6.6820000000000004</v>
      </c>
      <c r="AE3272" s="34">
        <v>5.875</v>
      </c>
      <c r="AF3272" s="34">
        <f t="shared" si="250"/>
        <v>0.80799999999999272</v>
      </c>
    </row>
    <row r="3273" spans="1:32" s="34" customFormat="1" x14ac:dyDescent="0.2">
      <c r="A3273" s="34" t="s">
        <v>200</v>
      </c>
      <c r="B3273" s="44">
        <v>473426095052530</v>
      </c>
      <c r="C3273" s="36">
        <v>315</v>
      </c>
      <c r="D3273" s="37">
        <v>31284</v>
      </c>
      <c r="E3273" s="37"/>
      <c r="F3273" s="37"/>
      <c r="G3273" s="37"/>
      <c r="H3273" s="37"/>
      <c r="I3273" s="37"/>
      <c r="J3273" s="38" t="s">
        <v>206</v>
      </c>
      <c r="K3273" s="38"/>
      <c r="L3273" s="38"/>
      <c r="M3273" s="38"/>
      <c r="N3273" s="38"/>
      <c r="O3273" s="38"/>
      <c r="P3273" s="38"/>
      <c r="U3273" s="39">
        <f t="shared" si="249"/>
        <v>24.420483000000001</v>
      </c>
      <c r="V3273" s="34">
        <v>7.4429999999999996</v>
      </c>
      <c r="X3273" s="39">
        <v>21.79</v>
      </c>
      <c r="Y3273" s="34">
        <v>6.6420000000000003</v>
      </c>
      <c r="AA3273" s="34">
        <v>430.59300000000002</v>
      </c>
      <c r="AB3273" s="34">
        <v>423.15</v>
      </c>
      <c r="AC3273" s="34">
        <v>423.952</v>
      </c>
      <c r="AD3273" s="34">
        <v>6.6760000000000002</v>
      </c>
      <c r="AE3273" s="34">
        <v>5.875</v>
      </c>
      <c r="AF3273" s="34">
        <f t="shared" si="250"/>
        <v>0.80200000000002092</v>
      </c>
    </row>
    <row r="3274" spans="1:32" s="34" customFormat="1" x14ac:dyDescent="0.2">
      <c r="A3274" s="34" t="s">
        <v>200</v>
      </c>
      <c r="B3274" s="44">
        <v>473426095052530</v>
      </c>
      <c r="C3274" s="36">
        <v>315</v>
      </c>
      <c r="D3274" s="37">
        <v>31291</v>
      </c>
      <c r="E3274" s="37"/>
      <c r="F3274" s="37"/>
      <c r="G3274" s="37"/>
      <c r="H3274" s="37"/>
      <c r="I3274" s="37"/>
      <c r="J3274" s="38" t="s">
        <v>206</v>
      </c>
      <c r="K3274" s="38"/>
      <c r="L3274" s="38"/>
      <c r="M3274" s="38"/>
      <c r="N3274" s="38"/>
      <c r="O3274" s="38"/>
      <c r="P3274" s="38"/>
      <c r="U3274" s="39">
        <f t="shared" si="249"/>
        <v>24.410640000000001</v>
      </c>
      <c r="V3274" s="34">
        <v>7.44</v>
      </c>
      <c r="X3274" s="39">
        <v>21.8</v>
      </c>
      <c r="Y3274" s="34">
        <v>6.6449999999999996</v>
      </c>
      <c r="AA3274" s="34">
        <v>430.59300000000002</v>
      </c>
      <c r="AB3274" s="34">
        <v>423.15300000000002</v>
      </c>
      <c r="AC3274" s="34">
        <v>423.94900000000001</v>
      </c>
      <c r="AD3274" s="34">
        <v>6.673</v>
      </c>
      <c r="AE3274" s="34">
        <v>5.8780000000000001</v>
      </c>
      <c r="AF3274" s="34">
        <f t="shared" si="250"/>
        <v>0.79599999999999227</v>
      </c>
    </row>
    <row r="3275" spans="1:32" s="34" customFormat="1" x14ac:dyDescent="0.2">
      <c r="A3275" s="34" t="s">
        <v>200</v>
      </c>
      <c r="B3275" s="44">
        <v>473426095052530</v>
      </c>
      <c r="C3275" s="36">
        <v>315</v>
      </c>
      <c r="D3275" s="37">
        <v>31298</v>
      </c>
      <c r="E3275" s="37"/>
      <c r="F3275" s="37"/>
      <c r="G3275" s="37"/>
      <c r="H3275" s="37"/>
      <c r="I3275" s="37"/>
      <c r="J3275" s="38" t="s">
        <v>206</v>
      </c>
      <c r="K3275" s="38"/>
      <c r="L3275" s="38"/>
      <c r="M3275" s="38"/>
      <c r="N3275" s="38"/>
      <c r="O3275" s="38"/>
      <c r="P3275" s="38"/>
      <c r="U3275" s="39">
        <f t="shared" si="249"/>
        <v>24.459855000000001</v>
      </c>
      <c r="V3275" s="34">
        <v>7.4550000000000001</v>
      </c>
      <c r="X3275" s="39">
        <v>21.82</v>
      </c>
      <c r="Y3275" s="34">
        <v>6.6509999999999998</v>
      </c>
      <c r="AA3275" s="34">
        <v>430.59300000000002</v>
      </c>
      <c r="AB3275" s="34">
        <v>423.13799999999998</v>
      </c>
      <c r="AC3275" s="34">
        <v>423.94299999999998</v>
      </c>
      <c r="AD3275" s="34">
        <v>6.6879999999999997</v>
      </c>
      <c r="AE3275" s="34">
        <v>5.8840000000000003</v>
      </c>
      <c r="AF3275" s="34">
        <f t="shared" si="250"/>
        <v>0.80500000000000682</v>
      </c>
    </row>
    <row r="3276" spans="1:32" s="34" customFormat="1" x14ac:dyDescent="0.2">
      <c r="A3276" s="34" t="s">
        <v>200</v>
      </c>
      <c r="B3276" s="44">
        <v>473426095052530</v>
      </c>
      <c r="C3276" s="36">
        <v>315</v>
      </c>
      <c r="D3276" s="37">
        <v>31305</v>
      </c>
      <c r="E3276" s="37"/>
      <c r="F3276" s="37"/>
      <c r="G3276" s="37"/>
      <c r="H3276" s="37"/>
      <c r="I3276" s="37"/>
      <c r="J3276" s="38" t="s">
        <v>206</v>
      </c>
      <c r="K3276" s="38"/>
      <c r="L3276" s="38"/>
      <c r="M3276" s="38"/>
      <c r="N3276" s="38"/>
      <c r="O3276" s="38"/>
      <c r="P3276" s="38"/>
      <c r="U3276" s="39">
        <f t="shared" si="249"/>
        <v>24.512351000000002</v>
      </c>
      <c r="V3276" s="34">
        <v>7.4710000000000001</v>
      </c>
      <c r="X3276" s="39">
        <v>21.82</v>
      </c>
      <c r="Y3276" s="34">
        <v>6.6509999999999998</v>
      </c>
      <c r="AA3276" s="34">
        <v>430.59300000000002</v>
      </c>
      <c r="AB3276" s="34">
        <v>423.12299999999999</v>
      </c>
      <c r="AC3276" s="34">
        <v>423.94299999999998</v>
      </c>
      <c r="AD3276" s="34">
        <v>6.7039999999999997</v>
      </c>
      <c r="AE3276" s="34">
        <v>5.8840000000000003</v>
      </c>
      <c r="AF3276" s="34">
        <f t="shared" si="250"/>
        <v>0.81999999999999318</v>
      </c>
    </row>
    <row r="3277" spans="1:32" s="34" customFormat="1" x14ac:dyDescent="0.2">
      <c r="A3277" s="34" t="s">
        <v>200</v>
      </c>
      <c r="B3277" s="44">
        <v>473426095052530</v>
      </c>
      <c r="C3277" s="36">
        <v>315</v>
      </c>
      <c r="D3277" s="37">
        <v>31312</v>
      </c>
      <c r="E3277" s="37"/>
      <c r="F3277" s="37"/>
      <c r="G3277" s="37"/>
      <c r="H3277" s="37"/>
      <c r="I3277" s="37"/>
      <c r="J3277" s="38" t="s">
        <v>206</v>
      </c>
      <c r="K3277" s="38"/>
      <c r="L3277" s="38"/>
      <c r="M3277" s="38"/>
      <c r="N3277" s="38"/>
      <c r="O3277" s="38"/>
      <c r="P3277" s="38"/>
      <c r="U3277" s="39">
        <f t="shared" si="249"/>
        <v>24.591095000000003</v>
      </c>
      <c r="V3277" s="34">
        <v>7.4950000000000001</v>
      </c>
      <c r="X3277" s="39">
        <v>21.85</v>
      </c>
      <c r="Y3277" s="34">
        <v>6.66</v>
      </c>
      <c r="AA3277" s="34">
        <v>430.59300000000002</v>
      </c>
      <c r="AB3277" s="34">
        <v>423.09800000000001</v>
      </c>
      <c r="AC3277" s="34">
        <v>423.93299999999999</v>
      </c>
      <c r="AD3277" s="34">
        <v>6.7279999999999998</v>
      </c>
      <c r="AE3277" s="34">
        <v>5.8929999999999998</v>
      </c>
      <c r="AF3277" s="34">
        <f t="shared" si="250"/>
        <v>0.83499999999997954</v>
      </c>
    </row>
    <row r="3278" spans="1:32" s="34" customFormat="1" x14ac:dyDescent="0.2">
      <c r="A3278" s="34" t="s">
        <v>200</v>
      </c>
      <c r="B3278" s="44">
        <v>473426095052530</v>
      </c>
      <c r="C3278" s="36">
        <v>315</v>
      </c>
      <c r="D3278" s="37">
        <v>31319</v>
      </c>
      <c r="E3278" s="37"/>
      <c r="F3278" s="37"/>
      <c r="G3278" s="37"/>
      <c r="H3278" s="37"/>
      <c r="I3278" s="37"/>
      <c r="J3278" s="38" t="s">
        <v>206</v>
      </c>
      <c r="K3278" s="38"/>
      <c r="L3278" s="38"/>
      <c r="M3278" s="38"/>
      <c r="N3278" s="38"/>
      <c r="O3278" s="38"/>
      <c r="P3278" s="38"/>
      <c r="U3278" s="39">
        <f t="shared" si="249"/>
        <v>24.630466999999999</v>
      </c>
      <c r="V3278" s="34">
        <v>7.5069999999999997</v>
      </c>
      <c r="X3278" s="39">
        <v>21.85</v>
      </c>
      <c r="Y3278" s="34">
        <v>6.66</v>
      </c>
      <c r="AA3278" s="34">
        <v>430.59300000000002</v>
      </c>
      <c r="AB3278" s="34">
        <v>423.08600000000001</v>
      </c>
      <c r="AC3278" s="34">
        <v>423.93299999999999</v>
      </c>
      <c r="AD3278" s="34">
        <v>6.74</v>
      </c>
      <c r="AE3278" s="34">
        <v>5.8929999999999998</v>
      </c>
      <c r="AF3278" s="34">
        <f t="shared" si="250"/>
        <v>0.84699999999997999</v>
      </c>
    </row>
    <row r="3279" spans="1:32" s="34" customFormat="1" x14ac:dyDescent="0.2">
      <c r="A3279" s="34" t="s">
        <v>200</v>
      </c>
      <c r="B3279" s="44">
        <v>473426095052530</v>
      </c>
      <c r="C3279" s="36">
        <v>315</v>
      </c>
      <c r="D3279" s="37">
        <v>31326</v>
      </c>
      <c r="E3279" s="37"/>
      <c r="F3279" s="37"/>
      <c r="G3279" s="37"/>
      <c r="H3279" s="37"/>
      <c r="I3279" s="37"/>
      <c r="J3279" s="38" t="s">
        <v>206</v>
      </c>
      <c r="K3279" s="38"/>
      <c r="L3279" s="38"/>
      <c r="M3279" s="38"/>
      <c r="N3279" s="38"/>
      <c r="O3279" s="38"/>
      <c r="P3279" s="38"/>
      <c r="U3279" s="39">
        <f t="shared" si="249"/>
        <v>24.472978999999999</v>
      </c>
      <c r="V3279" s="34">
        <v>7.4589999999999996</v>
      </c>
      <c r="X3279" s="39">
        <v>21.88</v>
      </c>
      <c r="Y3279" s="34">
        <v>6.6689999999999996</v>
      </c>
      <c r="AA3279" s="34">
        <v>430.59300000000002</v>
      </c>
      <c r="AB3279" s="34">
        <v>423.13499999999999</v>
      </c>
      <c r="AC3279" s="34">
        <v>423.92399999999998</v>
      </c>
      <c r="AD3279" s="34">
        <v>6.6920000000000002</v>
      </c>
      <c r="AE3279" s="34">
        <v>5.9020000000000001</v>
      </c>
      <c r="AF3279" s="34">
        <f t="shared" si="250"/>
        <v>0.78899999999998727</v>
      </c>
    </row>
    <row r="3280" spans="1:32" s="34" customFormat="1" x14ac:dyDescent="0.2">
      <c r="A3280" s="34" t="s">
        <v>200</v>
      </c>
      <c r="B3280" s="44">
        <v>473426095052530</v>
      </c>
      <c r="C3280" s="36">
        <v>315</v>
      </c>
      <c r="D3280" s="37">
        <v>31333</v>
      </c>
      <c r="E3280" s="37"/>
      <c r="F3280" s="37"/>
      <c r="G3280" s="37"/>
      <c r="H3280" s="37"/>
      <c r="I3280" s="37"/>
      <c r="J3280" s="38" t="s">
        <v>206</v>
      </c>
      <c r="K3280" s="38"/>
      <c r="L3280" s="38"/>
      <c r="M3280" s="38"/>
      <c r="N3280" s="38"/>
      <c r="O3280" s="38"/>
      <c r="P3280" s="38"/>
      <c r="U3280" s="39">
        <f t="shared" si="249"/>
        <v>24.751864000000001</v>
      </c>
      <c r="V3280" s="34">
        <v>7.5439999999999996</v>
      </c>
      <c r="X3280" s="39">
        <v>21.9</v>
      </c>
      <c r="Y3280" s="34">
        <v>6.6749999999999998</v>
      </c>
      <c r="AA3280" s="34">
        <v>430.59300000000002</v>
      </c>
      <c r="AB3280" s="34">
        <v>423.05</v>
      </c>
      <c r="AC3280" s="34">
        <v>423.91800000000001</v>
      </c>
      <c r="AD3280" s="34">
        <v>6.7770000000000001</v>
      </c>
      <c r="AE3280" s="34">
        <v>5.9080000000000004</v>
      </c>
      <c r="AF3280" s="34">
        <f t="shared" si="250"/>
        <v>0.867999999999995</v>
      </c>
    </row>
    <row r="3281" spans="1:32" s="34" customFormat="1" x14ac:dyDescent="0.2">
      <c r="A3281" s="34" t="s">
        <v>200</v>
      </c>
      <c r="B3281" s="44">
        <v>473426095052530</v>
      </c>
      <c r="C3281" s="36">
        <v>315</v>
      </c>
      <c r="D3281" s="37">
        <v>31340</v>
      </c>
      <c r="E3281" s="37"/>
      <c r="F3281" s="37"/>
      <c r="G3281" s="37"/>
      <c r="H3281" s="37"/>
      <c r="I3281" s="37"/>
      <c r="J3281" s="38" t="s">
        <v>206</v>
      </c>
      <c r="K3281" s="38"/>
      <c r="L3281" s="38"/>
      <c r="M3281" s="38"/>
      <c r="N3281" s="38"/>
      <c r="O3281" s="38"/>
      <c r="P3281" s="38"/>
      <c r="U3281" s="39">
        <f t="shared" si="249"/>
        <v>24.791236000000001</v>
      </c>
      <c r="V3281" s="34">
        <v>7.556</v>
      </c>
      <c r="X3281" s="39">
        <v>21.91</v>
      </c>
      <c r="Y3281" s="34">
        <v>6.6779999999999999</v>
      </c>
      <c r="AA3281" s="34">
        <v>430.59300000000002</v>
      </c>
      <c r="AB3281" s="34">
        <v>423.03699999999998</v>
      </c>
      <c r="AC3281" s="34">
        <v>423.91500000000002</v>
      </c>
      <c r="AD3281" s="34">
        <v>6.7889999999999997</v>
      </c>
      <c r="AE3281" s="34">
        <v>5.9109999999999996</v>
      </c>
      <c r="AF3281" s="34">
        <f t="shared" si="250"/>
        <v>0.87800000000004275</v>
      </c>
    </row>
    <row r="3282" spans="1:32" s="34" customFormat="1" x14ac:dyDescent="0.2">
      <c r="A3282" s="34" t="s">
        <v>200</v>
      </c>
      <c r="B3282" s="44">
        <v>473426095052530</v>
      </c>
      <c r="C3282" s="36">
        <v>315</v>
      </c>
      <c r="D3282" s="37">
        <v>31347</v>
      </c>
      <c r="E3282" s="37"/>
      <c r="F3282" s="37"/>
      <c r="G3282" s="37"/>
      <c r="H3282" s="37"/>
      <c r="I3282" s="37"/>
      <c r="J3282" s="38" t="s">
        <v>206</v>
      </c>
      <c r="K3282" s="38"/>
      <c r="L3282" s="38"/>
      <c r="M3282" s="38"/>
      <c r="N3282" s="38"/>
      <c r="O3282" s="38"/>
      <c r="P3282" s="38"/>
      <c r="U3282" s="39">
        <f t="shared" si="249"/>
        <v>24.810922000000001</v>
      </c>
      <c r="V3282" s="34">
        <v>7.5620000000000003</v>
      </c>
      <c r="X3282" s="39">
        <v>21.91</v>
      </c>
      <c r="Y3282" s="34">
        <v>6.6779999999999999</v>
      </c>
      <c r="AA3282" s="34">
        <v>430.59300000000002</v>
      </c>
      <c r="AB3282" s="34">
        <v>423.03100000000001</v>
      </c>
      <c r="AC3282" s="34">
        <v>423.91500000000002</v>
      </c>
      <c r="AD3282" s="34">
        <v>6.7949999999999999</v>
      </c>
      <c r="AE3282" s="34">
        <v>5.9109999999999996</v>
      </c>
      <c r="AF3282" s="34">
        <f t="shared" si="250"/>
        <v>0.88400000000001455</v>
      </c>
    </row>
    <row r="3283" spans="1:32" s="34" customFormat="1" x14ac:dyDescent="0.2">
      <c r="A3283" s="34" t="s">
        <v>200</v>
      </c>
      <c r="B3283" s="44">
        <v>473426095052530</v>
      </c>
      <c r="C3283" s="36">
        <v>315</v>
      </c>
      <c r="D3283" s="37">
        <v>31437</v>
      </c>
      <c r="E3283" s="37"/>
      <c r="F3283" s="37"/>
      <c r="G3283" s="37"/>
      <c r="H3283" s="37"/>
      <c r="I3283" s="37"/>
      <c r="J3283" s="38" t="s">
        <v>206</v>
      </c>
      <c r="K3283" s="38"/>
      <c r="L3283" s="38"/>
      <c r="M3283" s="38"/>
      <c r="N3283" s="38"/>
      <c r="O3283" s="38"/>
      <c r="P3283" s="38"/>
      <c r="U3283" s="39">
        <f t="shared" si="249"/>
        <v>25.831313000000002</v>
      </c>
      <c r="V3283" s="34">
        <v>7.8730000000000002</v>
      </c>
      <c r="X3283" s="39">
        <v>22.12</v>
      </c>
      <c r="Y3283" s="34">
        <v>6.742</v>
      </c>
      <c r="AA3283" s="34">
        <v>430.59300000000002</v>
      </c>
      <c r="AB3283" s="34">
        <v>422.72</v>
      </c>
      <c r="AC3283" s="34">
        <v>423.851</v>
      </c>
      <c r="AD3283" s="34">
        <v>7.1059999999999999</v>
      </c>
      <c r="AE3283" s="34">
        <v>5.9749999999999996</v>
      </c>
      <c r="AF3283" s="34">
        <f t="shared" si="250"/>
        <v>1.1309999999999718</v>
      </c>
    </row>
    <row r="3284" spans="1:32" s="34" customFormat="1" x14ac:dyDescent="0.2">
      <c r="A3284" s="34" t="s">
        <v>200</v>
      </c>
      <c r="B3284" s="44">
        <v>473426095052530</v>
      </c>
      <c r="C3284" s="36">
        <v>315</v>
      </c>
      <c r="D3284" s="37">
        <v>31445</v>
      </c>
      <c r="E3284" s="37"/>
      <c r="F3284" s="37"/>
      <c r="G3284" s="37"/>
      <c r="H3284" s="37"/>
      <c r="I3284" s="37"/>
      <c r="J3284" s="38" t="s">
        <v>206</v>
      </c>
      <c r="K3284" s="38"/>
      <c r="L3284" s="38"/>
      <c r="M3284" s="38"/>
      <c r="N3284" s="38"/>
      <c r="O3284" s="38"/>
      <c r="P3284" s="38"/>
      <c r="U3284" s="39">
        <f t="shared" si="249"/>
        <v>25.910057000000002</v>
      </c>
      <c r="V3284" s="34">
        <v>7.8970000000000002</v>
      </c>
      <c r="X3284" s="39">
        <v>22.14</v>
      </c>
      <c r="Y3284" s="34">
        <v>6.7480000000000002</v>
      </c>
      <c r="AA3284" s="34">
        <v>430.59300000000002</v>
      </c>
      <c r="AB3284" s="34">
        <v>422.69600000000003</v>
      </c>
      <c r="AC3284" s="34">
        <v>423.84500000000003</v>
      </c>
      <c r="AD3284" s="34">
        <v>7.13</v>
      </c>
      <c r="AE3284" s="34">
        <v>5.9809999999999999</v>
      </c>
      <c r="AF3284" s="34">
        <f t="shared" si="250"/>
        <v>1.1490000000000009</v>
      </c>
    </row>
    <row r="3285" spans="1:32" s="34" customFormat="1" x14ac:dyDescent="0.2">
      <c r="A3285" s="34" t="s">
        <v>200</v>
      </c>
      <c r="B3285" s="44">
        <v>473426095052530</v>
      </c>
      <c r="C3285" s="36">
        <v>315</v>
      </c>
      <c r="D3285" s="37">
        <v>31451</v>
      </c>
      <c r="E3285" s="37"/>
      <c r="F3285" s="37"/>
      <c r="G3285" s="37"/>
      <c r="H3285" s="37"/>
      <c r="I3285" s="37"/>
      <c r="J3285" s="38" t="s">
        <v>206</v>
      </c>
      <c r="K3285" s="38"/>
      <c r="L3285" s="38"/>
      <c r="M3285" s="38"/>
      <c r="N3285" s="38"/>
      <c r="O3285" s="38"/>
      <c r="P3285" s="38"/>
      <c r="U3285" s="39">
        <f t="shared" si="249"/>
        <v>25.942867</v>
      </c>
      <c r="V3285" s="34">
        <v>7.907</v>
      </c>
      <c r="X3285" s="39">
        <v>22.16</v>
      </c>
      <c r="Y3285" s="34">
        <v>6.7539999999999996</v>
      </c>
      <c r="AA3285" s="34">
        <v>430.59300000000002</v>
      </c>
      <c r="AB3285" s="34">
        <v>422.68700000000001</v>
      </c>
      <c r="AC3285" s="34">
        <v>423.839</v>
      </c>
      <c r="AD3285" s="34">
        <v>7.14</v>
      </c>
      <c r="AE3285" s="34">
        <v>5.9870000000000001</v>
      </c>
      <c r="AF3285" s="34">
        <f t="shared" si="250"/>
        <v>1.1519999999999868</v>
      </c>
    </row>
    <row r="3286" spans="1:32" s="34" customFormat="1" x14ac:dyDescent="0.2">
      <c r="A3286" s="34" t="s">
        <v>200</v>
      </c>
      <c r="B3286" s="44">
        <v>473426095052530</v>
      </c>
      <c r="C3286" s="36">
        <v>315</v>
      </c>
      <c r="D3286" s="37">
        <v>31458</v>
      </c>
      <c r="E3286" s="37"/>
      <c r="F3286" s="37"/>
      <c r="G3286" s="37"/>
      <c r="H3286" s="37"/>
      <c r="I3286" s="37"/>
      <c r="J3286" s="38" t="s">
        <v>206</v>
      </c>
      <c r="K3286" s="38"/>
      <c r="L3286" s="38"/>
      <c r="M3286" s="38"/>
      <c r="N3286" s="38"/>
      <c r="O3286" s="38"/>
      <c r="P3286" s="38"/>
      <c r="U3286" s="39">
        <f t="shared" si="249"/>
        <v>25.923181</v>
      </c>
      <c r="V3286" s="34">
        <v>7.9009999999999998</v>
      </c>
      <c r="X3286" s="39">
        <v>22.17</v>
      </c>
      <c r="Y3286" s="34">
        <v>6.7569999999999997</v>
      </c>
      <c r="AA3286" s="34">
        <v>430.59300000000002</v>
      </c>
      <c r="AB3286" s="34">
        <v>422.69299999999998</v>
      </c>
      <c r="AC3286" s="34">
        <v>423.83600000000001</v>
      </c>
      <c r="AD3286" s="34">
        <v>7.1340000000000003</v>
      </c>
      <c r="AE3286" s="34">
        <v>5.99</v>
      </c>
      <c r="AF3286" s="34">
        <f t="shared" si="250"/>
        <v>1.1430000000000291</v>
      </c>
    </row>
    <row r="3287" spans="1:32" s="34" customFormat="1" x14ac:dyDescent="0.2">
      <c r="A3287" s="34" t="s">
        <v>200</v>
      </c>
      <c r="B3287" s="44">
        <v>473426095052530</v>
      </c>
      <c r="C3287" s="36">
        <v>315</v>
      </c>
      <c r="D3287" s="37">
        <v>31465</v>
      </c>
      <c r="E3287" s="37"/>
      <c r="F3287" s="37"/>
      <c r="G3287" s="37"/>
      <c r="H3287" s="37"/>
      <c r="I3287" s="37"/>
      <c r="J3287" s="38" t="s">
        <v>206</v>
      </c>
      <c r="K3287" s="38"/>
      <c r="L3287" s="38"/>
      <c r="M3287" s="38"/>
      <c r="N3287" s="38"/>
      <c r="O3287" s="38"/>
      <c r="P3287" s="38"/>
      <c r="U3287" s="39">
        <f t="shared" si="249"/>
        <v>25.923181</v>
      </c>
      <c r="V3287" s="34">
        <v>7.9009999999999998</v>
      </c>
      <c r="X3287" s="39">
        <v>22.2</v>
      </c>
      <c r="Y3287" s="34">
        <v>6.7670000000000003</v>
      </c>
      <c r="AA3287" s="34">
        <v>430.59300000000002</v>
      </c>
      <c r="AB3287" s="34">
        <v>422.69299999999998</v>
      </c>
      <c r="AC3287" s="34">
        <v>423.827</v>
      </c>
      <c r="AD3287" s="34">
        <v>7.1340000000000003</v>
      </c>
      <c r="AE3287" s="34">
        <v>6</v>
      </c>
      <c r="AF3287" s="34">
        <f t="shared" si="250"/>
        <v>1.1340000000000146</v>
      </c>
    </row>
    <row r="3288" spans="1:32" s="34" customFormat="1" x14ac:dyDescent="0.2">
      <c r="A3288" s="34" t="s">
        <v>200</v>
      </c>
      <c r="B3288" s="44">
        <v>473426095052530</v>
      </c>
      <c r="C3288" s="36">
        <v>315</v>
      </c>
      <c r="D3288" s="37">
        <v>31473</v>
      </c>
      <c r="E3288" s="37"/>
      <c r="F3288" s="37"/>
      <c r="G3288" s="37"/>
      <c r="H3288" s="37"/>
      <c r="I3288" s="37"/>
      <c r="J3288" s="38" t="s">
        <v>206</v>
      </c>
      <c r="K3288" s="38"/>
      <c r="L3288" s="38"/>
      <c r="M3288" s="38"/>
      <c r="N3288" s="38"/>
      <c r="O3288" s="38"/>
      <c r="P3288" s="38"/>
      <c r="U3288" s="39">
        <f t="shared" ref="U3288:U3326" si="251">V3288*3.281</f>
        <v>25.942867</v>
      </c>
      <c r="V3288" s="34">
        <v>7.907</v>
      </c>
      <c r="X3288" s="39">
        <v>22.26</v>
      </c>
      <c r="Y3288" s="34">
        <v>6.7850000000000001</v>
      </c>
      <c r="AA3288" s="34">
        <v>430.59300000000002</v>
      </c>
      <c r="AB3288" s="34">
        <v>422.68700000000001</v>
      </c>
      <c r="AC3288" s="34">
        <v>423.80900000000003</v>
      </c>
      <c r="AD3288" s="34">
        <v>7.14</v>
      </c>
      <c r="AE3288" s="34">
        <v>6.0179999999999998</v>
      </c>
      <c r="AF3288" s="34">
        <f t="shared" si="250"/>
        <v>1.1220000000000141</v>
      </c>
    </row>
    <row r="3289" spans="1:32" s="34" customFormat="1" x14ac:dyDescent="0.2">
      <c r="A3289" s="34" t="s">
        <v>200</v>
      </c>
      <c r="B3289" s="44">
        <v>473426095052530</v>
      </c>
      <c r="C3289" s="36">
        <v>315</v>
      </c>
      <c r="D3289" s="37">
        <v>31480</v>
      </c>
      <c r="E3289" s="37"/>
      <c r="F3289" s="37"/>
      <c r="G3289" s="37"/>
      <c r="H3289" s="37"/>
      <c r="I3289" s="37"/>
      <c r="J3289" s="38" t="s">
        <v>206</v>
      </c>
      <c r="K3289" s="38"/>
      <c r="L3289" s="38"/>
      <c r="M3289" s="38"/>
      <c r="N3289" s="38"/>
      <c r="O3289" s="38"/>
      <c r="P3289" s="38"/>
      <c r="U3289" s="39">
        <f t="shared" si="251"/>
        <v>25.982239</v>
      </c>
      <c r="V3289" s="34">
        <v>7.9189999999999996</v>
      </c>
      <c r="X3289" s="39">
        <v>22.24</v>
      </c>
      <c r="Y3289" s="34">
        <v>6.7789999999999999</v>
      </c>
      <c r="AA3289" s="34">
        <v>430.59300000000002</v>
      </c>
      <c r="AB3289" s="34">
        <v>422.67500000000001</v>
      </c>
      <c r="AC3289" s="34">
        <v>423.815</v>
      </c>
      <c r="AD3289" s="34">
        <v>7.1520000000000001</v>
      </c>
      <c r="AE3289" s="34">
        <v>6.0119999999999996</v>
      </c>
      <c r="AF3289" s="34">
        <f t="shared" si="250"/>
        <v>1.1399999999999864</v>
      </c>
    </row>
    <row r="3290" spans="1:32" s="34" customFormat="1" x14ac:dyDescent="0.2">
      <c r="A3290" s="34" t="s">
        <v>200</v>
      </c>
      <c r="B3290" s="44">
        <v>473426095052530</v>
      </c>
      <c r="C3290" s="36">
        <v>315</v>
      </c>
      <c r="D3290" s="37">
        <v>31487</v>
      </c>
      <c r="E3290" s="37"/>
      <c r="F3290" s="37"/>
      <c r="G3290" s="37"/>
      <c r="H3290" s="37"/>
      <c r="I3290" s="37"/>
      <c r="J3290" s="38" t="s">
        <v>206</v>
      </c>
      <c r="K3290" s="38"/>
      <c r="L3290" s="38"/>
      <c r="M3290" s="38"/>
      <c r="N3290" s="38"/>
      <c r="O3290" s="38"/>
      <c r="P3290" s="38"/>
      <c r="U3290" s="39">
        <f t="shared" si="251"/>
        <v>25.962553000000003</v>
      </c>
      <c r="V3290" s="34">
        <v>7.9130000000000003</v>
      </c>
      <c r="X3290" s="39">
        <v>22.23</v>
      </c>
      <c r="Y3290" s="34">
        <v>6.7759999999999998</v>
      </c>
      <c r="AA3290" s="34">
        <v>430.59300000000002</v>
      </c>
      <c r="AB3290" s="34">
        <v>422.68099999999998</v>
      </c>
      <c r="AC3290" s="34">
        <v>423.81799999999998</v>
      </c>
      <c r="AD3290" s="34">
        <v>7.1459999999999999</v>
      </c>
      <c r="AE3290" s="34">
        <v>6.0090000000000003</v>
      </c>
      <c r="AF3290" s="34">
        <f t="shared" si="250"/>
        <v>1.1370000000000005</v>
      </c>
    </row>
    <row r="3291" spans="1:32" s="34" customFormat="1" x14ac:dyDescent="0.2">
      <c r="A3291" s="34" t="s">
        <v>200</v>
      </c>
      <c r="B3291" s="44">
        <v>473426095052530</v>
      </c>
      <c r="C3291" s="36">
        <v>315</v>
      </c>
      <c r="D3291" s="37">
        <v>31493</v>
      </c>
      <c r="E3291" s="37"/>
      <c r="F3291" s="37"/>
      <c r="G3291" s="37"/>
      <c r="H3291" s="37"/>
      <c r="I3291" s="37"/>
      <c r="J3291" s="38" t="s">
        <v>206</v>
      </c>
      <c r="K3291" s="38"/>
      <c r="L3291" s="38"/>
      <c r="M3291" s="38"/>
      <c r="N3291" s="38"/>
      <c r="O3291" s="38"/>
      <c r="P3291" s="38"/>
      <c r="U3291" s="39">
        <f t="shared" si="251"/>
        <v>26.011768</v>
      </c>
      <c r="V3291" s="34">
        <v>7.9279999999999999</v>
      </c>
      <c r="X3291" s="39">
        <v>22.28</v>
      </c>
      <c r="Y3291" s="34">
        <v>6.7910000000000004</v>
      </c>
      <c r="AA3291" s="34">
        <v>430.59300000000002</v>
      </c>
      <c r="AB3291" s="34">
        <v>422.666</v>
      </c>
      <c r="AC3291" s="34">
        <v>423.80200000000002</v>
      </c>
      <c r="AD3291" s="34">
        <v>7.1609999999999996</v>
      </c>
      <c r="AE3291" s="34">
        <v>6.024</v>
      </c>
      <c r="AF3291" s="34">
        <f t="shared" si="250"/>
        <v>1.1360000000000241</v>
      </c>
    </row>
    <row r="3292" spans="1:32" s="34" customFormat="1" x14ac:dyDescent="0.2">
      <c r="A3292" s="34" t="s">
        <v>200</v>
      </c>
      <c r="B3292" s="44">
        <v>473426095052530</v>
      </c>
      <c r="C3292" s="36">
        <v>315</v>
      </c>
      <c r="D3292" s="37">
        <v>31500</v>
      </c>
      <c r="E3292" s="37"/>
      <c r="F3292" s="37"/>
      <c r="G3292" s="37"/>
      <c r="H3292" s="37"/>
      <c r="I3292" s="37"/>
      <c r="J3292" s="38" t="s">
        <v>206</v>
      </c>
      <c r="K3292" s="38"/>
      <c r="L3292" s="38"/>
      <c r="M3292" s="38"/>
      <c r="N3292" s="38"/>
      <c r="O3292" s="38"/>
      <c r="P3292" s="38"/>
      <c r="U3292" s="39">
        <f t="shared" si="251"/>
        <v>25.890371000000002</v>
      </c>
      <c r="V3292" s="34">
        <v>7.891</v>
      </c>
      <c r="X3292" s="39">
        <v>22.14</v>
      </c>
      <c r="Y3292" s="34">
        <v>6.7480000000000002</v>
      </c>
      <c r="AA3292" s="34">
        <v>430.59300000000002</v>
      </c>
      <c r="AB3292" s="34">
        <v>422.702</v>
      </c>
      <c r="AC3292" s="34">
        <v>423.84500000000003</v>
      </c>
      <c r="AD3292" s="34">
        <v>7.1239999999999997</v>
      </c>
      <c r="AE3292" s="34">
        <v>5.9809999999999999</v>
      </c>
      <c r="AF3292" s="34">
        <f t="shared" si="250"/>
        <v>1.1430000000000291</v>
      </c>
    </row>
    <row r="3293" spans="1:32" s="34" customFormat="1" x14ac:dyDescent="0.2">
      <c r="A3293" s="34" t="s">
        <v>200</v>
      </c>
      <c r="B3293" s="44">
        <v>473426095052530</v>
      </c>
      <c r="C3293" s="36">
        <v>315</v>
      </c>
      <c r="D3293" s="37">
        <v>31507</v>
      </c>
      <c r="E3293" s="37"/>
      <c r="F3293" s="37"/>
      <c r="G3293" s="37"/>
      <c r="H3293" s="37"/>
      <c r="I3293" s="37"/>
      <c r="J3293" s="38" t="s">
        <v>206</v>
      </c>
      <c r="K3293" s="38"/>
      <c r="L3293" s="38"/>
      <c r="M3293" s="38"/>
      <c r="N3293" s="38"/>
      <c r="O3293" s="38"/>
      <c r="P3293" s="38"/>
      <c r="U3293" s="39">
        <f t="shared" si="251"/>
        <v>25.641015000000003</v>
      </c>
      <c r="V3293" s="34">
        <v>7.8150000000000004</v>
      </c>
      <c r="X3293" s="39">
        <v>22.14</v>
      </c>
      <c r="Y3293" s="34">
        <v>6.7480000000000002</v>
      </c>
      <c r="AA3293" s="34">
        <v>430.59300000000002</v>
      </c>
      <c r="AB3293" s="34">
        <v>422.77800000000002</v>
      </c>
      <c r="AC3293" s="34">
        <v>423.84500000000003</v>
      </c>
      <c r="AD3293" s="34">
        <v>7.048</v>
      </c>
      <c r="AE3293" s="34">
        <v>5.9809999999999999</v>
      </c>
      <c r="AF3293" s="34">
        <f t="shared" si="250"/>
        <v>1.0670000000000073</v>
      </c>
    </row>
    <row r="3294" spans="1:32" s="34" customFormat="1" x14ac:dyDescent="0.2">
      <c r="A3294" s="34" t="s">
        <v>200</v>
      </c>
      <c r="B3294" s="44">
        <v>473426095052530</v>
      </c>
      <c r="C3294" s="36">
        <v>315</v>
      </c>
      <c r="D3294" s="37">
        <v>31515</v>
      </c>
      <c r="E3294" s="37"/>
      <c r="F3294" s="37"/>
      <c r="G3294" s="37"/>
      <c r="H3294" s="37"/>
      <c r="I3294" s="37"/>
      <c r="J3294" s="38" t="s">
        <v>206</v>
      </c>
      <c r="K3294" s="38"/>
      <c r="L3294" s="38"/>
      <c r="M3294" s="38"/>
      <c r="N3294" s="38"/>
      <c r="O3294" s="38"/>
      <c r="P3294" s="38"/>
      <c r="U3294" s="39">
        <f t="shared" si="251"/>
        <v>25.513055999999999</v>
      </c>
      <c r="V3294" s="34">
        <v>7.7759999999999998</v>
      </c>
      <c r="X3294" s="39">
        <v>22.09</v>
      </c>
      <c r="Y3294" s="34">
        <v>6.7329999999999997</v>
      </c>
      <c r="AA3294" s="34">
        <v>430.59300000000002</v>
      </c>
      <c r="AB3294" s="34">
        <v>422.81799999999998</v>
      </c>
      <c r="AC3294" s="34">
        <v>423.86</v>
      </c>
      <c r="AD3294" s="34">
        <v>7.0090000000000003</v>
      </c>
      <c r="AE3294" s="34">
        <v>5.9660000000000002</v>
      </c>
      <c r="AF3294" s="34">
        <f t="shared" si="250"/>
        <v>1.04200000000003</v>
      </c>
    </row>
    <row r="3295" spans="1:32" s="34" customFormat="1" x14ac:dyDescent="0.2">
      <c r="A3295" s="34" t="s">
        <v>200</v>
      </c>
      <c r="B3295" s="44">
        <v>473426095052530</v>
      </c>
      <c r="C3295" s="36">
        <v>315</v>
      </c>
      <c r="D3295" s="37">
        <v>31522</v>
      </c>
      <c r="E3295" s="37"/>
      <c r="F3295" s="37"/>
      <c r="G3295" s="37"/>
      <c r="H3295" s="37"/>
      <c r="I3295" s="37"/>
      <c r="J3295" s="38" t="s">
        <v>206</v>
      </c>
      <c r="K3295" s="38"/>
      <c r="L3295" s="38"/>
      <c r="M3295" s="38"/>
      <c r="N3295" s="38"/>
      <c r="O3295" s="38"/>
      <c r="P3295" s="38"/>
      <c r="U3295" s="39">
        <f t="shared" si="251"/>
        <v>25.431031000000001</v>
      </c>
      <c r="V3295" s="34">
        <v>7.7510000000000003</v>
      </c>
      <c r="X3295" s="39">
        <v>22.04</v>
      </c>
      <c r="Y3295" s="34">
        <v>6.718</v>
      </c>
      <c r="AA3295" s="34">
        <v>430.59300000000002</v>
      </c>
      <c r="AB3295" s="34">
        <v>422.84199999999998</v>
      </c>
      <c r="AC3295" s="34">
        <v>423.87599999999998</v>
      </c>
      <c r="AD3295" s="34">
        <v>6.984</v>
      </c>
      <c r="AE3295" s="34">
        <v>5.9509999999999996</v>
      </c>
      <c r="AF3295" s="34">
        <f t="shared" si="250"/>
        <v>1.0339999999999918</v>
      </c>
    </row>
    <row r="3296" spans="1:32" s="34" customFormat="1" x14ac:dyDescent="0.2">
      <c r="A3296" s="34" t="s">
        <v>200</v>
      </c>
      <c r="B3296" s="44">
        <v>473426095052530</v>
      </c>
      <c r="C3296" s="36">
        <v>315</v>
      </c>
      <c r="D3296" s="37">
        <v>31529</v>
      </c>
      <c r="E3296" s="37"/>
      <c r="F3296" s="37"/>
      <c r="G3296" s="37"/>
      <c r="H3296" s="37"/>
      <c r="I3296" s="37"/>
      <c r="J3296" s="38" t="s">
        <v>206</v>
      </c>
      <c r="K3296" s="38"/>
      <c r="L3296" s="38"/>
      <c r="M3296" s="38"/>
      <c r="N3296" s="38"/>
      <c r="O3296" s="38"/>
      <c r="P3296" s="38"/>
      <c r="U3296" s="39">
        <f t="shared" si="251"/>
        <v>25.332601</v>
      </c>
      <c r="V3296" s="34">
        <v>7.7210000000000001</v>
      </c>
      <c r="X3296" s="39">
        <v>22.01</v>
      </c>
      <c r="Y3296" s="34">
        <v>6.7089999999999996</v>
      </c>
      <c r="AA3296" s="34">
        <v>430.59300000000002</v>
      </c>
      <c r="AB3296" s="34">
        <v>422.87299999999999</v>
      </c>
      <c r="AC3296" s="34">
        <v>423.88499999999999</v>
      </c>
      <c r="AD3296" s="34">
        <v>6.9539999999999997</v>
      </c>
      <c r="AE3296" s="34">
        <v>5.9420000000000002</v>
      </c>
      <c r="AF3296" s="34">
        <f t="shared" si="250"/>
        <v>1.0120000000000005</v>
      </c>
    </row>
    <row r="3297" spans="1:32" s="34" customFormat="1" x14ac:dyDescent="0.2">
      <c r="A3297" s="34" t="s">
        <v>200</v>
      </c>
      <c r="B3297" s="44">
        <v>473426095052530</v>
      </c>
      <c r="C3297" s="36">
        <v>315</v>
      </c>
      <c r="D3297" s="37">
        <v>31537</v>
      </c>
      <c r="E3297" s="37"/>
      <c r="F3297" s="37"/>
      <c r="G3297" s="37"/>
      <c r="H3297" s="37"/>
      <c r="I3297" s="37"/>
      <c r="J3297" s="38" t="s">
        <v>206</v>
      </c>
      <c r="K3297" s="38"/>
      <c r="L3297" s="38"/>
      <c r="M3297" s="38"/>
      <c r="N3297" s="38"/>
      <c r="O3297" s="38"/>
      <c r="P3297" s="38"/>
      <c r="U3297" s="39">
        <f t="shared" si="251"/>
        <v>25.161988999999998</v>
      </c>
      <c r="V3297" s="34">
        <v>7.6689999999999996</v>
      </c>
      <c r="X3297" s="39">
        <v>21.87</v>
      </c>
      <c r="Y3297" s="34">
        <v>6.6660000000000004</v>
      </c>
      <c r="AA3297" s="34">
        <v>430.59300000000002</v>
      </c>
      <c r="AB3297" s="34">
        <v>422.92500000000001</v>
      </c>
      <c r="AC3297" s="34">
        <v>423.92700000000002</v>
      </c>
      <c r="AD3297" s="34">
        <v>6.9020000000000001</v>
      </c>
      <c r="AE3297" s="34">
        <v>5.899</v>
      </c>
      <c r="AF3297" s="34">
        <f t="shared" si="250"/>
        <v>1.0020000000000095</v>
      </c>
    </row>
    <row r="3298" spans="1:32" s="34" customFormat="1" x14ac:dyDescent="0.2">
      <c r="A3298" s="34" t="s">
        <v>200</v>
      </c>
      <c r="B3298" s="44">
        <v>473426095052530</v>
      </c>
      <c r="C3298" s="36">
        <v>315</v>
      </c>
      <c r="D3298" s="37">
        <v>31543</v>
      </c>
      <c r="E3298" s="37"/>
      <c r="F3298" s="37"/>
      <c r="G3298" s="37"/>
      <c r="H3298" s="37"/>
      <c r="I3298" s="37"/>
      <c r="J3298" s="38" t="s">
        <v>206</v>
      </c>
      <c r="K3298" s="38"/>
      <c r="L3298" s="38"/>
      <c r="M3298" s="38"/>
      <c r="N3298" s="38"/>
      <c r="O3298" s="38"/>
      <c r="P3298" s="38"/>
      <c r="U3298" s="39">
        <f t="shared" si="251"/>
        <v>25.011063</v>
      </c>
      <c r="V3298" s="34">
        <v>7.6230000000000002</v>
      </c>
      <c r="X3298" s="39">
        <v>21.72</v>
      </c>
      <c r="Y3298" s="34">
        <v>6.62</v>
      </c>
      <c r="AA3298" s="34">
        <v>430.59300000000002</v>
      </c>
      <c r="AB3298" s="34">
        <v>422.97</v>
      </c>
      <c r="AC3298" s="34">
        <v>423.97300000000001</v>
      </c>
      <c r="AD3298" s="34">
        <v>6.8559999999999999</v>
      </c>
      <c r="AE3298" s="34">
        <v>5.8529999999999998</v>
      </c>
      <c r="AF3298" s="34">
        <f t="shared" si="250"/>
        <v>1.0029999999999859</v>
      </c>
    </row>
    <row r="3299" spans="1:32" s="34" customFormat="1" x14ac:dyDescent="0.2">
      <c r="A3299" s="34" t="s">
        <v>200</v>
      </c>
      <c r="B3299" s="44">
        <v>473426095052530</v>
      </c>
      <c r="C3299" s="36">
        <v>315</v>
      </c>
      <c r="D3299" s="37">
        <v>31551</v>
      </c>
      <c r="E3299" s="37"/>
      <c r="F3299" s="37"/>
      <c r="G3299" s="37"/>
      <c r="H3299" s="37"/>
      <c r="I3299" s="37"/>
      <c r="J3299" s="38" t="s">
        <v>206</v>
      </c>
      <c r="K3299" s="38"/>
      <c r="L3299" s="38"/>
      <c r="M3299" s="38"/>
      <c r="N3299" s="38"/>
      <c r="O3299" s="38"/>
      <c r="P3299" s="38"/>
      <c r="U3299" s="39">
        <f t="shared" si="251"/>
        <v>24.472978999999999</v>
      </c>
      <c r="V3299" s="34">
        <v>7.4589999999999996</v>
      </c>
      <c r="X3299" s="39">
        <v>21.81</v>
      </c>
      <c r="Y3299" s="34">
        <v>6.6479999999999997</v>
      </c>
      <c r="AA3299" s="34">
        <v>430.59300000000002</v>
      </c>
      <c r="AB3299" s="34">
        <v>423.13499999999999</v>
      </c>
      <c r="AC3299" s="34">
        <v>423.94600000000003</v>
      </c>
      <c r="AD3299" s="34">
        <v>6.6920000000000002</v>
      </c>
      <c r="AE3299" s="34">
        <v>5.8810000000000002</v>
      </c>
      <c r="AF3299" s="34">
        <f t="shared" ref="AF3299:AF3362" si="252">AC3299-AB3299</f>
        <v>0.81100000000003547</v>
      </c>
    </row>
    <row r="3300" spans="1:32" s="34" customFormat="1" x14ac:dyDescent="0.2">
      <c r="A3300" s="34" t="s">
        <v>200</v>
      </c>
      <c r="B3300" s="44">
        <v>473426095052530</v>
      </c>
      <c r="C3300" s="36">
        <v>315</v>
      </c>
      <c r="D3300" s="37">
        <v>31578</v>
      </c>
      <c r="E3300" s="37"/>
      <c r="F3300" s="37"/>
      <c r="G3300" s="37"/>
      <c r="H3300" s="37"/>
      <c r="I3300" s="37"/>
      <c r="J3300" s="38" t="s">
        <v>206</v>
      </c>
      <c r="K3300" s="38"/>
      <c r="L3300" s="38"/>
      <c r="M3300" s="38"/>
      <c r="N3300" s="38"/>
      <c r="O3300" s="38"/>
      <c r="P3300" s="38"/>
      <c r="U3300" s="39">
        <f t="shared" si="251"/>
        <v>24.640309999999999</v>
      </c>
      <c r="V3300" s="34">
        <v>7.51</v>
      </c>
      <c r="X3300" s="39">
        <v>21.86</v>
      </c>
      <c r="Y3300" s="34">
        <v>6.6630000000000003</v>
      </c>
      <c r="AA3300" s="34">
        <v>430.59300000000002</v>
      </c>
      <c r="AB3300" s="34">
        <v>423.08300000000003</v>
      </c>
      <c r="AC3300" s="34">
        <v>423.93</v>
      </c>
      <c r="AD3300" s="34">
        <v>6.7430000000000003</v>
      </c>
      <c r="AE3300" s="34">
        <v>5.8959999999999999</v>
      </c>
      <c r="AF3300" s="34">
        <f t="shared" si="252"/>
        <v>0.84699999999997999</v>
      </c>
    </row>
    <row r="3301" spans="1:32" s="34" customFormat="1" x14ac:dyDescent="0.2">
      <c r="A3301" s="34" t="s">
        <v>200</v>
      </c>
      <c r="B3301" s="44">
        <v>473426095052530</v>
      </c>
      <c r="C3301" s="36">
        <v>315</v>
      </c>
      <c r="D3301" s="37">
        <v>31592</v>
      </c>
      <c r="E3301" s="37"/>
      <c r="F3301" s="37"/>
      <c r="G3301" s="37"/>
      <c r="H3301" s="37"/>
      <c r="I3301" s="37"/>
      <c r="J3301" s="38" t="s">
        <v>206</v>
      </c>
      <c r="K3301" s="38"/>
      <c r="L3301" s="38"/>
      <c r="M3301" s="38"/>
      <c r="N3301" s="38"/>
      <c r="O3301" s="38"/>
      <c r="P3301" s="38"/>
      <c r="U3301" s="39">
        <f t="shared" si="251"/>
        <v>24.630466999999999</v>
      </c>
      <c r="V3301" s="34">
        <v>7.5069999999999997</v>
      </c>
      <c r="X3301" s="39">
        <v>21.85</v>
      </c>
      <c r="Y3301" s="34">
        <v>6.66</v>
      </c>
      <c r="AA3301" s="34">
        <v>430.59300000000002</v>
      </c>
      <c r="AB3301" s="34">
        <v>423.08600000000001</v>
      </c>
      <c r="AC3301" s="34">
        <v>423.93299999999999</v>
      </c>
      <c r="AD3301" s="34">
        <v>6.74</v>
      </c>
      <c r="AE3301" s="34">
        <v>5.8929999999999998</v>
      </c>
      <c r="AF3301" s="34">
        <f t="shared" si="252"/>
        <v>0.84699999999997999</v>
      </c>
    </row>
    <row r="3302" spans="1:32" s="34" customFormat="1" x14ac:dyDescent="0.2">
      <c r="A3302" s="34" t="s">
        <v>200</v>
      </c>
      <c r="B3302" s="44">
        <v>473426095052530</v>
      </c>
      <c r="C3302" s="36">
        <v>315</v>
      </c>
      <c r="D3302" s="37">
        <v>31602</v>
      </c>
      <c r="E3302" s="37"/>
      <c r="F3302" s="37"/>
      <c r="G3302" s="37"/>
      <c r="H3302" s="37"/>
      <c r="I3302" s="37"/>
      <c r="J3302" s="38" t="s">
        <v>206</v>
      </c>
      <c r="K3302" s="38"/>
      <c r="L3302" s="38"/>
      <c r="M3302" s="38"/>
      <c r="N3302" s="38"/>
      <c r="O3302" s="38"/>
      <c r="P3302" s="38"/>
      <c r="U3302" s="39">
        <f t="shared" si="251"/>
        <v>24.650153</v>
      </c>
      <c r="V3302" s="34">
        <v>7.5129999999999999</v>
      </c>
      <c r="X3302" s="39">
        <v>21.89</v>
      </c>
      <c r="Y3302" s="34">
        <v>6.6719999999999997</v>
      </c>
      <c r="AA3302" s="34">
        <v>430.59300000000002</v>
      </c>
      <c r="AB3302" s="34">
        <v>423.08</v>
      </c>
      <c r="AC3302" s="34">
        <v>423.92099999999999</v>
      </c>
      <c r="AD3302" s="34">
        <v>6.7460000000000004</v>
      </c>
      <c r="AE3302" s="34">
        <v>5.9050000000000002</v>
      </c>
      <c r="AF3302" s="34">
        <f t="shared" si="252"/>
        <v>0.84100000000000819</v>
      </c>
    </row>
    <row r="3303" spans="1:32" s="34" customFormat="1" x14ac:dyDescent="0.2">
      <c r="A3303" s="34" t="s">
        <v>200</v>
      </c>
      <c r="B3303" s="44">
        <v>473426095052530</v>
      </c>
      <c r="C3303" s="36">
        <v>315</v>
      </c>
      <c r="D3303" s="37">
        <v>31606</v>
      </c>
      <c r="E3303" s="37"/>
      <c r="F3303" s="37"/>
      <c r="G3303" s="37"/>
      <c r="H3303" s="37"/>
      <c r="I3303" s="37"/>
      <c r="J3303" s="38" t="s">
        <v>206</v>
      </c>
      <c r="K3303" s="38"/>
      <c r="L3303" s="38"/>
      <c r="M3303" s="38"/>
      <c r="N3303" s="38"/>
      <c r="O3303" s="38"/>
      <c r="P3303" s="38"/>
      <c r="U3303" s="39">
        <f t="shared" si="251"/>
        <v>24.883103999999999</v>
      </c>
      <c r="V3303" s="34">
        <v>7.5839999999999996</v>
      </c>
      <c r="X3303" s="39">
        <v>21.95</v>
      </c>
      <c r="Y3303" s="34">
        <v>6.69</v>
      </c>
      <c r="AA3303" s="34">
        <v>430.59300000000002</v>
      </c>
      <c r="AB3303" s="34">
        <v>423.01</v>
      </c>
      <c r="AC3303" s="34">
        <v>423.90300000000002</v>
      </c>
      <c r="AD3303" s="34">
        <v>6.8170000000000002</v>
      </c>
      <c r="AE3303" s="34">
        <v>5.923</v>
      </c>
      <c r="AF3303" s="34">
        <f t="shared" si="252"/>
        <v>0.8930000000000291</v>
      </c>
    </row>
    <row r="3304" spans="1:32" s="34" customFormat="1" x14ac:dyDescent="0.2">
      <c r="A3304" s="34" t="s">
        <v>200</v>
      </c>
      <c r="B3304" s="44">
        <v>473426095052530</v>
      </c>
      <c r="C3304" s="36">
        <v>315</v>
      </c>
      <c r="D3304" s="37">
        <v>31614</v>
      </c>
      <c r="E3304" s="37"/>
      <c r="F3304" s="37"/>
      <c r="G3304" s="37"/>
      <c r="H3304" s="37"/>
      <c r="I3304" s="37"/>
      <c r="J3304" s="38" t="s">
        <v>206</v>
      </c>
      <c r="K3304" s="38"/>
      <c r="L3304" s="38"/>
      <c r="M3304" s="38"/>
      <c r="N3304" s="38"/>
      <c r="O3304" s="38"/>
      <c r="P3304" s="38"/>
      <c r="U3304" s="39">
        <f t="shared" si="251"/>
        <v>25.060278</v>
      </c>
      <c r="V3304" s="34">
        <v>7.6379999999999999</v>
      </c>
      <c r="X3304" s="39">
        <v>21.94</v>
      </c>
      <c r="Y3304" s="34">
        <v>6.6870000000000003</v>
      </c>
      <c r="AA3304" s="34">
        <v>430.59300000000002</v>
      </c>
      <c r="AB3304" s="34">
        <v>422.95499999999998</v>
      </c>
      <c r="AC3304" s="34">
        <v>423.90600000000001</v>
      </c>
      <c r="AD3304" s="34">
        <v>6.8710000000000004</v>
      </c>
      <c r="AE3304" s="34">
        <v>5.92</v>
      </c>
      <c r="AF3304" s="34">
        <f t="shared" si="252"/>
        <v>0.95100000000002183</v>
      </c>
    </row>
    <row r="3305" spans="1:32" s="34" customFormat="1" x14ac:dyDescent="0.2">
      <c r="A3305" s="34" t="s">
        <v>200</v>
      </c>
      <c r="B3305" s="44">
        <v>473426095052530</v>
      </c>
      <c r="C3305" s="36">
        <v>315</v>
      </c>
      <c r="D3305" s="37">
        <v>31719</v>
      </c>
      <c r="E3305" s="37"/>
      <c r="F3305" s="37"/>
      <c r="G3305" s="37"/>
      <c r="H3305" s="37"/>
      <c r="I3305" s="37"/>
      <c r="J3305" s="38" t="s">
        <v>206</v>
      </c>
      <c r="K3305" s="38"/>
      <c r="L3305" s="38"/>
      <c r="M3305" s="38"/>
      <c r="N3305" s="38"/>
      <c r="O3305" s="38"/>
      <c r="P3305" s="38"/>
      <c r="U3305" s="39">
        <f t="shared" si="251"/>
        <v>25.752569000000001</v>
      </c>
      <c r="V3305" s="34">
        <v>7.8490000000000002</v>
      </c>
      <c r="X3305" s="39">
        <v>22.11</v>
      </c>
      <c r="Y3305" s="34">
        <v>6.7389999999999999</v>
      </c>
      <c r="AA3305" s="34">
        <v>430.59300000000002</v>
      </c>
      <c r="AB3305" s="34">
        <v>422.745</v>
      </c>
      <c r="AC3305" s="34">
        <v>423.85399999999998</v>
      </c>
      <c r="AD3305" s="34">
        <v>7.0819999999999999</v>
      </c>
      <c r="AE3305" s="34">
        <v>5.9720000000000004</v>
      </c>
      <c r="AF3305" s="34">
        <f t="shared" si="252"/>
        <v>1.1089999999999804</v>
      </c>
    </row>
    <row r="3306" spans="1:32" s="34" customFormat="1" x14ac:dyDescent="0.2">
      <c r="A3306" s="34" t="s">
        <v>200</v>
      </c>
      <c r="B3306" s="44">
        <v>473426095052530</v>
      </c>
      <c r="C3306" s="36">
        <v>315</v>
      </c>
      <c r="D3306" s="37">
        <v>31774</v>
      </c>
      <c r="E3306" s="37"/>
      <c r="F3306" s="37"/>
      <c r="G3306" s="37"/>
      <c r="H3306" s="37"/>
      <c r="I3306" s="37"/>
      <c r="J3306" s="38" t="s">
        <v>206</v>
      </c>
      <c r="K3306" s="38"/>
      <c r="L3306" s="38"/>
      <c r="M3306" s="38"/>
      <c r="N3306" s="38"/>
      <c r="O3306" s="38"/>
      <c r="P3306" s="38"/>
      <c r="U3306" s="39">
        <f t="shared" si="251"/>
        <v>25.962553000000003</v>
      </c>
      <c r="V3306" s="34">
        <v>7.9130000000000003</v>
      </c>
      <c r="X3306" s="39">
        <v>22.25</v>
      </c>
      <c r="Y3306" s="34">
        <v>6.782</v>
      </c>
      <c r="AA3306" s="34">
        <v>430.59300000000002</v>
      </c>
      <c r="AB3306" s="34">
        <v>422.68099999999998</v>
      </c>
      <c r="AC3306" s="34">
        <v>423.81200000000001</v>
      </c>
      <c r="AD3306" s="34">
        <v>7.1459999999999999</v>
      </c>
      <c r="AE3306" s="34">
        <v>6.0149999999999997</v>
      </c>
      <c r="AF3306" s="34">
        <f t="shared" si="252"/>
        <v>1.1310000000000286</v>
      </c>
    </row>
    <row r="3307" spans="1:32" s="34" customFormat="1" x14ac:dyDescent="0.2">
      <c r="A3307" s="34" t="s">
        <v>200</v>
      </c>
      <c r="B3307" s="44">
        <v>473426095052530</v>
      </c>
      <c r="C3307" s="36">
        <v>315</v>
      </c>
      <c r="D3307" s="37">
        <v>31780</v>
      </c>
      <c r="E3307" s="37"/>
      <c r="F3307" s="37"/>
      <c r="G3307" s="37"/>
      <c r="H3307" s="37"/>
      <c r="I3307" s="37"/>
      <c r="J3307" s="38" t="s">
        <v>206</v>
      </c>
      <c r="K3307" s="38"/>
      <c r="L3307" s="38"/>
      <c r="M3307" s="38"/>
      <c r="N3307" s="38"/>
      <c r="O3307" s="38"/>
      <c r="P3307" s="38"/>
      <c r="U3307" s="39">
        <f t="shared" si="251"/>
        <v>25.942867</v>
      </c>
      <c r="V3307" s="34">
        <v>7.907</v>
      </c>
      <c r="X3307" s="39">
        <v>22.28</v>
      </c>
      <c r="Y3307" s="34">
        <v>6.7910000000000004</v>
      </c>
      <c r="AA3307" s="34">
        <v>430.59300000000002</v>
      </c>
      <c r="AB3307" s="34">
        <v>422.68700000000001</v>
      </c>
      <c r="AC3307" s="34">
        <v>423.80200000000002</v>
      </c>
      <c r="AD3307" s="34">
        <v>7.14</v>
      </c>
      <c r="AE3307" s="34">
        <v>6.024</v>
      </c>
      <c r="AF3307" s="34">
        <f t="shared" si="252"/>
        <v>1.1150000000000091</v>
      </c>
    </row>
    <row r="3308" spans="1:32" s="34" customFormat="1" x14ac:dyDescent="0.2">
      <c r="A3308" s="34" t="s">
        <v>200</v>
      </c>
      <c r="B3308" s="44">
        <v>473426095052530</v>
      </c>
      <c r="C3308" s="36">
        <v>315</v>
      </c>
      <c r="D3308" s="37">
        <v>31788</v>
      </c>
      <c r="E3308" s="37"/>
      <c r="F3308" s="37"/>
      <c r="G3308" s="37"/>
      <c r="H3308" s="37"/>
      <c r="I3308" s="37"/>
      <c r="J3308" s="38" t="s">
        <v>206</v>
      </c>
      <c r="K3308" s="38"/>
      <c r="L3308" s="38"/>
      <c r="M3308" s="38"/>
      <c r="N3308" s="38"/>
      <c r="O3308" s="38"/>
      <c r="P3308" s="38"/>
      <c r="U3308" s="39">
        <f t="shared" si="251"/>
        <v>25.982239</v>
      </c>
      <c r="V3308" s="34">
        <v>7.9189999999999996</v>
      </c>
      <c r="X3308" s="39">
        <v>22.31</v>
      </c>
      <c r="Y3308" s="34">
        <v>6.8</v>
      </c>
      <c r="AA3308" s="34">
        <v>430.59300000000002</v>
      </c>
      <c r="AB3308" s="34">
        <v>422.67500000000001</v>
      </c>
      <c r="AC3308" s="34">
        <v>423.79300000000001</v>
      </c>
      <c r="AD3308" s="34">
        <v>7.1520000000000001</v>
      </c>
      <c r="AE3308" s="34">
        <v>6.0330000000000004</v>
      </c>
      <c r="AF3308" s="34">
        <f t="shared" si="252"/>
        <v>1.117999999999995</v>
      </c>
    </row>
    <row r="3309" spans="1:32" s="34" customFormat="1" x14ac:dyDescent="0.2">
      <c r="A3309" s="34" t="s">
        <v>200</v>
      </c>
      <c r="B3309" s="44">
        <v>473426095052530</v>
      </c>
      <c r="C3309" s="36">
        <v>315</v>
      </c>
      <c r="D3309" s="37">
        <v>32800</v>
      </c>
      <c r="E3309" s="37"/>
      <c r="F3309" s="37"/>
      <c r="G3309" s="37"/>
      <c r="H3309" s="37"/>
      <c r="I3309" s="37"/>
      <c r="J3309" s="38" t="s">
        <v>206</v>
      </c>
      <c r="K3309" s="38"/>
      <c r="L3309" s="38"/>
      <c r="M3309" s="38"/>
      <c r="N3309" s="38"/>
      <c r="O3309" s="38"/>
      <c r="P3309" s="38"/>
      <c r="U3309" s="39">
        <f t="shared" si="251"/>
        <v>25.933024</v>
      </c>
      <c r="V3309" s="34">
        <v>7.9039999999999999</v>
      </c>
      <c r="X3309" s="39">
        <v>22.59</v>
      </c>
      <c r="Y3309" s="34">
        <v>6.8860000000000001</v>
      </c>
      <c r="AA3309" s="34">
        <v>430.59300000000002</v>
      </c>
      <c r="AB3309" s="34">
        <v>422.69</v>
      </c>
      <c r="AC3309" s="34">
        <v>423.70800000000003</v>
      </c>
      <c r="AD3309" s="34">
        <v>7.1369999999999996</v>
      </c>
      <c r="AE3309" s="34">
        <v>6.1189999999999998</v>
      </c>
      <c r="AF3309" s="34">
        <f t="shared" si="252"/>
        <v>1.0180000000000291</v>
      </c>
    </row>
    <row r="3310" spans="1:32" s="34" customFormat="1" x14ac:dyDescent="0.2">
      <c r="A3310" s="34" t="s">
        <v>200</v>
      </c>
      <c r="B3310" s="44">
        <v>473426095052530</v>
      </c>
      <c r="C3310" s="36">
        <v>315</v>
      </c>
      <c r="D3310" s="37">
        <v>33050</v>
      </c>
      <c r="E3310" s="37"/>
      <c r="F3310" s="37"/>
      <c r="G3310" s="37"/>
      <c r="H3310" s="37"/>
      <c r="I3310" s="37"/>
      <c r="J3310" s="38" t="s">
        <v>206</v>
      </c>
      <c r="K3310" s="38"/>
      <c r="L3310" s="38"/>
      <c r="M3310" s="38"/>
      <c r="N3310" s="38"/>
      <c r="O3310" s="38"/>
      <c r="P3310" s="38"/>
      <c r="U3310" s="39">
        <f t="shared" si="251"/>
        <v>25.421188000000001</v>
      </c>
      <c r="V3310" s="34">
        <v>7.7480000000000002</v>
      </c>
      <c r="X3310" s="39">
        <v>22.54</v>
      </c>
      <c r="Y3310" s="34">
        <v>6.87</v>
      </c>
      <c r="AA3310" s="34">
        <v>430.59300000000002</v>
      </c>
      <c r="AB3310" s="34">
        <v>422.84500000000003</v>
      </c>
      <c r="AC3310" s="34">
        <v>423.72300000000001</v>
      </c>
      <c r="AD3310" s="34">
        <v>6.9809999999999999</v>
      </c>
      <c r="AE3310" s="34">
        <v>6.1029999999999998</v>
      </c>
      <c r="AF3310" s="34">
        <f t="shared" si="252"/>
        <v>0.8779999999999859</v>
      </c>
    </row>
    <row r="3311" spans="1:32" s="34" customFormat="1" x14ac:dyDescent="0.2">
      <c r="A3311" s="34" t="s">
        <v>200</v>
      </c>
      <c r="B3311" s="44">
        <v>473426095052530</v>
      </c>
      <c r="C3311" s="36">
        <v>315</v>
      </c>
      <c r="D3311" s="37">
        <v>33257</v>
      </c>
      <c r="E3311" s="37"/>
      <c r="F3311" s="37"/>
      <c r="G3311" s="37"/>
      <c r="H3311" s="37"/>
      <c r="I3311" s="37"/>
      <c r="J3311" s="38" t="s">
        <v>206</v>
      </c>
      <c r="K3311" s="38"/>
      <c r="L3311" s="38"/>
      <c r="M3311" s="38"/>
      <c r="N3311" s="38"/>
      <c r="O3311" s="38"/>
      <c r="P3311" s="38"/>
      <c r="U3311" s="39">
        <f t="shared" si="251"/>
        <v>25.880528000000002</v>
      </c>
      <c r="V3311" s="34">
        <v>7.8879999999999999</v>
      </c>
      <c r="X3311" s="39">
        <v>23.12</v>
      </c>
      <c r="Y3311" s="34">
        <v>7.0469999999999997</v>
      </c>
      <c r="AA3311" s="34">
        <v>430.59300000000002</v>
      </c>
      <c r="AB3311" s="34">
        <v>422.70499999999998</v>
      </c>
      <c r="AC3311" s="34">
        <v>423.54599999999999</v>
      </c>
      <c r="AD3311" s="34">
        <v>7.1210000000000004</v>
      </c>
      <c r="AE3311" s="34">
        <v>6.28</v>
      </c>
      <c r="AF3311" s="34">
        <f t="shared" si="252"/>
        <v>0.84100000000000819</v>
      </c>
    </row>
    <row r="3312" spans="1:32" s="34" customFormat="1" x14ac:dyDescent="0.2">
      <c r="A3312" s="34" t="s">
        <v>200</v>
      </c>
      <c r="B3312" s="44">
        <v>473426095052530</v>
      </c>
      <c r="C3312" s="36">
        <v>315</v>
      </c>
      <c r="D3312" s="37">
        <v>33306</v>
      </c>
      <c r="E3312" s="37"/>
      <c r="F3312" s="37"/>
      <c r="G3312" s="37"/>
      <c r="H3312" s="37"/>
      <c r="I3312" s="37"/>
      <c r="J3312" s="38" t="s">
        <v>206</v>
      </c>
      <c r="K3312" s="38"/>
      <c r="L3312" s="38"/>
      <c r="M3312" s="38"/>
      <c r="N3312" s="38"/>
      <c r="O3312" s="38"/>
      <c r="P3312" s="38"/>
      <c r="U3312" s="39">
        <f t="shared" si="251"/>
        <v>25.890371000000002</v>
      </c>
      <c r="V3312" s="34">
        <v>7.891</v>
      </c>
      <c r="X3312" s="39">
        <v>23.7</v>
      </c>
      <c r="Y3312" s="34">
        <v>7.2240000000000002</v>
      </c>
      <c r="AA3312" s="34">
        <v>430.59300000000002</v>
      </c>
      <c r="AB3312" s="34">
        <v>422.702</v>
      </c>
      <c r="AC3312" s="34">
        <v>423.37</v>
      </c>
      <c r="AD3312" s="34">
        <v>7.1239999999999997</v>
      </c>
      <c r="AE3312" s="34">
        <v>6.4569999999999999</v>
      </c>
      <c r="AF3312" s="34">
        <f t="shared" si="252"/>
        <v>0.66800000000000637</v>
      </c>
    </row>
    <row r="3313" spans="1:32" s="34" customFormat="1" x14ac:dyDescent="0.2">
      <c r="A3313" s="34" t="s">
        <v>200</v>
      </c>
      <c r="B3313" s="44">
        <v>473426095052530</v>
      </c>
      <c r="C3313" s="36">
        <v>315</v>
      </c>
      <c r="D3313" s="37">
        <v>33679</v>
      </c>
      <c r="E3313" s="37"/>
      <c r="F3313" s="37"/>
      <c r="G3313" s="37"/>
      <c r="H3313" s="37"/>
      <c r="I3313" s="37"/>
      <c r="J3313" s="38" t="s">
        <v>206</v>
      </c>
      <c r="K3313" s="38"/>
      <c r="L3313" s="38"/>
      <c r="M3313" s="38"/>
      <c r="N3313" s="38"/>
      <c r="O3313" s="38"/>
      <c r="P3313" s="38"/>
      <c r="U3313" s="39">
        <f t="shared" si="251"/>
        <v>25.739445</v>
      </c>
      <c r="V3313" s="34">
        <v>7.8449999999999998</v>
      </c>
      <c r="X3313" s="39">
        <f t="shared" ref="X3313:X3323" si="253">Y3313*3.281</f>
        <v>22.99981</v>
      </c>
      <c r="Y3313" s="34">
        <v>7.01</v>
      </c>
      <c r="AA3313" s="34">
        <v>430.59300000000002</v>
      </c>
      <c r="AB3313" s="34">
        <v>422.75</v>
      </c>
      <c r="AC3313" s="34">
        <v>423.58</v>
      </c>
      <c r="AD3313" s="34">
        <v>7.08</v>
      </c>
      <c r="AE3313" s="34">
        <v>6.24</v>
      </c>
      <c r="AF3313" s="34">
        <f t="shared" si="252"/>
        <v>0.82999999999998408</v>
      </c>
    </row>
    <row r="3314" spans="1:32" s="34" customFormat="1" x14ac:dyDescent="0.2">
      <c r="A3314" s="34" t="s">
        <v>200</v>
      </c>
      <c r="B3314" s="44">
        <v>473426095052530</v>
      </c>
      <c r="C3314" s="36">
        <v>315</v>
      </c>
      <c r="D3314" s="37">
        <v>33784</v>
      </c>
      <c r="E3314" s="37"/>
      <c r="F3314" s="37"/>
      <c r="G3314" s="37"/>
      <c r="H3314" s="37"/>
      <c r="I3314" s="37"/>
      <c r="J3314" s="38" t="s">
        <v>206</v>
      </c>
      <c r="K3314" s="38"/>
      <c r="L3314" s="38"/>
      <c r="M3314" s="38"/>
      <c r="N3314" s="38"/>
      <c r="O3314" s="38"/>
      <c r="P3314" s="38"/>
      <c r="U3314" s="39">
        <f t="shared" si="251"/>
        <v>25.883809000000003</v>
      </c>
      <c r="V3314" s="34">
        <v>7.8890000000000002</v>
      </c>
      <c r="X3314" s="39">
        <f t="shared" si="253"/>
        <v>22.865289000000001</v>
      </c>
      <c r="Y3314" s="34">
        <v>6.9690000000000003</v>
      </c>
      <c r="AA3314" s="34">
        <v>430.59300000000002</v>
      </c>
    </row>
    <row r="3315" spans="1:32" s="34" customFormat="1" x14ac:dyDescent="0.2">
      <c r="A3315" s="34" t="s">
        <v>200</v>
      </c>
      <c r="B3315" s="44">
        <v>473426095052530</v>
      </c>
      <c r="C3315" s="36">
        <v>315</v>
      </c>
      <c r="D3315" s="37">
        <v>33996</v>
      </c>
      <c r="E3315" s="37"/>
      <c r="F3315" s="37"/>
      <c r="G3315" s="37"/>
      <c r="H3315" s="37"/>
      <c r="I3315" s="37"/>
      <c r="J3315" s="38" t="s">
        <v>206</v>
      </c>
      <c r="K3315" s="38"/>
      <c r="L3315" s="38"/>
      <c r="M3315" s="38"/>
      <c r="N3315" s="38"/>
      <c r="O3315" s="38"/>
      <c r="P3315" s="38"/>
      <c r="U3315" s="39">
        <f t="shared" si="251"/>
        <v>25.637734000000002</v>
      </c>
      <c r="V3315" s="34">
        <v>7.8140000000000001</v>
      </c>
      <c r="X3315" s="39">
        <f t="shared" si="253"/>
        <v>26.152851000000002</v>
      </c>
      <c r="Y3315" s="34">
        <v>7.9710000000000001</v>
      </c>
      <c r="AA3315" s="34">
        <v>430.59300000000002</v>
      </c>
      <c r="AB3315" s="34">
        <v>422.78</v>
      </c>
      <c r="AC3315" s="34">
        <v>422.62</v>
      </c>
      <c r="AD3315" s="34">
        <v>7.0469999999999997</v>
      </c>
      <c r="AE3315" s="34">
        <v>7.2039999999999997</v>
      </c>
    </row>
    <row r="3316" spans="1:32" s="34" customFormat="1" x14ac:dyDescent="0.2">
      <c r="A3316" s="34" t="s">
        <v>200</v>
      </c>
      <c r="B3316" s="44">
        <v>473426095052530</v>
      </c>
      <c r="C3316" s="36">
        <v>315</v>
      </c>
      <c r="D3316" s="37">
        <v>34026</v>
      </c>
      <c r="E3316" s="37"/>
      <c r="F3316" s="37"/>
      <c r="G3316" s="37"/>
      <c r="H3316" s="37"/>
      <c r="I3316" s="37"/>
      <c r="J3316" s="38" t="s">
        <v>206</v>
      </c>
      <c r="K3316" s="38"/>
      <c r="L3316" s="38"/>
      <c r="M3316" s="38"/>
      <c r="N3316" s="38"/>
      <c r="O3316" s="38"/>
      <c r="P3316" s="38"/>
      <c r="U3316" s="39">
        <f t="shared" si="251"/>
        <v>25.805065000000003</v>
      </c>
      <c r="V3316" s="34">
        <v>7.8650000000000002</v>
      </c>
      <c r="X3316" s="39">
        <f t="shared" si="253"/>
        <v>22.753734999999999</v>
      </c>
      <c r="Y3316" s="34">
        <v>6.9349999999999996</v>
      </c>
      <c r="AA3316" s="34">
        <v>430.59300000000002</v>
      </c>
      <c r="AB3316" s="34">
        <v>422.73</v>
      </c>
      <c r="AC3316" s="34">
        <v>423.66</v>
      </c>
      <c r="AD3316" s="34">
        <v>7.0979999999999999</v>
      </c>
      <c r="AE3316" s="34">
        <v>6.1680000000000001</v>
      </c>
      <c r="AF3316" s="34">
        <f t="shared" si="252"/>
        <v>0.93000000000000682</v>
      </c>
    </row>
    <row r="3317" spans="1:32" s="34" customFormat="1" x14ac:dyDescent="0.2">
      <c r="A3317" s="34" t="s">
        <v>200</v>
      </c>
      <c r="B3317" s="44">
        <v>473426095052530</v>
      </c>
      <c r="C3317" s="36">
        <v>315</v>
      </c>
      <c r="D3317" s="37">
        <v>34033</v>
      </c>
      <c r="E3317" s="37"/>
      <c r="F3317" s="37"/>
      <c r="G3317" s="37"/>
      <c r="H3317" s="37"/>
      <c r="I3317" s="37"/>
      <c r="J3317" s="38" t="s">
        <v>206</v>
      </c>
      <c r="K3317" s="38"/>
      <c r="L3317" s="38"/>
      <c r="M3317" s="38"/>
      <c r="N3317" s="38"/>
      <c r="O3317" s="38"/>
      <c r="P3317" s="38"/>
      <c r="U3317" s="39">
        <f t="shared" si="251"/>
        <v>25.844436999999999</v>
      </c>
      <c r="V3317" s="34">
        <v>7.8769999999999998</v>
      </c>
      <c r="X3317" s="39">
        <f t="shared" si="253"/>
        <v>22.694676999999999</v>
      </c>
      <c r="Y3317" s="34">
        <v>6.9169999999999998</v>
      </c>
      <c r="AA3317" s="34">
        <v>430.59300000000002</v>
      </c>
      <c r="AB3317" s="34">
        <v>422.72</v>
      </c>
      <c r="AC3317" s="34">
        <v>423.68</v>
      </c>
      <c r="AD3317" s="34">
        <v>7.11</v>
      </c>
      <c r="AE3317" s="34">
        <v>6.15</v>
      </c>
      <c r="AF3317" s="34">
        <f t="shared" si="252"/>
        <v>0.95999999999997954</v>
      </c>
    </row>
    <row r="3318" spans="1:32" s="34" customFormat="1" x14ac:dyDescent="0.2">
      <c r="A3318" s="34" t="s">
        <v>200</v>
      </c>
      <c r="B3318" s="44">
        <v>473426095052530</v>
      </c>
      <c r="C3318" s="36">
        <v>315</v>
      </c>
      <c r="D3318" s="37">
        <v>34044</v>
      </c>
      <c r="E3318" s="37"/>
      <c r="F3318" s="37"/>
      <c r="G3318" s="37"/>
      <c r="H3318" s="37"/>
      <c r="I3318" s="37"/>
      <c r="J3318" s="38" t="s">
        <v>206</v>
      </c>
      <c r="K3318" s="38"/>
      <c r="L3318" s="38"/>
      <c r="M3318" s="38"/>
      <c r="N3318" s="38"/>
      <c r="O3318" s="38"/>
      <c r="P3318" s="38"/>
      <c r="U3318" s="39">
        <f t="shared" si="251"/>
        <v>25.880528000000002</v>
      </c>
      <c r="V3318" s="34">
        <v>7.8879999999999999</v>
      </c>
      <c r="X3318" s="39">
        <f t="shared" si="253"/>
        <v>22.694676999999999</v>
      </c>
      <c r="Y3318" s="34">
        <v>6.9169999999999998</v>
      </c>
      <c r="AA3318" s="34">
        <v>430.59300000000002</v>
      </c>
      <c r="AB3318" s="34">
        <v>422.71</v>
      </c>
      <c r="AC3318" s="34">
        <v>423.68</v>
      </c>
      <c r="AD3318" s="34">
        <v>7.1210000000000004</v>
      </c>
      <c r="AE3318" s="34">
        <v>6.15</v>
      </c>
      <c r="AF3318" s="34">
        <f t="shared" si="252"/>
        <v>0.97000000000002728</v>
      </c>
    </row>
    <row r="3319" spans="1:32" s="34" customFormat="1" x14ac:dyDescent="0.2">
      <c r="A3319" s="34" t="s">
        <v>200</v>
      </c>
      <c r="B3319" s="44">
        <v>473426095052530</v>
      </c>
      <c r="C3319" s="36">
        <v>315</v>
      </c>
      <c r="D3319" s="37">
        <v>34058</v>
      </c>
      <c r="E3319" s="37"/>
      <c r="F3319" s="37"/>
      <c r="G3319" s="37"/>
      <c r="H3319" s="37"/>
      <c r="I3319" s="37"/>
      <c r="J3319" s="38" t="s">
        <v>206</v>
      </c>
      <c r="K3319" s="38"/>
      <c r="L3319" s="38"/>
      <c r="M3319" s="38"/>
      <c r="N3319" s="38"/>
      <c r="O3319" s="38"/>
      <c r="P3319" s="38"/>
      <c r="U3319" s="39">
        <f t="shared" si="251"/>
        <v>25.893652000000003</v>
      </c>
      <c r="V3319" s="34">
        <v>7.8920000000000003</v>
      </c>
      <c r="X3319" s="39">
        <f t="shared" si="253"/>
        <v>22.632338000000001</v>
      </c>
      <c r="Y3319" s="34">
        <v>6.8979999999999997</v>
      </c>
      <c r="AA3319" s="34">
        <v>430.59300000000002</v>
      </c>
      <c r="AB3319" s="34">
        <v>422.7</v>
      </c>
      <c r="AC3319" s="34">
        <v>423.7</v>
      </c>
      <c r="AD3319" s="34">
        <v>7.125</v>
      </c>
      <c r="AE3319" s="34">
        <v>6.1310000000000002</v>
      </c>
      <c r="AF3319" s="34">
        <f t="shared" si="252"/>
        <v>1</v>
      </c>
    </row>
    <row r="3320" spans="1:32" s="34" customFormat="1" x14ac:dyDescent="0.2">
      <c r="A3320" s="34" t="s">
        <v>200</v>
      </c>
      <c r="B3320" s="44">
        <v>473426095052530</v>
      </c>
      <c r="C3320" s="36">
        <v>315</v>
      </c>
      <c r="D3320" s="37">
        <v>34065</v>
      </c>
      <c r="E3320" s="37"/>
      <c r="F3320" s="37"/>
      <c r="G3320" s="37"/>
      <c r="H3320" s="37"/>
      <c r="I3320" s="37"/>
      <c r="J3320" s="38" t="s">
        <v>206</v>
      </c>
      <c r="K3320" s="38"/>
      <c r="L3320" s="38"/>
      <c r="M3320" s="38"/>
      <c r="N3320" s="38"/>
      <c r="O3320" s="38"/>
      <c r="P3320" s="38"/>
      <c r="U3320" s="39">
        <f t="shared" si="251"/>
        <v>25.837875</v>
      </c>
      <c r="V3320" s="34">
        <v>7.875</v>
      </c>
      <c r="X3320" s="39">
        <f t="shared" si="253"/>
        <v>22.569998999999999</v>
      </c>
      <c r="Y3320" s="34">
        <v>6.8789999999999996</v>
      </c>
      <c r="AA3320" s="34">
        <v>430.59300000000002</v>
      </c>
      <c r="AB3320" s="34">
        <v>422.72</v>
      </c>
      <c r="AC3320" s="34">
        <v>423.71</v>
      </c>
      <c r="AD3320" s="34">
        <v>7.1079999999999997</v>
      </c>
      <c r="AE3320" s="34">
        <v>6.1120000000000001</v>
      </c>
      <c r="AF3320" s="34">
        <f t="shared" si="252"/>
        <v>0.98999999999995225</v>
      </c>
    </row>
    <row r="3321" spans="1:32" s="34" customFormat="1" x14ac:dyDescent="0.2">
      <c r="A3321" s="34" t="s">
        <v>200</v>
      </c>
      <c r="B3321" s="44">
        <v>473426095052530</v>
      </c>
      <c r="C3321" s="36">
        <v>315</v>
      </c>
      <c r="D3321" s="37">
        <v>34075</v>
      </c>
      <c r="E3321" s="37"/>
      <c r="F3321" s="37"/>
      <c r="G3321" s="37"/>
      <c r="H3321" s="37"/>
      <c r="I3321" s="37"/>
      <c r="J3321" s="38" t="s">
        <v>206</v>
      </c>
      <c r="K3321" s="38"/>
      <c r="L3321" s="38"/>
      <c r="M3321" s="38"/>
      <c r="N3321" s="38"/>
      <c r="O3321" s="38"/>
      <c r="P3321" s="38"/>
      <c r="U3321" s="39">
        <f t="shared" si="251"/>
        <v>25.890371000000002</v>
      </c>
      <c r="V3321" s="34">
        <v>7.891</v>
      </c>
      <c r="X3321" s="39">
        <f t="shared" si="253"/>
        <v>22.533908</v>
      </c>
      <c r="Y3321" s="34">
        <v>6.8680000000000003</v>
      </c>
      <c r="AA3321" s="34">
        <v>430.59300000000002</v>
      </c>
      <c r="AB3321" s="34">
        <v>422.7</v>
      </c>
      <c r="AC3321" s="34">
        <v>423.73</v>
      </c>
      <c r="AD3321" s="34">
        <v>7.1239999999999997</v>
      </c>
      <c r="AE3321" s="34">
        <v>6.101</v>
      </c>
      <c r="AF3321" s="34">
        <f t="shared" si="252"/>
        <v>1.0300000000000296</v>
      </c>
    </row>
    <row r="3322" spans="1:32" s="34" customFormat="1" x14ac:dyDescent="0.2">
      <c r="A3322" s="34" t="s">
        <v>200</v>
      </c>
      <c r="B3322" s="44">
        <v>473426095052530</v>
      </c>
      <c r="C3322" s="36">
        <v>315</v>
      </c>
      <c r="D3322" s="37">
        <v>34086</v>
      </c>
      <c r="E3322" s="37"/>
      <c r="F3322" s="37"/>
      <c r="G3322" s="37"/>
      <c r="H3322" s="37"/>
      <c r="I3322" s="37"/>
      <c r="J3322" s="38" t="s">
        <v>206</v>
      </c>
      <c r="K3322" s="38"/>
      <c r="L3322" s="38"/>
      <c r="M3322" s="38"/>
      <c r="N3322" s="38"/>
      <c r="O3322" s="38"/>
      <c r="P3322" s="38"/>
      <c r="U3322" s="39">
        <f t="shared" si="251"/>
        <v>25.818189</v>
      </c>
      <c r="V3322" s="34">
        <v>7.8689999999999998</v>
      </c>
      <c r="X3322" s="39">
        <f t="shared" si="253"/>
        <v>22.524065</v>
      </c>
      <c r="Y3322" s="34">
        <v>6.8650000000000002</v>
      </c>
      <c r="AA3322" s="34">
        <v>430.59300000000002</v>
      </c>
      <c r="AB3322" s="34">
        <v>422.72</v>
      </c>
      <c r="AC3322" s="34">
        <v>423.73</v>
      </c>
      <c r="AD3322" s="34">
        <v>7.1020000000000003</v>
      </c>
      <c r="AE3322" s="34">
        <v>6.0979999999999999</v>
      </c>
      <c r="AF3322" s="34">
        <f t="shared" si="252"/>
        <v>1.0099999999999909</v>
      </c>
    </row>
    <row r="3323" spans="1:32" s="34" customFormat="1" x14ac:dyDescent="0.2">
      <c r="A3323" s="34" t="s">
        <v>200</v>
      </c>
      <c r="B3323" s="44">
        <v>473426095052530</v>
      </c>
      <c r="C3323" s="36">
        <v>315</v>
      </c>
      <c r="D3323" s="37">
        <v>34100</v>
      </c>
      <c r="E3323" s="37"/>
      <c r="F3323" s="37"/>
      <c r="G3323" s="37"/>
      <c r="H3323" s="37"/>
      <c r="I3323" s="37"/>
      <c r="J3323" s="38" t="s">
        <v>206</v>
      </c>
      <c r="K3323" s="38"/>
      <c r="L3323" s="38"/>
      <c r="M3323" s="38"/>
      <c r="N3323" s="38"/>
      <c r="O3323" s="38"/>
      <c r="P3323" s="38"/>
      <c r="U3323" s="39">
        <f t="shared" si="251"/>
        <v>25.312915</v>
      </c>
      <c r="V3323" s="34">
        <v>7.7149999999999999</v>
      </c>
      <c r="X3323" s="39">
        <f t="shared" si="253"/>
        <v>22.520783999999999</v>
      </c>
      <c r="Y3323" s="34">
        <v>6.8639999999999999</v>
      </c>
      <c r="AA3323" s="34">
        <v>430.59300000000002</v>
      </c>
      <c r="AB3323" s="34">
        <v>422.88</v>
      </c>
      <c r="AC3323" s="34">
        <v>423.73</v>
      </c>
      <c r="AD3323" s="34">
        <v>6.9480000000000004</v>
      </c>
      <c r="AE3323" s="34">
        <v>6.0970000000000004</v>
      </c>
      <c r="AF3323" s="34">
        <f t="shared" si="252"/>
        <v>0.85000000000002274</v>
      </c>
    </row>
    <row r="3324" spans="1:32" s="34" customFormat="1" x14ac:dyDescent="0.2">
      <c r="A3324" s="34" t="s">
        <v>200</v>
      </c>
      <c r="B3324" s="44">
        <v>473426095052530</v>
      </c>
      <c r="C3324" s="36">
        <v>315</v>
      </c>
      <c r="D3324" s="37">
        <v>34110</v>
      </c>
      <c r="E3324" s="37"/>
      <c r="F3324" s="37"/>
      <c r="G3324" s="37"/>
      <c r="H3324" s="37"/>
      <c r="I3324" s="37"/>
      <c r="J3324" s="38" t="s">
        <v>206</v>
      </c>
      <c r="K3324" s="38"/>
      <c r="L3324" s="38"/>
      <c r="M3324" s="38"/>
      <c r="N3324" s="38"/>
      <c r="O3324" s="38"/>
      <c r="P3324" s="38"/>
      <c r="U3324" s="39">
        <f t="shared" si="251"/>
        <v>25.145583999999999</v>
      </c>
      <c r="V3324" s="34">
        <v>7.6639999999999997</v>
      </c>
      <c r="X3324" s="39"/>
      <c r="AA3324" s="34">
        <v>430.59300000000002</v>
      </c>
      <c r="AB3324" s="34">
        <v>422.93</v>
      </c>
      <c r="AD3324" s="34">
        <v>6.8970000000000002</v>
      </c>
    </row>
    <row r="3325" spans="1:32" s="34" customFormat="1" x14ac:dyDescent="0.2">
      <c r="A3325" s="34" t="s">
        <v>200</v>
      </c>
      <c r="B3325" s="44">
        <v>473426095052530</v>
      </c>
      <c r="C3325" s="36">
        <v>315</v>
      </c>
      <c r="D3325" s="37">
        <v>34117</v>
      </c>
      <c r="E3325" s="37"/>
      <c r="F3325" s="37"/>
      <c r="G3325" s="37"/>
      <c r="H3325" s="37"/>
      <c r="I3325" s="37"/>
      <c r="J3325" s="38" t="s">
        <v>206</v>
      </c>
      <c r="K3325" s="38"/>
      <c r="L3325" s="38"/>
      <c r="M3325" s="38"/>
      <c r="N3325" s="38"/>
      <c r="O3325" s="38"/>
      <c r="P3325" s="38"/>
      <c r="U3325" s="39">
        <f t="shared" si="251"/>
        <v>25.129179000000001</v>
      </c>
      <c r="V3325" s="34">
        <v>7.6589999999999998</v>
      </c>
      <c r="X3325" s="39"/>
      <c r="AA3325" s="34">
        <v>430.59300000000002</v>
      </c>
      <c r="AB3325" s="34">
        <v>422.93</v>
      </c>
      <c r="AD3325" s="34">
        <v>6.8920000000000003</v>
      </c>
    </row>
    <row r="3326" spans="1:32" s="34" customFormat="1" x14ac:dyDescent="0.2">
      <c r="A3326" s="34" t="s">
        <v>200</v>
      </c>
      <c r="B3326" s="44">
        <v>473426095052530</v>
      </c>
      <c r="C3326" s="36">
        <v>315</v>
      </c>
      <c r="D3326" s="37">
        <v>34129</v>
      </c>
      <c r="E3326" s="37"/>
      <c r="F3326" s="37"/>
      <c r="G3326" s="37"/>
      <c r="H3326" s="37"/>
      <c r="I3326" s="37"/>
      <c r="J3326" s="38" t="s">
        <v>206</v>
      </c>
      <c r="K3326" s="38"/>
      <c r="L3326" s="38"/>
      <c r="M3326" s="38"/>
      <c r="N3326" s="38"/>
      <c r="O3326" s="38"/>
      <c r="P3326" s="38"/>
      <c r="U3326" s="39">
        <f t="shared" si="251"/>
        <v>25.119336000000001</v>
      </c>
      <c r="V3326" s="34">
        <v>7.6559999999999997</v>
      </c>
      <c r="X3326" s="39"/>
      <c r="AA3326" s="34">
        <v>430.59300000000002</v>
      </c>
      <c r="AB3326" s="34">
        <v>422.94</v>
      </c>
      <c r="AD3326" s="34">
        <v>6.8890000000000002</v>
      </c>
    </row>
    <row r="3327" spans="1:32" s="34" customFormat="1" x14ac:dyDescent="0.2">
      <c r="A3327" s="34" t="s">
        <v>200</v>
      </c>
      <c r="B3327" s="44">
        <v>473426095052530</v>
      </c>
      <c r="C3327" s="36">
        <v>315</v>
      </c>
      <c r="D3327" s="37">
        <v>34267</v>
      </c>
      <c r="E3327" s="37"/>
      <c r="F3327" s="37"/>
      <c r="G3327" s="37"/>
      <c r="H3327" s="37"/>
      <c r="I3327" s="37"/>
      <c r="J3327" s="38"/>
      <c r="K3327" s="38"/>
      <c r="L3327" s="38"/>
      <c r="M3327" s="38"/>
      <c r="N3327" s="38"/>
      <c r="O3327" s="38"/>
      <c r="P3327" s="38"/>
      <c r="U3327" s="39"/>
      <c r="X3327" s="39"/>
      <c r="Z3327" s="34" t="s">
        <v>27</v>
      </c>
      <c r="AA3327" s="34">
        <v>430.59300000000002</v>
      </c>
    </row>
    <row r="3328" spans="1:32" s="34" customFormat="1" x14ac:dyDescent="0.2">
      <c r="A3328" s="34" t="s">
        <v>200</v>
      </c>
      <c r="B3328" s="44">
        <v>473426095052530</v>
      </c>
      <c r="C3328" s="36">
        <v>315</v>
      </c>
      <c r="D3328" s="37">
        <v>34310</v>
      </c>
      <c r="E3328" s="37"/>
      <c r="F3328" s="37"/>
      <c r="G3328" s="37"/>
      <c r="H3328" s="37"/>
      <c r="I3328" s="37"/>
      <c r="J3328" s="38" t="s">
        <v>206</v>
      </c>
      <c r="K3328" s="38"/>
      <c r="L3328" s="38"/>
      <c r="M3328" s="38"/>
      <c r="N3328" s="38"/>
      <c r="O3328" s="38"/>
      <c r="P3328" s="38"/>
      <c r="U3328" s="39">
        <f t="shared" ref="U3328:U3334" si="254">V3328*3.281</f>
        <v>25.178394000000001</v>
      </c>
      <c r="V3328" s="34">
        <v>7.6740000000000004</v>
      </c>
      <c r="X3328" s="39">
        <f t="shared" ref="X3328:X3336" si="255">Y3328*3.281</f>
        <v>22.487974000000001</v>
      </c>
      <c r="Y3328" s="34">
        <v>6.8540000000000001</v>
      </c>
      <c r="AA3328" s="34">
        <v>430.59300000000002</v>
      </c>
      <c r="AB3328" s="34">
        <v>422.91899999999998</v>
      </c>
      <c r="AC3328" s="34">
        <v>423.73899999999998</v>
      </c>
      <c r="AD3328" s="34">
        <v>6.907</v>
      </c>
      <c r="AE3328" s="34">
        <v>6.0869999999999997</v>
      </c>
      <c r="AF3328" s="34">
        <f t="shared" si="252"/>
        <v>0.81999999999999318</v>
      </c>
    </row>
    <row r="3329" spans="1:32" s="34" customFormat="1" x14ac:dyDescent="0.2">
      <c r="A3329" s="34" t="s">
        <v>200</v>
      </c>
      <c r="B3329" s="44">
        <v>473426095052530</v>
      </c>
      <c r="C3329" s="36">
        <v>315</v>
      </c>
      <c r="D3329" s="37">
        <v>34341</v>
      </c>
      <c r="E3329" s="37"/>
      <c r="F3329" s="37"/>
      <c r="G3329" s="37"/>
      <c r="H3329" s="37"/>
      <c r="I3329" s="37"/>
      <c r="J3329" s="38" t="s">
        <v>206</v>
      </c>
      <c r="K3329" s="38"/>
      <c r="L3329" s="38"/>
      <c r="M3329" s="38"/>
      <c r="N3329" s="38"/>
      <c r="O3329" s="38"/>
      <c r="P3329" s="38"/>
      <c r="U3329" s="39">
        <f t="shared" si="254"/>
        <v>25.440874000000001</v>
      </c>
      <c r="V3329" s="34">
        <v>7.7539999999999996</v>
      </c>
      <c r="X3329" s="39">
        <f t="shared" si="255"/>
        <v>22.599527999999999</v>
      </c>
      <c r="Y3329" s="34">
        <v>6.8879999999999999</v>
      </c>
      <c r="AA3329" s="34">
        <v>430.59300000000002</v>
      </c>
      <c r="AB3329" s="34">
        <v>422.839</v>
      </c>
      <c r="AC3329" s="34">
        <v>423.70499999999998</v>
      </c>
      <c r="AD3329" s="34">
        <v>6.9870000000000001</v>
      </c>
      <c r="AE3329" s="34">
        <v>6.1210000000000004</v>
      </c>
      <c r="AF3329" s="34">
        <f t="shared" si="252"/>
        <v>0.86599999999998545</v>
      </c>
    </row>
    <row r="3330" spans="1:32" s="34" customFormat="1" x14ac:dyDescent="0.2">
      <c r="A3330" s="34" t="s">
        <v>200</v>
      </c>
      <c r="B3330" s="44">
        <v>473426095052530</v>
      </c>
      <c r="C3330" s="36">
        <v>315</v>
      </c>
      <c r="D3330" s="37">
        <v>34366</v>
      </c>
      <c r="E3330" s="37"/>
      <c r="F3330" s="37"/>
      <c r="G3330" s="37"/>
      <c r="H3330" s="37"/>
      <c r="I3330" s="37"/>
      <c r="J3330" s="38" t="s">
        <v>206</v>
      </c>
      <c r="K3330" s="38"/>
      <c r="L3330" s="38"/>
      <c r="M3330" s="38"/>
      <c r="N3330" s="38"/>
      <c r="O3330" s="38"/>
      <c r="P3330" s="38"/>
      <c r="U3330" s="39">
        <f t="shared" si="254"/>
        <v>25.611486000000003</v>
      </c>
      <c r="V3330" s="34">
        <v>7.806</v>
      </c>
      <c r="X3330" s="39">
        <f t="shared" si="255"/>
        <v>22.645462000000002</v>
      </c>
      <c r="Y3330" s="34">
        <v>6.9020000000000001</v>
      </c>
      <c r="AA3330" s="34">
        <v>430.59300000000002</v>
      </c>
      <c r="AB3330" s="34">
        <v>422.78699999999998</v>
      </c>
      <c r="AC3330" s="34">
        <v>423.69099999999997</v>
      </c>
      <c r="AD3330" s="34">
        <v>7.0389999999999997</v>
      </c>
      <c r="AE3330" s="34">
        <v>6.1349999999999998</v>
      </c>
      <c r="AF3330" s="34">
        <f t="shared" si="252"/>
        <v>0.90399999999999636</v>
      </c>
    </row>
    <row r="3331" spans="1:32" s="34" customFormat="1" x14ac:dyDescent="0.2">
      <c r="A3331" s="34" t="s">
        <v>200</v>
      </c>
      <c r="B3331" s="44">
        <v>473426095052530</v>
      </c>
      <c r="C3331" s="36">
        <v>315</v>
      </c>
      <c r="D3331" s="37">
        <v>34402</v>
      </c>
      <c r="E3331" s="37"/>
      <c r="F3331" s="37"/>
      <c r="G3331" s="37"/>
      <c r="H3331" s="37"/>
      <c r="I3331" s="37"/>
      <c r="J3331" s="38" t="s">
        <v>206</v>
      </c>
      <c r="K3331" s="38"/>
      <c r="L3331" s="38"/>
      <c r="M3331" s="38"/>
      <c r="N3331" s="38"/>
      <c r="O3331" s="38"/>
      <c r="P3331" s="38"/>
      <c r="U3331" s="39">
        <f t="shared" si="254"/>
        <v>25.850998999999998</v>
      </c>
      <c r="V3331" s="34">
        <v>7.8789999999999996</v>
      </c>
      <c r="X3331" s="39">
        <f t="shared" si="255"/>
        <v>22.701239000000001</v>
      </c>
      <c r="Y3331" s="34">
        <v>6.9189999999999996</v>
      </c>
      <c r="AA3331" s="34">
        <v>430.59300000000002</v>
      </c>
      <c r="AB3331" s="34">
        <v>422.714</v>
      </c>
      <c r="AC3331" s="34">
        <v>423.67399999999998</v>
      </c>
      <c r="AD3331" s="34">
        <v>7.1120000000000001</v>
      </c>
      <c r="AE3331" s="34">
        <v>6.1520000000000001</v>
      </c>
      <c r="AF3331" s="34">
        <f t="shared" si="252"/>
        <v>0.95999999999997954</v>
      </c>
    </row>
    <row r="3332" spans="1:32" s="34" customFormat="1" x14ac:dyDescent="0.2">
      <c r="A3332" s="34" t="s">
        <v>200</v>
      </c>
      <c r="B3332" s="44">
        <v>473426095052530</v>
      </c>
      <c r="C3332" s="36">
        <v>315</v>
      </c>
      <c r="D3332" s="37">
        <v>34438</v>
      </c>
      <c r="E3332" s="37"/>
      <c r="F3332" s="37"/>
      <c r="G3332" s="37"/>
      <c r="H3332" s="37"/>
      <c r="I3332" s="37"/>
      <c r="J3332" s="38" t="s">
        <v>206</v>
      </c>
      <c r="K3332" s="38"/>
      <c r="L3332" s="38"/>
      <c r="M3332" s="38"/>
      <c r="N3332" s="38"/>
      <c r="O3332" s="38"/>
      <c r="P3332" s="38"/>
      <c r="U3332" s="39">
        <f t="shared" si="254"/>
        <v>25.896933000000001</v>
      </c>
      <c r="V3332" s="34">
        <v>7.8929999999999998</v>
      </c>
      <c r="X3332" s="39">
        <f t="shared" si="255"/>
        <v>22.599527999999999</v>
      </c>
      <c r="Y3332" s="34">
        <v>6.8879999999999999</v>
      </c>
      <c r="AA3332" s="34">
        <v>430.59300000000002</v>
      </c>
      <c r="AB3332" s="34">
        <v>422.7</v>
      </c>
      <c r="AC3332" s="34">
        <v>423.70499999999998</v>
      </c>
      <c r="AD3332" s="34">
        <v>7.1260000000000003</v>
      </c>
      <c r="AE3332" s="34">
        <v>6.1210000000000004</v>
      </c>
      <c r="AF3332" s="34">
        <f t="shared" si="252"/>
        <v>1.0049999999999955</v>
      </c>
    </row>
    <row r="3333" spans="1:32" s="34" customFormat="1" x14ac:dyDescent="0.2">
      <c r="A3333" s="34" t="s">
        <v>200</v>
      </c>
      <c r="B3333" s="44">
        <v>473426095052530</v>
      </c>
      <c r="C3333" s="36">
        <v>315</v>
      </c>
      <c r="D3333" s="37">
        <v>34488</v>
      </c>
      <c r="E3333" s="37"/>
      <c r="F3333" s="37"/>
      <c r="G3333" s="37"/>
      <c r="H3333" s="37"/>
      <c r="I3333" s="37"/>
      <c r="J3333" s="38" t="s">
        <v>206</v>
      </c>
      <c r="K3333" s="38"/>
      <c r="L3333" s="38"/>
      <c r="M3333" s="38"/>
      <c r="N3333" s="38"/>
      <c r="O3333" s="38"/>
      <c r="P3333" s="38"/>
      <c r="U3333" s="39">
        <f t="shared" si="254"/>
        <v>25.184956000000003</v>
      </c>
      <c r="V3333" s="34">
        <v>7.6760000000000002</v>
      </c>
      <c r="X3333" s="39">
        <f t="shared" si="255"/>
        <v>22.435478</v>
      </c>
      <c r="Y3333" s="34">
        <v>6.8380000000000001</v>
      </c>
      <c r="AA3333" s="34">
        <v>430.59300000000002</v>
      </c>
      <c r="AB3333" s="34">
        <v>422.91699999999997</v>
      </c>
      <c r="AC3333" s="34">
        <v>423.755</v>
      </c>
      <c r="AD3333" s="34">
        <v>6.9089999999999998</v>
      </c>
      <c r="AE3333" s="34">
        <v>6.0709999999999997</v>
      </c>
      <c r="AF3333" s="34">
        <f t="shared" si="252"/>
        <v>0.83800000000002228</v>
      </c>
    </row>
    <row r="3334" spans="1:32" s="34" customFormat="1" x14ac:dyDescent="0.2">
      <c r="A3334" s="34" t="s">
        <v>200</v>
      </c>
      <c r="B3334" s="44">
        <v>473426095052530</v>
      </c>
      <c r="C3334" s="36">
        <v>315</v>
      </c>
      <c r="D3334" s="37">
        <v>34522</v>
      </c>
      <c r="E3334" s="37"/>
      <c r="F3334" s="37"/>
      <c r="G3334" s="37"/>
      <c r="H3334" s="37"/>
      <c r="I3334" s="37"/>
      <c r="J3334" s="38" t="s">
        <v>206</v>
      </c>
      <c r="K3334" s="38"/>
      <c r="L3334" s="38"/>
      <c r="M3334" s="38"/>
      <c r="N3334" s="38"/>
      <c r="O3334" s="38"/>
      <c r="P3334" s="38"/>
      <c r="U3334" s="39">
        <f t="shared" si="254"/>
        <v>24.952005000000003</v>
      </c>
      <c r="V3334" s="34">
        <v>7.6050000000000004</v>
      </c>
      <c r="X3334" s="39">
        <f t="shared" si="255"/>
        <v>22.340329000000001</v>
      </c>
      <c r="Y3334" s="34">
        <v>6.8090000000000002</v>
      </c>
      <c r="AA3334" s="34">
        <v>430.59300000000002</v>
      </c>
      <c r="AB3334" s="34">
        <v>422.988</v>
      </c>
      <c r="AC3334" s="34">
        <v>423.78399999999999</v>
      </c>
      <c r="AD3334" s="34">
        <v>6.8380000000000001</v>
      </c>
      <c r="AE3334" s="34">
        <v>6.0419999999999998</v>
      </c>
      <c r="AF3334" s="34">
        <f t="shared" si="252"/>
        <v>0.79599999999999227</v>
      </c>
    </row>
    <row r="3335" spans="1:32" s="34" customFormat="1" x14ac:dyDescent="0.2">
      <c r="A3335" s="34" t="s">
        <v>200</v>
      </c>
      <c r="B3335" s="44">
        <v>473426095052530</v>
      </c>
      <c r="C3335" s="36">
        <v>315</v>
      </c>
      <c r="D3335" s="37">
        <v>34561</v>
      </c>
      <c r="E3335" s="37"/>
      <c r="F3335" s="37"/>
      <c r="G3335" s="37"/>
      <c r="H3335" s="37"/>
      <c r="I3335" s="37"/>
      <c r="J3335" s="38" t="s">
        <v>206</v>
      </c>
      <c r="K3335" s="38"/>
      <c r="L3335" s="38"/>
      <c r="M3335" s="38"/>
      <c r="N3335" s="38"/>
      <c r="O3335" s="38"/>
      <c r="P3335" s="38"/>
      <c r="U3335" s="39"/>
      <c r="X3335" s="39">
        <f t="shared" si="255"/>
        <v>22.21237</v>
      </c>
      <c r="Y3335" s="34">
        <v>6.77</v>
      </c>
      <c r="AA3335" s="34">
        <v>430.59300000000002</v>
      </c>
      <c r="AC3335" s="34">
        <v>423.82299999999998</v>
      </c>
      <c r="AE3335" s="34">
        <v>6.0030000000000001</v>
      </c>
    </row>
    <row r="3336" spans="1:32" s="34" customFormat="1" x14ac:dyDescent="0.2">
      <c r="A3336" s="34" t="s">
        <v>200</v>
      </c>
      <c r="B3336" s="44">
        <v>473426095052530</v>
      </c>
      <c r="C3336" s="36">
        <v>315</v>
      </c>
      <c r="D3336" s="37">
        <v>34589</v>
      </c>
      <c r="E3336" s="37"/>
      <c r="F3336" s="37"/>
      <c r="G3336" s="37"/>
      <c r="H3336" s="37"/>
      <c r="I3336" s="37"/>
      <c r="J3336" s="38" t="s">
        <v>206</v>
      </c>
      <c r="K3336" s="38"/>
      <c r="L3336" s="38"/>
      <c r="M3336" s="38"/>
      <c r="N3336" s="38"/>
      <c r="O3336" s="38"/>
      <c r="P3336" s="38"/>
      <c r="U3336" s="39">
        <f t="shared" ref="U3336:U3344" si="256">V3336*3.281</f>
        <v>24.558285000000001</v>
      </c>
      <c r="V3336" s="34">
        <v>7.4850000000000003</v>
      </c>
      <c r="X3336" s="39">
        <f t="shared" si="255"/>
        <v>22.314081000000002</v>
      </c>
      <c r="Y3336" s="34">
        <v>6.8010000000000002</v>
      </c>
      <c r="AA3336" s="34">
        <v>430.59300000000002</v>
      </c>
      <c r="AB3336" s="34">
        <v>423.108</v>
      </c>
      <c r="AC3336" s="34">
        <v>423.79199999999997</v>
      </c>
      <c r="AD3336" s="34">
        <v>6.718</v>
      </c>
      <c r="AE3336" s="34">
        <v>6.0339999999999998</v>
      </c>
      <c r="AF3336" s="34">
        <f t="shared" si="252"/>
        <v>0.68399999999996908</v>
      </c>
    </row>
    <row r="3337" spans="1:32" s="34" customFormat="1" x14ac:dyDescent="0.2">
      <c r="A3337" s="34" t="s">
        <v>200</v>
      </c>
      <c r="B3337" s="44">
        <v>473426095052530</v>
      </c>
      <c r="C3337" s="36">
        <v>315</v>
      </c>
      <c r="D3337" s="37">
        <v>34611</v>
      </c>
      <c r="E3337" s="37"/>
      <c r="F3337" s="37"/>
      <c r="G3337" s="37"/>
      <c r="H3337" s="37"/>
      <c r="I3337" s="37"/>
      <c r="J3337" s="38" t="s">
        <v>206</v>
      </c>
      <c r="K3337" s="38"/>
      <c r="L3337" s="38"/>
      <c r="M3337" s="38"/>
      <c r="N3337" s="38"/>
      <c r="O3337" s="38"/>
      <c r="P3337" s="38"/>
      <c r="U3337" s="39">
        <f t="shared" si="256"/>
        <v>22.110659000000002</v>
      </c>
      <c r="V3337" s="34">
        <v>6.7389999999999999</v>
      </c>
      <c r="X3337" s="39"/>
      <c r="AA3337" s="34">
        <v>430.59300000000002</v>
      </c>
      <c r="AB3337" s="34">
        <v>423.85399999999998</v>
      </c>
      <c r="AD3337" s="34">
        <v>5.9720000000000004</v>
      </c>
    </row>
    <row r="3338" spans="1:32" s="34" customFormat="1" x14ac:dyDescent="0.2">
      <c r="A3338" s="34" t="s">
        <v>200</v>
      </c>
      <c r="B3338" s="44">
        <v>473426095052530</v>
      </c>
      <c r="C3338" s="36">
        <v>315</v>
      </c>
      <c r="D3338" s="37">
        <v>34648</v>
      </c>
      <c r="E3338" s="37"/>
      <c r="F3338" s="37"/>
      <c r="G3338" s="37"/>
      <c r="H3338" s="37"/>
      <c r="I3338" s="37"/>
      <c r="J3338" s="38" t="s">
        <v>206</v>
      </c>
      <c r="K3338" s="38"/>
      <c r="L3338" s="38"/>
      <c r="M3338" s="38"/>
      <c r="N3338" s="38"/>
      <c r="O3338" s="38"/>
      <c r="P3338" s="38"/>
      <c r="U3338" s="39">
        <f t="shared" si="256"/>
        <v>23.970986</v>
      </c>
      <c r="V3338" s="34">
        <v>7.306</v>
      </c>
      <c r="X3338" s="39">
        <f t="shared" ref="X3338:X3407" si="257">Y3338*3.281</f>
        <v>22.035196000000003</v>
      </c>
      <c r="Y3338" s="34">
        <v>6.7160000000000002</v>
      </c>
      <c r="AA3338" s="34">
        <v>430.59300000000002</v>
      </c>
      <c r="AB3338" s="34">
        <v>423.28699999999998</v>
      </c>
      <c r="AC3338" s="34">
        <v>423.87700000000001</v>
      </c>
      <c r="AD3338" s="34">
        <v>6.5389999999999997</v>
      </c>
      <c r="AE3338" s="34">
        <v>5.9489999999999998</v>
      </c>
      <c r="AF3338" s="34">
        <f t="shared" si="252"/>
        <v>0.59000000000003183</v>
      </c>
    </row>
    <row r="3339" spans="1:32" s="34" customFormat="1" x14ac:dyDescent="0.2">
      <c r="A3339" s="34" t="s">
        <v>200</v>
      </c>
      <c r="B3339" s="44">
        <v>473426095052530</v>
      </c>
      <c r="C3339" s="36">
        <v>315</v>
      </c>
      <c r="D3339" s="37">
        <v>34676</v>
      </c>
      <c r="E3339" s="37"/>
      <c r="F3339" s="37"/>
      <c r="G3339" s="37"/>
      <c r="H3339" s="37"/>
      <c r="I3339" s="37"/>
      <c r="J3339" s="38" t="s">
        <v>206</v>
      </c>
      <c r="K3339" s="38"/>
      <c r="L3339" s="38"/>
      <c r="M3339" s="38"/>
      <c r="N3339" s="38"/>
      <c r="O3339" s="38"/>
      <c r="P3339" s="38"/>
      <c r="U3339" s="39">
        <f t="shared" si="256"/>
        <v>23.967704999999999</v>
      </c>
      <c r="V3339" s="34">
        <v>7.3049999999999997</v>
      </c>
      <c r="X3339" s="39">
        <f t="shared" si="257"/>
        <v>22.022072000000001</v>
      </c>
      <c r="Y3339" s="34">
        <v>6.7119999999999997</v>
      </c>
      <c r="AA3339" s="34">
        <v>430.59300000000002</v>
      </c>
      <c r="AB3339" s="34">
        <v>423.28800000000001</v>
      </c>
      <c r="AC3339" s="34">
        <v>423.88099999999997</v>
      </c>
      <c r="AD3339" s="34">
        <v>6.5380000000000003</v>
      </c>
      <c r="AE3339" s="34">
        <v>5.9450000000000003</v>
      </c>
      <c r="AF3339" s="34">
        <f t="shared" si="252"/>
        <v>0.59299999999996089</v>
      </c>
    </row>
    <row r="3340" spans="1:32" s="34" customFormat="1" x14ac:dyDescent="0.2">
      <c r="A3340" s="34" t="s">
        <v>200</v>
      </c>
      <c r="B3340" s="44">
        <v>473426095052530</v>
      </c>
      <c r="C3340" s="36">
        <v>315</v>
      </c>
      <c r="D3340" s="37">
        <v>34702</v>
      </c>
      <c r="E3340" s="37"/>
      <c r="F3340" s="37"/>
      <c r="G3340" s="37"/>
      <c r="H3340" s="37"/>
      <c r="I3340" s="37"/>
      <c r="J3340" s="38" t="s">
        <v>206</v>
      </c>
      <c r="K3340" s="38"/>
      <c r="L3340" s="38"/>
      <c r="M3340" s="38"/>
      <c r="N3340" s="38"/>
      <c r="O3340" s="38"/>
      <c r="P3340" s="38"/>
      <c r="U3340" s="39">
        <f t="shared" si="256"/>
        <v>24.115349999999999</v>
      </c>
      <c r="V3340" s="34">
        <v>7.35</v>
      </c>
      <c r="X3340" s="39">
        <f t="shared" si="257"/>
        <v>22.113940000000003</v>
      </c>
      <c r="Y3340" s="34">
        <v>6.74</v>
      </c>
      <c r="AA3340" s="34">
        <v>430.59300000000002</v>
      </c>
      <c r="AB3340" s="34">
        <v>423.24</v>
      </c>
      <c r="AC3340" s="34">
        <v>423.85</v>
      </c>
      <c r="AD3340" s="34">
        <v>6.59</v>
      </c>
      <c r="AE3340" s="34">
        <v>5.97</v>
      </c>
      <c r="AF3340" s="34">
        <f t="shared" si="252"/>
        <v>0.61000000000001364</v>
      </c>
    </row>
    <row r="3341" spans="1:32" s="34" customFormat="1" x14ac:dyDescent="0.2">
      <c r="A3341" s="34" t="s">
        <v>200</v>
      </c>
      <c r="B3341" s="44">
        <v>473426095052530</v>
      </c>
      <c r="C3341" s="36">
        <v>315</v>
      </c>
      <c r="D3341" s="37">
        <v>34775</v>
      </c>
      <c r="E3341" s="37"/>
      <c r="F3341" s="37"/>
      <c r="G3341" s="37"/>
      <c r="H3341" s="37"/>
      <c r="I3341" s="37"/>
      <c r="J3341" s="38" t="s">
        <v>206</v>
      </c>
      <c r="K3341" s="38"/>
      <c r="L3341" s="38"/>
      <c r="M3341" s="38"/>
      <c r="N3341" s="38"/>
      <c r="O3341" s="38"/>
      <c r="P3341" s="38"/>
      <c r="U3341" s="39">
        <f t="shared" si="256"/>
        <v>24.840451000000002</v>
      </c>
      <c r="V3341" s="34">
        <v>7.5709999999999997</v>
      </c>
      <c r="X3341" s="39">
        <f t="shared" si="257"/>
        <v>22.330486000000001</v>
      </c>
      <c r="Y3341" s="34">
        <v>6.806</v>
      </c>
      <c r="AA3341" s="34">
        <v>430.59300000000002</v>
      </c>
      <c r="AB3341" s="34">
        <v>423.02199999999999</v>
      </c>
      <c r="AC3341" s="34">
        <v>423.78699999999998</v>
      </c>
      <c r="AD3341" s="34">
        <v>6.8040000000000003</v>
      </c>
      <c r="AE3341" s="34">
        <v>6.0389999999999997</v>
      </c>
      <c r="AF3341" s="34">
        <f t="shared" si="252"/>
        <v>0.76499999999998636</v>
      </c>
    </row>
    <row r="3342" spans="1:32" s="34" customFormat="1" x14ac:dyDescent="0.2">
      <c r="A3342" s="34" t="s">
        <v>200</v>
      </c>
      <c r="B3342" s="44">
        <v>473426095052530</v>
      </c>
      <c r="C3342" s="36">
        <v>315</v>
      </c>
      <c r="D3342" s="37">
        <v>34817</v>
      </c>
      <c r="E3342" s="37"/>
      <c r="F3342" s="37"/>
      <c r="G3342" s="37"/>
      <c r="H3342" s="37"/>
      <c r="I3342" s="37"/>
      <c r="J3342" s="38" t="s">
        <v>206</v>
      </c>
      <c r="K3342" s="38"/>
      <c r="L3342" s="38"/>
      <c r="M3342" s="38"/>
      <c r="N3342" s="38"/>
      <c r="O3342" s="38"/>
      <c r="P3342" s="38"/>
      <c r="U3342" s="39">
        <f t="shared" si="256"/>
        <v>24.669839000000003</v>
      </c>
      <c r="V3342" s="34">
        <v>7.5190000000000001</v>
      </c>
      <c r="X3342" s="39">
        <f t="shared" si="257"/>
        <v>22.192684000000003</v>
      </c>
      <c r="Y3342" s="34">
        <v>6.7640000000000002</v>
      </c>
      <c r="AA3342" s="34">
        <v>430.59300000000002</v>
      </c>
      <c r="AB3342" s="34">
        <f t="shared" ref="AB3342:AB3367" si="258">AA3342-V3342</f>
        <v>423.07400000000001</v>
      </c>
      <c r="AC3342" s="34">
        <f>AA3342-Y3342</f>
        <v>423.82900000000001</v>
      </c>
      <c r="AD3342" s="34">
        <f t="shared" ref="AD3342:AE3357" si="259">429.826-AB3342</f>
        <v>6.7520000000000095</v>
      </c>
      <c r="AE3342" s="34">
        <f t="shared" si="259"/>
        <v>5.9970000000000141</v>
      </c>
      <c r="AF3342" s="34">
        <f t="shared" si="252"/>
        <v>0.75499999999999545</v>
      </c>
    </row>
    <row r="3343" spans="1:32" s="34" customFormat="1" x14ac:dyDescent="0.2">
      <c r="A3343" s="34" t="s">
        <v>200</v>
      </c>
      <c r="B3343" s="44">
        <v>473426095052530</v>
      </c>
      <c r="C3343" s="36">
        <v>315</v>
      </c>
      <c r="D3343" s="37">
        <v>34859</v>
      </c>
      <c r="E3343" s="37"/>
      <c r="F3343" s="37"/>
      <c r="G3343" s="37"/>
      <c r="H3343" s="37"/>
      <c r="I3343" s="37"/>
      <c r="J3343" s="38" t="s">
        <v>206</v>
      </c>
      <c r="K3343" s="38"/>
      <c r="L3343" s="38"/>
      <c r="M3343" s="38"/>
      <c r="N3343" s="38"/>
      <c r="O3343" s="38"/>
      <c r="P3343" s="38"/>
      <c r="U3343" s="39">
        <f t="shared" si="256"/>
        <v>25.857561</v>
      </c>
      <c r="V3343" s="34">
        <v>7.8810000000000002</v>
      </c>
      <c r="X3343" s="39">
        <f t="shared" si="257"/>
        <v>22.025353000000003</v>
      </c>
      <c r="Y3343" s="34">
        <v>6.7130000000000001</v>
      </c>
      <c r="AA3343" s="34">
        <v>430.59300000000002</v>
      </c>
      <c r="AB3343" s="34">
        <f t="shared" si="258"/>
        <v>422.71199999999999</v>
      </c>
      <c r="AC3343" s="34">
        <f t="shared" ref="AC3343:AC3367" si="260">AA3343-Y3343</f>
        <v>423.88</v>
      </c>
      <c r="AD3343" s="34">
        <f t="shared" si="259"/>
        <v>7.1140000000000327</v>
      </c>
      <c r="AE3343" s="34">
        <f t="shared" si="259"/>
        <v>5.9460000000000264</v>
      </c>
      <c r="AF3343" s="34">
        <f t="shared" si="252"/>
        <v>1.1680000000000064</v>
      </c>
    </row>
    <row r="3344" spans="1:32" s="34" customFormat="1" x14ac:dyDescent="0.2">
      <c r="A3344" s="34" t="s">
        <v>200</v>
      </c>
      <c r="B3344" s="44">
        <v>473426095052530</v>
      </c>
      <c r="C3344" s="36">
        <v>315</v>
      </c>
      <c r="D3344" s="37">
        <v>35025</v>
      </c>
      <c r="E3344" s="37"/>
      <c r="F3344" s="37"/>
      <c r="G3344" s="37"/>
      <c r="H3344" s="37"/>
      <c r="I3344" s="37"/>
      <c r="J3344" s="38" t="s">
        <v>206</v>
      </c>
      <c r="K3344" s="38"/>
      <c r="L3344" s="38"/>
      <c r="M3344" s="38"/>
      <c r="N3344" s="38"/>
      <c r="O3344" s="38"/>
      <c r="P3344" s="38"/>
      <c r="U3344" s="39">
        <f t="shared" si="256"/>
        <v>24.669839000000003</v>
      </c>
      <c r="V3344" s="34">
        <v>7.5190000000000001</v>
      </c>
      <c r="X3344" s="39">
        <f t="shared" si="257"/>
        <v>22.166436000000001</v>
      </c>
      <c r="Y3344" s="34">
        <v>6.7560000000000002</v>
      </c>
      <c r="AA3344" s="34">
        <v>430.59300000000002</v>
      </c>
      <c r="AB3344" s="34">
        <f t="shared" si="258"/>
        <v>423.07400000000001</v>
      </c>
      <c r="AC3344" s="34">
        <f>AA3344-Y3344</f>
        <v>423.83699999999999</v>
      </c>
      <c r="AD3344" s="34">
        <f>429.826-AB3344</f>
        <v>6.7520000000000095</v>
      </c>
      <c r="AE3344" s="34">
        <f t="shared" si="259"/>
        <v>5.9890000000000327</v>
      </c>
      <c r="AF3344" s="34">
        <f t="shared" si="252"/>
        <v>0.76299999999997681</v>
      </c>
    </row>
    <row r="3345" spans="1:32" s="34" customFormat="1" x14ac:dyDescent="0.2">
      <c r="A3345" s="34" t="s">
        <v>200</v>
      </c>
      <c r="B3345" s="44">
        <v>473426095052530</v>
      </c>
      <c r="C3345" s="36">
        <v>315</v>
      </c>
      <c r="D3345" s="37">
        <v>35101</v>
      </c>
      <c r="E3345" s="37"/>
      <c r="F3345" s="37"/>
      <c r="G3345" s="37"/>
      <c r="H3345" s="37"/>
      <c r="I3345" s="37"/>
      <c r="J3345" s="38" t="s">
        <v>206</v>
      </c>
      <c r="K3345" s="38"/>
      <c r="L3345" s="38"/>
      <c r="M3345" s="38"/>
      <c r="N3345" s="38"/>
      <c r="O3345" s="38"/>
      <c r="P3345" s="38"/>
      <c r="U3345" s="39"/>
      <c r="X3345" s="39">
        <f t="shared" si="257"/>
        <v>22.327204999999999</v>
      </c>
      <c r="Y3345" s="34">
        <v>6.8049999999999997</v>
      </c>
      <c r="AA3345" s="34">
        <v>430.59300000000002</v>
      </c>
      <c r="AC3345" s="34">
        <f t="shared" si="260"/>
        <v>423.78800000000001</v>
      </c>
      <c r="AE3345" s="34">
        <f t="shared" si="259"/>
        <v>6.0380000000000109</v>
      </c>
    </row>
    <row r="3346" spans="1:32" s="34" customFormat="1" x14ac:dyDescent="0.2">
      <c r="A3346" s="34" t="s">
        <v>200</v>
      </c>
      <c r="B3346" s="44">
        <v>473426095052530</v>
      </c>
      <c r="C3346" s="36">
        <v>315</v>
      </c>
      <c r="D3346" s="37">
        <v>35143</v>
      </c>
      <c r="E3346" s="37"/>
      <c r="F3346" s="37"/>
      <c r="G3346" s="37"/>
      <c r="H3346" s="37"/>
      <c r="I3346" s="37"/>
      <c r="J3346" s="38" t="s">
        <v>206</v>
      </c>
      <c r="K3346" s="38"/>
      <c r="L3346" s="38"/>
      <c r="M3346" s="38"/>
      <c r="N3346" s="38"/>
      <c r="O3346" s="38"/>
      <c r="P3346" s="38"/>
      <c r="U3346" s="39">
        <f t="shared" ref="U3346:U3407" si="261">V3346*3.281</f>
        <v>25.453998000000002</v>
      </c>
      <c r="V3346" s="34">
        <v>7.758</v>
      </c>
      <c r="X3346" s="39">
        <f t="shared" si="257"/>
        <v>22.445321</v>
      </c>
      <c r="Y3346" s="34">
        <v>6.8410000000000002</v>
      </c>
      <c r="AA3346" s="34">
        <v>430.59300000000002</v>
      </c>
      <c r="AB3346" s="34">
        <f t="shared" si="258"/>
        <v>422.83500000000004</v>
      </c>
      <c r="AC3346" s="34">
        <f t="shared" si="260"/>
        <v>423.75200000000001</v>
      </c>
      <c r="AD3346" s="34">
        <f t="shared" si="259"/>
        <v>6.9909999999999854</v>
      </c>
      <c r="AE3346" s="34">
        <f t="shared" si="259"/>
        <v>6.0740000000000123</v>
      </c>
      <c r="AF3346" s="34">
        <f t="shared" si="252"/>
        <v>0.91699999999997317</v>
      </c>
    </row>
    <row r="3347" spans="1:32" s="34" customFormat="1" x14ac:dyDescent="0.2">
      <c r="A3347" s="34" t="s">
        <v>200</v>
      </c>
      <c r="B3347" s="44">
        <v>473426095052530</v>
      </c>
      <c r="C3347" s="36">
        <v>315</v>
      </c>
      <c r="D3347" s="37">
        <v>35213</v>
      </c>
      <c r="E3347" s="37"/>
      <c r="F3347" s="37"/>
      <c r="G3347" s="37"/>
      <c r="H3347" s="37"/>
      <c r="I3347" s="37"/>
      <c r="J3347" s="38" t="s">
        <v>206</v>
      </c>
      <c r="K3347" s="38"/>
      <c r="L3347" s="38"/>
      <c r="M3347" s="38"/>
      <c r="N3347" s="38"/>
      <c r="O3347" s="38"/>
      <c r="P3347" s="38"/>
      <c r="U3347" s="39">
        <f t="shared" si="261"/>
        <v>23.462430999999999</v>
      </c>
      <c r="V3347" s="34">
        <v>7.1509999999999998</v>
      </c>
      <c r="X3347" s="39">
        <f t="shared" si="257"/>
        <v>21.634914000000002</v>
      </c>
      <c r="Y3347" s="34">
        <v>6.5940000000000003</v>
      </c>
      <c r="AA3347" s="34">
        <v>430.59300000000002</v>
      </c>
      <c r="AB3347" s="34">
        <f t="shared" si="258"/>
        <v>423.44200000000001</v>
      </c>
      <c r="AC3347" s="34">
        <f t="shared" si="260"/>
        <v>423.99900000000002</v>
      </c>
      <c r="AD3347" s="34">
        <f t="shared" si="259"/>
        <v>6.3840000000000146</v>
      </c>
      <c r="AE3347" s="34">
        <f t="shared" si="259"/>
        <v>5.8269999999999982</v>
      </c>
      <c r="AF3347" s="34">
        <f t="shared" si="252"/>
        <v>0.55700000000001637</v>
      </c>
    </row>
    <row r="3348" spans="1:32" s="34" customFormat="1" x14ac:dyDescent="0.2">
      <c r="A3348" s="34" t="s">
        <v>200</v>
      </c>
      <c r="B3348" s="44">
        <v>473426095052530</v>
      </c>
      <c r="C3348" s="36">
        <v>315</v>
      </c>
      <c r="D3348" s="37">
        <v>35240</v>
      </c>
      <c r="E3348" s="37"/>
      <c r="F3348" s="37"/>
      <c r="G3348" s="37"/>
      <c r="H3348" s="37"/>
      <c r="I3348" s="37"/>
      <c r="J3348" s="38" t="s">
        <v>206</v>
      </c>
      <c r="K3348" s="38"/>
      <c r="L3348" s="38"/>
      <c r="M3348" s="38"/>
      <c r="N3348" s="38"/>
      <c r="O3348" s="38"/>
      <c r="P3348" s="38"/>
      <c r="U3348" s="39">
        <f t="shared" si="261"/>
        <v>23.364001000000002</v>
      </c>
      <c r="V3348" s="34">
        <v>7.1210000000000004</v>
      </c>
      <c r="X3348" s="39"/>
      <c r="AA3348" s="34">
        <v>430.59300000000002</v>
      </c>
      <c r="AB3348" s="34">
        <f t="shared" si="258"/>
        <v>423.47200000000004</v>
      </c>
      <c r="AC3348" s="34">
        <f t="shared" si="260"/>
        <v>430.59300000000002</v>
      </c>
      <c r="AD3348" s="34">
        <f t="shared" si="259"/>
        <v>6.353999999999985</v>
      </c>
      <c r="AE3348" s="34">
        <f t="shared" si="259"/>
        <v>-0.76699999999999591</v>
      </c>
    </row>
    <row r="3349" spans="1:32" s="34" customFormat="1" x14ac:dyDescent="0.2">
      <c r="A3349" s="34" t="s">
        <v>200</v>
      </c>
      <c r="B3349" s="44">
        <v>473426095052530</v>
      </c>
      <c r="C3349" s="36">
        <v>315</v>
      </c>
      <c r="D3349" s="37">
        <v>35286</v>
      </c>
      <c r="E3349" s="37"/>
      <c r="F3349" s="37"/>
      <c r="G3349" s="37"/>
      <c r="H3349" s="37"/>
      <c r="I3349" s="37"/>
      <c r="J3349" s="38" t="s">
        <v>206</v>
      </c>
      <c r="K3349" s="38"/>
      <c r="L3349" s="38"/>
      <c r="M3349" s="38"/>
      <c r="N3349" s="38"/>
      <c r="O3349" s="38"/>
      <c r="P3349" s="38"/>
      <c r="U3349" s="39">
        <f t="shared" si="261"/>
        <v>23.925052000000001</v>
      </c>
      <c r="V3349" s="34">
        <v>7.2919999999999998</v>
      </c>
      <c r="X3349" s="39">
        <f t="shared" si="257"/>
        <v>21.969576</v>
      </c>
      <c r="Y3349" s="34">
        <v>6.6959999999999997</v>
      </c>
      <c r="AA3349" s="34">
        <v>430.59300000000002</v>
      </c>
      <c r="AB3349" s="34">
        <f t="shared" si="258"/>
        <v>423.30100000000004</v>
      </c>
      <c r="AC3349" s="34">
        <f t="shared" si="260"/>
        <v>423.89699999999999</v>
      </c>
      <c r="AD3349" s="34">
        <f t="shared" si="259"/>
        <v>6.5249999999999773</v>
      </c>
      <c r="AE3349" s="34">
        <f t="shared" si="259"/>
        <v>5.9290000000000305</v>
      </c>
      <c r="AF3349" s="34">
        <f t="shared" si="252"/>
        <v>0.59599999999994679</v>
      </c>
    </row>
    <row r="3350" spans="1:32" s="34" customFormat="1" x14ac:dyDescent="0.2">
      <c r="A3350" s="34" t="s">
        <v>200</v>
      </c>
      <c r="B3350" s="44">
        <v>473426095052530</v>
      </c>
      <c r="C3350" s="36">
        <v>315</v>
      </c>
      <c r="D3350" s="37">
        <v>35311</v>
      </c>
      <c r="E3350" s="37"/>
      <c r="F3350" s="37"/>
      <c r="G3350" s="37"/>
      <c r="H3350" s="37"/>
      <c r="I3350" s="37"/>
      <c r="J3350" s="38" t="s">
        <v>206</v>
      </c>
      <c r="K3350" s="38"/>
      <c r="L3350" s="38"/>
      <c r="M3350" s="38"/>
      <c r="N3350" s="38"/>
      <c r="O3350" s="38"/>
      <c r="P3350" s="38"/>
      <c r="U3350" s="39">
        <f t="shared" si="261"/>
        <v>24.440169000000001</v>
      </c>
      <c r="V3350" s="34">
        <v>7.4489999999999998</v>
      </c>
      <c r="X3350" s="39">
        <f t="shared" si="257"/>
        <v>22.110659000000002</v>
      </c>
      <c r="Y3350" s="34">
        <v>6.7389999999999999</v>
      </c>
      <c r="AA3350" s="34">
        <v>430.59300000000002</v>
      </c>
      <c r="AB3350" s="34">
        <f t="shared" si="258"/>
        <v>423.14400000000001</v>
      </c>
      <c r="AC3350" s="34">
        <f t="shared" si="260"/>
        <v>423.85400000000004</v>
      </c>
      <c r="AD3350" s="34">
        <f t="shared" si="259"/>
        <v>6.6820000000000164</v>
      </c>
      <c r="AE3350" s="34">
        <f t="shared" si="259"/>
        <v>5.97199999999998</v>
      </c>
      <c r="AF3350" s="34">
        <f t="shared" si="252"/>
        <v>0.71000000000003638</v>
      </c>
    </row>
    <row r="3351" spans="1:32" s="34" customFormat="1" x14ac:dyDescent="0.2">
      <c r="A3351" s="34" t="s">
        <v>200</v>
      </c>
      <c r="B3351" s="44">
        <v>473426095052530</v>
      </c>
      <c r="C3351" s="36">
        <v>315</v>
      </c>
      <c r="D3351" s="37">
        <v>35359</v>
      </c>
      <c r="E3351" s="37"/>
      <c r="F3351" s="37"/>
      <c r="G3351" s="37"/>
      <c r="H3351" s="37"/>
      <c r="I3351" s="37"/>
      <c r="J3351" s="38" t="s">
        <v>206</v>
      </c>
      <c r="K3351" s="38"/>
      <c r="L3351" s="38"/>
      <c r="M3351" s="38"/>
      <c r="N3351" s="38"/>
      <c r="O3351" s="38"/>
      <c r="P3351" s="38"/>
      <c r="U3351" s="39">
        <f t="shared" si="261"/>
        <v>25.217766000000001</v>
      </c>
      <c r="V3351" s="34">
        <v>7.6859999999999999</v>
      </c>
      <c r="X3351" s="39">
        <f t="shared" si="257"/>
        <v>22.245180000000001</v>
      </c>
      <c r="Y3351" s="34">
        <v>6.78</v>
      </c>
      <c r="AA3351" s="34">
        <v>430.59300000000002</v>
      </c>
      <c r="AB3351" s="34">
        <f t="shared" si="258"/>
        <v>422.90700000000004</v>
      </c>
      <c r="AC3351" s="34">
        <f t="shared" si="260"/>
        <v>423.81300000000005</v>
      </c>
      <c r="AD3351" s="34">
        <f t="shared" si="259"/>
        <v>6.9189999999999827</v>
      </c>
      <c r="AE3351" s="34">
        <f t="shared" si="259"/>
        <v>6.0129999999999768</v>
      </c>
      <c r="AF3351" s="34">
        <f t="shared" si="252"/>
        <v>0.90600000000000591</v>
      </c>
    </row>
    <row r="3352" spans="1:32" s="34" customFormat="1" x14ac:dyDescent="0.2">
      <c r="A3352" s="34" t="s">
        <v>200</v>
      </c>
      <c r="B3352" s="44">
        <v>473426095052530</v>
      </c>
      <c r="C3352" s="36">
        <v>315</v>
      </c>
      <c r="D3352" s="37">
        <v>35419</v>
      </c>
      <c r="E3352" s="37"/>
      <c r="F3352" s="37"/>
      <c r="G3352" s="37"/>
      <c r="H3352" s="37"/>
      <c r="I3352" s="37"/>
      <c r="J3352" s="38" t="s">
        <v>206</v>
      </c>
      <c r="K3352" s="38"/>
      <c r="L3352" s="38"/>
      <c r="M3352" s="38"/>
      <c r="N3352" s="38"/>
      <c r="O3352" s="38"/>
      <c r="P3352" s="38"/>
      <c r="U3352" s="39">
        <f t="shared" si="261"/>
        <v>24.948724000000002</v>
      </c>
      <c r="V3352" s="34">
        <v>7.6040000000000001</v>
      </c>
      <c r="X3352" s="39">
        <f t="shared" si="257"/>
        <v>22.264865999999998</v>
      </c>
      <c r="Y3352" s="34">
        <v>6.7859999999999996</v>
      </c>
      <c r="AA3352" s="34">
        <v>430.59300000000002</v>
      </c>
      <c r="AB3352" s="34">
        <f t="shared" si="258"/>
        <v>422.98900000000003</v>
      </c>
      <c r="AC3352" s="34">
        <f t="shared" si="260"/>
        <v>423.80700000000002</v>
      </c>
      <c r="AD3352" s="34">
        <f t="shared" si="259"/>
        <v>6.8369999999999891</v>
      </c>
      <c r="AE3352" s="34">
        <f t="shared" si="259"/>
        <v>6.0190000000000055</v>
      </c>
      <c r="AF3352" s="34">
        <f t="shared" si="252"/>
        <v>0.81799999999998363</v>
      </c>
    </row>
    <row r="3353" spans="1:32" s="34" customFormat="1" x14ac:dyDescent="0.2">
      <c r="A3353" s="34" t="s">
        <v>200</v>
      </c>
      <c r="B3353" s="44">
        <v>473426095052530</v>
      </c>
      <c r="C3353" s="36">
        <v>315</v>
      </c>
      <c r="D3353" s="37">
        <v>35487</v>
      </c>
      <c r="E3353" s="37"/>
      <c r="F3353" s="37"/>
      <c r="G3353" s="37"/>
      <c r="H3353" s="37"/>
      <c r="I3353" s="37"/>
      <c r="J3353" s="38" t="s">
        <v>206</v>
      </c>
      <c r="K3353" s="38"/>
      <c r="L3353" s="38"/>
      <c r="M3353" s="38"/>
      <c r="N3353" s="38"/>
      <c r="O3353" s="38"/>
      <c r="P3353" s="38"/>
      <c r="U3353" s="39">
        <f t="shared" si="261"/>
        <v>25.499932000000001</v>
      </c>
      <c r="V3353" s="34">
        <v>7.7720000000000002</v>
      </c>
      <c r="X3353" s="39">
        <f t="shared" si="257"/>
        <v>22.422353999999999</v>
      </c>
      <c r="Y3353" s="34">
        <v>6.8339999999999996</v>
      </c>
      <c r="AA3353" s="34">
        <v>430.59300000000002</v>
      </c>
      <c r="AB3353" s="34">
        <f t="shared" si="258"/>
        <v>422.82100000000003</v>
      </c>
      <c r="AC3353" s="34">
        <f t="shared" si="260"/>
        <v>423.75900000000001</v>
      </c>
      <c r="AD3353" s="34">
        <f t="shared" si="259"/>
        <v>7.0049999999999955</v>
      </c>
      <c r="AE3353" s="34">
        <f t="shared" si="259"/>
        <v>6.0670000000000073</v>
      </c>
      <c r="AF3353" s="34">
        <f t="shared" si="252"/>
        <v>0.93799999999998818</v>
      </c>
    </row>
    <row r="3354" spans="1:32" s="34" customFormat="1" x14ac:dyDescent="0.2">
      <c r="A3354" s="34" t="s">
        <v>200</v>
      </c>
      <c r="B3354" s="44">
        <v>473426095052530</v>
      </c>
      <c r="C3354" s="36">
        <v>315</v>
      </c>
      <c r="D3354" s="37">
        <v>35551</v>
      </c>
      <c r="E3354" s="37"/>
      <c r="F3354" s="37"/>
      <c r="G3354" s="37"/>
      <c r="H3354" s="37"/>
      <c r="I3354" s="37"/>
      <c r="J3354" s="38" t="s">
        <v>206</v>
      </c>
      <c r="K3354" s="38"/>
      <c r="L3354" s="38"/>
      <c r="M3354" s="38"/>
      <c r="N3354" s="38"/>
      <c r="O3354" s="38"/>
      <c r="P3354" s="38"/>
      <c r="U3354" s="39">
        <f t="shared" si="261"/>
        <v>23.718349</v>
      </c>
      <c r="V3354" s="34">
        <v>7.2290000000000001</v>
      </c>
      <c r="X3354" s="39">
        <f t="shared" si="257"/>
        <v>21.871146000000003</v>
      </c>
      <c r="Y3354" s="34">
        <v>6.6660000000000004</v>
      </c>
      <c r="AA3354" s="34">
        <v>430.59300000000002</v>
      </c>
      <c r="AB3354" s="34">
        <f t="shared" si="258"/>
        <v>423.36400000000003</v>
      </c>
      <c r="AC3354" s="34">
        <f t="shared" si="260"/>
        <v>423.92700000000002</v>
      </c>
      <c r="AD3354" s="34">
        <f t="shared" si="259"/>
        <v>6.4619999999999891</v>
      </c>
      <c r="AE3354" s="34">
        <f t="shared" si="259"/>
        <v>5.8990000000000009</v>
      </c>
      <c r="AF3354" s="34">
        <f t="shared" si="252"/>
        <v>0.56299999999998818</v>
      </c>
    </row>
    <row r="3355" spans="1:32" s="34" customFormat="1" x14ac:dyDescent="0.2">
      <c r="A3355" s="34" t="s">
        <v>200</v>
      </c>
      <c r="B3355" s="44">
        <v>473426095052530</v>
      </c>
      <c r="C3355" s="36">
        <v>315</v>
      </c>
      <c r="D3355" s="37">
        <v>35586</v>
      </c>
      <c r="E3355" s="37"/>
      <c r="F3355" s="37"/>
      <c r="G3355" s="37"/>
      <c r="H3355" s="37"/>
      <c r="I3355" s="37"/>
      <c r="J3355" s="38" t="s">
        <v>206</v>
      </c>
      <c r="K3355" s="38"/>
      <c r="L3355" s="38"/>
      <c r="M3355" s="38"/>
      <c r="N3355" s="38"/>
      <c r="O3355" s="38"/>
      <c r="P3355" s="38"/>
      <c r="U3355" s="39">
        <f t="shared" si="261"/>
        <v>23.626480999999998</v>
      </c>
      <c r="V3355" s="34">
        <v>7.2009999999999996</v>
      </c>
      <c r="X3355" s="39">
        <f t="shared" si="257"/>
        <v>21.821930999999999</v>
      </c>
      <c r="Y3355" s="34">
        <v>6.6509999999999998</v>
      </c>
      <c r="AA3355" s="34">
        <v>430.59300000000002</v>
      </c>
      <c r="AB3355" s="34">
        <f t="shared" si="258"/>
        <v>423.392</v>
      </c>
      <c r="AC3355" s="34">
        <f t="shared" si="260"/>
        <v>423.94200000000001</v>
      </c>
      <c r="AD3355" s="34">
        <f t="shared" si="259"/>
        <v>6.4340000000000259</v>
      </c>
      <c r="AE3355" s="34">
        <f t="shared" si="259"/>
        <v>5.8840000000000146</v>
      </c>
      <c r="AF3355" s="34">
        <f t="shared" si="252"/>
        <v>0.55000000000001137</v>
      </c>
    </row>
    <row r="3356" spans="1:32" s="34" customFormat="1" x14ac:dyDescent="0.2">
      <c r="A3356" s="34" t="s">
        <v>200</v>
      </c>
      <c r="B3356" s="44">
        <v>473426095052530</v>
      </c>
      <c r="C3356" s="36">
        <v>315</v>
      </c>
      <c r="D3356" s="37">
        <v>35651</v>
      </c>
      <c r="E3356" s="37"/>
      <c r="F3356" s="37"/>
      <c r="G3356" s="37"/>
      <c r="H3356" s="37"/>
      <c r="I3356" s="37"/>
      <c r="J3356" s="38" t="s">
        <v>206</v>
      </c>
      <c r="K3356" s="38"/>
      <c r="L3356" s="38"/>
      <c r="M3356" s="38"/>
      <c r="N3356" s="38"/>
      <c r="O3356" s="38"/>
      <c r="P3356" s="38"/>
      <c r="U3356" s="39">
        <f t="shared" si="261"/>
        <v>22.750454000000001</v>
      </c>
      <c r="V3356" s="34">
        <v>6.9340000000000002</v>
      </c>
      <c r="X3356" s="39">
        <f t="shared" si="257"/>
        <v>21.454459</v>
      </c>
      <c r="Y3356" s="34">
        <v>6.5389999999999997</v>
      </c>
      <c r="AA3356" s="34">
        <v>430.59300000000002</v>
      </c>
      <c r="AB3356" s="34">
        <f t="shared" si="258"/>
        <v>423.65899999999999</v>
      </c>
      <c r="AC3356" s="34">
        <f t="shared" si="260"/>
        <v>424.05400000000003</v>
      </c>
      <c r="AD3356" s="34">
        <f t="shared" si="259"/>
        <v>6.16700000000003</v>
      </c>
      <c r="AE3356" s="34">
        <f t="shared" si="259"/>
        <v>5.7719999999999914</v>
      </c>
      <c r="AF3356" s="34">
        <f t="shared" si="252"/>
        <v>0.39500000000003865</v>
      </c>
    </row>
    <row r="3357" spans="1:32" s="34" customFormat="1" x14ac:dyDescent="0.2">
      <c r="A3357" s="34" t="s">
        <v>200</v>
      </c>
      <c r="B3357" s="44">
        <v>473426095052530</v>
      </c>
      <c r="C3357" s="36">
        <v>315</v>
      </c>
      <c r="D3357" s="37">
        <v>35693</v>
      </c>
      <c r="E3357" s="37"/>
      <c r="F3357" s="37"/>
      <c r="G3357" s="37"/>
      <c r="H3357" s="37"/>
      <c r="I3357" s="37"/>
      <c r="J3357" s="38" t="s">
        <v>206</v>
      </c>
      <c r="K3357" s="38"/>
      <c r="L3357" s="38"/>
      <c r="M3357" s="38"/>
      <c r="N3357" s="38"/>
      <c r="O3357" s="38"/>
      <c r="P3357" s="38"/>
      <c r="U3357" s="39">
        <f t="shared" si="261"/>
        <v>23.547736999999998</v>
      </c>
      <c r="V3357" s="34">
        <v>7.1769999999999996</v>
      </c>
      <c r="X3357" s="39">
        <f t="shared" si="257"/>
        <v>21.779278000000001</v>
      </c>
      <c r="Y3357" s="34">
        <v>6.6379999999999999</v>
      </c>
      <c r="AA3357" s="34">
        <v>430.59300000000002</v>
      </c>
      <c r="AB3357" s="34">
        <f t="shared" si="258"/>
        <v>423.416</v>
      </c>
      <c r="AC3357" s="34">
        <f t="shared" si="260"/>
        <v>423.95500000000004</v>
      </c>
      <c r="AD3357" s="34">
        <f t="shared" si="259"/>
        <v>6.410000000000025</v>
      </c>
      <c r="AE3357" s="34">
        <f t="shared" si="259"/>
        <v>5.8709999999999809</v>
      </c>
      <c r="AF3357" s="34">
        <f t="shared" si="252"/>
        <v>0.53900000000004411</v>
      </c>
    </row>
    <row r="3358" spans="1:32" s="34" customFormat="1" x14ac:dyDescent="0.2">
      <c r="A3358" s="34" t="s">
        <v>200</v>
      </c>
      <c r="B3358" s="44">
        <v>473426095052530</v>
      </c>
      <c r="C3358" s="36">
        <v>315</v>
      </c>
      <c r="D3358" s="37">
        <v>35731</v>
      </c>
      <c r="E3358" s="37"/>
      <c r="F3358" s="37"/>
      <c r="G3358" s="37"/>
      <c r="H3358" s="37"/>
      <c r="I3358" s="37"/>
      <c r="J3358" s="38" t="s">
        <v>206</v>
      </c>
      <c r="K3358" s="38"/>
      <c r="L3358" s="38"/>
      <c r="M3358" s="38"/>
      <c r="N3358" s="38"/>
      <c r="O3358" s="38"/>
      <c r="P3358" s="38"/>
      <c r="U3358" s="39">
        <f t="shared" si="261"/>
        <v>23.816779</v>
      </c>
      <c r="V3358" s="34">
        <v>7.2590000000000003</v>
      </c>
      <c r="X3358" s="39">
        <f t="shared" si="257"/>
        <v>21.795683</v>
      </c>
      <c r="Y3358" s="34">
        <v>6.6429999999999998</v>
      </c>
      <c r="AA3358" s="34">
        <v>430.59300000000002</v>
      </c>
      <c r="AB3358" s="34">
        <f t="shared" si="258"/>
        <v>423.334</v>
      </c>
      <c r="AC3358" s="34">
        <f t="shared" si="260"/>
        <v>423.95000000000005</v>
      </c>
      <c r="AD3358" s="34">
        <f t="shared" ref="AD3358:AE3373" si="262">429.826-AB3358</f>
        <v>6.4920000000000186</v>
      </c>
      <c r="AE3358" s="34">
        <f t="shared" si="262"/>
        <v>5.8759999999999764</v>
      </c>
      <c r="AF3358" s="34">
        <f t="shared" si="252"/>
        <v>0.61600000000004229</v>
      </c>
    </row>
    <row r="3359" spans="1:32" s="34" customFormat="1" x14ac:dyDescent="0.2">
      <c r="A3359" s="34" t="s">
        <v>200</v>
      </c>
      <c r="B3359" s="44">
        <v>473426095052530</v>
      </c>
      <c r="C3359" s="36">
        <v>315</v>
      </c>
      <c r="D3359" s="37">
        <v>35754</v>
      </c>
      <c r="E3359" s="37"/>
      <c r="F3359" s="37"/>
      <c r="G3359" s="37"/>
      <c r="H3359" s="37"/>
      <c r="I3359" s="37"/>
      <c r="J3359" s="38" t="s">
        <v>206</v>
      </c>
      <c r="K3359" s="38"/>
      <c r="L3359" s="38"/>
      <c r="M3359" s="38"/>
      <c r="N3359" s="38"/>
      <c r="O3359" s="38"/>
      <c r="P3359" s="38"/>
      <c r="U3359" s="39">
        <f t="shared" si="261"/>
        <v>24.092383000000002</v>
      </c>
      <c r="V3359" s="34">
        <v>7.343</v>
      </c>
      <c r="X3359" s="39">
        <f t="shared" si="257"/>
        <v>21.871146000000003</v>
      </c>
      <c r="Y3359" s="34">
        <v>6.6660000000000004</v>
      </c>
      <c r="AA3359" s="34">
        <v>430.59300000000002</v>
      </c>
      <c r="AB3359" s="34">
        <f t="shared" si="258"/>
        <v>423.25</v>
      </c>
      <c r="AC3359" s="34">
        <f t="shared" si="260"/>
        <v>423.92700000000002</v>
      </c>
      <c r="AD3359" s="34">
        <f t="shared" si="262"/>
        <v>6.5760000000000218</v>
      </c>
      <c r="AE3359" s="34">
        <f t="shared" si="262"/>
        <v>5.8990000000000009</v>
      </c>
      <c r="AF3359" s="34">
        <f t="shared" si="252"/>
        <v>0.67700000000002092</v>
      </c>
    </row>
    <row r="3360" spans="1:32" s="34" customFormat="1" x14ac:dyDescent="0.2">
      <c r="A3360" s="34" t="s">
        <v>200</v>
      </c>
      <c r="B3360" s="44">
        <v>473426095052530</v>
      </c>
      <c r="C3360" s="36">
        <v>315</v>
      </c>
      <c r="D3360" s="37">
        <v>35776</v>
      </c>
      <c r="E3360" s="37"/>
      <c r="F3360" s="37"/>
      <c r="G3360" s="37"/>
      <c r="H3360" s="37"/>
      <c r="I3360" s="37"/>
      <c r="J3360" s="38" t="s">
        <v>206</v>
      </c>
      <c r="K3360" s="38"/>
      <c r="L3360" s="38"/>
      <c r="M3360" s="38"/>
      <c r="N3360" s="38"/>
      <c r="O3360" s="38"/>
      <c r="P3360" s="38"/>
      <c r="U3360" s="39">
        <f t="shared" si="261"/>
        <v>24.256433000000001</v>
      </c>
      <c r="V3360" s="34">
        <v>7.3929999999999998</v>
      </c>
      <c r="X3360" s="39">
        <f t="shared" si="257"/>
        <v>21.940047000000003</v>
      </c>
      <c r="Y3360" s="34">
        <v>6.6870000000000003</v>
      </c>
      <c r="AA3360" s="34">
        <v>430.59300000000002</v>
      </c>
      <c r="AB3360" s="34">
        <f t="shared" si="258"/>
        <v>423.20000000000005</v>
      </c>
      <c r="AC3360" s="34">
        <f t="shared" si="260"/>
        <v>423.90600000000001</v>
      </c>
      <c r="AD3360" s="34">
        <f t="shared" si="262"/>
        <v>6.6259999999999764</v>
      </c>
      <c r="AE3360" s="34">
        <f t="shared" si="262"/>
        <v>5.9200000000000159</v>
      </c>
      <c r="AF3360" s="34">
        <f t="shared" si="252"/>
        <v>0.70599999999996044</v>
      </c>
    </row>
    <row r="3361" spans="1:32" s="34" customFormat="1" x14ac:dyDescent="0.2">
      <c r="A3361" s="34" t="s">
        <v>200</v>
      </c>
      <c r="B3361" s="44">
        <v>473426095052530</v>
      </c>
      <c r="C3361" s="36">
        <v>315</v>
      </c>
      <c r="D3361" s="37">
        <v>35817</v>
      </c>
      <c r="E3361" s="37"/>
      <c r="F3361" s="37"/>
      <c r="G3361" s="37"/>
      <c r="H3361" s="37"/>
      <c r="I3361" s="37"/>
      <c r="J3361" s="38" t="s">
        <v>206</v>
      </c>
      <c r="K3361" s="38"/>
      <c r="L3361" s="38"/>
      <c r="M3361" s="38"/>
      <c r="N3361" s="38"/>
      <c r="O3361" s="38"/>
      <c r="P3361" s="38"/>
      <c r="U3361" s="39">
        <f t="shared" si="261"/>
        <v>24.548442000000001</v>
      </c>
      <c r="V3361" s="34">
        <v>7.4820000000000002</v>
      </c>
      <c r="X3361" s="39">
        <f t="shared" si="257"/>
        <v>22.087692000000001</v>
      </c>
      <c r="Y3361" s="34">
        <v>6.7320000000000002</v>
      </c>
      <c r="AA3361" s="34">
        <v>430.59300000000002</v>
      </c>
      <c r="AB3361" s="34">
        <f t="shared" si="258"/>
        <v>423.11099999999999</v>
      </c>
      <c r="AC3361" s="34">
        <f t="shared" si="260"/>
        <v>423.86099999999999</v>
      </c>
      <c r="AD3361" s="34">
        <f t="shared" si="262"/>
        <v>6.7150000000000318</v>
      </c>
      <c r="AE3361" s="34">
        <f t="shared" si="262"/>
        <v>5.9650000000000318</v>
      </c>
      <c r="AF3361" s="34">
        <f t="shared" si="252"/>
        <v>0.75</v>
      </c>
    </row>
    <row r="3362" spans="1:32" s="34" customFormat="1" x14ac:dyDescent="0.2">
      <c r="A3362" s="34" t="s">
        <v>200</v>
      </c>
      <c r="B3362" s="44">
        <v>473426095052530</v>
      </c>
      <c r="C3362" s="36">
        <v>315</v>
      </c>
      <c r="D3362" s="37">
        <v>35845</v>
      </c>
      <c r="E3362" s="37"/>
      <c r="F3362" s="37"/>
      <c r="G3362" s="37"/>
      <c r="H3362" s="37"/>
      <c r="I3362" s="37"/>
      <c r="J3362" s="38" t="s">
        <v>206</v>
      </c>
      <c r="K3362" s="38"/>
      <c r="L3362" s="38"/>
      <c r="M3362" s="38"/>
      <c r="N3362" s="38"/>
      <c r="O3362" s="38"/>
      <c r="P3362" s="38"/>
      <c r="U3362" s="39">
        <f t="shared" si="261"/>
        <v>24.801079000000001</v>
      </c>
      <c r="V3362" s="34">
        <v>7.5590000000000002</v>
      </c>
      <c r="X3362" s="39">
        <f t="shared" si="257"/>
        <v>22.186122000000001</v>
      </c>
      <c r="Y3362" s="34">
        <v>6.7619999999999996</v>
      </c>
      <c r="AA3362" s="34">
        <v>430.59300000000002</v>
      </c>
      <c r="AB3362" s="34">
        <f t="shared" si="258"/>
        <v>423.03399999999999</v>
      </c>
      <c r="AC3362" s="34">
        <f t="shared" si="260"/>
        <v>423.83100000000002</v>
      </c>
      <c r="AD3362" s="34">
        <f t="shared" si="262"/>
        <v>6.79200000000003</v>
      </c>
      <c r="AE3362" s="34">
        <f t="shared" si="262"/>
        <v>5.9950000000000045</v>
      </c>
      <c r="AF3362" s="34">
        <f t="shared" si="252"/>
        <v>0.79700000000002547</v>
      </c>
    </row>
    <row r="3363" spans="1:32" s="34" customFormat="1" x14ac:dyDescent="0.2">
      <c r="A3363" s="34" t="s">
        <v>200</v>
      </c>
      <c r="B3363" s="44">
        <v>473426095052530</v>
      </c>
      <c r="C3363" s="36">
        <v>315</v>
      </c>
      <c r="D3363" s="37">
        <v>35871</v>
      </c>
      <c r="E3363" s="37"/>
      <c r="F3363" s="37"/>
      <c r="G3363" s="37"/>
      <c r="H3363" s="37"/>
      <c r="I3363" s="37"/>
      <c r="J3363" s="38" t="s">
        <v>206</v>
      </c>
      <c r="K3363" s="38"/>
      <c r="L3363" s="38"/>
      <c r="M3363" s="38"/>
      <c r="N3363" s="38"/>
      <c r="O3363" s="38"/>
      <c r="P3363" s="38"/>
      <c r="U3363" s="39">
        <f t="shared" si="261"/>
        <v>24.850294000000002</v>
      </c>
      <c r="V3363" s="34">
        <v>7.5739999999999998</v>
      </c>
      <c r="X3363" s="39">
        <f t="shared" si="257"/>
        <v>22.110659000000002</v>
      </c>
      <c r="Y3363" s="34">
        <v>6.7389999999999999</v>
      </c>
      <c r="AA3363" s="34">
        <v>430.59300000000002</v>
      </c>
      <c r="AB3363" s="34">
        <f t="shared" si="258"/>
        <v>423.01900000000001</v>
      </c>
      <c r="AC3363" s="34">
        <f t="shared" si="260"/>
        <v>423.85400000000004</v>
      </c>
      <c r="AD3363" s="34">
        <f t="shared" si="262"/>
        <v>6.8070000000000164</v>
      </c>
      <c r="AE3363" s="34">
        <f t="shared" si="262"/>
        <v>5.97199999999998</v>
      </c>
      <c r="AF3363" s="34">
        <f t="shared" ref="AF3363:AF3369" si="263">AC3363-AB3363</f>
        <v>0.83500000000003638</v>
      </c>
    </row>
    <row r="3364" spans="1:32" s="34" customFormat="1" x14ac:dyDescent="0.2">
      <c r="A3364" s="34" t="s">
        <v>200</v>
      </c>
      <c r="B3364" s="44">
        <v>473426095052530</v>
      </c>
      <c r="C3364" s="36">
        <v>315</v>
      </c>
      <c r="D3364" s="37">
        <v>35900</v>
      </c>
      <c r="E3364" s="37"/>
      <c r="F3364" s="37"/>
      <c r="G3364" s="37"/>
      <c r="H3364" s="37"/>
      <c r="I3364" s="37"/>
      <c r="J3364" s="38" t="s">
        <v>206</v>
      </c>
      <c r="K3364" s="38"/>
      <c r="L3364" s="38"/>
      <c r="M3364" s="38"/>
      <c r="N3364" s="38"/>
      <c r="O3364" s="38"/>
      <c r="P3364" s="38"/>
      <c r="U3364" s="39">
        <f t="shared" si="261"/>
        <v>24.633748000000001</v>
      </c>
      <c r="V3364" s="34">
        <v>7.508</v>
      </c>
      <c r="X3364" s="39">
        <f t="shared" si="257"/>
        <v>22.130345000000002</v>
      </c>
      <c r="Y3364" s="34">
        <v>6.7450000000000001</v>
      </c>
      <c r="AA3364" s="34">
        <v>430.59300000000002</v>
      </c>
      <c r="AB3364" s="34">
        <f t="shared" si="258"/>
        <v>423.08500000000004</v>
      </c>
      <c r="AC3364" s="34">
        <f t="shared" si="260"/>
        <v>423.84800000000001</v>
      </c>
      <c r="AD3364" s="34">
        <f t="shared" si="262"/>
        <v>6.7409999999999854</v>
      </c>
      <c r="AE3364" s="34">
        <f t="shared" si="262"/>
        <v>5.9780000000000086</v>
      </c>
      <c r="AF3364" s="34">
        <f t="shared" si="263"/>
        <v>0.76299999999997681</v>
      </c>
    </row>
    <row r="3365" spans="1:32" s="34" customFormat="1" x14ac:dyDescent="0.2">
      <c r="A3365" s="34" t="s">
        <v>200</v>
      </c>
      <c r="B3365" s="44">
        <v>473426095052530</v>
      </c>
      <c r="C3365" s="36">
        <v>315</v>
      </c>
      <c r="D3365" s="37">
        <v>35956</v>
      </c>
      <c r="E3365" s="37"/>
      <c r="F3365" s="37"/>
      <c r="G3365" s="37"/>
      <c r="H3365" s="37"/>
      <c r="I3365" s="37"/>
      <c r="J3365" s="38" t="s">
        <v>206</v>
      </c>
      <c r="K3365" s="38"/>
      <c r="L3365" s="38"/>
      <c r="M3365" s="38"/>
      <c r="N3365" s="38"/>
      <c r="O3365" s="38"/>
      <c r="P3365" s="38"/>
      <c r="U3365" s="39">
        <f t="shared" si="261"/>
        <v>23.823341000000003</v>
      </c>
      <c r="V3365" s="34">
        <v>7.2610000000000001</v>
      </c>
      <c r="X3365" s="39">
        <f t="shared" si="257"/>
        <v>21.917079999999999</v>
      </c>
      <c r="Y3365" s="34">
        <v>6.68</v>
      </c>
      <c r="AA3365" s="34">
        <v>430.59300000000002</v>
      </c>
      <c r="AB3365" s="34">
        <f t="shared" si="258"/>
        <v>423.33199999999999</v>
      </c>
      <c r="AC3365" s="34">
        <f t="shared" si="260"/>
        <v>423.91300000000001</v>
      </c>
      <c r="AD3365" s="34">
        <f t="shared" si="262"/>
        <v>6.4940000000000282</v>
      </c>
      <c r="AE3365" s="34">
        <f t="shared" si="262"/>
        <v>5.9130000000000109</v>
      </c>
      <c r="AF3365" s="34">
        <f t="shared" si="263"/>
        <v>0.58100000000001728</v>
      </c>
    </row>
    <row r="3366" spans="1:32" s="34" customFormat="1" x14ac:dyDescent="0.2">
      <c r="A3366" s="34" t="s">
        <v>200</v>
      </c>
      <c r="B3366" s="44">
        <v>473426095052530</v>
      </c>
      <c r="C3366" s="36">
        <v>315</v>
      </c>
      <c r="D3366" s="37">
        <v>36060</v>
      </c>
      <c r="E3366" s="37"/>
      <c r="F3366" s="37"/>
      <c r="G3366" s="37"/>
      <c r="H3366" s="37"/>
      <c r="I3366" s="37"/>
      <c r="J3366" s="38" t="s">
        <v>206</v>
      </c>
      <c r="K3366" s="38"/>
      <c r="L3366" s="38"/>
      <c r="M3366" s="38"/>
      <c r="N3366" s="38"/>
      <c r="O3366" s="38"/>
      <c r="P3366" s="38"/>
      <c r="U3366" s="39">
        <f t="shared" si="261"/>
        <v>25.486808</v>
      </c>
      <c r="V3366" s="34">
        <v>7.7679999999999998</v>
      </c>
      <c r="X3366" s="39">
        <f t="shared" si="257"/>
        <v>22.409230000000001</v>
      </c>
      <c r="Y3366" s="34">
        <v>6.83</v>
      </c>
      <c r="AA3366" s="34">
        <v>430.59300000000002</v>
      </c>
      <c r="AB3366" s="34">
        <f t="shared" si="258"/>
        <v>422.82500000000005</v>
      </c>
      <c r="AC3366" s="34">
        <f t="shared" si="260"/>
        <v>423.76300000000003</v>
      </c>
      <c r="AD3366" s="34">
        <f t="shared" si="262"/>
        <v>7.0009999999999764</v>
      </c>
      <c r="AE3366" s="34">
        <f t="shared" si="262"/>
        <v>6.0629999999999882</v>
      </c>
      <c r="AF3366" s="34">
        <f t="shared" si="263"/>
        <v>0.93799999999998818</v>
      </c>
    </row>
    <row r="3367" spans="1:32" s="34" customFormat="1" x14ac:dyDescent="0.2">
      <c r="A3367" s="34" t="s">
        <v>200</v>
      </c>
      <c r="B3367" s="44">
        <v>473426095052530</v>
      </c>
      <c r="C3367" s="36">
        <v>315</v>
      </c>
      <c r="D3367" s="37">
        <v>36082</v>
      </c>
      <c r="E3367" s="37"/>
      <c r="F3367" s="37"/>
      <c r="G3367" s="37"/>
      <c r="H3367" s="37"/>
      <c r="I3367" s="37"/>
      <c r="J3367" s="38" t="s">
        <v>206</v>
      </c>
      <c r="K3367" s="38"/>
      <c r="L3367" s="38"/>
      <c r="M3367" s="38"/>
      <c r="N3367" s="38"/>
      <c r="O3367" s="38"/>
      <c r="P3367" s="38"/>
      <c r="U3367" s="39">
        <f t="shared" si="261"/>
        <v>24.151441000000002</v>
      </c>
      <c r="V3367" s="34">
        <v>7.3609999999999998</v>
      </c>
      <c r="X3367" s="39">
        <f t="shared" si="257"/>
        <v>22.458445000000001</v>
      </c>
      <c r="Y3367" s="34">
        <v>6.8449999999999998</v>
      </c>
      <c r="AA3367" s="34">
        <v>430.59300000000002</v>
      </c>
      <c r="AB3367" s="34">
        <f t="shared" si="258"/>
        <v>423.23200000000003</v>
      </c>
      <c r="AC3367" s="34">
        <f t="shared" si="260"/>
        <v>423.74799999999999</v>
      </c>
      <c r="AD3367" s="34">
        <f t="shared" si="262"/>
        <v>6.5939999999999941</v>
      </c>
      <c r="AE3367" s="34">
        <f t="shared" si="262"/>
        <v>6.0780000000000314</v>
      </c>
      <c r="AF3367" s="34">
        <f t="shared" si="263"/>
        <v>0.51599999999996271</v>
      </c>
    </row>
    <row r="3368" spans="1:32" s="34" customFormat="1" x14ac:dyDescent="0.2">
      <c r="A3368" s="34" t="s">
        <v>200</v>
      </c>
      <c r="B3368" s="44">
        <v>473426095052530</v>
      </c>
      <c r="C3368" s="36">
        <v>315</v>
      </c>
      <c r="D3368" s="37">
        <v>36216</v>
      </c>
      <c r="E3368" s="37"/>
      <c r="F3368" s="37"/>
      <c r="G3368" s="37"/>
      <c r="H3368" s="37"/>
      <c r="I3368" s="37"/>
      <c r="J3368" s="38" t="s">
        <v>206</v>
      </c>
      <c r="K3368" s="38"/>
      <c r="L3368" s="38"/>
      <c r="M3368" s="38"/>
      <c r="N3368" s="38"/>
      <c r="O3368" s="38"/>
      <c r="P3368" s="38"/>
      <c r="U3368" s="39">
        <f t="shared" si="261"/>
        <v>25.873966000000003</v>
      </c>
      <c r="V3368" s="34">
        <v>7.8860000000000001</v>
      </c>
      <c r="X3368" s="39">
        <f t="shared" si="257"/>
        <v>22.789826000000001</v>
      </c>
      <c r="Y3368" s="34">
        <v>6.9459999999999997</v>
      </c>
      <c r="AA3368" s="34">
        <v>430.59300000000002</v>
      </c>
      <c r="AB3368" s="34">
        <f>AA3368-V3368</f>
        <v>422.70699999999999</v>
      </c>
      <c r="AC3368" s="34">
        <f>AA3368-Y3368</f>
        <v>423.64699999999999</v>
      </c>
      <c r="AD3368" s="34">
        <f t="shared" si="262"/>
        <v>7.1190000000000282</v>
      </c>
      <c r="AE3368" s="34">
        <f t="shared" si="262"/>
        <v>6.1790000000000305</v>
      </c>
      <c r="AF3368" s="34">
        <f t="shared" si="263"/>
        <v>0.93999999999999773</v>
      </c>
    </row>
    <row r="3369" spans="1:32" s="34" customFormat="1" x14ac:dyDescent="0.2">
      <c r="A3369" s="34" t="s">
        <v>200</v>
      </c>
      <c r="B3369" s="44">
        <v>473426095052530</v>
      </c>
      <c r="C3369" s="36">
        <v>315</v>
      </c>
      <c r="D3369" s="37">
        <v>36235</v>
      </c>
      <c r="E3369" s="37"/>
      <c r="F3369" s="37"/>
      <c r="G3369" s="37"/>
      <c r="H3369" s="37"/>
      <c r="I3369" s="37"/>
      <c r="J3369" s="38" t="s">
        <v>206</v>
      </c>
      <c r="K3369" s="38"/>
      <c r="L3369" s="38"/>
      <c r="M3369" s="38"/>
      <c r="N3369" s="38"/>
      <c r="O3369" s="38"/>
      <c r="P3369" s="38"/>
      <c r="U3369" s="39">
        <f t="shared" si="261"/>
        <v>25.860842000000002</v>
      </c>
      <c r="V3369" s="34">
        <v>7.8819999999999997</v>
      </c>
      <c r="X3369" s="39">
        <f t="shared" si="257"/>
        <v>22.674990999999999</v>
      </c>
      <c r="Y3369" s="34">
        <v>6.9109999999999996</v>
      </c>
      <c r="AA3369" s="34">
        <v>430.59300000000002</v>
      </c>
      <c r="AB3369" s="34">
        <f>AA3369-V3369</f>
        <v>422.71100000000001</v>
      </c>
      <c r="AC3369" s="34">
        <f>AA3369-Y3369</f>
        <v>423.68200000000002</v>
      </c>
      <c r="AD3369" s="34">
        <f t="shared" si="262"/>
        <v>7.1150000000000091</v>
      </c>
      <c r="AE3369" s="34">
        <f t="shared" si="262"/>
        <v>6.1440000000000055</v>
      </c>
      <c r="AF3369" s="34">
        <f t="shared" si="263"/>
        <v>0.97100000000000364</v>
      </c>
    </row>
    <row r="3370" spans="1:32" s="34" customFormat="1" x14ac:dyDescent="0.2">
      <c r="A3370" s="34" t="s">
        <v>200</v>
      </c>
      <c r="B3370" s="44">
        <v>473426095052530</v>
      </c>
      <c r="C3370" s="36">
        <v>315</v>
      </c>
      <c r="D3370" s="37">
        <v>36277</v>
      </c>
      <c r="E3370" s="37"/>
      <c r="F3370" s="37"/>
      <c r="G3370" s="37"/>
      <c r="H3370" s="37"/>
      <c r="I3370" s="37"/>
      <c r="J3370" s="38" t="s">
        <v>206</v>
      </c>
      <c r="K3370" s="38"/>
      <c r="L3370" s="38"/>
      <c r="M3370" s="38"/>
      <c r="N3370" s="38"/>
      <c r="O3370" s="38"/>
      <c r="P3370" s="38"/>
      <c r="U3370" s="39">
        <f t="shared" si="261"/>
        <v>25.641015000000003</v>
      </c>
      <c r="V3370" s="34">
        <v>7.8150000000000004</v>
      </c>
      <c r="X3370" s="39">
        <f t="shared" si="257"/>
        <v>22.425635</v>
      </c>
      <c r="Y3370" s="34">
        <v>6.835</v>
      </c>
      <c r="AA3370" s="34">
        <v>431.59300000000002</v>
      </c>
      <c r="AB3370" s="34">
        <f>AA3370-V3370</f>
        <v>423.77800000000002</v>
      </c>
      <c r="AC3370" s="34">
        <f>AA3370-Y3370</f>
        <v>424.75800000000004</v>
      </c>
      <c r="AD3370" s="34">
        <f t="shared" si="262"/>
        <v>6.0480000000000018</v>
      </c>
      <c r="AE3370" s="34">
        <f t="shared" si="262"/>
        <v>5.0679999999999836</v>
      </c>
      <c r="AF3370" s="34">
        <f t="shared" ref="AF3370:AF3433" si="264">AC3370-AB3370</f>
        <v>0.98000000000001819</v>
      </c>
    </row>
    <row r="3371" spans="1:32" s="34" customFormat="1" x14ac:dyDescent="0.2">
      <c r="A3371" s="34" t="s">
        <v>200</v>
      </c>
      <c r="B3371" s="44">
        <v>473426095052530</v>
      </c>
      <c r="C3371" s="36">
        <v>315</v>
      </c>
      <c r="D3371" s="37">
        <v>36299</v>
      </c>
      <c r="E3371" s="37"/>
      <c r="F3371" s="37"/>
      <c r="G3371" s="37"/>
      <c r="H3371" s="37"/>
      <c r="I3371" s="37"/>
      <c r="J3371" s="38" t="s">
        <v>206</v>
      </c>
      <c r="K3371" s="38"/>
      <c r="L3371" s="38"/>
      <c r="M3371" s="38"/>
      <c r="N3371" s="38"/>
      <c r="O3371" s="38"/>
      <c r="P3371" s="38"/>
      <c r="U3371" s="39">
        <f t="shared" si="261"/>
        <v>24.505789000000004</v>
      </c>
      <c r="V3371" s="34">
        <v>7.4690000000000003</v>
      </c>
      <c r="X3371" s="39">
        <f t="shared" si="257"/>
        <v>22.110659000000002</v>
      </c>
      <c r="Y3371" s="34">
        <v>6.7389999999999999</v>
      </c>
      <c r="AA3371" s="34">
        <v>430.59300000000002</v>
      </c>
      <c r="AB3371" s="34">
        <f t="shared" ref="AB3371:AB3434" si="265">AA3371-V3371</f>
        <v>423.12400000000002</v>
      </c>
      <c r="AC3371" s="34">
        <f t="shared" ref="AC3371:AC3434" si="266">AA3371-Y3371</f>
        <v>423.85400000000004</v>
      </c>
      <c r="AD3371" s="34">
        <f t="shared" si="262"/>
        <v>6.7019999999999982</v>
      </c>
      <c r="AE3371" s="34">
        <f t="shared" si="262"/>
        <v>5.97199999999998</v>
      </c>
      <c r="AF3371" s="34">
        <f t="shared" si="264"/>
        <v>0.73000000000001819</v>
      </c>
    </row>
    <row r="3372" spans="1:32" s="34" customFormat="1" x14ac:dyDescent="0.2">
      <c r="A3372" s="34" t="s">
        <v>200</v>
      </c>
      <c r="B3372" s="44">
        <v>473426095052530</v>
      </c>
      <c r="C3372" s="36">
        <v>315</v>
      </c>
      <c r="D3372" s="37">
        <v>36328</v>
      </c>
      <c r="E3372" s="37"/>
      <c r="F3372" s="37"/>
      <c r="G3372" s="37"/>
      <c r="H3372" s="37"/>
      <c r="I3372" s="37"/>
      <c r="J3372" s="38" t="s">
        <v>206</v>
      </c>
      <c r="K3372" s="38"/>
      <c r="L3372" s="38"/>
      <c r="M3372" s="38"/>
      <c r="N3372" s="38"/>
      <c r="O3372" s="38"/>
      <c r="P3372" s="38"/>
      <c r="U3372" s="39">
        <f t="shared" si="261"/>
        <v>24.148160000000001</v>
      </c>
      <c r="V3372" s="34">
        <v>7.36</v>
      </c>
      <c r="X3372" s="39">
        <f t="shared" si="257"/>
        <v>21.592261000000001</v>
      </c>
      <c r="Y3372" s="34">
        <v>6.5810000000000004</v>
      </c>
      <c r="AA3372" s="34">
        <v>430.59300000000002</v>
      </c>
      <c r="AB3372" s="34">
        <f t="shared" si="265"/>
        <v>423.233</v>
      </c>
      <c r="AC3372" s="34">
        <f t="shared" si="266"/>
        <v>424.012</v>
      </c>
      <c r="AD3372" s="34">
        <f t="shared" si="262"/>
        <v>6.5930000000000177</v>
      </c>
      <c r="AE3372" s="34">
        <f t="shared" si="262"/>
        <v>5.8140000000000214</v>
      </c>
      <c r="AF3372" s="34">
        <f t="shared" si="264"/>
        <v>0.77899999999999636</v>
      </c>
    </row>
    <row r="3373" spans="1:32" s="34" customFormat="1" x14ac:dyDescent="0.2">
      <c r="A3373" s="34" t="s">
        <v>200</v>
      </c>
      <c r="B3373" s="44">
        <v>473426095052530</v>
      </c>
      <c r="C3373" s="36">
        <v>315</v>
      </c>
      <c r="D3373" s="37">
        <v>36371</v>
      </c>
      <c r="E3373" s="37"/>
      <c r="F3373" s="37"/>
      <c r="G3373" s="37"/>
      <c r="H3373" s="37"/>
      <c r="I3373" s="37"/>
      <c r="J3373" s="38" t="s">
        <v>206</v>
      </c>
      <c r="K3373" s="38"/>
      <c r="L3373" s="38"/>
      <c r="M3373" s="38"/>
      <c r="N3373" s="38"/>
      <c r="O3373" s="38"/>
      <c r="P3373" s="38"/>
      <c r="U3373" s="39">
        <f t="shared" si="261"/>
        <v>23.564142000000004</v>
      </c>
      <c r="V3373" s="34">
        <v>7.1820000000000004</v>
      </c>
      <c r="X3373" s="39">
        <f t="shared" si="257"/>
        <v>21.375715</v>
      </c>
      <c r="Y3373" s="34">
        <v>6.5149999999999997</v>
      </c>
      <c r="AA3373" s="34">
        <v>430.59300000000002</v>
      </c>
      <c r="AB3373" s="34">
        <f t="shared" si="265"/>
        <v>423.411</v>
      </c>
      <c r="AC3373" s="34">
        <f t="shared" si="266"/>
        <v>424.07800000000003</v>
      </c>
      <c r="AD3373" s="34">
        <f t="shared" si="262"/>
        <v>6.4150000000000205</v>
      </c>
      <c r="AE3373" s="34">
        <f t="shared" si="262"/>
        <v>5.7479999999999905</v>
      </c>
      <c r="AF3373" s="34">
        <f t="shared" si="264"/>
        <v>0.66700000000003001</v>
      </c>
    </row>
    <row r="3374" spans="1:32" s="34" customFormat="1" x14ac:dyDescent="0.2">
      <c r="A3374" s="34" t="s">
        <v>200</v>
      </c>
      <c r="B3374" s="44">
        <v>473426095052530</v>
      </c>
      <c r="C3374" s="36">
        <v>315</v>
      </c>
      <c r="D3374" s="37">
        <v>36399</v>
      </c>
      <c r="E3374" s="37"/>
      <c r="F3374" s="37"/>
      <c r="G3374" s="37"/>
      <c r="H3374" s="37"/>
      <c r="I3374" s="37"/>
      <c r="J3374" s="38" t="s">
        <v>206</v>
      </c>
      <c r="K3374" s="38"/>
      <c r="L3374" s="38"/>
      <c r="M3374" s="38"/>
      <c r="N3374" s="38"/>
      <c r="O3374" s="38"/>
      <c r="P3374" s="38"/>
      <c r="U3374" s="39">
        <f t="shared" si="261"/>
        <v>23.429621000000001</v>
      </c>
      <c r="V3374" s="34">
        <v>7.141</v>
      </c>
      <c r="X3374" s="39">
        <f t="shared" si="257"/>
        <v>21.451178000000002</v>
      </c>
      <c r="Y3374" s="34">
        <v>6.5380000000000003</v>
      </c>
      <c r="AA3374" s="34">
        <v>430.59300000000002</v>
      </c>
      <c r="AB3374" s="34">
        <f t="shared" si="265"/>
        <v>423.452</v>
      </c>
      <c r="AC3374" s="34">
        <f t="shared" si="266"/>
        <v>424.05500000000001</v>
      </c>
      <c r="AD3374" s="34">
        <f t="shared" ref="AD3374:AE3389" si="267">429.826-AB3374</f>
        <v>6.3740000000000236</v>
      </c>
      <c r="AE3374" s="34">
        <f t="shared" si="267"/>
        <v>5.771000000000015</v>
      </c>
      <c r="AF3374" s="34">
        <f t="shared" si="264"/>
        <v>0.60300000000000864</v>
      </c>
    </row>
    <row r="3375" spans="1:32" s="34" customFormat="1" x14ac:dyDescent="0.2">
      <c r="A3375" s="34" t="s">
        <v>200</v>
      </c>
      <c r="B3375" s="44">
        <v>473426095052530</v>
      </c>
      <c r="C3375" s="36">
        <v>315</v>
      </c>
      <c r="D3375" s="37">
        <v>36427</v>
      </c>
      <c r="E3375" s="37"/>
      <c r="F3375" s="37"/>
      <c r="G3375" s="37"/>
      <c r="H3375" s="37"/>
      <c r="I3375" s="37"/>
      <c r="J3375" s="38" t="s">
        <v>206</v>
      </c>
      <c r="K3375" s="38"/>
      <c r="L3375" s="38"/>
      <c r="M3375" s="38"/>
      <c r="N3375" s="38"/>
      <c r="O3375" s="38"/>
      <c r="P3375" s="38"/>
      <c r="U3375" s="39">
        <f t="shared" si="261"/>
        <v>22.986686000000002</v>
      </c>
      <c r="V3375" s="34">
        <v>7.0060000000000002</v>
      </c>
      <c r="X3375" s="39">
        <f t="shared" si="257"/>
        <v>21.339624000000001</v>
      </c>
      <c r="Y3375" s="34">
        <v>6.5039999999999996</v>
      </c>
      <c r="AA3375" s="34">
        <v>430.59300000000002</v>
      </c>
      <c r="AB3375" s="34">
        <f t="shared" si="265"/>
        <v>423.58699999999999</v>
      </c>
      <c r="AC3375" s="34">
        <f t="shared" si="266"/>
        <v>424.089</v>
      </c>
      <c r="AD3375" s="34">
        <f t="shared" si="267"/>
        <v>6.2390000000000327</v>
      </c>
      <c r="AE3375" s="34">
        <f t="shared" si="267"/>
        <v>5.7370000000000232</v>
      </c>
      <c r="AF3375" s="34">
        <f t="shared" si="264"/>
        <v>0.50200000000000955</v>
      </c>
    </row>
    <row r="3376" spans="1:32" s="34" customFormat="1" x14ac:dyDescent="0.2">
      <c r="A3376" s="34" t="s">
        <v>200</v>
      </c>
      <c r="B3376" s="44">
        <v>473426095052530</v>
      </c>
      <c r="C3376" s="36">
        <v>315</v>
      </c>
      <c r="D3376" s="37">
        <v>36458</v>
      </c>
      <c r="E3376" s="37"/>
      <c r="F3376" s="37"/>
      <c r="G3376" s="37"/>
      <c r="H3376" s="37"/>
      <c r="I3376" s="37"/>
      <c r="J3376" s="38" t="s">
        <v>206</v>
      </c>
      <c r="K3376" s="38"/>
      <c r="L3376" s="38"/>
      <c r="M3376" s="38"/>
      <c r="N3376" s="38"/>
      <c r="O3376" s="38"/>
      <c r="P3376" s="38"/>
      <c r="U3376" s="39">
        <f t="shared" si="261"/>
        <v>23.026057999999999</v>
      </c>
      <c r="V3376" s="34">
        <v>7.0179999999999998</v>
      </c>
      <c r="X3376" s="39">
        <f t="shared" si="257"/>
        <v>21.408525000000001</v>
      </c>
      <c r="Y3376" s="34">
        <v>6.5250000000000004</v>
      </c>
      <c r="AA3376" s="34">
        <v>430.59300000000002</v>
      </c>
      <c r="AB3376" s="34">
        <f t="shared" si="265"/>
        <v>423.57500000000005</v>
      </c>
      <c r="AC3376" s="34">
        <f t="shared" si="266"/>
        <v>424.06800000000004</v>
      </c>
      <c r="AD3376" s="34">
        <f t="shared" si="267"/>
        <v>6.2509999999999764</v>
      </c>
      <c r="AE3376" s="34">
        <f t="shared" si="267"/>
        <v>5.7579999999999814</v>
      </c>
      <c r="AF3376" s="34">
        <f t="shared" si="264"/>
        <v>0.492999999999995</v>
      </c>
    </row>
    <row r="3377" spans="1:32" s="34" customFormat="1" x14ac:dyDescent="0.2">
      <c r="A3377" s="34" t="s">
        <v>200</v>
      </c>
      <c r="B3377" s="44">
        <v>473426095052530</v>
      </c>
      <c r="C3377" s="36">
        <v>315</v>
      </c>
      <c r="D3377" s="37">
        <v>36486</v>
      </c>
      <c r="E3377" s="37"/>
      <c r="F3377" s="37"/>
      <c r="G3377" s="37"/>
      <c r="H3377" s="37"/>
      <c r="I3377" s="37"/>
      <c r="J3377" s="38" t="s">
        <v>206</v>
      </c>
      <c r="K3377" s="38"/>
      <c r="L3377" s="38"/>
      <c r="M3377" s="38"/>
      <c r="N3377" s="38"/>
      <c r="O3377" s="38"/>
      <c r="P3377" s="38"/>
      <c r="U3377" s="39">
        <f t="shared" si="261"/>
        <v>23.386968000000003</v>
      </c>
      <c r="V3377" s="34">
        <v>7.1280000000000001</v>
      </c>
      <c r="X3377" s="39">
        <f t="shared" si="257"/>
        <v>21.592261000000001</v>
      </c>
      <c r="Y3377" s="34">
        <v>6.5810000000000004</v>
      </c>
      <c r="AA3377" s="34">
        <v>430.59300000000002</v>
      </c>
      <c r="AB3377" s="34">
        <f t="shared" si="265"/>
        <v>423.46500000000003</v>
      </c>
      <c r="AC3377" s="34">
        <f t="shared" si="266"/>
        <v>424.012</v>
      </c>
      <c r="AD3377" s="34">
        <f t="shared" si="267"/>
        <v>6.36099999999999</v>
      </c>
      <c r="AE3377" s="34">
        <f t="shared" si="267"/>
        <v>5.8140000000000214</v>
      </c>
      <c r="AF3377" s="34">
        <f t="shared" si="264"/>
        <v>0.54699999999996862</v>
      </c>
    </row>
    <row r="3378" spans="1:32" s="34" customFormat="1" x14ac:dyDescent="0.2">
      <c r="A3378" s="34" t="s">
        <v>200</v>
      </c>
      <c r="B3378" s="44">
        <v>473426095052530</v>
      </c>
      <c r="C3378" s="36">
        <v>315</v>
      </c>
      <c r="D3378" s="37">
        <v>36521</v>
      </c>
      <c r="E3378" s="37"/>
      <c r="F3378" s="37"/>
      <c r="G3378" s="37"/>
      <c r="H3378" s="37"/>
      <c r="I3378" s="37"/>
      <c r="J3378" s="38" t="s">
        <v>206</v>
      </c>
      <c r="K3378" s="38"/>
      <c r="L3378" s="38"/>
      <c r="M3378" s="38"/>
      <c r="N3378" s="38"/>
      <c r="O3378" s="38"/>
      <c r="P3378" s="38"/>
      <c r="U3378" s="39">
        <f t="shared" si="261"/>
        <v>23.783968999999999</v>
      </c>
      <c r="V3378" s="34">
        <v>7.2489999999999997</v>
      </c>
      <c r="X3378" s="39">
        <f t="shared" si="257"/>
        <v>21.749748999999998</v>
      </c>
      <c r="Y3378" s="34">
        <v>6.6289999999999996</v>
      </c>
      <c r="AA3378" s="34">
        <v>430.59300000000002</v>
      </c>
      <c r="AB3378" s="34">
        <f t="shared" si="265"/>
        <v>423.34399999999999</v>
      </c>
      <c r="AC3378" s="34">
        <f t="shared" si="266"/>
        <v>423.964</v>
      </c>
      <c r="AD3378" s="34">
        <f t="shared" si="267"/>
        <v>6.4820000000000277</v>
      </c>
      <c r="AE3378" s="34">
        <f t="shared" si="267"/>
        <v>5.8620000000000232</v>
      </c>
      <c r="AF3378" s="34">
        <f t="shared" si="264"/>
        <v>0.62000000000000455</v>
      </c>
    </row>
    <row r="3379" spans="1:32" s="34" customFormat="1" x14ac:dyDescent="0.2">
      <c r="A3379" s="34" t="s">
        <v>200</v>
      </c>
      <c r="B3379" s="44">
        <v>473426095052530</v>
      </c>
      <c r="C3379" s="36">
        <v>315</v>
      </c>
      <c r="D3379" s="37">
        <v>36553</v>
      </c>
      <c r="E3379" s="37"/>
      <c r="F3379" s="37"/>
      <c r="G3379" s="37"/>
      <c r="H3379" s="37"/>
      <c r="I3379" s="37"/>
      <c r="J3379" s="38" t="s">
        <v>206</v>
      </c>
      <c r="K3379" s="38"/>
      <c r="L3379" s="38"/>
      <c r="M3379" s="38"/>
      <c r="N3379" s="38"/>
      <c r="O3379" s="38"/>
      <c r="P3379" s="38"/>
      <c r="U3379" s="39">
        <f t="shared" si="261"/>
        <v>24.144879</v>
      </c>
      <c r="V3379" s="34">
        <v>7.359</v>
      </c>
      <c r="X3379" s="39">
        <f t="shared" si="257"/>
        <v>21.933485000000001</v>
      </c>
      <c r="Y3379" s="34">
        <v>6.6849999999999996</v>
      </c>
      <c r="AA3379" s="34">
        <v>430.59300000000002</v>
      </c>
      <c r="AB3379" s="34">
        <f t="shared" si="265"/>
        <v>423.23400000000004</v>
      </c>
      <c r="AC3379" s="34">
        <f t="shared" si="266"/>
        <v>423.90800000000002</v>
      </c>
      <c r="AD3379" s="34">
        <f t="shared" si="267"/>
        <v>6.5919999999999845</v>
      </c>
      <c r="AE3379" s="34">
        <f t="shared" si="267"/>
        <v>5.9180000000000064</v>
      </c>
      <c r="AF3379" s="34">
        <f t="shared" si="264"/>
        <v>0.67399999999997817</v>
      </c>
    </row>
    <row r="3380" spans="1:32" s="34" customFormat="1" x14ac:dyDescent="0.2">
      <c r="A3380" s="34" t="s">
        <v>200</v>
      </c>
      <c r="B3380" s="44">
        <v>473426095052530</v>
      </c>
      <c r="C3380" s="36">
        <v>315</v>
      </c>
      <c r="D3380" s="37">
        <v>36587</v>
      </c>
      <c r="E3380" s="37"/>
      <c r="F3380" s="37"/>
      <c r="G3380" s="37"/>
      <c r="H3380" s="37"/>
      <c r="I3380" s="37"/>
      <c r="J3380" s="38" t="s">
        <v>206</v>
      </c>
      <c r="K3380" s="38"/>
      <c r="L3380" s="38"/>
      <c r="M3380" s="38"/>
      <c r="N3380" s="38"/>
      <c r="O3380" s="38"/>
      <c r="P3380" s="38"/>
      <c r="U3380" s="39">
        <f t="shared" si="261"/>
        <v>24.417202000000003</v>
      </c>
      <c r="V3380" s="34">
        <v>7.4420000000000002</v>
      </c>
      <c r="X3380" s="39">
        <f t="shared" si="257"/>
        <v>22.087692000000001</v>
      </c>
      <c r="Y3380" s="34">
        <v>6.7320000000000002</v>
      </c>
      <c r="AA3380" s="34">
        <v>430.59300000000002</v>
      </c>
      <c r="AB3380" s="34">
        <f t="shared" si="265"/>
        <v>423.15100000000001</v>
      </c>
      <c r="AC3380" s="34">
        <f t="shared" si="266"/>
        <v>423.86099999999999</v>
      </c>
      <c r="AD3380" s="34">
        <f t="shared" si="267"/>
        <v>6.6750000000000114</v>
      </c>
      <c r="AE3380" s="34">
        <f t="shared" si="267"/>
        <v>5.9650000000000318</v>
      </c>
      <c r="AF3380" s="34">
        <f t="shared" si="264"/>
        <v>0.70999999999997954</v>
      </c>
    </row>
    <row r="3381" spans="1:32" s="34" customFormat="1" x14ac:dyDescent="0.2">
      <c r="A3381" s="34" t="s">
        <v>200</v>
      </c>
      <c r="B3381" s="44">
        <v>473426095052530</v>
      </c>
      <c r="C3381" s="36">
        <v>315</v>
      </c>
      <c r="D3381" s="37">
        <v>36612</v>
      </c>
      <c r="E3381" s="37"/>
      <c r="F3381" s="37"/>
      <c r="G3381" s="37"/>
      <c r="H3381" s="37"/>
      <c r="I3381" s="37"/>
      <c r="J3381" s="38" t="s">
        <v>206</v>
      </c>
      <c r="K3381" s="38"/>
      <c r="L3381" s="38"/>
      <c r="M3381" s="38"/>
      <c r="N3381" s="38"/>
      <c r="O3381" s="38"/>
      <c r="P3381" s="38"/>
      <c r="U3381" s="39">
        <f t="shared" si="261"/>
        <v>24.532037000000003</v>
      </c>
      <c r="V3381" s="34">
        <v>7.4770000000000003</v>
      </c>
      <c r="X3381" s="39">
        <f t="shared" si="257"/>
        <v>22.166436000000001</v>
      </c>
      <c r="Y3381" s="34">
        <v>6.7560000000000002</v>
      </c>
      <c r="AA3381" s="34">
        <v>430.59300000000002</v>
      </c>
      <c r="AB3381" s="34">
        <f t="shared" si="265"/>
        <v>423.11600000000004</v>
      </c>
      <c r="AC3381" s="34">
        <f t="shared" si="266"/>
        <v>423.83699999999999</v>
      </c>
      <c r="AD3381" s="34">
        <f t="shared" si="267"/>
        <v>6.7099999999999795</v>
      </c>
      <c r="AE3381" s="34">
        <f t="shared" si="267"/>
        <v>5.9890000000000327</v>
      </c>
      <c r="AF3381" s="34">
        <f t="shared" si="264"/>
        <v>0.72099999999994679</v>
      </c>
    </row>
    <row r="3382" spans="1:32" s="34" customFormat="1" x14ac:dyDescent="0.2">
      <c r="A3382" s="34" t="s">
        <v>200</v>
      </c>
      <c r="B3382" s="44">
        <v>473426095052530</v>
      </c>
      <c r="C3382" s="36">
        <v>315</v>
      </c>
      <c r="D3382" s="37">
        <v>36640</v>
      </c>
      <c r="E3382" s="37"/>
      <c r="F3382" s="37"/>
      <c r="G3382" s="37"/>
      <c r="H3382" s="37"/>
      <c r="I3382" s="37"/>
      <c r="J3382" s="38" t="s">
        <v>206</v>
      </c>
      <c r="K3382" s="38"/>
      <c r="L3382" s="38"/>
      <c r="M3382" s="38"/>
      <c r="N3382" s="38"/>
      <c r="O3382" s="38"/>
      <c r="P3382" s="38"/>
      <c r="U3382" s="39">
        <f t="shared" si="261"/>
        <v>24.502508000000002</v>
      </c>
      <c r="V3382" s="34">
        <v>7.468</v>
      </c>
      <c r="X3382" s="39">
        <f t="shared" si="257"/>
        <v>22.140188000000002</v>
      </c>
      <c r="Y3382" s="34">
        <v>6.7480000000000002</v>
      </c>
      <c r="AA3382" s="34">
        <v>430.59300000000002</v>
      </c>
      <c r="AB3382" s="34">
        <f t="shared" si="265"/>
        <v>423.125</v>
      </c>
      <c r="AC3382" s="34">
        <f t="shared" si="266"/>
        <v>423.84500000000003</v>
      </c>
      <c r="AD3382" s="34">
        <f t="shared" si="267"/>
        <v>6.7010000000000218</v>
      </c>
      <c r="AE3382" s="34">
        <f t="shared" si="267"/>
        <v>5.9809999999999945</v>
      </c>
      <c r="AF3382" s="34">
        <f t="shared" si="264"/>
        <v>0.72000000000002728</v>
      </c>
    </row>
    <row r="3383" spans="1:32" s="34" customFormat="1" x14ac:dyDescent="0.2">
      <c r="A3383" s="34" t="s">
        <v>200</v>
      </c>
      <c r="B3383" s="44">
        <v>473426095052530</v>
      </c>
      <c r="C3383" s="36">
        <v>315</v>
      </c>
      <c r="D3383" s="37">
        <v>36669</v>
      </c>
      <c r="E3383" s="37"/>
      <c r="F3383" s="37"/>
      <c r="G3383" s="37"/>
      <c r="H3383" s="37"/>
      <c r="I3383" s="37"/>
      <c r="J3383" s="38" t="s">
        <v>206</v>
      </c>
      <c r="K3383" s="38"/>
      <c r="L3383" s="38"/>
      <c r="M3383" s="38"/>
      <c r="N3383" s="38"/>
      <c r="O3383" s="38"/>
      <c r="P3383" s="38"/>
      <c r="U3383" s="39">
        <f t="shared" si="261"/>
        <v>24.564847</v>
      </c>
      <c r="V3383" s="34">
        <v>7.4870000000000001</v>
      </c>
      <c r="X3383" s="39">
        <f t="shared" si="257"/>
        <v>22.163155</v>
      </c>
      <c r="Y3383" s="34">
        <v>6.7549999999999999</v>
      </c>
      <c r="AA3383" s="34">
        <v>430.59300000000002</v>
      </c>
      <c r="AB3383" s="34">
        <f t="shared" si="265"/>
        <v>423.10599999999999</v>
      </c>
      <c r="AC3383" s="34">
        <f t="shared" si="266"/>
        <v>423.83800000000002</v>
      </c>
      <c r="AD3383" s="34">
        <f t="shared" si="267"/>
        <v>6.7200000000000273</v>
      </c>
      <c r="AE3383" s="34">
        <f t="shared" si="267"/>
        <v>5.9879999999999995</v>
      </c>
      <c r="AF3383" s="34">
        <f t="shared" si="264"/>
        <v>0.73200000000002774</v>
      </c>
    </row>
    <row r="3384" spans="1:32" s="34" customFormat="1" x14ac:dyDescent="0.2">
      <c r="A3384" s="34" t="s">
        <v>200</v>
      </c>
      <c r="B3384" s="44">
        <v>473426095052530</v>
      </c>
      <c r="C3384" s="36">
        <v>315</v>
      </c>
      <c r="D3384" s="37">
        <v>36706</v>
      </c>
      <c r="E3384" s="37"/>
      <c r="F3384" s="37"/>
      <c r="G3384" s="37"/>
      <c r="H3384" s="37"/>
      <c r="I3384" s="37"/>
      <c r="J3384" s="38" t="s">
        <v>206</v>
      </c>
      <c r="K3384" s="38"/>
      <c r="L3384" s="38"/>
      <c r="M3384" s="38"/>
      <c r="N3384" s="38"/>
      <c r="O3384" s="38"/>
      <c r="P3384" s="38"/>
      <c r="U3384" s="39">
        <f t="shared" si="261"/>
        <v>24.860137000000002</v>
      </c>
      <c r="V3384" s="34">
        <v>7.577</v>
      </c>
      <c r="X3384" s="39">
        <f t="shared" si="257"/>
        <v>21.982700000000001</v>
      </c>
      <c r="Y3384" s="34">
        <v>6.7</v>
      </c>
      <c r="AA3384" s="34">
        <v>430.59300000000002</v>
      </c>
      <c r="AB3384" s="34">
        <f t="shared" si="265"/>
        <v>423.01600000000002</v>
      </c>
      <c r="AC3384" s="34">
        <f t="shared" si="266"/>
        <v>423.89300000000003</v>
      </c>
      <c r="AD3384" s="34">
        <f t="shared" si="267"/>
        <v>6.8100000000000023</v>
      </c>
      <c r="AE3384" s="34">
        <f t="shared" si="267"/>
        <v>5.9329999999999927</v>
      </c>
      <c r="AF3384" s="34">
        <f t="shared" si="264"/>
        <v>0.87700000000000955</v>
      </c>
    </row>
    <row r="3385" spans="1:32" s="34" customFormat="1" x14ac:dyDescent="0.2">
      <c r="A3385" s="34" t="s">
        <v>200</v>
      </c>
      <c r="B3385" s="44">
        <v>473426095052530</v>
      </c>
      <c r="C3385" s="36">
        <v>315</v>
      </c>
      <c r="D3385" s="37">
        <v>36732</v>
      </c>
      <c r="E3385" s="37"/>
      <c r="F3385" s="37"/>
      <c r="G3385" s="37"/>
      <c r="H3385" s="37"/>
      <c r="I3385" s="37"/>
      <c r="J3385" s="38" t="s">
        <v>206</v>
      </c>
      <c r="K3385" s="38"/>
      <c r="L3385" s="38"/>
      <c r="M3385" s="38"/>
      <c r="N3385" s="38"/>
      <c r="O3385" s="38"/>
      <c r="P3385" s="38"/>
      <c r="U3385" s="39">
        <f t="shared" si="261"/>
        <v>25.171831999999998</v>
      </c>
      <c r="V3385" s="34">
        <v>7.6719999999999997</v>
      </c>
      <c r="X3385" s="39">
        <f t="shared" si="257"/>
        <v>22.491255000000002</v>
      </c>
      <c r="Y3385" s="34">
        <v>6.8550000000000004</v>
      </c>
      <c r="AA3385" s="34">
        <v>430.59300000000002</v>
      </c>
      <c r="AB3385" s="34">
        <f t="shared" si="265"/>
        <v>422.92099999999999</v>
      </c>
      <c r="AC3385" s="34">
        <f t="shared" si="266"/>
        <v>423.738</v>
      </c>
      <c r="AD3385" s="34">
        <f t="shared" si="267"/>
        <v>6.9050000000000296</v>
      </c>
      <c r="AE3385" s="34">
        <f t="shared" si="267"/>
        <v>6.0880000000000223</v>
      </c>
      <c r="AF3385" s="34">
        <f t="shared" si="264"/>
        <v>0.81700000000000728</v>
      </c>
    </row>
    <row r="3386" spans="1:32" s="34" customFormat="1" x14ac:dyDescent="0.2">
      <c r="A3386" s="34" t="s">
        <v>200</v>
      </c>
      <c r="B3386" s="44">
        <v>473426095052530</v>
      </c>
      <c r="C3386" s="36">
        <v>315</v>
      </c>
      <c r="D3386" s="37">
        <v>36760</v>
      </c>
      <c r="E3386" s="37"/>
      <c r="F3386" s="37"/>
      <c r="G3386" s="37"/>
      <c r="H3386" s="37"/>
      <c r="I3386" s="37"/>
      <c r="J3386" s="38" t="s">
        <v>206</v>
      </c>
      <c r="K3386" s="38"/>
      <c r="L3386" s="38"/>
      <c r="M3386" s="38"/>
      <c r="N3386" s="38"/>
      <c r="O3386" s="38"/>
      <c r="P3386" s="38"/>
      <c r="U3386" s="39">
        <f t="shared" si="261"/>
        <v>25.621329000000003</v>
      </c>
      <c r="V3386" s="34">
        <v>7.8090000000000002</v>
      </c>
      <c r="X3386" s="39">
        <f t="shared" si="257"/>
        <v>22.497817000000001</v>
      </c>
      <c r="Y3386" s="34">
        <v>6.8570000000000002</v>
      </c>
      <c r="AA3386" s="34">
        <v>430.59300000000002</v>
      </c>
      <c r="AB3386" s="34">
        <f t="shared" si="265"/>
        <v>422.78399999999999</v>
      </c>
      <c r="AC3386" s="34">
        <f t="shared" si="266"/>
        <v>423.73599999999999</v>
      </c>
      <c r="AD3386" s="34">
        <f t="shared" si="267"/>
        <v>7.04200000000003</v>
      </c>
      <c r="AE3386" s="34">
        <f t="shared" si="267"/>
        <v>6.0900000000000318</v>
      </c>
      <c r="AF3386" s="34">
        <f t="shared" si="264"/>
        <v>0.95199999999999818</v>
      </c>
    </row>
    <row r="3387" spans="1:32" s="34" customFormat="1" x14ac:dyDescent="0.2">
      <c r="A3387" s="34" t="s">
        <v>200</v>
      </c>
      <c r="B3387" s="44">
        <v>473426095052530</v>
      </c>
      <c r="C3387" s="36">
        <v>315</v>
      </c>
      <c r="D3387" s="37">
        <v>36787</v>
      </c>
      <c r="E3387" s="37"/>
      <c r="F3387" s="37"/>
      <c r="G3387" s="37"/>
      <c r="H3387" s="37"/>
      <c r="I3387" s="37"/>
      <c r="J3387" s="38" t="s">
        <v>206</v>
      </c>
      <c r="K3387" s="38"/>
      <c r="L3387" s="38"/>
      <c r="M3387" s="38"/>
      <c r="N3387" s="38"/>
      <c r="O3387" s="38"/>
      <c r="P3387" s="38"/>
      <c r="U3387" s="39">
        <f t="shared" si="261"/>
        <v>25.562271000000003</v>
      </c>
      <c r="V3387" s="34">
        <v>7.7910000000000004</v>
      </c>
      <c r="X3387" s="39">
        <f t="shared" si="257"/>
        <v>22.465007000000004</v>
      </c>
      <c r="Y3387" s="34">
        <v>6.8470000000000004</v>
      </c>
      <c r="AA3387" s="34">
        <v>430.59300000000002</v>
      </c>
      <c r="AB3387" s="34">
        <f t="shared" si="265"/>
        <v>422.80200000000002</v>
      </c>
      <c r="AC3387" s="34">
        <f t="shared" si="266"/>
        <v>423.74600000000004</v>
      </c>
      <c r="AD3387" s="34">
        <f t="shared" si="267"/>
        <v>7.0240000000000009</v>
      </c>
      <c r="AE3387" s="34">
        <f t="shared" si="267"/>
        <v>6.0799999999999841</v>
      </c>
      <c r="AF3387" s="34">
        <f t="shared" si="264"/>
        <v>0.94400000000001683</v>
      </c>
    </row>
    <row r="3388" spans="1:32" s="34" customFormat="1" x14ac:dyDescent="0.2">
      <c r="A3388" s="34" t="s">
        <v>200</v>
      </c>
      <c r="B3388" s="44">
        <v>473426095052530</v>
      </c>
      <c r="C3388" s="36">
        <v>315</v>
      </c>
      <c r="D3388" s="37">
        <v>36822</v>
      </c>
      <c r="E3388" s="37"/>
      <c r="F3388" s="37"/>
      <c r="G3388" s="37"/>
      <c r="H3388" s="37"/>
      <c r="I3388" s="37"/>
      <c r="J3388" s="38" t="s">
        <v>206</v>
      </c>
      <c r="K3388" s="38"/>
      <c r="L3388" s="38"/>
      <c r="M3388" s="38"/>
      <c r="N3388" s="38"/>
      <c r="O3388" s="38"/>
      <c r="P3388" s="38"/>
      <c r="U3388" s="39">
        <f t="shared" si="261"/>
        <v>25.618048000000002</v>
      </c>
      <c r="V3388" s="34">
        <v>7.8079999999999998</v>
      </c>
      <c r="X3388" s="39">
        <f t="shared" si="257"/>
        <v>22.530627000000003</v>
      </c>
      <c r="Y3388" s="34">
        <v>6.867</v>
      </c>
      <c r="AA3388" s="34">
        <v>430.59300000000002</v>
      </c>
      <c r="AB3388" s="34">
        <f t="shared" si="265"/>
        <v>422.78500000000003</v>
      </c>
      <c r="AC3388" s="34">
        <f t="shared" si="266"/>
        <v>423.726</v>
      </c>
      <c r="AD3388" s="34">
        <f t="shared" si="267"/>
        <v>7.0409999999999968</v>
      </c>
      <c r="AE3388" s="34">
        <f t="shared" si="267"/>
        <v>6.1000000000000227</v>
      </c>
      <c r="AF3388" s="34">
        <f t="shared" si="264"/>
        <v>0.94099999999997408</v>
      </c>
    </row>
    <row r="3389" spans="1:32" s="34" customFormat="1" x14ac:dyDescent="0.2">
      <c r="A3389" s="34" t="s">
        <v>200</v>
      </c>
      <c r="B3389" s="44">
        <v>473426095052530</v>
      </c>
      <c r="C3389" s="36">
        <v>315</v>
      </c>
      <c r="D3389" s="37">
        <v>36859</v>
      </c>
      <c r="E3389" s="37"/>
      <c r="F3389" s="37"/>
      <c r="G3389" s="37"/>
      <c r="H3389" s="37"/>
      <c r="I3389" s="37"/>
      <c r="J3389" s="38" t="s">
        <v>206</v>
      </c>
      <c r="K3389" s="38"/>
      <c r="L3389" s="38"/>
      <c r="M3389" s="38"/>
      <c r="N3389" s="38"/>
      <c r="O3389" s="38"/>
      <c r="P3389" s="38"/>
      <c r="U3389" s="39">
        <f t="shared" si="261"/>
        <v>23.708506</v>
      </c>
      <c r="V3389" s="34">
        <v>7.226</v>
      </c>
      <c r="X3389" s="39">
        <f t="shared" si="257"/>
        <v>22.150031000000002</v>
      </c>
      <c r="Y3389" s="34">
        <v>6.7510000000000003</v>
      </c>
      <c r="AA3389" s="34">
        <v>430.59300000000002</v>
      </c>
      <c r="AB3389" s="34">
        <f t="shared" si="265"/>
        <v>423.36700000000002</v>
      </c>
      <c r="AC3389" s="34">
        <f t="shared" si="266"/>
        <v>423.84200000000004</v>
      </c>
      <c r="AD3389" s="34">
        <f t="shared" si="267"/>
        <v>6.4590000000000032</v>
      </c>
      <c r="AE3389" s="34">
        <f t="shared" si="267"/>
        <v>5.9839999999999804</v>
      </c>
      <c r="AF3389" s="34">
        <f t="shared" si="264"/>
        <v>0.47500000000002274</v>
      </c>
    </row>
    <row r="3390" spans="1:32" s="34" customFormat="1" x14ac:dyDescent="0.2">
      <c r="A3390" s="34" t="s">
        <v>200</v>
      </c>
      <c r="B3390" s="44">
        <v>473426095052530</v>
      </c>
      <c r="C3390" s="36">
        <v>315</v>
      </c>
      <c r="D3390" s="37">
        <v>36888</v>
      </c>
      <c r="E3390" s="37"/>
      <c r="F3390" s="37"/>
      <c r="G3390" s="37"/>
      <c r="H3390" s="37"/>
      <c r="I3390" s="37"/>
      <c r="J3390" s="38" t="s">
        <v>206</v>
      </c>
      <c r="K3390" s="38"/>
      <c r="L3390" s="38"/>
      <c r="M3390" s="38"/>
      <c r="N3390" s="38"/>
      <c r="O3390" s="38"/>
      <c r="P3390" s="38"/>
      <c r="U3390" s="39">
        <f t="shared" si="261"/>
        <v>23.117926000000001</v>
      </c>
      <c r="V3390" s="34">
        <v>7.0460000000000003</v>
      </c>
      <c r="X3390" s="39">
        <f t="shared" si="257"/>
        <v>21.982700000000001</v>
      </c>
      <c r="Y3390" s="34">
        <v>6.7</v>
      </c>
      <c r="AA3390" s="34">
        <v>430.59300000000002</v>
      </c>
      <c r="AB3390" s="34">
        <f t="shared" si="265"/>
        <v>423.54700000000003</v>
      </c>
      <c r="AC3390" s="34">
        <f t="shared" si="266"/>
        <v>423.89300000000003</v>
      </c>
      <c r="AD3390" s="34">
        <f t="shared" ref="AD3390:AE3409" si="268">429.826-AB3390</f>
        <v>6.2789999999999964</v>
      </c>
      <c r="AE3390" s="34">
        <f t="shared" si="268"/>
        <v>5.9329999999999927</v>
      </c>
      <c r="AF3390" s="34">
        <f t="shared" si="264"/>
        <v>0.34600000000000364</v>
      </c>
    </row>
    <row r="3391" spans="1:32" s="34" customFormat="1" x14ac:dyDescent="0.2">
      <c r="A3391" s="34" t="s">
        <v>200</v>
      </c>
      <c r="B3391" s="44">
        <v>473426095052530</v>
      </c>
      <c r="C3391" s="36">
        <v>315</v>
      </c>
      <c r="D3391" s="37">
        <v>36914</v>
      </c>
      <c r="E3391" s="37"/>
      <c r="F3391" s="37"/>
      <c r="G3391" s="37"/>
      <c r="H3391" s="37"/>
      <c r="I3391" s="37"/>
      <c r="J3391" s="38" t="s">
        <v>206</v>
      </c>
      <c r="K3391" s="38"/>
      <c r="L3391" s="38"/>
      <c r="M3391" s="38"/>
      <c r="N3391" s="38"/>
      <c r="O3391" s="38"/>
      <c r="P3391" s="38"/>
      <c r="U3391" s="39">
        <f t="shared" si="261"/>
        <v>23.475555000000004</v>
      </c>
      <c r="V3391" s="34">
        <v>7.1550000000000002</v>
      </c>
      <c r="X3391" s="39">
        <f t="shared" si="257"/>
        <v>22.097535000000001</v>
      </c>
      <c r="Y3391" s="34">
        <v>6.7350000000000003</v>
      </c>
      <c r="AA3391" s="34">
        <v>430.59300000000002</v>
      </c>
      <c r="AB3391" s="34">
        <f t="shared" si="265"/>
        <v>423.43800000000005</v>
      </c>
      <c r="AC3391" s="34">
        <f t="shared" si="266"/>
        <v>423.858</v>
      </c>
      <c r="AD3391" s="34">
        <f t="shared" si="268"/>
        <v>6.3879999999999768</v>
      </c>
      <c r="AE3391" s="34">
        <f t="shared" si="268"/>
        <v>5.9680000000000177</v>
      </c>
      <c r="AF3391" s="34">
        <f t="shared" si="264"/>
        <v>0.41999999999995907</v>
      </c>
    </row>
    <row r="3392" spans="1:32" s="34" customFormat="1" x14ac:dyDescent="0.2">
      <c r="A3392" s="34" t="s">
        <v>200</v>
      </c>
      <c r="B3392" s="44">
        <v>473426095052530</v>
      </c>
      <c r="C3392" s="36">
        <v>315</v>
      </c>
      <c r="D3392" s="37">
        <v>36941</v>
      </c>
      <c r="E3392" s="37"/>
      <c r="F3392" s="37"/>
      <c r="G3392" s="37"/>
      <c r="H3392" s="37"/>
      <c r="I3392" s="37"/>
      <c r="J3392" s="38" t="s">
        <v>206</v>
      </c>
      <c r="K3392" s="38"/>
      <c r="L3392" s="38"/>
      <c r="M3392" s="38"/>
      <c r="N3392" s="38"/>
      <c r="O3392" s="38"/>
      <c r="P3392" s="38"/>
      <c r="U3392" s="39">
        <f t="shared" si="261"/>
        <v>23.820060000000002</v>
      </c>
      <c r="V3392" s="34">
        <v>7.26</v>
      </c>
      <c r="X3392" s="39">
        <f t="shared" si="257"/>
        <v>22.218932000000002</v>
      </c>
      <c r="Y3392" s="34">
        <v>6.7720000000000002</v>
      </c>
      <c r="AA3392" s="34">
        <v>430.59300000000002</v>
      </c>
      <c r="AB3392" s="34">
        <f t="shared" si="265"/>
        <v>423.33300000000003</v>
      </c>
      <c r="AC3392" s="34">
        <f t="shared" si="266"/>
        <v>423.82100000000003</v>
      </c>
      <c r="AD3392" s="34">
        <f t="shared" si="268"/>
        <v>6.492999999999995</v>
      </c>
      <c r="AE3392" s="34">
        <f t="shared" si="268"/>
        <v>6.0049999999999955</v>
      </c>
      <c r="AF3392" s="34">
        <f t="shared" si="264"/>
        <v>0.48799999999999955</v>
      </c>
    </row>
    <row r="3393" spans="1:32" s="34" customFormat="1" x14ac:dyDescent="0.2">
      <c r="A3393" s="34" t="s">
        <v>200</v>
      </c>
      <c r="B3393" s="44">
        <v>473426095052530</v>
      </c>
      <c r="C3393" s="36">
        <v>315</v>
      </c>
      <c r="D3393" s="37">
        <v>36965</v>
      </c>
      <c r="E3393" s="37"/>
      <c r="F3393" s="37"/>
      <c r="G3393" s="37"/>
      <c r="H3393" s="37"/>
      <c r="I3393" s="37"/>
      <c r="J3393" s="38" t="s">
        <v>206</v>
      </c>
      <c r="K3393" s="38"/>
      <c r="L3393" s="38"/>
      <c r="M3393" s="38"/>
      <c r="N3393" s="38"/>
      <c r="O3393" s="38"/>
      <c r="P3393" s="38"/>
      <c r="U3393" s="39">
        <f t="shared" si="261"/>
        <v>24.062854000000002</v>
      </c>
      <c r="V3393" s="34">
        <v>7.3339999999999996</v>
      </c>
      <c r="X3393" s="39">
        <f t="shared" si="257"/>
        <v>22.297676000000003</v>
      </c>
      <c r="Y3393" s="34">
        <v>6.7960000000000003</v>
      </c>
      <c r="AA3393" s="34">
        <v>430.59300000000002</v>
      </c>
      <c r="AB3393" s="34">
        <f t="shared" si="265"/>
        <v>423.25900000000001</v>
      </c>
      <c r="AC3393" s="34">
        <f t="shared" si="266"/>
        <v>423.79700000000003</v>
      </c>
      <c r="AD3393" s="34">
        <f t="shared" si="268"/>
        <v>6.5670000000000073</v>
      </c>
      <c r="AE3393" s="34">
        <f t="shared" si="268"/>
        <v>6.0289999999999964</v>
      </c>
      <c r="AF3393" s="34">
        <f t="shared" si="264"/>
        <v>0.53800000000001091</v>
      </c>
    </row>
    <row r="3394" spans="1:32" s="34" customFormat="1" x14ac:dyDescent="0.2">
      <c r="A3394" s="34" t="s">
        <v>200</v>
      </c>
      <c r="B3394" s="44">
        <v>473426095052530</v>
      </c>
      <c r="C3394" s="36">
        <v>315</v>
      </c>
      <c r="D3394" s="37">
        <v>37011</v>
      </c>
      <c r="E3394" s="37"/>
      <c r="F3394" s="37"/>
      <c r="G3394" s="37"/>
      <c r="H3394" s="37"/>
      <c r="I3394" s="37"/>
      <c r="J3394" s="38" t="s">
        <v>206</v>
      </c>
      <c r="K3394" s="38"/>
      <c r="L3394" s="38"/>
      <c r="M3394" s="38"/>
      <c r="N3394" s="38"/>
      <c r="O3394" s="38"/>
      <c r="P3394" s="38"/>
      <c r="U3394" s="39">
        <f t="shared" si="261"/>
        <v>24.249871000000002</v>
      </c>
      <c r="V3394" s="34">
        <v>7.391</v>
      </c>
      <c r="X3394" s="39">
        <f t="shared" si="257"/>
        <v>22.113940000000003</v>
      </c>
      <c r="Y3394" s="34">
        <v>6.74</v>
      </c>
      <c r="AA3394" s="34">
        <v>430.59300000000002</v>
      </c>
      <c r="AB3394" s="34">
        <f t="shared" si="265"/>
        <v>423.202</v>
      </c>
      <c r="AC3394" s="34">
        <f t="shared" si="266"/>
        <v>423.85300000000001</v>
      </c>
      <c r="AD3394" s="34">
        <f t="shared" si="268"/>
        <v>6.6240000000000236</v>
      </c>
      <c r="AE3394" s="34">
        <f t="shared" si="268"/>
        <v>5.9730000000000132</v>
      </c>
      <c r="AF3394" s="34">
        <f t="shared" si="264"/>
        <v>0.65100000000001046</v>
      </c>
    </row>
    <row r="3395" spans="1:32" s="34" customFormat="1" x14ac:dyDescent="0.2">
      <c r="A3395" s="34" t="s">
        <v>200</v>
      </c>
      <c r="B3395" s="44">
        <v>473426095052530</v>
      </c>
      <c r="C3395" s="36">
        <v>315</v>
      </c>
      <c r="D3395" s="37">
        <v>37041</v>
      </c>
      <c r="E3395" s="37"/>
      <c r="F3395" s="37"/>
      <c r="G3395" s="37"/>
      <c r="H3395" s="37"/>
      <c r="I3395" s="37"/>
      <c r="J3395" s="38" t="s">
        <v>206</v>
      </c>
      <c r="K3395" s="38"/>
      <c r="L3395" s="38"/>
      <c r="M3395" s="38"/>
      <c r="N3395" s="38"/>
      <c r="O3395" s="38"/>
      <c r="P3395" s="38"/>
      <c r="U3395" s="39">
        <f t="shared" si="261"/>
        <v>23.984110000000001</v>
      </c>
      <c r="V3395" s="34">
        <v>7.31</v>
      </c>
      <c r="X3395" s="39">
        <f t="shared" si="257"/>
        <v>21.205103000000001</v>
      </c>
      <c r="Y3395" s="34">
        <v>6.4630000000000001</v>
      </c>
      <c r="AA3395" s="34">
        <v>430.59300000000002</v>
      </c>
      <c r="AB3395" s="34">
        <f t="shared" si="265"/>
        <v>423.28300000000002</v>
      </c>
      <c r="AC3395" s="34">
        <f t="shared" si="266"/>
        <v>424.13</v>
      </c>
      <c r="AD3395" s="34">
        <f t="shared" si="268"/>
        <v>6.5430000000000064</v>
      </c>
      <c r="AE3395" s="34">
        <f t="shared" si="268"/>
        <v>5.6960000000000264</v>
      </c>
      <c r="AF3395" s="34">
        <f t="shared" si="264"/>
        <v>0.84699999999997999</v>
      </c>
    </row>
    <row r="3396" spans="1:32" s="34" customFormat="1" x14ac:dyDescent="0.2">
      <c r="A3396" s="34" t="s">
        <v>200</v>
      </c>
      <c r="B3396" s="44">
        <v>473426095052530</v>
      </c>
      <c r="C3396" s="36">
        <v>315</v>
      </c>
      <c r="D3396" s="37">
        <v>37063</v>
      </c>
      <c r="E3396" s="37"/>
      <c r="F3396" s="37"/>
      <c r="G3396" s="37"/>
      <c r="H3396" s="37"/>
      <c r="I3396" s="37"/>
      <c r="J3396" s="38" t="s">
        <v>206</v>
      </c>
      <c r="K3396" s="38"/>
      <c r="L3396" s="38"/>
      <c r="M3396" s="38"/>
      <c r="N3396" s="38"/>
      <c r="O3396" s="38"/>
      <c r="P3396" s="38"/>
      <c r="U3396" s="39">
        <f t="shared" si="261"/>
        <v>22.884975000000001</v>
      </c>
      <c r="V3396" s="34">
        <v>6.9749999999999996</v>
      </c>
      <c r="X3396" s="39">
        <f t="shared" si="257"/>
        <v>21.057458</v>
      </c>
      <c r="Y3396" s="34">
        <v>6.4180000000000001</v>
      </c>
      <c r="AA3396" s="34">
        <v>430.59300000000002</v>
      </c>
      <c r="AB3396" s="34">
        <f t="shared" si="265"/>
        <v>423.61799999999999</v>
      </c>
      <c r="AC3396" s="34">
        <f t="shared" si="266"/>
        <v>424.17500000000001</v>
      </c>
      <c r="AD3396" s="34">
        <f t="shared" si="268"/>
        <v>6.2080000000000268</v>
      </c>
      <c r="AE3396" s="34">
        <f t="shared" si="268"/>
        <v>5.6510000000000105</v>
      </c>
      <c r="AF3396" s="34">
        <f t="shared" si="264"/>
        <v>0.55700000000001637</v>
      </c>
    </row>
    <row r="3397" spans="1:32" s="34" customFormat="1" x14ac:dyDescent="0.2">
      <c r="A3397" s="34" t="s">
        <v>200</v>
      </c>
      <c r="B3397" s="44">
        <v>473426095052530</v>
      </c>
      <c r="C3397" s="36">
        <v>315</v>
      </c>
      <c r="D3397" s="37">
        <v>37102</v>
      </c>
      <c r="E3397" s="37"/>
      <c r="F3397" s="37"/>
      <c r="G3397" s="37"/>
      <c r="H3397" s="37"/>
      <c r="I3397" s="37"/>
      <c r="J3397" s="38" t="s">
        <v>206</v>
      </c>
      <c r="K3397" s="38"/>
      <c r="L3397" s="38"/>
      <c r="M3397" s="38"/>
      <c r="N3397" s="38"/>
      <c r="O3397" s="38"/>
      <c r="P3397" s="38"/>
      <c r="U3397" s="39">
        <f t="shared" si="261"/>
        <v>23.114644999999999</v>
      </c>
      <c r="V3397" s="34">
        <v>7.0449999999999999</v>
      </c>
      <c r="X3397" s="39">
        <f t="shared" si="257"/>
        <v>21.585699000000002</v>
      </c>
      <c r="Y3397" s="34">
        <v>6.5789999999999997</v>
      </c>
      <c r="AA3397" s="34">
        <v>430.59300000000002</v>
      </c>
      <c r="AB3397" s="34">
        <f t="shared" si="265"/>
        <v>423.548</v>
      </c>
      <c r="AC3397" s="34">
        <f t="shared" si="266"/>
        <v>424.01400000000001</v>
      </c>
      <c r="AD3397" s="34">
        <f t="shared" si="268"/>
        <v>6.27800000000002</v>
      </c>
      <c r="AE3397" s="34">
        <f t="shared" si="268"/>
        <v>5.8120000000000118</v>
      </c>
      <c r="AF3397" s="34">
        <f t="shared" si="264"/>
        <v>0.46600000000000819</v>
      </c>
    </row>
    <row r="3398" spans="1:32" s="34" customFormat="1" x14ac:dyDescent="0.2">
      <c r="A3398" s="34" t="s">
        <v>200</v>
      </c>
      <c r="B3398" s="44">
        <v>473426095052530</v>
      </c>
      <c r="C3398" s="36">
        <v>315</v>
      </c>
      <c r="D3398" s="37">
        <v>37130</v>
      </c>
      <c r="E3398" s="37"/>
      <c r="F3398" s="37"/>
      <c r="G3398" s="37"/>
      <c r="H3398" s="37"/>
      <c r="I3398" s="37"/>
      <c r="J3398" s="38" t="s">
        <v>206</v>
      </c>
      <c r="K3398" s="38"/>
      <c r="L3398" s="38"/>
      <c r="M3398" s="38"/>
      <c r="N3398" s="38"/>
      <c r="O3398" s="38"/>
      <c r="P3398" s="38"/>
      <c r="U3398" s="39">
        <f t="shared" si="261"/>
        <v>23.485398000000004</v>
      </c>
      <c r="V3398" s="34">
        <v>7.1580000000000004</v>
      </c>
      <c r="X3398" s="39">
        <f t="shared" si="257"/>
        <v>21.674286000000002</v>
      </c>
      <c r="Y3398" s="34">
        <v>6.6059999999999999</v>
      </c>
      <c r="AA3398" s="34">
        <v>430.59300000000002</v>
      </c>
      <c r="AB3398" s="34">
        <f t="shared" si="265"/>
        <v>423.435</v>
      </c>
      <c r="AC3398" s="34">
        <f t="shared" si="266"/>
        <v>423.98700000000002</v>
      </c>
      <c r="AD3398" s="34">
        <f t="shared" si="268"/>
        <v>6.3910000000000196</v>
      </c>
      <c r="AE3398" s="34">
        <f t="shared" si="268"/>
        <v>5.8389999999999986</v>
      </c>
      <c r="AF3398" s="34">
        <f>AC3398-AB3398</f>
        <v>0.55200000000002092</v>
      </c>
    </row>
    <row r="3399" spans="1:32" s="34" customFormat="1" x14ac:dyDescent="0.2">
      <c r="A3399" s="34" t="s">
        <v>200</v>
      </c>
      <c r="B3399" s="44">
        <v>473426095052530</v>
      </c>
      <c r="C3399" s="36">
        <v>315</v>
      </c>
      <c r="D3399" s="37">
        <v>37158</v>
      </c>
      <c r="E3399" s="37"/>
      <c r="F3399" s="37"/>
      <c r="G3399" s="37"/>
      <c r="H3399" s="37"/>
      <c r="I3399" s="37"/>
      <c r="J3399" s="38" t="s">
        <v>206</v>
      </c>
      <c r="K3399" s="38"/>
      <c r="L3399" s="38"/>
      <c r="M3399" s="38"/>
      <c r="N3399" s="38"/>
      <c r="O3399" s="38"/>
      <c r="P3399" s="38"/>
      <c r="U3399" s="39">
        <f t="shared" si="261"/>
        <v>23.905366000000001</v>
      </c>
      <c r="V3399" s="34">
        <v>7.2859999999999996</v>
      </c>
      <c r="X3399" s="39">
        <f t="shared" si="257"/>
        <v>21.959733</v>
      </c>
      <c r="Y3399" s="34">
        <v>6.6929999999999996</v>
      </c>
      <c r="AA3399" s="34">
        <v>430.59300000000002</v>
      </c>
      <c r="AB3399" s="34">
        <f t="shared" si="265"/>
        <v>423.30700000000002</v>
      </c>
      <c r="AC3399" s="34">
        <f t="shared" si="266"/>
        <v>423.90000000000003</v>
      </c>
      <c r="AD3399" s="34">
        <f t="shared" si="268"/>
        <v>6.5190000000000055</v>
      </c>
      <c r="AE3399" s="34">
        <f t="shared" si="268"/>
        <v>5.9259999999999877</v>
      </c>
      <c r="AF3399" s="34">
        <f t="shared" si="264"/>
        <v>0.59300000000001774</v>
      </c>
    </row>
    <row r="3400" spans="1:32" s="34" customFormat="1" x14ac:dyDescent="0.2">
      <c r="A3400" s="34" t="s">
        <v>200</v>
      </c>
      <c r="B3400" s="44">
        <v>473426095052530</v>
      </c>
      <c r="C3400" s="36">
        <v>315</v>
      </c>
      <c r="D3400" s="37">
        <v>37193</v>
      </c>
      <c r="E3400" s="37"/>
      <c r="F3400" s="37"/>
      <c r="G3400" s="37"/>
      <c r="H3400" s="37"/>
      <c r="I3400" s="37"/>
      <c r="J3400" s="38" t="s">
        <v>206</v>
      </c>
      <c r="K3400" s="38"/>
      <c r="L3400" s="38"/>
      <c r="M3400" s="38"/>
      <c r="N3400" s="38"/>
      <c r="O3400" s="38"/>
      <c r="P3400" s="38"/>
      <c r="U3400" s="39">
        <f t="shared" si="261"/>
        <v>24.141597999999998</v>
      </c>
      <c r="V3400" s="34">
        <v>7.3579999999999997</v>
      </c>
      <c r="X3400" s="39">
        <f t="shared" si="257"/>
        <v>22.04832</v>
      </c>
      <c r="Y3400" s="34">
        <v>6.72</v>
      </c>
      <c r="AA3400" s="34">
        <v>430.59300000000002</v>
      </c>
      <c r="AB3400" s="34">
        <f t="shared" si="265"/>
        <v>423.23500000000001</v>
      </c>
      <c r="AC3400" s="34">
        <f t="shared" si="266"/>
        <v>423.87299999999999</v>
      </c>
      <c r="AD3400" s="34">
        <f t="shared" si="268"/>
        <v>6.5910000000000082</v>
      </c>
      <c r="AE3400" s="34">
        <f t="shared" si="268"/>
        <v>5.9530000000000314</v>
      </c>
      <c r="AF3400" s="34">
        <f t="shared" si="264"/>
        <v>0.63799999999997681</v>
      </c>
    </row>
    <row r="3401" spans="1:32" s="34" customFormat="1" x14ac:dyDescent="0.2">
      <c r="A3401" s="34" t="s">
        <v>200</v>
      </c>
      <c r="B3401" s="44">
        <v>473426095052530</v>
      </c>
      <c r="C3401" s="36">
        <v>315</v>
      </c>
      <c r="D3401" s="37">
        <v>37223</v>
      </c>
      <c r="E3401" s="37"/>
      <c r="F3401" s="37"/>
      <c r="G3401" s="37"/>
      <c r="H3401" s="37"/>
      <c r="I3401" s="37"/>
      <c r="J3401" s="38" t="s">
        <v>206</v>
      </c>
      <c r="K3401" s="38"/>
      <c r="L3401" s="38"/>
      <c r="M3401" s="38"/>
      <c r="N3401" s="38"/>
      <c r="O3401" s="38"/>
      <c r="P3401" s="38"/>
      <c r="U3401" s="39">
        <f t="shared" si="261"/>
        <v>24.548442000000001</v>
      </c>
      <c r="V3401" s="34">
        <v>7.4820000000000002</v>
      </c>
      <c r="X3401" s="39">
        <f t="shared" si="257"/>
        <v>22.169716999999999</v>
      </c>
      <c r="Y3401" s="34">
        <v>6.7569999999999997</v>
      </c>
      <c r="AA3401" s="34">
        <v>430.59300000000002</v>
      </c>
      <c r="AB3401" s="34">
        <f t="shared" si="265"/>
        <v>423.11099999999999</v>
      </c>
      <c r="AC3401" s="34">
        <f t="shared" si="266"/>
        <v>423.83600000000001</v>
      </c>
      <c r="AD3401" s="34">
        <f t="shared" si="268"/>
        <v>6.7150000000000318</v>
      </c>
      <c r="AE3401" s="34">
        <f t="shared" si="268"/>
        <v>5.9900000000000091</v>
      </c>
      <c r="AF3401" s="34">
        <f t="shared" si="264"/>
        <v>0.72500000000002274</v>
      </c>
    </row>
    <row r="3402" spans="1:32" s="34" customFormat="1" x14ac:dyDescent="0.2">
      <c r="A3402" s="34" t="s">
        <v>200</v>
      </c>
      <c r="B3402" s="44">
        <v>473426095052530</v>
      </c>
      <c r="C3402" s="36">
        <v>315</v>
      </c>
      <c r="D3402" s="37">
        <v>37244</v>
      </c>
      <c r="E3402" s="37"/>
      <c r="F3402" s="37"/>
      <c r="G3402" s="37"/>
      <c r="H3402" s="37"/>
      <c r="I3402" s="37"/>
      <c r="J3402" s="38" t="s">
        <v>206</v>
      </c>
      <c r="K3402" s="38"/>
      <c r="L3402" s="38"/>
      <c r="M3402" s="38"/>
      <c r="N3402" s="38"/>
      <c r="O3402" s="38"/>
      <c r="P3402" s="38"/>
      <c r="U3402" s="39">
        <f t="shared" si="261"/>
        <v>24.587814000000002</v>
      </c>
      <c r="V3402" s="34">
        <v>7.4939999999999998</v>
      </c>
      <c r="X3402" s="39">
        <f t="shared" si="257"/>
        <v>22.251742</v>
      </c>
      <c r="Y3402" s="34">
        <v>6.782</v>
      </c>
      <c r="AA3402" s="34">
        <v>430.59300000000002</v>
      </c>
      <c r="AB3402" s="34">
        <f t="shared" si="265"/>
        <v>423.09900000000005</v>
      </c>
      <c r="AC3402" s="34">
        <f t="shared" si="266"/>
        <v>423.81100000000004</v>
      </c>
      <c r="AD3402" s="34">
        <f t="shared" si="268"/>
        <v>6.7269999999999754</v>
      </c>
      <c r="AE3402" s="34">
        <f t="shared" si="268"/>
        <v>6.0149999999999864</v>
      </c>
      <c r="AF3402" s="34">
        <f t="shared" si="264"/>
        <v>0.71199999999998909</v>
      </c>
    </row>
    <row r="3403" spans="1:32" s="34" customFormat="1" x14ac:dyDescent="0.2">
      <c r="A3403" s="34" t="s">
        <v>200</v>
      </c>
      <c r="B3403" s="44">
        <v>473426095052530</v>
      </c>
      <c r="C3403" s="36">
        <v>315</v>
      </c>
      <c r="D3403" s="37">
        <v>37281</v>
      </c>
      <c r="E3403" s="37"/>
      <c r="F3403" s="37"/>
      <c r="G3403" s="37"/>
      <c r="H3403" s="37"/>
      <c r="I3403" s="37"/>
      <c r="J3403" s="38" t="s">
        <v>206</v>
      </c>
      <c r="K3403" s="38"/>
      <c r="L3403" s="38"/>
      <c r="M3403" s="38"/>
      <c r="N3403" s="38"/>
      <c r="O3403" s="38"/>
      <c r="P3403" s="38"/>
      <c r="U3403" s="39">
        <f t="shared" si="261"/>
        <v>23.885680000000001</v>
      </c>
      <c r="V3403" s="34">
        <v>7.28</v>
      </c>
      <c r="X3403" s="39">
        <f t="shared" si="257"/>
        <v>22.182841</v>
      </c>
      <c r="Y3403" s="34">
        <v>6.7610000000000001</v>
      </c>
      <c r="AA3403" s="34">
        <v>430.59300000000002</v>
      </c>
      <c r="AB3403" s="34">
        <f t="shared" si="265"/>
        <v>423.31300000000005</v>
      </c>
      <c r="AC3403" s="34">
        <f t="shared" si="266"/>
        <v>423.83199999999999</v>
      </c>
      <c r="AD3403" s="34">
        <f t="shared" si="268"/>
        <v>6.5129999999999768</v>
      </c>
      <c r="AE3403" s="34">
        <f t="shared" si="268"/>
        <v>5.9940000000000282</v>
      </c>
      <c r="AF3403" s="34">
        <f t="shared" si="264"/>
        <v>0.51899999999994861</v>
      </c>
    </row>
    <row r="3404" spans="1:32" s="34" customFormat="1" x14ac:dyDescent="0.2">
      <c r="A3404" s="34" t="s">
        <v>200</v>
      </c>
      <c r="B3404" s="44">
        <v>473426095052530</v>
      </c>
      <c r="C3404" s="36">
        <v>315</v>
      </c>
      <c r="D3404" s="37">
        <v>37314</v>
      </c>
      <c r="E3404" s="37"/>
      <c r="F3404" s="37"/>
      <c r="G3404" s="37"/>
      <c r="H3404" s="37"/>
      <c r="I3404" s="37"/>
      <c r="J3404" s="38" t="s">
        <v>206</v>
      </c>
      <c r="K3404" s="38"/>
      <c r="L3404" s="38"/>
      <c r="M3404" s="38"/>
      <c r="N3404" s="38"/>
      <c r="O3404" s="38"/>
      <c r="P3404" s="38"/>
      <c r="U3404" s="39">
        <f t="shared" si="261"/>
        <v>24.338458000000003</v>
      </c>
      <c r="V3404" s="34">
        <v>7.4180000000000001</v>
      </c>
      <c r="X3404" s="39">
        <f t="shared" si="257"/>
        <v>22.287833000000003</v>
      </c>
      <c r="Y3404" s="34">
        <v>6.7930000000000001</v>
      </c>
      <c r="AA3404" s="34">
        <v>430.59300000000002</v>
      </c>
      <c r="AB3404" s="34">
        <f t="shared" si="265"/>
        <v>423.17500000000001</v>
      </c>
      <c r="AC3404" s="34">
        <f t="shared" si="266"/>
        <v>423.8</v>
      </c>
      <c r="AD3404" s="34">
        <f t="shared" si="268"/>
        <v>6.6510000000000105</v>
      </c>
      <c r="AE3404" s="34">
        <f t="shared" si="268"/>
        <v>6.0260000000000105</v>
      </c>
      <c r="AF3404" s="34">
        <f t="shared" si="264"/>
        <v>0.625</v>
      </c>
    </row>
    <row r="3405" spans="1:32" s="34" customFormat="1" x14ac:dyDescent="0.2">
      <c r="A3405" s="34" t="s">
        <v>200</v>
      </c>
      <c r="B3405" s="44">
        <v>473426095052530</v>
      </c>
      <c r="C3405" s="36">
        <v>315</v>
      </c>
      <c r="D3405" s="37">
        <v>37337</v>
      </c>
      <c r="E3405" s="37"/>
      <c r="F3405" s="37"/>
      <c r="G3405" s="37"/>
      <c r="H3405" s="37"/>
      <c r="I3405" s="37"/>
      <c r="J3405" s="38" t="s">
        <v>206</v>
      </c>
      <c r="K3405" s="38"/>
      <c r="L3405" s="38"/>
      <c r="M3405" s="38"/>
      <c r="N3405" s="38"/>
      <c r="O3405" s="38"/>
      <c r="P3405" s="38"/>
      <c r="U3405" s="39">
        <f t="shared" si="261"/>
        <v>24.604219000000001</v>
      </c>
      <c r="V3405" s="34">
        <v>7.4989999999999997</v>
      </c>
      <c r="X3405" s="39">
        <f t="shared" si="257"/>
        <v>22.366577000000003</v>
      </c>
      <c r="Y3405" s="34">
        <v>6.8170000000000002</v>
      </c>
      <c r="AA3405" s="34">
        <v>430.59300000000002</v>
      </c>
      <c r="AB3405" s="34">
        <f t="shared" si="265"/>
        <v>423.09399999999999</v>
      </c>
      <c r="AC3405" s="34">
        <f t="shared" si="266"/>
        <v>423.77600000000001</v>
      </c>
      <c r="AD3405" s="34">
        <f t="shared" si="268"/>
        <v>6.7320000000000277</v>
      </c>
      <c r="AE3405" s="34">
        <f t="shared" si="268"/>
        <v>6.0500000000000114</v>
      </c>
      <c r="AF3405" s="34">
        <f t="shared" si="264"/>
        <v>0.68200000000001637</v>
      </c>
    </row>
    <row r="3406" spans="1:32" s="34" customFormat="1" x14ac:dyDescent="0.2">
      <c r="A3406" s="34" t="s">
        <v>200</v>
      </c>
      <c r="B3406" s="44">
        <v>473426095052530</v>
      </c>
      <c r="C3406" s="36">
        <v>315</v>
      </c>
      <c r="D3406" s="37">
        <v>37375</v>
      </c>
      <c r="E3406" s="37"/>
      <c r="F3406" s="37"/>
      <c r="G3406" s="37"/>
      <c r="H3406" s="37"/>
      <c r="I3406" s="37"/>
      <c r="J3406" s="38" t="s">
        <v>206</v>
      </c>
      <c r="K3406" s="38"/>
      <c r="L3406" s="38"/>
      <c r="M3406" s="38"/>
      <c r="N3406" s="38"/>
      <c r="O3406" s="38"/>
      <c r="P3406" s="38"/>
      <c r="U3406" s="39">
        <f t="shared" si="261"/>
        <v>25.352287</v>
      </c>
      <c r="V3406" s="34">
        <v>7.7270000000000003</v>
      </c>
      <c r="X3406" s="39">
        <f t="shared" si="257"/>
        <v>22.501097999999999</v>
      </c>
      <c r="Y3406" s="34">
        <v>6.8579999999999997</v>
      </c>
      <c r="AA3406" s="34">
        <v>430.59300000000002</v>
      </c>
      <c r="AB3406" s="34">
        <f t="shared" si="265"/>
        <v>422.86600000000004</v>
      </c>
      <c r="AC3406" s="34">
        <f t="shared" si="266"/>
        <v>423.73500000000001</v>
      </c>
      <c r="AD3406" s="34">
        <f t="shared" si="268"/>
        <v>6.9599999999999795</v>
      </c>
      <c r="AE3406" s="34">
        <f t="shared" si="268"/>
        <v>6.0910000000000082</v>
      </c>
      <c r="AF3406" s="34">
        <f t="shared" si="264"/>
        <v>0.86899999999997135</v>
      </c>
    </row>
    <row r="3407" spans="1:32" s="34" customFormat="1" x14ac:dyDescent="0.2">
      <c r="A3407" s="34" t="s">
        <v>200</v>
      </c>
      <c r="B3407" s="44">
        <v>473426095052530</v>
      </c>
      <c r="C3407" s="36">
        <v>315</v>
      </c>
      <c r="D3407" s="37">
        <v>37399</v>
      </c>
      <c r="E3407" s="37"/>
      <c r="F3407" s="37"/>
      <c r="G3407" s="37"/>
      <c r="H3407" s="37"/>
      <c r="I3407" s="37"/>
      <c r="J3407" s="38" t="s">
        <v>206</v>
      </c>
      <c r="K3407" s="38"/>
      <c r="L3407" s="38"/>
      <c r="M3407" s="38"/>
      <c r="N3407" s="38"/>
      <c r="O3407" s="38"/>
      <c r="P3407" s="38"/>
      <c r="U3407" s="39">
        <f t="shared" si="261"/>
        <v>24.892946999999999</v>
      </c>
      <c r="V3407" s="34">
        <v>7.5869999999999997</v>
      </c>
      <c r="X3407" s="39">
        <f t="shared" si="257"/>
        <v>22.451883000000002</v>
      </c>
      <c r="Y3407" s="34">
        <v>6.843</v>
      </c>
      <c r="AA3407" s="34">
        <v>430.59300000000002</v>
      </c>
      <c r="AB3407" s="34">
        <f t="shared" si="265"/>
        <v>423.00600000000003</v>
      </c>
      <c r="AC3407" s="34">
        <f t="shared" si="266"/>
        <v>423.75</v>
      </c>
      <c r="AD3407" s="34">
        <f t="shared" si="268"/>
        <v>6.8199999999999932</v>
      </c>
      <c r="AE3407" s="34">
        <f t="shared" si="268"/>
        <v>6.0760000000000218</v>
      </c>
      <c r="AF3407" s="34">
        <f t="shared" si="264"/>
        <v>0.74399999999997135</v>
      </c>
    </row>
    <row r="3408" spans="1:32" s="34" customFormat="1" x14ac:dyDescent="0.2">
      <c r="A3408" s="34" t="s">
        <v>200</v>
      </c>
      <c r="B3408" s="44">
        <v>473426095052530</v>
      </c>
      <c r="C3408" s="36">
        <v>315</v>
      </c>
      <c r="D3408" s="37">
        <v>37433</v>
      </c>
      <c r="E3408" s="37"/>
      <c r="F3408" s="37"/>
      <c r="G3408" s="37"/>
      <c r="H3408" s="37"/>
      <c r="I3408" s="37"/>
      <c r="J3408" s="38" t="s">
        <v>206</v>
      </c>
      <c r="K3408" s="38"/>
      <c r="L3408" s="38"/>
      <c r="M3408" s="38"/>
      <c r="N3408" s="38"/>
      <c r="O3408" s="38"/>
      <c r="P3408" s="38"/>
      <c r="U3408" s="39">
        <v>25.12</v>
      </c>
      <c r="V3408" s="34">
        <v>7.657</v>
      </c>
      <c r="X3408" s="39">
        <v>21.79</v>
      </c>
      <c r="Y3408" s="34">
        <v>6.6420000000000003</v>
      </c>
      <c r="AA3408" s="34">
        <v>430.59300000000002</v>
      </c>
      <c r="AB3408" s="34">
        <f t="shared" si="265"/>
        <v>422.93600000000004</v>
      </c>
      <c r="AC3408" s="34">
        <f t="shared" si="266"/>
        <v>423.95100000000002</v>
      </c>
      <c r="AD3408" s="34">
        <f t="shared" si="268"/>
        <v>6.8899999999999864</v>
      </c>
      <c r="AE3408" s="34">
        <f t="shared" si="268"/>
        <v>5.875</v>
      </c>
      <c r="AF3408" s="34">
        <f t="shared" si="264"/>
        <v>1.0149999999999864</v>
      </c>
    </row>
    <row r="3409" spans="1:32" s="34" customFormat="1" x14ac:dyDescent="0.2">
      <c r="A3409" s="34" t="s">
        <v>200</v>
      </c>
      <c r="B3409" s="44">
        <v>473426095052530</v>
      </c>
      <c r="C3409" s="36">
        <v>315</v>
      </c>
      <c r="D3409" s="37">
        <v>37460</v>
      </c>
      <c r="E3409" s="37"/>
      <c r="F3409" s="37"/>
      <c r="G3409" s="37"/>
      <c r="H3409" s="37"/>
      <c r="I3409" s="37"/>
      <c r="J3409" s="38" t="s">
        <v>206</v>
      </c>
      <c r="K3409" s="38"/>
      <c r="L3409" s="38"/>
      <c r="M3409" s="38"/>
      <c r="N3409" s="38"/>
      <c r="O3409" s="38"/>
      <c r="P3409" s="38"/>
      <c r="U3409" s="39">
        <v>24.07</v>
      </c>
      <c r="V3409" s="34">
        <v>7.3369999999999997</v>
      </c>
      <c r="X3409" s="39">
        <v>22.23</v>
      </c>
      <c r="Y3409" s="34">
        <v>6.7759999999999998</v>
      </c>
      <c r="AA3409" s="34">
        <v>430.59300000000002</v>
      </c>
      <c r="AB3409" s="34">
        <f t="shared" si="265"/>
        <v>423.25600000000003</v>
      </c>
      <c r="AC3409" s="34">
        <f t="shared" si="266"/>
        <v>423.81700000000001</v>
      </c>
      <c r="AD3409" s="34">
        <f t="shared" si="268"/>
        <v>6.5699999999999932</v>
      </c>
      <c r="AE3409" s="34">
        <f t="shared" si="268"/>
        <v>6.0090000000000146</v>
      </c>
      <c r="AF3409" s="34">
        <f t="shared" si="264"/>
        <v>0.56099999999997863</v>
      </c>
    </row>
    <row r="3410" spans="1:32" s="34" customFormat="1" x14ac:dyDescent="0.2">
      <c r="A3410" s="34" t="s">
        <v>200</v>
      </c>
      <c r="B3410" s="44">
        <v>473426095052530</v>
      </c>
      <c r="C3410" s="36">
        <v>315</v>
      </c>
      <c r="D3410" s="37">
        <v>37494</v>
      </c>
      <c r="E3410" s="37"/>
      <c r="F3410" s="37"/>
      <c r="G3410" s="37"/>
      <c r="H3410" s="37"/>
      <c r="I3410" s="37"/>
      <c r="J3410" s="38" t="s">
        <v>206</v>
      </c>
      <c r="K3410" s="38"/>
      <c r="L3410" s="38"/>
      <c r="M3410" s="38"/>
      <c r="N3410" s="38"/>
      <c r="O3410" s="38"/>
      <c r="P3410" s="38"/>
      <c r="U3410" s="39">
        <v>23.51</v>
      </c>
      <c r="V3410" s="34">
        <v>7.1660000000000004</v>
      </c>
      <c r="X3410" s="39">
        <v>22.07</v>
      </c>
      <c r="Y3410" s="34">
        <v>6.7270000000000003</v>
      </c>
      <c r="AA3410" s="34">
        <v>430.59300000000002</v>
      </c>
      <c r="AB3410" s="34">
        <f t="shared" si="265"/>
        <v>423.42700000000002</v>
      </c>
      <c r="AC3410" s="34">
        <f t="shared" si="266"/>
        <v>423.86600000000004</v>
      </c>
      <c r="AD3410" s="34">
        <f t="shared" ref="AD3410:AE3425" si="269">429.826-AB3410</f>
        <v>6.3990000000000009</v>
      </c>
      <c r="AE3410" s="34">
        <f t="shared" si="269"/>
        <v>5.9599999999999795</v>
      </c>
      <c r="AF3410" s="34">
        <f t="shared" si="264"/>
        <v>0.43900000000002137</v>
      </c>
    </row>
    <row r="3411" spans="1:32" s="34" customFormat="1" x14ac:dyDescent="0.2">
      <c r="A3411" s="34" t="s">
        <v>200</v>
      </c>
      <c r="B3411" s="44">
        <v>473426095052530</v>
      </c>
      <c r="C3411" s="36">
        <v>315</v>
      </c>
      <c r="D3411" s="37">
        <v>37524</v>
      </c>
      <c r="E3411" s="37"/>
      <c r="F3411" s="37"/>
      <c r="G3411" s="37"/>
      <c r="H3411" s="37"/>
      <c r="I3411" s="37"/>
      <c r="J3411" s="38" t="s">
        <v>206</v>
      </c>
      <c r="K3411" s="38"/>
      <c r="L3411" s="38"/>
      <c r="M3411" s="38"/>
      <c r="N3411" s="38"/>
      <c r="O3411" s="38"/>
      <c r="P3411" s="38"/>
      <c r="U3411" s="39">
        <f t="shared" ref="U3411:U3433" si="270">V3411/0.3048</f>
        <v>23.815616797900262</v>
      </c>
      <c r="V3411" s="34">
        <v>7.2590000000000003</v>
      </c>
      <c r="X3411" s="39">
        <f t="shared" ref="X3411:X3433" si="271">Y3411/0.3048</f>
        <v>22.247375328083987</v>
      </c>
      <c r="Y3411" s="34">
        <v>6.7809999999999997</v>
      </c>
      <c r="AA3411" s="34">
        <v>430.59300000000002</v>
      </c>
      <c r="AB3411" s="34">
        <f t="shared" si="265"/>
        <v>423.334</v>
      </c>
      <c r="AC3411" s="34">
        <f t="shared" si="266"/>
        <v>423.81200000000001</v>
      </c>
      <c r="AD3411" s="34">
        <f t="shared" si="269"/>
        <v>6.4920000000000186</v>
      </c>
      <c r="AE3411" s="34">
        <f t="shared" si="269"/>
        <v>6.01400000000001</v>
      </c>
      <c r="AF3411" s="34">
        <f t="shared" si="264"/>
        <v>0.47800000000000864</v>
      </c>
    </row>
    <row r="3412" spans="1:32" s="34" customFormat="1" x14ac:dyDescent="0.2">
      <c r="A3412" s="34" t="s">
        <v>200</v>
      </c>
      <c r="B3412" s="44">
        <v>473426095052530</v>
      </c>
      <c r="C3412" s="36">
        <v>315</v>
      </c>
      <c r="D3412" s="37">
        <v>37546</v>
      </c>
      <c r="E3412" s="37"/>
      <c r="F3412" s="37"/>
      <c r="G3412" s="37"/>
      <c r="H3412" s="37"/>
      <c r="I3412" s="37"/>
      <c r="J3412" s="38" t="s">
        <v>206</v>
      </c>
      <c r="K3412" s="38"/>
      <c r="L3412" s="38"/>
      <c r="M3412" s="38"/>
      <c r="N3412" s="38"/>
      <c r="O3412" s="38"/>
      <c r="P3412" s="38"/>
      <c r="U3412" s="39">
        <f t="shared" si="270"/>
        <v>24.429133858267715</v>
      </c>
      <c r="V3412" s="34">
        <v>7.4459999999999997</v>
      </c>
      <c r="X3412" s="39">
        <f t="shared" si="271"/>
        <v>22.601706036745405</v>
      </c>
      <c r="Y3412" s="34">
        <v>6.8890000000000002</v>
      </c>
      <c r="AA3412" s="34">
        <v>430.59300000000002</v>
      </c>
      <c r="AB3412" s="34">
        <f t="shared" si="265"/>
        <v>423.14699999999999</v>
      </c>
      <c r="AC3412" s="34">
        <f t="shared" si="266"/>
        <v>423.70400000000001</v>
      </c>
      <c r="AD3412" s="34">
        <f t="shared" si="269"/>
        <v>6.6790000000000305</v>
      </c>
      <c r="AE3412" s="34">
        <f t="shared" si="269"/>
        <v>6.1220000000000141</v>
      </c>
      <c r="AF3412" s="34">
        <f t="shared" si="264"/>
        <v>0.55700000000001637</v>
      </c>
    </row>
    <row r="3413" spans="1:32" s="34" customFormat="1" x14ac:dyDescent="0.2">
      <c r="A3413" s="34" t="s">
        <v>200</v>
      </c>
      <c r="B3413" s="44">
        <v>473426095052530</v>
      </c>
      <c r="C3413" s="36">
        <v>315</v>
      </c>
      <c r="D3413" s="37">
        <v>37581</v>
      </c>
      <c r="E3413" s="37"/>
      <c r="F3413" s="37"/>
      <c r="G3413" s="37"/>
      <c r="H3413" s="37"/>
      <c r="I3413" s="37"/>
      <c r="J3413" s="38" t="s">
        <v>206</v>
      </c>
      <c r="K3413" s="38"/>
      <c r="L3413" s="38"/>
      <c r="M3413" s="38"/>
      <c r="N3413" s="38"/>
      <c r="O3413" s="38"/>
      <c r="P3413" s="38"/>
      <c r="U3413" s="39">
        <f t="shared" si="270"/>
        <v>24.996719160104984</v>
      </c>
      <c r="V3413" s="34">
        <v>7.6189999999999998</v>
      </c>
      <c r="X3413" s="39">
        <f t="shared" si="271"/>
        <v>22.631233595800524</v>
      </c>
      <c r="Y3413" s="34">
        <v>6.8979999999999997</v>
      </c>
      <c r="AA3413" s="34">
        <v>430.59300000000002</v>
      </c>
      <c r="AB3413" s="34">
        <f t="shared" si="265"/>
        <v>422.97400000000005</v>
      </c>
      <c r="AC3413" s="34">
        <f t="shared" si="266"/>
        <v>423.69499999999999</v>
      </c>
      <c r="AD3413" s="34">
        <f t="shared" si="269"/>
        <v>6.8519999999999754</v>
      </c>
      <c r="AE3413" s="34">
        <f t="shared" si="269"/>
        <v>6.1310000000000286</v>
      </c>
      <c r="AF3413" s="34">
        <f t="shared" si="264"/>
        <v>0.72099999999994679</v>
      </c>
    </row>
    <row r="3414" spans="1:32" s="34" customFormat="1" x14ac:dyDescent="0.2">
      <c r="A3414" s="34" t="s">
        <v>200</v>
      </c>
      <c r="B3414" s="44">
        <v>473426095052530</v>
      </c>
      <c r="C3414" s="36">
        <v>315</v>
      </c>
      <c r="D3414" s="37">
        <v>37610</v>
      </c>
      <c r="E3414" s="37"/>
      <c r="F3414" s="37"/>
      <c r="G3414" s="37"/>
      <c r="H3414" s="37"/>
      <c r="I3414" s="37"/>
      <c r="J3414" s="38" t="s">
        <v>206</v>
      </c>
      <c r="K3414" s="38"/>
      <c r="L3414" s="38"/>
      <c r="M3414" s="38"/>
      <c r="N3414" s="38"/>
      <c r="O3414" s="38"/>
      <c r="P3414" s="38"/>
      <c r="U3414" s="39">
        <f t="shared" si="270"/>
        <v>25.206692913385826</v>
      </c>
      <c r="V3414" s="34">
        <v>7.6829999999999998</v>
      </c>
      <c r="X3414" s="39">
        <f t="shared" si="271"/>
        <v>22.68044619422572</v>
      </c>
      <c r="Y3414" s="34">
        <v>6.9130000000000003</v>
      </c>
      <c r="AA3414" s="34">
        <v>430.59300000000002</v>
      </c>
      <c r="AB3414" s="34">
        <f t="shared" si="265"/>
        <v>422.91</v>
      </c>
      <c r="AC3414" s="34">
        <f t="shared" si="266"/>
        <v>423.68</v>
      </c>
      <c r="AD3414" s="34">
        <f t="shared" si="269"/>
        <v>6.9159999999999968</v>
      </c>
      <c r="AE3414" s="34">
        <f t="shared" si="269"/>
        <v>6.146000000000015</v>
      </c>
      <c r="AF3414" s="34">
        <f t="shared" si="264"/>
        <v>0.76999999999998181</v>
      </c>
    </row>
    <row r="3415" spans="1:32" s="34" customFormat="1" x14ac:dyDescent="0.2">
      <c r="A3415" s="34" t="s">
        <v>200</v>
      </c>
      <c r="B3415" s="44">
        <v>473426095052530</v>
      </c>
      <c r="C3415" s="36">
        <v>315</v>
      </c>
      <c r="D3415" s="37">
        <v>37651</v>
      </c>
      <c r="E3415" s="37"/>
      <c r="F3415" s="37"/>
      <c r="G3415" s="37"/>
      <c r="H3415" s="37"/>
      <c r="I3415" s="37"/>
      <c r="J3415" s="38" t="s">
        <v>206</v>
      </c>
      <c r="K3415" s="38"/>
      <c r="L3415" s="38"/>
      <c r="M3415" s="38"/>
      <c r="N3415" s="38"/>
      <c r="O3415" s="38"/>
      <c r="P3415" s="38"/>
      <c r="U3415" s="39">
        <f t="shared" si="270"/>
        <v>25.400262467191599</v>
      </c>
      <c r="V3415" s="34">
        <v>7.742</v>
      </c>
      <c r="X3415" s="39">
        <f t="shared" si="271"/>
        <v>22.726377952755904</v>
      </c>
      <c r="Y3415" s="34">
        <v>6.9269999999999996</v>
      </c>
      <c r="AA3415" s="34">
        <v>430.59300000000002</v>
      </c>
      <c r="AB3415" s="34">
        <f t="shared" si="265"/>
        <v>422.851</v>
      </c>
      <c r="AC3415" s="34">
        <f t="shared" si="266"/>
        <v>423.666</v>
      </c>
      <c r="AD3415" s="34">
        <f t="shared" si="269"/>
        <v>6.9750000000000227</v>
      </c>
      <c r="AE3415" s="34">
        <f t="shared" si="269"/>
        <v>6.160000000000025</v>
      </c>
      <c r="AF3415" s="34">
        <f t="shared" si="264"/>
        <v>0.81499999999999773</v>
      </c>
    </row>
    <row r="3416" spans="1:32" s="34" customFormat="1" x14ac:dyDescent="0.2">
      <c r="A3416" s="34" t="s">
        <v>200</v>
      </c>
      <c r="B3416" s="44">
        <v>473426095052530</v>
      </c>
      <c r="C3416" s="36">
        <v>315</v>
      </c>
      <c r="D3416" s="37">
        <v>37679</v>
      </c>
      <c r="E3416" s="37"/>
      <c r="F3416" s="37"/>
      <c r="G3416" s="37"/>
      <c r="H3416" s="37"/>
      <c r="I3416" s="37"/>
      <c r="J3416" s="38" t="s">
        <v>206</v>
      </c>
      <c r="K3416" s="38"/>
      <c r="L3416" s="38"/>
      <c r="M3416" s="38"/>
      <c r="N3416" s="38"/>
      <c r="O3416" s="38"/>
      <c r="P3416" s="38"/>
      <c r="U3416" s="39">
        <f t="shared" si="270"/>
        <v>25.62335958005249</v>
      </c>
      <c r="V3416" s="34">
        <v>7.81</v>
      </c>
      <c r="X3416" s="39">
        <f t="shared" si="271"/>
        <v>22.831364829396325</v>
      </c>
      <c r="Y3416" s="34">
        <v>6.9589999999999996</v>
      </c>
      <c r="AA3416" s="34">
        <v>430.59300000000002</v>
      </c>
      <c r="AB3416" s="34">
        <f t="shared" si="265"/>
        <v>422.78300000000002</v>
      </c>
      <c r="AC3416" s="34">
        <f t="shared" si="266"/>
        <v>423.63400000000001</v>
      </c>
      <c r="AD3416" s="34">
        <f t="shared" si="269"/>
        <v>7.0430000000000064</v>
      </c>
      <c r="AE3416" s="34">
        <f t="shared" si="269"/>
        <v>6.1920000000000073</v>
      </c>
      <c r="AF3416" s="34">
        <f t="shared" si="264"/>
        <v>0.85099999999999909</v>
      </c>
    </row>
    <row r="3417" spans="1:32" s="34" customFormat="1" x14ac:dyDescent="0.2">
      <c r="A3417" s="34" t="s">
        <v>200</v>
      </c>
      <c r="B3417" s="44">
        <v>473426095052530</v>
      </c>
      <c r="C3417" s="36">
        <v>315</v>
      </c>
      <c r="D3417" s="37">
        <v>37705</v>
      </c>
      <c r="E3417" s="37"/>
      <c r="F3417" s="37"/>
      <c r="G3417" s="37"/>
      <c r="H3417" s="37"/>
      <c r="I3417" s="37"/>
      <c r="J3417" s="38" t="s">
        <v>206</v>
      </c>
      <c r="K3417" s="38"/>
      <c r="L3417" s="38"/>
      <c r="M3417" s="38"/>
      <c r="N3417" s="38"/>
      <c r="O3417" s="38"/>
      <c r="P3417" s="38"/>
      <c r="U3417" s="39">
        <f t="shared" si="270"/>
        <v>25.76771653543307</v>
      </c>
      <c r="V3417" s="34">
        <v>7.8540000000000001</v>
      </c>
      <c r="X3417" s="39">
        <f t="shared" si="271"/>
        <v>22.919947506561677</v>
      </c>
      <c r="Y3417" s="34">
        <v>6.9859999999999998</v>
      </c>
      <c r="AA3417" s="34">
        <v>430.59300000000002</v>
      </c>
      <c r="AB3417" s="34">
        <f t="shared" si="265"/>
        <v>422.73900000000003</v>
      </c>
      <c r="AC3417" s="34">
        <f t="shared" si="266"/>
        <v>423.60700000000003</v>
      </c>
      <c r="AD3417" s="34">
        <f t="shared" si="269"/>
        <v>7.0869999999999891</v>
      </c>
      <c r="AE3417" s="34">
        <f t="shared" si="269"/>
        <v>6.2189999999999941</v>
      </c>
      <c r="AF3417" s="34">
        <f t="shared" si="264"/>
        <v>0.867999999999995</v>
      </c>
    </row>
    <row r="3418" spans="1:32" s="34" customFormat="1" x14ac:dyDescent="0.2">
      <c r="A3418" s="34" t="s">
        <v>200</v>
      </c>
      <c r="B3418" s="44">
        <v>473426095052530</v>
      </c>
      <c r="C3418" s="36">
        <v>315</v>
      </c>
      <c r="D3418" s="37">
        <v>37739</v>
      </c>
      <c r="E3418" s="37"/>
      <c r="F3418" s="37"/>
      <c r="G3418" s="37"/>
      <c r="H3418" s="37"/>
      <c r="I3418" s="37"/>
      <c r="J3418" s="38" t="s">
        <v>206</v>
      </c>
      <c r="K3418" s="38"/>
      <c r="L3418" s="38"/>
      <c r="M3418" s="38"/>
      <c r="N3418" s="38"/>
      <c r="O3418" s="38"/>
      <c r="P3418" s="38"/>
      <c r="U3418" s="39">
        <f t="shared" si="270"/>
        <v>25.78083989501312</v>
      </c>
      <c r="V3418" s="34">
        <v>7.8579999999999997</v>
      </c>
      <c r="X3418" s="39">
        <f t="shared" si="271"/>
        <v>22.929790026246717</v>
      </c>
      <c r="Y3418" s="34">
        <v>6.9889999999999999</v>
      </c>
      <c r="AA3418" s="34">
        <v>430.59300000000002</v>
      </c>
      <c r="AB3418" s="34">
        <f t="shared" si="265"/>
        <v>422.73500000000001</v>
      </c>
      <c r="AC3418" s="34">
        <f t="shared" si="266"/>
        <v>423.60400000000004</v>
      </c>
      <c r="AD3418" s="34">
        <f t="shared" si="269"/>
        <v>7.0910000000000082</v>
      </c>
      <c r="AE3418" s="34">
        <f t="shared" si="269"/>
        <v>6.22199999999998</v>
      </c>
      <c r="AF3418" s="34">
        <f t="shared" si="264"/>
        <v>0.86900000000002819</v>
      </c>
    </row>
    <row r="3419" spans="1:32" s="34" customFormat="1" x14ac:dyDescent="0.2">
      <c r="A3419" s="34" t="s">
        <v>200</v>
      </c>
      <c r="B3419" s="44">
        <v>473426095052530</v>
      </c>
      <c r="C3419" s="36">
        <v>315</v>
      </c>
      <c r="D3419" s="37">
        <v>37761</v>
      </c>
      <c r="E3419" s="37"/>
      <c r="F3419" s="37"/>
      <c r="G3419" s="37"/>
      <c r="H3419" s="37"/>
      <c r="I3419" s="37"/>
      <c r="J3419" s="38" t="s">
        <v>206</v>
      </c>
      <c r="K3419" s="38"/>
      <c r="L3419" s="38"/>
      <c r="M3419" s="38"/>
      <c r="N3419" s="38"/>
      <c r="O3419" s="38"/>
      <c r="P3419" s="38"/>
      <c r="U3419" s="39">
        <f t="shared" si="270"/>
        <v>25.728346456692911</v>
      </c>
      <c r="V3419" s="34">
        <v>7.8419999999999996</v>
      </c>
      <c r="X3419" s="39">
        <f t="shared" si="271"/>
        <v>22.923228346456693</v>
      </c>
      <c r="Y3419" s="34">
        <v>6.9870000000000001</v>
      </c>
      <c r="AA3419" s="34">
        <v>430.59300000000002</v>
      </c>
      <c r="AB3419" s="34">
        <f t="shared" si="265"/>
        <v>422.75100000000003</v>
      </c>
      <c r="AC3419" s="34">
        <f t="shared" si="266"/>
        <v>423.60599999999999</v>
      </c>
      <c r="AD3419" s="34">
        <f t="shared" si="269"/>
        <v>7.0749999999999886</v>
      </c>
      <c r="AE3419" s="34">
        <f t="shared" si="269"/>
        <v>6.2200000000000273</v>
      </c>
      <c r="AF3419" s="34">
        <f t="shared" si="264"/>
        <v>0.85499999999996135</v>
      </c>
    </row>
    <row r="3420" spans="1:32" s="34" customFormat="1" x14ac:dyDescent="0.2">
      <c r="A3420" s="34" t="s">
        <v>200</v>
      </c>
      <c r="B3420" s="44">
        <v>473426095052530</v>
      </c>
      <c r="C3420" s="36">
        <v>315</v>
      </c>
      <c r="D3420" s="37">
        <v>37802</v>
      </c>
      <c r="E3420" s="37"/>
      <c r="F3420" s="37"/>
      <c r="G3420" s="37"/>
      <c r="H3420" s="37"/>
      <c r="I3420" s="37"/>
      <c r="J3420" s="38" t="s">
        <v>206</v>
      </c>
      <c r="K3420" s="38"/>
      <c r="L3420" s="38"/>
      <c r="M3420" s="38"/>
      <c r="N3420" s="38"/>
      <c r="O3420" s="38"/>
      <c r="P3420" s="38"/>
      <c r="U3420" s="39">
        <f t="shared" si="270"/>
        <v>25.534776902887138</v>
      </c>
      <c r="V3420" s="34">
        <v>7.7830000000000004</v>
      </c>
      <c r="X3420" s="39">
        <f t="shared" si="271"/>
        <v>22.582020997375327</v>
      </c>
      <c r="Y3420" s="34">
        <v>6.883</v>
      </c>
      <c r="AA3420" s="34">
        <v>430.59300000000002</v>
      </c>
      <c r="AB3420" s="34">
        <f t="shared" si="265"/>
        <v>422.81</v>
      </c>
      <c r="AC3420" s="34">
        <f t="shared" si="266"/>
        <v>423.71000000000004</v>
      </c>
      <c r="AD3420" s="34">
        <f t="shared" si="269"/>
        <v>7.0160000000000196</v>
      </c>
      <c r="AE3420" s="34">
        <f t="shared" si="269"/>
        <v>6.1159999999999854</v>
      </c>
      <c r="AF3420" s="34">
        <f t="shared" si="264"/>
        <v>0.90000000000003411</v>
      </c>
    </row>
    <row r="3421" spans="1:32" s="34" customFormat="1" x14ac:dyDescent="0.2">
      <c r="A3421" s="34" t="s">
        <v>200</v>
      </c>
      <c r="B3421" s="44">
        <v>473426095052530</v>
      </c>
      <c r="C3421" s="36">
        <v>315</v>
      </c>
      <c r="D3421" s="37">
        <v>37830</v>
      </c>
      <c r="E3421" s="37"/>
      <c r="F3421" s="37"/>
      <c r="G3421" s="37"/>
      <c r="H3421" s="37"/>
      <c r="I3421" s="37"/>
      <c r="J3421" s="38" t="s">
        <v>206</v>
      </c>
      <c r="K3421" s="38"/>
      <c r="L3421" s="38"/>
      <c r="M3421" s="38"/>
      <c r="N3421" s="38"/>
      <c r="O3421" s="38"/>
      <c r="P3421" s="38"/>
      <c r="U3421" s="39">
        <f t="shared" si="270"/>
        <v>25.262467191601051</v>
      </c>
      <c r="V3421" s="34">
        <v>7.7</v>
      </c>
      <c r="X3421" s="39">
        <f t="shared" si="271"/>
        <v>22.834645669291337</v>
      </c>
      <c r="Y3421" s="34">
        <v>6.96</v>
      </c>
      <c r="AA3421" s="34">
        <v>430.59300000000002</v>
      </c>
      <c r="AB3421" s="34">
        <f t="shared" si="265"/>
        <v>422.89300000000003</v>
      </c>
      <c r="AC3421" s="34">
        <f t="shared" si="266"/>
        <v>423.63300000000004</v>
      </c>
      <c r="AD3421" s="34">
        <f t="shared" si="269"/>
        <v>6.9329999999999927</v>
      </c>
      <c r="AE3421" s="34">
        <f t="shared" si="269"/>
        <v>6.1929999999999836</v>
      </c>
      <c r="AF3421" s="34">
        <f t="shared" si="264"/>
        <v>0.74000000000000909</v>
      </c>
    </row>
    <row r="3422" spans="1:32" s="34" customFormat="1" x14ac:dyDescent="0.2">
      <c r="A3422" s="34" t="s">
        <v>200</v>
      </c>
      <c r="B3422" s="44">
        <v>473426095052530</v>
      </c>
      <c r="C3422" s="36">
        <v>315</v>
      </c>
      <c r="D3422" s="37">
        <v>37859</v>
      </c>
      <c r="E3422" s="37"/>
      <c r="F3422" s="37"/>
      <c r="G3422" s="37"/>
      <c r="H3422" s="37"/>
      <c r="I3422" s="37"/>
      <c r="J3422" s="38" t="s">
        <v>206</v>
      </c>
      <c r="K3422" s="38"/>
      <c r="L3422" s="38"/>
      <c r="M3422" s="38"/>
      <c r="N3422" s="38"/>
      <c r="O3422" s="38"/>
      <c r="P3422" s="38"/>
      <c r="U3422" s="39">
        <f t="shared" si="270"/>
        <v>26.217191601049866</v>
      </c>
      <c r="V3422" s="34">
        <v>7.9909999999999997</v>
      </c>
      <c r="X3422" s="39">
        <f t="shared" si="271"/>
        <v>22.949475065616799</v>
      </c>
      <c r="Y3422" s="34">
        <v>6.9950000000000001</v>
      </c>
      <c r="AA3422" s="34">
        <v>430.59300000000002</v>
      </c>
      <c r="AB3422" s="34">
        <f t="shared" si="265"/>
        <v>422.60200000000003</v>
      </c>
      <c r="AC3422" s="34">
        <f t="shared" si="266"/>
        <v>423.59800000000001</v>
      </c>
      <c r="AD3422" s="34">
        <f t="shared" si="269"/>
        <v>7.2239999999999895</v>
      </c>
      <c r="AE3422" s="34">
        <f t="shared" si="269"/>
        <v>6.2280000000000086</v>
      </c>
      <c r="AF3422" s="34">
        <f t="shared" si="264"/>
        <v>0.9959999999999809</v>
      </c>
    </row>
    <row r="3423" spans="1:32" s="34" customFormat="1" x14ac:dyDescent="0.2">
      <c r="A3423" s="34" t="s">
        <v>200</v>
      </c>
      <c r="B3423" s="44">
        <v>473426095052530</v>
      </c>
      <c r="C3423" s="36">
        <v>315</v>
      </c>
      <c r="D3423" s="37">
        <v>37888</v>
      </c>
      <c r="E3423" s="37"/>
      <c r="F3423" s="37"/>
      <c r="G3423" s="37"/>
      <c r="H3423" s="37"/>
      <c r="I3423" s="37"/>
      <c r="J3423" s="38" t="s">
        <v>206</v>
      </c>
      <c r="K3423" s="38"/>
      <c r="L3423" s="38"/>
      <c r="M3423" s="38"/>
      <c r="N3423" s="38"/>
      <c r="O3423" s="38"/>
      <c r="P3423" s="38"/>
      <c r="U3423" s="39">
        <f t="shared" si="270"/>
        <v>26.253280839895012</v>
      </c>
      <c r="V3423" s="34">
        <v>8.0020000000000007</v>
      </c>
      <c r="X3423" s="39">
        <f t="shared" si="271"/>
        <v>23.136482939632543</v>
      </c>
      <c r="Y3423" s="34">
        <v>7.0519999999999996</v>
      </c>
      <c r="AA3423" s="34">
        <v>430.59300000000002</v>
      </c>
      <c r="AB3423" s="34">
        <f t="shared" si="265"/>
        <v>422.59100000000001</v>
      </c>
      <c r="AC3423" s="34">
        <f t="shared" si="266"/>
        <v>423.541</v>
      </c>
      <c r="AD3423" s="34">
        <f t="shared" si="269"/>
        <v>7.2350000000000136</v>
      </c>
      <c r="AE3423" s="34">
        <f t="shared" si="269"/>
        <v>6.285000000000025</v>
      </c>
      <c r="AF3423" s="34">
        <f t="shared" si="264"/>
        <v>0.94999999999998863</v>
      </c>
    </row>
    <row r="3424" spans="1:32" s="34" customFormat="1" x14ac:dyDescent="0.2">
      <c r="A3424" s="34" t="s">
        <v>200</v>
      </c>
      <c r="B3424" s="44">
        <v>473426095052530</v>
      </c>
      <c r="C3424" s="36">
        <v>315</v>
      </c>
      <c r="D3424" s="37">
        <v>37924</v>
      </c>
      <c r="E3424" s="37"/>
      <c r="F3424" s="37"/>
      <c r="G3424" s="37"/>
      <c r="H3424" s="37"/>
      <c r="I3424" s="37"/>
      <c r="J3424" s="38" t="s">
        <v>206</v>
      </c>
      <c r="K3424" s="38"/>
      <c r="L3424" s="38"/>
      <c r="M3424" s="38"/>
      <c r="N3424" s="38"/>
      <c r="O3424" s="38"/>
      <c r="P3424" s="38"/>
      <c r="U3424" s="39">
        <f t="shared" si="270"/>
        <v>26.223753280839894</v>
      </c>
      <c r="V3424" s="34">
        <v>7.9930000000000003</v>
      </c>
      <c r="X3424" s="39">
        <f t="shared" si="271"/>
        <v>23.120078740157478</v>
      </c>
      <c r="Y3424" s="34">
        <v>7.0469999999999997</v>
      </c>
      <c r="AA3424" s="34">
        <v>430.59300000000002</v>
      </c>
      <c r="AB3424" s="34">
        <f t="shared" si="265"/>
        <v>422.6</v>
      </c>
      <c r="AC3424" s="34">
        <f t="shared" si="266"/>
        <v>423.54599999999999</v>
      </c>
      <c r="AD3424" s="34">
        <f t="shared" si="269"/>
        <v>7.2259999999999991</v>
      </c>
      <c r="AE3424" s="34">
        <f t="shared" si="269"/>
        <v>6.2800000000000296</v>
      </c>
      <c r="AF3424" s="34">
        <f t="shared" si="264"/>
        <v>0.94599999999996953</v>
      </c>
    </row>
    <row r="3425" spans="1:32" s="34" customFormat="1" x14ac:dyDescent="0.2">
      <c r="A3425" s="34" t="s">
        <v>200</v>
      </c>
      <c r="B3425" s="44">
        <v>473426095052530</v>
      </c>
      <c r="C3425" s="36">
        <v>315</v>
      </c>
      <c r="D3425" s="37">
        <v>37951</v>
      </c>
      <c r="E3425" s="37"/>
      <c r="F3425" s="37"/>
      <c r="G3425" s="37"/>
      <c r="H3425" s="37"/>
      <c r="I3425" s="37"/>
      <c r="J3425" s="38" t="s">
        <v>206</v>
      </c>
      <c r="K3425" s="38"/>
      <c r="L3425" s="38"/>
      <c r="M3425" s="38"/>
      <c r="N3425" s="38"/>
      <c r="O3425" s="38"/>
      <c r="P3425" s="38"/>
      <c r="U3425" s="39">
        <f t="shared" si="270"/>
        <v>26.236876640419947</v>
      </c>
      <c r="V3425" s="34">
        <v>7.9969999999999999</v>
      </c>
      <c r="X3425" s="39">
        <f t="shared" si="271"/>
        <v>23.146325459317584</v>
      </c>
      <c r="Y3425" s="34">
        <v>7.0549999999999997</v>
      </c>
      <c r="AA3425" s="34">
        <v>430.59300000000002</v>
      </c>
      <c r="AB3425" s="34">
        <f t="shared" si="265"/>
        <v>422.596</v>
      </c>
      <c r="AC3425" s="34">
        <f t="shared" si="266"/>
        <v>423.53800000000001</v>
      </c>
      <c r="AD3425" s="34">
        <f t="shared" si="269"/>
        <v>7.2300000000000182</v>
      </c>
      <c r="AE3425" s="34">
        <f t="shared" si="269"/>
        <v>6.2880000000000109</v>
      </c>
      <c r="AF3425" s="34">
        <f t="shared" si="264"/>
        <v>0.94200000000000728</v>
      </c>
    </row>
    <row r="3426" spans="1:32" s="34" customFormat="1" x14ac:dyDescent="0.2">
      <c r="A3426" s="34" t="s">
        <v>200</v>
      </c>
      <c r="B3426" s="44">
        <v>473426095052530</v>
      </c>
      <c r="C3426" s="36">
        <v>315</v>
      </c>
      <c r="D3426" s="37">
        <v>37978</v>
      </c>
      <c r="E3426" s="37"/>
      <c r="F3426" s="37"/>
      <c r="G3426" s="37"/>
      <c r="H3426" s="37"/>
      <c r="I3426" s="37"/>
      <c r="J3426" s="38" t="s">
        <v>206</v>
      </c>
      <c r="K3426" s="38"/>
      <c r="L3426" s="38"/>
      <c r="M3426" s="38"/>
      <c r="N3426" s="38"/>
      <c r="O3426" s="38"/>
      <c r="P3426" s="38"/>
      <c r="U3426" s="39">
        <f t="shared" si="270"/>
        <v>24.862204724409448</v>
      </c>
      <c r="V3426" s="34">
        <v>7.5780000000000003</v>
      </c>
      <c r="X3426" s="39">
        <f t="shared" si="271"/>
        <v>22.890419947506562</v>
      </c>
      <c r="Y3426" s="34">
        <v>6.9770000000000003</v>
      </c>
      <c r="AA3426" s="34">
        <v>430.59300000000002</v>
      </c>
      <c r="AB3426" s="34">
        <f t="shared" si="265"/>
        <v>423.01500000000004</v>
      </c>
      <c r="AC3426" s="34">
        <f t="shared" si="266"/>
        <v>423.61600000000004</v>
      </c>
      <c r="AD3426" s="34">
        <f t="shared" ref="AD3426:AE3443" si="272">429.826-AB3426</f>
        <v>6.8109999999999786</v>
      </c>
      <c r="AE3426" s="34">
        <f t="shared" si="272"/>
        <v>6.2099999999999795</v>
      </c>
      <c r="AF3426" s="34">
        <f t="shared" si="264"/>
        <v>0.60099999999999909</v>
      </c>
    </row>
    <row r="3427" spans="1:32" s="34" customFormat="1" x14ac:dyDescent="0.2">
      <c r="A3427" s="34" t="s">
        <v>200</v>
      </c>
      <c r="B3427" s="44">
        <v>473426095052530</v>
      </c>
      <c r="C3427" s="36">
        <v>315</v>
      </c>
      <c r="D3427" s="37">
        <v>38008</v>
      </c>
      <c r="E3427" s="37"/>
      <c r="F3427" s="37"/>
      <c r="G3427" s="37"/>
      <c r="H3427" s="37"/>
      <c r="I3427" s="37"/>
      <c r="J3427" s="38" t="s">
        <v>206</v>
      </c>
      <c r="K3427" s="38"/>
      <c r="L3427" s="38"/>
      <c r="M3427" s="38"/>
      <c r="N3427" s="38"/>
      <c r="O3427" s="38"/>
      <c r="P3427" s="38"/>
      <c r="U3427" s="39">
        <f t="shared" si="270"/>
        <v>25.059055118110233</v>
      </c>
      <c r="V3427" s="34">
        <v>7.6379999999999999</v>
      </c>
      <c r="X3427" s="39">
        <f t="shared" si="271"/>
        <v>22.933070866141733</v>
      </c>
      <c r="Y3427" s="34">
        <v>6.99</v>
      </c>
      <c r="AA3427" s="34">
        <v>430.59300000000002</v>
      </c>
      <c r="AB3427" s="34">
        <f t="shared" si="265"/>
        <v>422.95500000000004</v>
      </c>
      <c r="AC3427" s="34">
        <f t="shared" si="266"/>
        <v>423.60300000000001</v>
      </c>
      <c r="AD3427" s="34">
        <f t="shared" si="272"/>
        <v>6.8709999999999809</v>
      </c>
      <c r="AE3427" s="34">
        <f t="shared" si="272"/>
        <v>6.2230000000000132</v>
      </c>
      <c r="AF3427" s="34">
        <f t="shared" si="264"/>
        <v>0.64799999999996771</v>
      </c>
    </row>
    <row r="3428" spans="1:32" s="34" customFormat="1" x14ac:dyDescent="0.2">
      <c r="A3428" s="34" t="s">
        <v>200</v>
      </c>
      <c r="B3428" s="44">
        <v>473426095052530</v>
      </c>
      <c r="C3428" s="36">
        <v>315</v>
      </c>
      <c r="D3428" s="37">
        <v>38047</v>
      </c>
      <c r="E3428" s="37"/>
      <c r="F3428" s="37"/>
      <c r="G3428" s="37"/>
      <c r="H3428" s="37"/>
      <c r="I3428" s="37"/>
      <c r="J3428" s="38" t="s">
        <v>206</v>
      </c>
      <c r="K3428" s="38"/>
      <c r="L3428" s="38"/>
      <c r="M3428" s="38"/>
      <c r="N3428" s="38"/>
      <c r="O3428" s="38"/>
      <c r="P3428" s="38"/>
      <c r="U3428" s="39">
        <f t="shared" si="270"/>
        <v>25.48228346456693</v>
      </c>
      <c r="V3428" s="34">
        <v>7.7670000000000003</v>
      </c>
      <c r="X3428" s="39">
        <f t="shared" si="271"/>
        <v>22.979002624671914</v>
      </c>
      <c r="Y3428" s="34">
        <v>7.0039999999999996</v>
      </c>
      <c r="AA3428" s="34">
        <v>430.59300000000002</v>
      </c>
      <c r="AB3428" s="34">
        <f t="shared" si="265"/>
        <v>422.82600000000002</v>
      </c>
      <c r="AC3428" s="34">
        <f t="shared" si="266"/>
        <v>423.589</v>
      </c>
      <c r="AD3428" s="34">
        <f t="shared" si="272"/>
        <v>7</v>
      </c>
      <c r="AE3428" s="34">
        <f t="shared" si="272"/>
        <v>6.2370000000000232</v>
      </c>
      <c r="AF3428" s="34">
        <f t="shared" si="264"/>
        <v>0.76299999999997681</v>
      </c>
    </row>
    <row r="3429" spans="1:32" s="34" customFormat="1" x14ac:dyDescent="0.2">
      <c r="A3429" s="34" t="s">
        <v>200</v>
      </c>
      <c r="B3429" s="44">
        <v>473426095052530</v>
      </c>
      <c r="C3429" s="36">
        <v>315</v>
      </c>
      <c r="D3429" s="37">
        <v>38078</v>
      </c>
      <c r="E3429" s="37"/>
      <c r="F3429" s="37"/>
      <c r="G3429" s="37"/>
      <c r="H3429" s="37"/>
      <c r="I3429" s="37"/>
      <c r="J3429" s="38" t="s">
        <v>206</v>
      </c>
      <c r="K3429" s="38"/>
      <c r="L3429" s="38"/>
      <c r="M3429" s="38"/>
      <c r="N3429" s="38"/>
      <c r="O3429" s="38"/>
      <c r="P3429" s="38"/>
      <c r="U3429" s="39">
        <f t="shared" si="270"/>
        <v>24.573490813648295</v>
      </c>
      <c r="V3429" s="34">
        <v>7.49</v>
      </c>
      <c r="X3429" s="39">
        <f t="shared" si="271"/>
        <v>22.657480314960626</v>
      </c>
      <c r="Y3429" s="34">
        <v>6.9059999999999997</v>
      </c>
      <c r="AA3429" s="34">
        <v>430.59300000000002</v>
      </c>
      <c r="AB3429" s="34">
        <f t="shared" si="265"/>
        <v>423.10300000000001</v>
      </c>
      <c r="AC3429" s="34">
        <f t="shared" si="266"/>
        <v>423.68700000000001</v>
      </c>
      <c r="AD3429" s="34">
        <f t="shared" si="272"/>
        <v>6.7230000000000132</v>
      </c>
      <c r="AE3429" s="34">
        <f t="shared" si="272"/>
        <v>6.13900000000001</v>
      </c>
      <c r="AF3429" s="34">
        <f t="shared" si="264"/>
        <v>0.58400000000000318</v>
      </c>
    </row>
    <row r="3430" spans="1:32" s="34" customFormat="1" x14ac:dyDescent="0.2">
      <c r="A3430" s="34" t="s">
        <v>200</v>
      </c>
      <c r="B3430" s="44">
        <v>473426095052530</v>
      </c>
      <c r="C3430" s="36">
        <v>315</v>
      </c>
      <c r="D3430" s="37">
        <v>38105</v>
      </c>
      <c r="E3430" s="37"/>
      <c r="F3430" s="37"/>
      <c r="G3430" s="37"/>
      <c r="H3430" s="37"/>
      <c r="I3430" s="37"/>
      <c r="J3430" s="38" t="s">
        <v>206</v>
      </c>
      <c r="K3430" s="38"/>
      <c r="L3430" s="38"/>
      <c r="M3430" s="38"/>
      <c r="N3430" s="38"/>
      <c r="O3430" s="38"/>
      <c r="P3430" s="38"/>
      <c r="U3430" s="39">
        <f t="shared" si="270"/>
        <v>25.09514435695538</v>
      </c>
      <c r="V3430" s="34">
        <v>7.649</v>
      </c>
      <c r="X3430" s="39">
        <f t="shared" si="271"/>
        <v>22.929790026246717</v>
      </c>
      <c r="Y3430" s="34">
        <v>6.9889999999999999</v>
      </c>
      <c r="AA3430" s="34">
        <v>430.59300000000002</v>
      </c>
      <c r="AB3430" s="34">
        <f t="shared" si="265"/>
        <v>422.94400000000002</v>
      </c>
      <c r="AC3430" s="34">
        <f t="shared" si="266"/>
        <v>423.60400000000004</v>
      </c>
      <c r="AD3430" s="34">
        <f t="shared" si="272"/>
        <v>6.882000000000005</v>
      </c>
      <c r="AE3430" s="34">
        <f t="shared" si="272"/>
        <v>6.22199999999998</v>
      </c>
      <c r="AF3430" s="34">
        <f t="shared" si="264"/>
        <v>0.66000000000002501</v>
      </c>
    </row>
    <row r="3431" spans="1:32" s="34" customFormat="1" x14ac:dyDescent="0.2">
      <c r="A3431" s="34" t="s">
        <v>200</v>
      </c>
      <c r="B3431" s="44">
        <v>473426095052530</v>
      </c>
      <c r="C3431" s="36">
        <v>315</v>
      </c>
      <c r="D3431" s="37">
        <v>38131</v>
      </c>
      <c r="E3431" s="37"/>
      <c r="F3431" s="37"/>
      <c r="G3431" s="37"/>
      <c r="H3431" s="37"/>
      <c r="I3431" s="37"/>
      <c r="J3431" s="38" t="s">
        <v>206</v>
      </c>
      <c r="K3431" s="38"/>
      <c r="L3431" s="38"/>
      <c r="M3431" s="38"/>
      <c r="N3431" s="38"/>
      <c r="O3431" s="38"/>
      <c r="P3431" s="38"/>
      <c r="U3431" s="39">
        <f t="shared" si="270"/>
        <v>25.351049868766403</v>
      </c>
      <c r="V3431" s="34">
        <v>7.7270000000000003</v>
      </c>
      <c r="X3431" s="39">
        <f t="shared" si="271"/>
        <v>22.949475065616799</v>
      </c>
      <c r="Y3431" s="34">
        <v>6.9950000000000001</v>
      </c>
      <c r="AA3431" s="34">
        <v>430.59300000000002</v>
      </c>
      <c r="AB3431" s="34">
        <f t="shared" si="265"/>
        <v>422.86600000000004</v>
      </c>
      <c r="AC3431" s="34">
        <f t="shared" si="266"/>
        <v>423.59800000000001</v>
      </c>
      <c r="AD3431" s="34">
        <f t="shared" si="272"/>
        <v>6.9599999999999795</v>
      </c>
      <c r="AE3431" s="34">
        <f t="shared" si="272"/>
        <v>6.2280000000000086</v>
      </c>
      <c r="AF3431" s="34">
        <f t="shared" si="264"/>
        <v>0.7319999999999709</v>
      </c>
    </row>
    <row r="3432" spans="1:32" s="34" customFormat="1" x14ac:dyDescent="0.2">
      <c r="A3432" s="34" t="s">
        <v>200</v>
      </c>
      <c r="B3432" s="44">
        <v>473426095052530</v>
      </c>
      <c r="C3432" s="36">
        <v>315</v>
      </c>
      <c r="D3432" s="37">
        <v>38162</v>
      </c>
      <c r="E3432" s="37"/>
      <c r="F3432" s="37"/>
      <c r="G3432" s="37"/>
      <c r="H3432" s="37"/>
      <c r="I3432" s="37"/>
      <c r="J3432" s="38" t="s">
        <v>206</v>
      </c>
      <c r="K3432" s="38"/>
      <c r="L3432" s="38"/>
      <c r="M3432" s="38"/>
      <c r="N3432" s="38"/>
      <c r="O3432" s="38"/>
      <c r="P3432" s="38"/>
      <c r="U3432" s="39">
        <f t="shared" si="270"/>
        <v>26.187664041994751</v>
      </c>
      <c r="V3432" s="34">
        <v>7.9820000000000002</v>
      </c>
      <c r="X3432" s="39">
        <f t="shared" si="271"/>
        <v>23.149606299212596</v>
      </c>
      <c r="Y3432" s="34">
        <v>7.056</v>
      </c>
      <c r="AA3432" s="34">
        <v>430.59300000000002</v>
      </c>
      <c r="AB3432" s="34">
        <f t="shared" si="265"/>
        <v>422.61099999999999</v>
      </c>
      <c r="AC3432" s="34">
        <f t="shared" si="266"/>
        <v>423.53700000000003</v>
      </c>
      <c r="AD3432" s="34">
        <f t="shared" si="272"/>
        <v>7.2150000000000318</v>
      </c>
      <c r="AE3432" s="34">
        <f t="shared" si="272"/>
        <v>6.2889999999999873</v>
      </c>
      <c r="AF3432" s="34">
        <f t="shared" si="264"/>
        <v>0.92600000000004457</v>
      </c>
    </row>
    <row r="3433" spans="1:32" s="34" customFormat="1" x14ac:dyDescent="0.2">
      <c r="A3433" s="34" t="s">
        <v>200</v>
      </c>
      <c r="B3433" s="44">
        <v>473426095052530</v>
      </c>
      <c r="C3433" s="36">
        <v>315</v>
      </c>
      <c r="D3433" s="37">
        <v>38191</v>
      </c>
      <c r="E3433" s="37"/>
      <c r="F3433" s="37"/>
      <c r="G3433" s="37"/>
      <c r="H3433" s="37"/>
      <c r="I3433" s="37"/>
      <c r="J3433" s="38" t="s">
        <v>206</v>
      </c>
      <c r="K3433" s="38"/>
      <c r="L3433" s="38"/>
      <c r="M3433" s="38"/>
      <c r="N3433" s="38"/>
      <c r="O3433" s="38"/>
      <c r="P3433" s="38"/>
      <c r="U3433" s="39">
        <f t="shared" si="270"/>
        <v>26.131889763779526</v>
      </c>
      <c r="V3433" s="34">
        <v>7.9649999999999999</v>
      </c>
      <c r="X3433" s="39">
        <f t="shared" si="271"/>
        <v>23.038057742782151</v>
      </c>
      <c r="Y3433" s="34">
        <v>7.0220000000000002</v>
      </c>
      <c r="AA3433" s="34">
        <v>430.59300000000002</v>
      </c>
      <c r="AB3433" s="34">
        <f t="shared" si="265"/>
        <v>422.62800000000004</v>
      </c>
      <c r="AC3433" s="34">
        <f t="shared" si="266"/>
        <v>423.57100000000003</v>
      </c>
      <c r="AD3433" s="34">
        <f t="shared" si="272"/>
        <v>7.1979999999999791</v>
      </c>
      <c r="AE3433" s="34">
        <f t="shared" si="272"/>
        <v>6.2549999999999955</v>
      </c>
      <c r="AF3433" s="34">
        <f t="shared" si="264"/>
        <v>0.94299999999998363</v>
      </c>
    </row>
    <row r="3434" spans="1:32" s="34" customFormat="1" x14ac:dyDescent="0.2">
      <c r="A3434" s="34" t="s">
        <v>200</v>
      </c>
      <c r="B3434" s="44">
        <v>473426095052530</v>
      </c>
      <c r="C3434" s="36">
        <v>315</v>
      </c>
      <c r="D3434" s="37">
        <v>38220</v>
      </c>
      <c r="E3434" s="37"/>
      <c r="F3434" s="37"/>
      <c r="G3434" s="37"/>
      <c r="H3434" s="37"/>
      <c r="I3434" s="37"/>
      <c r="J3434" s="38" t="s">
        <v>206</v>
      </c>
      <c r="K3434" s="38"/>
      <c r="L3434" s="38"/>
      <c r="M3434" s="38"/>
      <c r="N3434" s="38"/>
      <c r="O3434" s="38"/>
      <c r="P3434" s="38"/>
      <c r="U3434" s="39">
        <v>25.86</v>
      </c>
      <c r="V3434" s="34">
        <v>7.8819999999999997</v>
      </c>
      <c r="X3434" s="39">
        <v>23.11</v>
      </c>
      <c r="Y3434" s="34">
        <v>7.0439999999999996</v>
      </c>
      <c r="AA3434" s="34">
        <v>430.59300000000002</v>
      </c>
      <c r="AB3434" s="34">
        <f t="shared" si="265"/>
        <v>422.71100000000001</v>
      </c>
      <c r="AC3434" s="34">
        <f t="shared" si="266"/>
        <v>423.54900000000004</v>
      </c>
      <c r="AD3434" s="34">
        <f t="shared" si="272"/>
        <v>7.1150000000000091</v>
      </c>
      <c r="AE3434" s="34">
        <f t="shared" si="272"/>
        <v>6.2769999999999868</v>
      </c>
      <c r="AF3434" s="34">
        <f t="shared" ref="AF3434:AF3477" si="273">AC3434-AB3434</f>
        <v>0.83800000000002228</v>
      </c>
    </row>
    <row r="3435" spans="1:32" s="34" customFormat="1" x14ac:dyDescent="0.2">
      <c r="A3435" s="34" t="s">
        <v>200</v>
      </c>
      <c r="B3435" s="44">
        <v>473426095052530</v>
      </c>
      <c r="C3435" s="36">
        <v>315</v>
      </c>
      <c r="D3435" s="37">
        <v>38250</v>
      </c>
      <c r="E3435" s="37"/>
      <c r="F3435" s="37"/>
      <c r="G3435" s="37"/>
      <c r="H3435" s="37"/>
      <c r="I3435" s="37"/>
      <c r="J3435" s="38" t="s">
        <v>206</v>
      </c>
      <c r="K3435" s="38"/>
      <c r="L3435" s="38"/>
      <c r="M3435" s="38"/>
      <c r="N3435" s="38"/>
      <c r="O3435" s="38"/>
      <c r="P3435" s="38"/>
      <c r="U3435" s="39">
        <v>26.05</v>
      </c>
      <c r="V3435" s="34">
        <v>7.9409999999999998</v>
      </c>
      <c r="X3435" s="39">
        <v>23.175999999999998</v>
      </c>
      <c r="Y3435" s="34">
        <v>7.0640000000000001</v>
      </c>
      <c r="AA3435" s="34">
        <v>430.59300000000002</v>
      </c>
      <c r="AB3435" s="34">
        <f t="shared" ref="AB3435:AB3477" si="274">AA3435-V3435</f>
        <v>422.65200000000004</v>
      </c>
      <c r="AC3435" s="34">
        <f t="shared" ref="AC3435:AC3498" si="275">AA3435-Y3435</f>
        <v>423.529</v>
      </c>
      <c r="AD3435" s="34">
        <f t="shared" si="272"/>
        <v>7.1739999999999782</v>
      </c>
      <c r="AE3435" s="34">
        <f t="shared" si="272"/>
        <v>6.2970000000000255</v>
      </c>
      <c r="AF3435" s="34">
        <f t="shared" si="273"/>
        <v>0.87699999999995271</v>
      </c>
    </row>
    <row r="3436" spans="1:32" s="34" customFormat="1" x14ac:dyDescent="0.2">
      <c r="A3436" s="34" t="s">
        <v>200</v>
      </c>
      <c r="B3436" s="44">
        <v>473426095052530</v>
      </c>
      <c r="C3436" s="36">
        <v>315</v>
      </c>
      <c r="D3436" s="37">
        <v>38292</v>
      </c>
      <c r="E3436" s="37"/>
      <c r="F3436" s="37"/>
      <c r="G3436" s="37"/>
      <c r="H3436" s="37"/>
      <c r="I3436" s="37"/>
      <c r="J3436" s="38" t="s">
        <v>206</v>
      </c>
      <c r="K3436" s="38"/>
      <c r="L3436" s="38"/>
      <c r="M3436" s="38"/>
      <c r="N3436" s="38"/>
      <c r="O3436" s="38"/>
      <c r="P3436" s="38"/>
      <c r="U3436" s="39">
        <v>24.587</v>
      </c>
      <c r="V3436" s="34">
        <v>7.4939999999999998</v>
      </c>
      <c r="X3436" s="39">
        <v>22.466999999999999</v>
      </c>
      <c r="Y3436" s="34">
        <v>6.8479999999999999</v>
      </c>
      <c r="AA3436" s="34">
        <v>430.59300000000002</v>
      </c>
      <c r="AB3436" s="34">
        <f t="shared" si="274"/>
        <v>423.09900000000005</v>
      </c>
      <c r="AC3436" s="34">
        <f t="shared" si="275"/>
        <v>423.745</v>
      </c>
      <c r="AD3436" s="34">
        <f t="shared" si="272"/>
        <v>6.7269999999999754</v>
      </c>
      <c r="AE3436" s="34">
        <f t="shared" si="272"/>
        <v>6.0810000000000173</v>
      </c>
      <c r="AF3436" s="34">
        <f t="shared" si="273"/>
        <v>0.64599999999995816</v>
      </c>
    </row>
    <row r="3437" spans="1:32" s="34" customFormat="1" x14ac:dyDescent="0.2">
      <c r="A3437" s="34" t="s">
        <v>200</v>
      </c>
      <c r="B3437" s="44">
        <v>473426095052530</v>
      </c>
      <c r="C3437" s="36">
        <v>315</v>
      </c>
      <c r="D3437" s="37">
        <v>38320</v>
      </c>
      <c r="E3437" s="37"/>
      <c r="F3437" s="37"/>
      <c r="G3437" s="37"/>
      <c r="H3437" s="37"/>
      <c r="I3437" s="37"/>
      <c r="J3437" s="38" t="s">
        <v>206</v>
      </c>
      <c r="K3437" s="38"/>
      <c r="L3437" s="38"/>
      <c r="M3437" s="38"/>
      <c r="N3437" s="38"/>
      <c r="O3437" s="38"/>
      <c r="P3437" s="38"/>
      <c r="U3437" s="39">
        <v>23.911000000000001</v>
      </c>
      <c r="V3437" s="34">
        <v>7.2880000000000003</v>
      </c>
      <c r="X3437" s="39">
        <v>22.620999999999999</v>
      </c>
      <c r="Y3437" s="34">
        <v>6.8949999999999996</v>
      </c>
      <c r="AA3437" s="34">
        <v>430.59300000000002</v>
      </c>
      <c r="AB3437" s="34">
        <f t="shared" si="274"/>
        <v>423.30500000000001</v>
      </c>
      <c r="AC3437" s="34">
        <f t="shared" si="275"/>
        <v>423.69800000000004</v>
      </c>
      <c r="AD3437" s="34">
        <f t="shared" si="272"/>
        <v>6.521000000000015</v>
      </c>
      <c r="AE3437" s="34">
        <f t="shared" si="272"/>
        <v>6.1279999999999859</v>
      </c>
      <c r="AF3437" s="34">
        <f t="shared" si="273"/>
        <v>0.3930000000000291</v>
      </c>
    </row>
    <row r="3438" spans="1:32" s="34" customFormat="1" x14ac:dyDescent="0.2">
      <c r="A3438" s="34" t="s">
        <v>200</v>
      </c>
      <c r="B3438" s="44">
        <v>473426095052530</v>
      </c>
      <c r="C3438" s="36">
        <v>315</v>
      </c>
      <c r="D3438" s="37">
        <v>38341</v>
      </c>
      <c r="E3438" s="37"/>
      <c r="F3438" s="37"/>
      <c r="G3438" s="37"/>
      <c r="H3438" s="37"/>
      <c r="I3438" s="37"/>
      <c r="J3438" s="38" t="s">
        <v>206</v>
      </c>
      <c r="K3438" s="38"/>
      <c r="L3438" s="38"/>
      <c r="M3438" s="38"/>
      <c r="N3438" s="38"/>
      <c r="O3438" s="38"/>
      <c r="P3438" s="38"/>
      <c r="U3438" s="39">
        <v>23.875</v>
      </c>
      <c r="V3438" s="34">
        <v>7.2770000000000001</v>
      </c>
      <c r="X3438" s="39">
        <v>22.693999999999999</v>
      </c>
      <c r="Y3438" s="34">
        <v>6.9169999999999998</v>
      </c>
      <c r="AA3438" s="34">
        <v>430.59300000000002</v>
      </c>
      <c r="AB3438" s="34">
        <f t="shared" si="274"/>
        <v>423.31600000000003</v>
      </c>
      <c r="AC3438" s="34">
        <f t="shared" si="275"/>
        <v>423.67600000000004</v>
      </c>
      <c r="AD3438" s="34">
        <f t="shared" si="272"/>
        <v>6.5099999999999909</v>
      </c>
      <c r="AE3438" s="34">
        <f t="shared" si="272"/>
        <v>6.1499999999999773</v>
      </c>
      <c r="AF3438" s="34">
        <f t="shared" si="273"/>
        <v>0.36000000000001364</v>
      </c>
    </row>
    <row r="3439" spans="1:32" s="34" customFormat="1" x14ac:dyDescent="0.2">
      <c r="A3439" s="34" t="s">
        <v>200</v>
      </c>
      <c r="B3439" s="44">
        <v>473426095052530</v>
      </c>
      <c r="C3439" s="36">
        <v>315</v>
      </c>
      <c r="D3439" s="37">
        <v>38377</v>
      </c>
      <c r="E3439" s="37"/>
      <c r="F3439" s="37"/>
      <c r="G3439" s="37"/>
      <c r="H3439" s="37"/>
      <c r="I3439" s="37"/>
      <c r="J3439" s="38" t="s">
        <v>206</v>
      </c>
      <c r="K3439" s="38"/>
      <c r="L3439" s="38"/>
      <c r="M3439" s="38"/>
      <c r="N3439" s="38"/>
      <c r="O3439" s="38"/>
      <c r="P3439" s="38"/>
      <c r="U3439" s="39">
        <f>V3439/0.3048</f>
        <v>24.25524934383202</v>
      </c>
      <c r="V3439" s="34">
        <v>7.3929999999999998</v>
      </c>
      <c r="X3439" s="39">
        <f>Y3439/0.3048</f>
        <v>22.864173228346456</v>
      </c>
      <c r="Y3439" s="34">
        <v>6.9690000000000003</v>
      </c>
      <c r="AA3439" s="34">
        <v>430.59300000000002</v>
      </c>
      <c r="AB3439" s="34">
        <f t="shared" si="274"/>
        <v>423.20000000000005</v>
      </c>
      <c r="AC3439" s="34">
        <f t="shared" si="275"/>
        <v>423.62400000000002</v>
      </c>
      <c r="AD3439" s="34">
        <f t="shared" si="272"/>
        <v>6.6259999999999764</v>
      </c>
      <c r="AE3439" s="34">
        <f t="shared" si="272"/>
        <v>6.2019999999999982</v>
      </c>
      <c r="AF3439" s="34">
        <f t="shared" si="273"/>
        <v>0.42399999999997817</v>
      </c>
    </row>
    <row r="3440" spans="1:32" s="34" customFormat="1" x14ac:dyDescent="0.2">
      <c r="A3440" s="34" t="s">
        <v>200</v>
      </c>
      <c r="B3440" s="44">
        <v>473426095052530</v>
      </c>
      <c r="C3440" s="36">
        <v>315</v>
      </c>
      <c r="D3440" s="37">
        <v>38413</v>
      </c>
      <c r="E3440" s="37"/>
      <c r="F3440" s="37"/>
      <c r="G3440" s="37"/>
      <c r="H3440" s="37"/>
      <c r="I3440" s="37"/>
      <c r="J3440" s="38" t="s">
        <v>206</v>
      </c>
      <c r="K3440" s="38"/>
      <c r="L3440" s="38"/>
      <c r="M3440" s="38"/>
      <c r="N3440" s="38"/>
      <c r="O3440" s="38"/>
      <c r="P3440" s="38"/>
      <c r="U3440" s="39">
        <f>V3440/0.3048</f>
        <v>24.668635170603675</v>
      </c>
      <c r="V3440" s="34">
        <v>7.5190000000000001</v>
      </c>
      <c r="X3440" s="39">
        <f>Y3440/0.3048</f>
        <v>22.975721784776901</v>
      </c>
      <c r="Y3440" s="34">
        <v>7.0030000000000001</v>
      </c>
      <c r="AA3440" s="34">
        <v>430.59300000000002</v>
      </c>
      <c r="AB3440" s="34">
        <f t="shared" si="274"/>
        <v>423.07400000000001</v>
      </c>
      <c r="AC3440" s="34">
        <f t="shared" si="275"/>
        <v>423.59000000000003</v>
      </c>
      <c r="AD3440" s="34">
        <f t="shared" si="272"/>
        <v>6.7520000000000095</v>
      </c>
      <c r="AE3440" s="34">
        <f t="shared" si="272"/>
        <v>6.23599999999999</v>
      </c>
      <c r="AF3440" s="34">
        <f t="shared" si="273"/>
        <v>0.51600000000001955</v>
      </c>
    </row>
    <row r="3441" spans="1:32" s="34" customFormat="1" x14ac:dyDescent="0.2">
      <c r="A3441" s="34" t="s">
        <v>200</v>
      </c>
      <c r="B3441" s="44">
        <v>473426095052530</v>
      </c>
      <c r="C3441" s="36">
        <v>315</v>
      </c>
      <c r="D3441" s="37">
        <v>38440</v>
      </c>
      <c r="E3441" s="37"/>
      <c r="F3441" s="37"/>
      <c r="G3441" s="37"/>
      <c r="H3441" s="37"/>
      <c r="I3441" s="37"/>
      <c r="J3441" s="38" t="s">
        <v>206</v>
      </c>
      <c r="K3441" s="38"/>
      <c r="L3441" s="38"/>
      <c r="M3441" s="38"/>
      <c r="N3441" s="38"/>
      <c r="O3441" s="38"/>
      <c r="P3441" s="38"/>
      <c r="U3441" s="39">
        <v>24.923999999999999</v>
      </c>
      <c r="V3441" s="34">
        <v>7.5970000000000004</v>
      </c>
      <c r="X3441" s="39">
        <v>23.007999999999999</v>
      </c>
      <c r="Y3441" s="34">
        <v>7.0129999999999999</v>
      </c>
      <c r="AA3441" s="34">
        <v>430.59300000000002</v>
      </c>
      <c r="AB3441" s="34">
        <f t="shared" si="274"/>
        <v>422.99600000000004</v>
      </c>
      <c r="AC3441" s="34">
        <f t="shared" si="275"/>
        <v>423.58000000000004</v>
      </c>
      <c r="AD3441" s="34">
        <f t="shared" si="272"/>
        <v>6.8299999999999841</v>
      </c>
      <c r="AE3441" s="34">
        <f t="shared" si="272"/>
        <v>6.2459999999999809</v>
      </c>
      <c r="AF3441" s="34">
        <f t="shared" si="273"/>
        <v>0.58400000000000318</v>
      </c>
    </row>
    <row r="3442" spans="1:32" s="34" customFormat="1" x14ac:dyDescent="0.2">
      <c r="A3442" s="34" t="s">
        <v>200</v>
      </c>
      <c r="B3442" s="44">
        <v>473426095052530</v>
      </c>
      <c r="C3442" s="36">
        <v>315</v>
      </c>
      <c r="D3442" s="37">
        <v>38467</v>
      </c>
      <c r="E3442" s="37"/>
      <c r="F3442" s="37"/>
      <c r="G3442" s="37"/>
      <c r="H3442" s="37"/>
      <c r="I3442" s="37"/>
      <c r="J3442" s="38" t="s">
        <v>206</v>
      </c>
      <c r="K3442" s="38"/>
      <c r="L3442" s="38"/>
      <c r="M3442" s="38"/>
      <c r="N3442" s="38"/>
      <c r="O3442" s="38"/>
      <c r="P3442" s="38"/>
      <c r="U3442" s="39">
        <v>24.902000000000001</v>
      </c>
      <c r="V3442" s="34">
        <v>7.59</v>
      </c>
      <c r="X3442" s="39">
        <v>22.798999999999999</v>
      </c>
      <c r="Y3442" s="34">
        <v>6.9489999999999998</v>
      </c>
      <c r="AA3442" s="34">
        <v>430.59300000000002</v>
      </c>
      <c r="AB3442" s="34">
        <f t="shared" si="274"/>
        <v>423.00300000000004</v>
      </c>
      <c r="AC3442" s="34">
        <f t="shared" si="275"/>
        <v>423.64400000000001</v>
      </c>
      <c r="AD3442" s="34">
        <f t="shared" si="272"/>
        <v>6.8229999999999791</v>
      </c>
      <c r="AE3442" s="34">
        <f t="shared" si="272"/>
        <v>6.1820000000000164</v>
      </c>
      <c r="AF3442" s="34">
        <f t="shared" si="273"/>
        <v>0.64099999999996271</v>
      </c>
    </row>
    <row r="3443" spans="1:32" s="34" customFormat="1" x14ac:dyDescent="0.2">
      <c r="A3443" s="34" t="s">
        <v>200</v>
      </c>
      <c r="B3443" s="44">
        <v>473426095052530</v>
      </c>
      <c r="C3443" s="36">
        <v>315</v>
      </c>
      <c r="D3443" s="37">
        <v>38496</v>
      </c>
      <c r="E3443" s="37"/>
      <c r="F3443" s="37"/>
      <c r="G3443" s="37"/>
      <c r="H3443" s="37"/>
      <c r="I3443" s="37"/>
      <c r="J3443" s="38" t="s">
        <v>206</v>
      </c>
      <c r="K3443" s="38"/>
      <c r="L3443" s="38"/>
      <c r="M3443" s="38"/>
      <c r="N3443" s="38"/>
      <c r="O3443" s="38"/>
      <c r="P3443" s="38"/>
      <c r="U3443" s="39">
        <v>24.202999999999999</v>
      </c>
      <c r="V3443" s="34">
        <v>7.3769999999999998</v>
      </c>
      <c r="X3443" s="39">
        <v>22.759</v>
      </c>
      <c r="Y3443" s="34">
        <v>6.9370000000000003</v>
      </c>
      <c r="AA3443" s="34">
        <v>430.59300000000002</v>
      </c>
      <c r="AB3443" s="34">
        <f t="shared" si="274"/>
        <v>423.21600000000001</v>
      </c>
      <c r="AC3443" s="34">
        <f t="shared" si="275"/>
        <v>423.65600000000001</v>
      </c>
      <c r="AD3443" s="34">
        <f t="shared" si="272"/>
        <v>6.6100000000000136</v>
      </c>
      <c r="AE3443" s="34">
        <f t="shared" si="272"/>
        <v>6.1700000000000159</v>
      </c>
      <c r="AF3443" s="34">
        <f t="shared" si="273"/>
        <v>0.43999999999999773</v>
      </c>
    </row>
    <row r="3444" spans="1:32" s="34" customFormat="1" x14ac:dyDescent="0.2">
      <c r="A3444" s="34" t="s">
        <v>200</v>
      </c>
      <c r="B3444" s="44">
        <v>473426095052530</v>
      </c>
      <c r="C3444" s="36">
        <v>315</v>
      </c>
      <c r="D3444" s="37">
        <v>38526</v>
      </c>
      <c r="E3444" s="37"/>
      <c r="F3444" s="37"/>
      <c r="G3444" s="37"/>
      <c r="H3444" s="37"/>
      <c r="I3444" s="37"/>
      <c r="J3444" s="38" t="s">
        <v>206</v>
      </c>
      <c r="K3444" s="38"/>
      <c r="L3444" s="38"/>
      <c r="M3444" s="38"/>
      <c r="N3444" s="38"/>
      <c r="O3444" s="38"/>
      <c r="P3444" s="38"/>
      <c r="U3444" s="39">
        <v>23.847999999999999</v>
      </c>
      <c r="V3444" s="34">
        <v>7.2690000000000001</v>
      </c>
      <c r="X3444" s="39">
        <v>21.837</v>
      </c>
      <c r="Y3444" s="34">
        <v>6.6559999999999997</v>
      </c>
      <c r="AA3444" s="34">
        <v>430.59300000000002</v>
      </c>
      <c r="AB3444" s="34">
        <f t="shared" si="274"/>
        <v>423.32400000000001</v>
      </c>
      <c r="AC3444" s="34">
        <f t="shared" si="275"/>
        <v>423.93700000000001</v>
      </c>
      <c r="AD3444" s="34">
        <f t="shared" ref="AD3444:AE3460" si="276">429.826-AB3444</f>
        <v>6.5020000000000095</v>
      </c>
      <c r="AE3444" s="34">
        <f t="shared" si="276"/>
        <v>5.88900000000001</v>
      </c>
      <c r="AF3444" s="34">
        <f t="shared" si="273"/>
        <v>0.61299999999999955</v>
      </c>
    </row>
    <row r="3445" spans="1:32" s="34" customFormat="1" x14ac:dyDescent="0.2">
      <c r="A3445" s="34" t="s">
        <v>200</v>
      </c>
      <c r="B3445" s="44">
        <v>473426095052530</v>
      </c>
      <c r="C3445" s="36">
        <v>315</v>
      </c>
      <c r="D3445" s="37">
        <v>38558</v>
      </c>
      <c r="E3445" s="37"/>
      <c r="F3445" s="37"/>
      <c r="G3445" s="37"/>
      <c r="H3445" s="37"/>
      <c r="I3445" s="37"/>
      <c r="J3445" s="38" t="s">
        <v>206</v>
      </c>
      <c r="K3445" s="38"/>
      <c r="L3445" s="38"/>
      <c r="M3445" s="38"/>
      <c r="N3445" s="38"/>
      <c r="O3445" s="38"/>
      <c r="P3445" s="38"/>
      <c r="U3445" s="39">
        <v>23.23</v>
      </c>
      <c r="V3445" s="34">
        <v>7.08</v>
      </c>
      <c r="X3445" s="39">
        <v>22.02</v>
      </c>
      <c r="Y3445" s="34">
        <v>6.7119999999999997</v>
      </c>
      <c r="AA3445" s="34">
        <v>430.59300000000002</v>
      </c>
      <c r="AB3445" s="34">
        <f t="shared" si="274"/>
        <v>423.51300000000003</v>
      </c>
      <c r="AC3445" s="34">
        <f t="shared" si="275"/>
        <v>423.88100000000003</v>
      </c>
      <c r="AD3445" s="34">
        <f t="shared" si="276"/>
        <v>6.3129999999999882</v>
      </c>
      <c r="AE3445" s="34">
        <f t="shared" si="276"/>
        <v>5.9449999999999932</v>
      </c>
      <c r="AF3445" s="34">
        <f t="shared" si="273"/>
        <v>0.367999999999995</v>
      </c>
    </row>
    <row r="3446" spans="1:32" s="34" customFormat="1" x14ac:dyDescent="0.2">
      <c r="A3446" s="34" t="s">
        <v>200</v>
      </c>
      <c r="B3446" s="44">
        <v>473426095052530</v>
      </c>
      <c r="C3446" s="36">
        <v>315</v>
      </c>
      <c r="D3446" s="37">
        <v>38586</v>
      </c>
      <c r="E3446" s="37"/>
      <c r="F3446" s="37"/>
      <c r="G3446" s="37"/>
      <c r="H3446" s="37"/>
      <c r="I3446" s="37"/>
      <c r="J3446" s="38" t="s">
        <v>206</v>
      </c>
      <c r="K3446" s="38"/>
      <c r="L3446" s="38"/>
      <c r="M3446" s="38"/>
      <c r="N3446" s="38"/>
      <c r="O3446" s="38"/>
      <c r="P3446" s="38"/>
      <c r="U3446" s="39">
        <v>23.474</v>
      </c>
      <c r="V3446" s="34">
        <v>7.1550000000000002</v>
      </c>
      <c r="X3446" s="39">
        <v>22.335999999999999</v>
      </c>
      <c r="Y3446" s="34">
        <v>6.8079999999999998</v>
      </c>
      <c r="AA3446" s="34">
        <v>430.59300000000002</v>
      </c>
      <c r="AB3446" s="34">
        <f t="shared" si="274"/>
        <v>423.43800000000005</v>
      </c>
      <c r="AC3446" s="34">
        <f t="shared" si="275"/>
        <v>423.78500000000003</v>
      </c>
      <c r="AD3446" s="34">
        <f t="shared" si="276"/>
        <v>6.3879999999999768</v>
      </c>
      <c r="AE3446" s="34">
        <f t="shared" si="276"/>
        <v>6.0409999999999968</v>
      </c>
      <c r="AF3446" s="34">
        <f t="shared" si="273"/>
        <v>0.34699999999997999</v>
      </c>
    </row>
    <row r="3447" spans="1:32" s="34" customFormat="1" x14ac:dyDescent="0.2">
      <c r="A3447" s="34" t="s">
        <v>200</v>
      </c>
      <c r="B3447" s="44">
        <v>473426095052530</v>
      </c>
      <c r="C3447" s="36">
        <v>315</v>
      </c>
      <c r="D3447" s="37">
        <v>38618</v>
      </c>
      <c r="E3447" s="37"/>
      <c r="F3447" s="37"/>
      <c r="G3447" s="37"/>
      <c r="H3447" s="37"/>
      <c r="I3447" s="37"/>
      <c r="J3447" s="38" t="s">
        <v>206</v>
      </c>
      <c r="K3447" s="38"/>
      <c r="L3447" s="38"/>
      <c r="M3447" s="38"/>
      <c r="N3447" s="38"/>
      <c r="O3447" s="38"/>
      <c r="P3447" s="38"/>
      <c r="U3447" s="39">
        <v>23.855</v>
      </c>
      <c r="V3447" s="34">
        <v>7.2709999999999999</v>
      </c>
      <c r="X3447" s="39">
        <v>22.545999999999999</v>
      </c>
      <c r="Y3447" s="34">
        <v>6.8719999999999999</v>
      </c>
      <c r="AA3447" s="34">
        <v>430.59300000000002</v>
      </c>
      <c r="AB3447" s="34">
        <f t="shared" si="274"/>
        <v>423.322</v>
      </c>
      <c r="AC3447" s="34">
        <f t="shared" si="275"/>
        <v>423.721</v>
      </c>
      <c r="AD3447" s="34">
        <f t="shared" si="276"/>
        <v>6.5040000000000191</v>
      </c>
      <c r="AE3447" s="34">
        <f t="shared" si="276"/>
        <v>6.1050000000000182</v>
      </c>
      <c r="AF3447" s="34">
        <f t="shared" si="273"/>
        <v>0.39900000000000091</v>
      </c>
    </row>
    <row r="3448" spans="1:32" s="34" customFormat="1" x14ac:dyDescent="0.2">
      <c r="A3448" s="34" t="s">
        <v>200</v>
      </c>
      <c r="B3448" s="44">
        <v>473426095052530</v>
      </c>
      <c r="C3448" s="36">
        <v>315</v>
      </c>
      <c r="D3448" s="37">
        <v>38649</v>
      </c>
      <c r="E3448" s="37"/>
      <c r="F3448" s="37"/>
      <c r="G3448" s="37"/>
      <c r="H3448" s="37"/>
      <c r="I3448" s="37"/>
      <c r="J3448" s="38" t="s">
        <v>206</v>
      </c>
      <c r="K3448" s="38"/>
      <c r="L3448" s="38"/>
      <c r="M3448" s="38"/>
      <c r="N3448" s="38"/>
      <c r="O3448" s="38"/>
      <c r="P3448" s="38"/>
      <c r="U3448" s="39">
        <f t="shared" ref="U3448:U3477" si="277">V3448/0.3048</f>
        <v>24.186351706036742</v>
      </c>
      <c r="V3448" s="34">
        <v>7.3719999999999999</v>
      </c>
      <c r="X3448" s="39">
        <f t="shared" ref="X3448:X3505" si="278">Y3448/0.3048</f>
        <v>22.634514435695536</v>
      </c>
      <c r="Y3448" s="34">
        <v>6.899</v>
      </c>
      <c r="AA3448" s="34">
        <v>430.59300000000002</v>
      </c>
      <c r="AB3448" s="34">
        <f t="shared" si="274"/>
        <v>423.221</v>
      </c>
      <c r="AC3448" s="34">
        <f t="shared" si="275"/>
        <v>423.69400000000002</v>
      </c>
      <c r="AD3448" s="34">
        <f t="shared" si="276"/>
        <v>6.6050000000000182</v>
      </c>
      <c r="AE3448" s="34">
        <f t="shared" si="276"/>
        <v>6.132000000000005</v>
      </c>
      <c r="AF3448" s="34">
        <f t="shared" si="273"/>
        <v>0.47300000000001319</v>
      </c>
    </row>
    <row r="3449" spans="1:32" s="34" customFormat="1" x14ac:dyDescent="0.2">
      <c r="A3449" s="34" t="s">
        <v>200</v>
      </c>
      <c r="B3449" s="44">
        <v>473426095052530</v>
      </c>
      <c r="C3449" s="36">
        <v>315</v>
      </c>
      <c r="D3449" s="37">
        <v>38677</v>
      </c>
      <c r="E3449" s="37"/>
      <c r="F3449" s="37"/>
      <c r="G3449" s="37"/>
      <c r="H3449" s="37"/>
      <c r="I3449" s="37"/>
      <c r="J3449" s="38" t="s">
        <v>206</v>
      </c>
      <c r="K3449" s="38"/>
      <c r="L3449" s="38"/>
      <c r="M3449" s="38"/>
      <c r="N3449" s="38"/>
      <c r="O3449" s="38"/>
      <c r="P3449" s="38"/>
      <c r="U3449" s="39">
        <f t="shared" si="277"/>
        <v>24.416010498687662</v>
      </c>
      <c r="V3449" s="34">
        <v>7.4420000000000002</v>
      </c>
      <c r="X3449" s="39">
        <f t="shared" si="278"/>
        <v>22.667322834645667</v>
      </c>
      <c r="Y3449" s="34">
        <v>6.9089999999999998</v>
      </c>
      <c r="AA3449" s="34">
        <v>430.59300000000002</v>
      </c>
      <c r="AB3449" s="34">
        <f t="shared" si="274"/>
        <v>423.15100000000001</v>
      </c>
      <c r="AC3449" s="34">
        <f t="shared" si="275"/>
        <v>423.68400000000003</v>
      </c>
      <c r="AD3449" s="34">
        <f t="shared" si="276"/>
        <v>6.6750000000000114</v>
      </c>
      <c r="AE3449" s="34">
        <f t="shared" si="276"/>
        <v>6.1419999999999959</v>
      </c>
      <c r="AF3449" s="34">
        <f t="shared" si="273"/>
        <v>0.53300000000001546</v>
      </c>
    </row>
    <row r="3450" spans="1:32" s="34" customFormat="1" x14ac:dyDescent="0.2">
      <c r="A3450" s="34" t="s">
        <v>200</v>
      </c>
      <c r="B3450" s="44">
        <v>473426095052530</v>
      </c>
      <c r="C3450" s="36">
        <v>315</v>
      </c>
      <c r="D3450" s="37">
        <v>38707</v>
      </c>
      <c r="E3450" s="37"/>
      <c r="F3450" s="37"/>
      <c r="G3450" s="37"/>
      <c r="H3450" s="37"/>
      <c r="I3450" s="37"/>
      <c r="J3450" s="38" t="s">
        <v>206</v>
      </c>
      <c r="K3450" s="38"/>
      <c r="L3450" s="38"/>
      <c r="M3450" s="38"/>
      <c r="N3450" s="38"/>
      <c r="O3450" s="38"/>
      <c r="P3450" s="38"/>
      <c r="U3450" s="39">
        <f t="shared" si="277"/>
        <v>24.553805774278214</v>
      </c>
      <c r="V3450" s="34">
        <v>7.484</v>
      </c>
      <c r="X3450" s="39">
        <f t="shared" si="278"/>
        <v>22.729658792650916</v>
      </c>
      <c r="Y3450" s="34">
        <v>6.9279999999999999</v>
      </c>
      <c r="AA3450" s="34">
        <v>430.59300000000002</v>
      </c>
      <c r="AB3450" s="34">
        <f t="shared" si="274"/>
        <v>423.10900000000004</v>
      </c>
      <c r="AC3450" s="34">
        <f t="shared" si="275"/>
        <v>423.66500000000002</v>
      </c>
      <c r="AD3450" s="34">
        <f t="shared" si="276"/>
        <v>6.7169999999999845</v>
      </c>
      <c r="AE3450" s="34">
        <f t="shared" si="276"/>
        <v>6.1610000000000014</v>
      </c>
      <c r="AF3450" s="34">
        <f t="shared" si="273"/>
        <v>0.55599999999998317</v>
      </c>
    </row>
    <row r="3451" spans="1:32" s="34" customFormat="1" x14ac:dyDescent="0.2">
      <c r="A3451" s="34" t="s">
        <v>200</v>
      </c>
      <c r="B3451" s="44">
        <v>473426095052530</v>
      </c>
      <c r="C3451" s="36">
        <v>315</v>
      </c>
      <c r="D3451" s="37">
        <v>38743</v>
      </c>
      <c r="E3451" s="37"/>
      <c r="F3451" s="37"/>
      <c r="G3451" s="37"/>
      <c r="H3451" s="37"/>
      <c r="I3451" s="37"/>
      <c r="J3451" s="38" t="s">
        <v>206</v>
      </c>
      <c r="K3451" s="38"/>
      <c r="L3451" s="38"/>
      <c r="M3451" s="38"/>
      <c r="N3451" s="38"/>
      <c r="O3451" s="38"/>
      <c r="P3451" s="38"/>
      <c r="U3451" s="39">
        <f t="shared" si="277"/>
        <v>24.671916010498684</v>
      </c>
      <c r="V3451" s="34">
        <v>7.52</v>
      </c>
      <c r="X3451" s="39">
        <f t="shared" si="278"/>
        <v>22.824803149606296</v>
      </c>
      <c r="Y3451" s="34">
        <v>6.9569999999999999</v>
      </c>
      <c r="AA3451" s="34">
        <v>430.59300000000002</v>
      </c>
      <c r="AB3451" s="34">
        <f t="shared" si="274"/>
        <v>423.07300000000004</v>
      </c>
      <c r="AC3451" s="34">
        <f t="shared" si="275"/>
        <v>423.63600000000002</v>
      </c>
      <c r="AD3451" s="34">
        <f t="shared" si="276"/>
        <v>6.7529999999999859</v>
      </c>
      <c r="AE3451" s="34">
        <f t="shared" si="276"/>
        <v>6.1899999999999977</v>
      </c>
      <c r="AF3451" s="34">
        <f t="shared" si="273"/>
        <v>0.56299999999998818</v>
      </c>
    </row>
    <row r="3452" spans="1:32" s="34" customFormat="1" x14ac:dyDescent="0.2">
      <c r="A3452" s="34" t="s">
        <v>200</v>
      </c>
      <c r="B3452" s="44">
        <v>473426095052530</v>
      </c>
      <c r="C3452" s="36">
        <v>315</v>
      </c>
      <c r="D3452" s="37">
        <v>38776</v>
      </c>
      <c r="E3452" s="37"/>
      <c r="F3452" s="37"/>
      <c r="G3452" s="37"/>
      <c r="H3452" s="37"/>
      <c r="I3452" s="37"/>
      <c r="J3452" s="38" t="s">
        <v>206</v>
      </c>
      <c r="K3452" s="38"/>
      <c r="L3452" s="38"/>
      <c r="M3452" s="38"/>
      <c r="N3452" s="38"/>
      <c r="O3452" s="38"/>
      <c r="P3452" s="38"/>
      <c r="U3452" s="39">
        <f t="shared" si="277"/>
        <v>24.911417322834644</v>
      </c>
      <c r="V3452" s="34">
        <v>7.593</v>
      </c>
      <c r="X3452" s="39">
        <f t="shared" si="278"/>
        <v>22.923228346456693</v>
      </c>
      <c r="Y3452" s="34">
        <v>6.9870000000000001</v>
      </c>
      <c r="AA3452" s="34">
        <v>430.59300000000002</v>
      </c>
      <c r="AB3452" s="34">
        <f t="shared" si="274"/>
        <v>423</v>
      </c>
      <c r="AC3452" s="34">
        <f t="shared" si="275"/>
        <v>423.60599999999999</v>
      </c>
      <c r="AD3452" s="34">
        <f t="shared" si="276"/>
        <v>6.8260000000000218</v>
      </c>
      <c r="AE3452" s="34">
        <f t="shared" si="276"/>
        <v>6.2200000000000273</v>
      </c>
      <c r="AF3452" s="34">
        <f t="shared" si="273"/>
        <v>0.60599999999999454</v>
      </c>
    </row>
    <row r="3453" spans="1:32" s="34" customFormat="1" x14ac:dyDescent="0.2">
      <c r="A3453" s="34" t="s">
        <v>200</v>
      </c>
      <c r="B3453" s="44">
        <v>473426095052530</v>
      </c>
      <c r="C3453" s="36">
        <v>315</v>
      </c>
      <c r="D3453" s="37">
        <v>38803</v>
      </c>
      <c r="E3453" s="37"/>
      <c r="F3453" s="37"/>
      <c r="G3453" s="37"/>
      <c r="H3453" s="37"/>
      <c r="I3453" s="37"/>
      <c r="J3453" s="38" t="s">
        <v>206</v>
      </c>
      <c r="K3453" s="38"/>
      <c r="L3453" s="38"/>
      <c r="M3453" s="38"/>
      <c r="N3453" s="38"/>
      <c r="O3453" s="38"/>
      <c r="P3453" s="38"/>
      <c r="U3453" s="39">
        <f t="shared" si="277"/>
        <v>25.314960629921259</v>
      </c>
      <c r="V3453" s="34">
        <v>7.7160000000000002</v>
      </c>
      <c r="X3453" s="39">
        <f t="shared" si="278"/>
        <v>22.946194225721783</v>
      </c>
      <c r="Y3453" s="34">
        <v>6.9939999999999998</v>
      </c>
      <c r="AA3453" s="34">
        <v>430.59300000000002</v>
      </c>
      <c r="AB3453" s="34">
        <f t="shared" si="274"/>
        <v>422.87700000000001</v>
      </c>
      <c r="AC3453" s="34">
        <f t="shared" si="275"/>
        <v>423.59900000000005</v>
      </c>
      <c r="AD3453" s="34">
        <f t="shared" si="276"/>
        <v>6.9490000000000123</v>
      </c>
      <c r="AE3453" s="34">
        <f t="shared" si="276"/>
        <v>6.2269999999999754</v>
      </c>
      <c r="AF3453" s="34">
        <f t="shared" si="273"/>
        <v>0.72200000000003683</v>
      </c>
    </row>
    <row r="3454" spans="1:32" s="34" customFormat="1" x14ac:dyDescent="0.2">
      <c r="A3454" s="34" t="s">
        <v>200</v>
      </c>
      <c r="B3454" s="44">
        <v>473426095052530</v>
      </c>
      <c r="C3454" s="36">
        <v>315</v>
      </c>
      <c r="D3454" s="37">
        <v>38835</v>
      </c>
      <c r="E3454" s="37"/>
      <c r="F3454" s="37"/>
      <c r="G3454" s="37"/>
      <c r="H3454" s="37"/>
      <c r="I3454" s="37"/>
      <c r="J3454" s="38" t="s">
        <v>206</v>
      </c>
      <c r="K3454" s="38"/>
      <c r="L3454" s="38"/>
      <c r="M3454" s="38"/>
      <c r="N3454" s="38"/>
      <c r="O3454" s="38"/>
      <c r="P3454" s="38"/>
      <c r="U3454" s="39">
        <f t="shared" si="277"/>
        <v>24.114173228346456</v>
      </c>
      <c r="V3454" s="34">
        <v>7.35</v>
      </c>
      <c r="X3454" s="39">
        <f t="shared" si="278"/>
        <v>22.437664041994751</v>
      </c>
      <c r="Y3454" s="34">
        <v>6.8390000000000004</v>
      </c>
      <c r="AA3454" s="34">
        <v>430.59300000000002</v>
      </c>
      <c r="AB3454" s="34">
        <f t="shared" si="274"/>
        <v>423.24299999999999</v>
      </c>
      <c r="AC3454" s="34">
        <f t="shared" si="275"/>
        <v>423.75400000000002</v>
      </c>
      <c r="AD3454" s="34">
        <f t="shared" si="276"/>
        <v>6.5830000000000268</v>
      </c>
      <c r="AE3454" s="34">
        <f t="shared" si="276"/>
        <v>6.0720000000000027</v>
      </c>
      <c r="AF3454" s="34">
        <f t="shared" si="273"/>
        <v>0.5110000000000241</v>
      </c>
    </row>
    <row r="3455" spans="1:32" s="34" customFormat="1" x14ac:dyDescent="0.2">
      <c r="A3455" s="34" t="s">
        <v>200</v>
      </c>
      <c r="B3455" s="44">
        <v>473426095052530</v>
      </c>
      <c r="C3455" s="36">
        <v>315</v>
      </c>
      <c r="D3455" s="37">
        <v>38856</v>
      </c>
      <c r="E3455" s="37"/>
      <c r="F3455" s="37"/>
      <c r="G3455" s="37"/>
      <c r="H3455" s="37"/>
      <c r="I3455" s="37"/>
      <c r="J3455" s="38" t="s">
        <v>206</v>
      </c>
      <c r="K3455" s="38"/>
      <c r="L3455" s="38"/>
      <c r="M3455" s="38"/>
      <c r="N3455" s="38"/>
      <c r="O3455" s="38"/>
      <c r="P3455" s="38"/>
      <c r="U3455" s="39">
        <f t="shared" si="277"/>
        <v>23.795931758530184</v>
      </c>
      <c r="V3455" s="34">
        <v>7.2530000000000001</v>
      </c>
      <c r="X3455" s="39">
        <f t="shared" si="278"/>
        <v>22.35564304461942</v>
      </c>
      <c r="Y3455" s="34">
        <v>6.8140000000000001</v>
      </c>
      <c r="AA3455" s="34">
        <v>430.59300000000002</v>
      </c>
      <c r="AB3455" s="34">
        <f t="shared" si="274"/>
        <v>423.34000000000003</v>
      </c>
      <c r="AC3455" s="34">
        <f t="shared" si="275"/>
        <v>423.779</v>
      </c>
      <c r="AD3455" s="34">
        <f t="shared" si="276"/>
        <v>6.48599999999999</v>
      </c>
      <c r="AE3455" s="34">
        <f t="shared" si="276"/>
        <v>6.0470000000000255</v>
      </c>
      <c r="AF3455" s="34">
        <f t="shared" si="273"/>
        <v>0.43899999999996453</v>
      </c>
    </row>
    <row r="3456" spans="1:32" s="34" customFormat="1" x14ac:dyDescent="0.2">
      <c r="A3456" s="34" t="s">
        <v>200</v>
      </c>
      <c r="B3456" s="44">
        <v>473426095052530</v>
      </c>
      <c r="C3456" s="36">
        <v>315</v>
      </c>
      <c r="D3456" s="37">
        <v>38894</v>
      </c>
      <c r="E3456" s="37"/>
      <c r="F3456" s="37"/>
      <c r="G3456" s="37"/>
      <c r="H3456" s="37"/>
      <c r="I3456" s="37"/>
      <c r="J3456" s="38" t="s">
        <v>206</v>
      </c>
      <c r="K3456" s="38"/>
      <c r="L3456" s="38"/>
      <c r="M3456" s="38"/>
      <c r="N3456" s="38"/>
      <c r="O3456" s="38"/>
      <c r="P3456" s="38"/>
      <c r="U3456" s="39">
        <f t="shared" si="277"/>
        <v>23.710629921259841</v>
      </c>
      <c r="V3456" s="34">
        <v>7.2270000000000003</v>
      </c>
      <c r="X3456" s="39">
        <f t="shared" si="278"/>
        <v>22.457349081364828</v>
      </c>
      <c r="Y3456" s="34">
        <v>6.8449999999999998</v>
      </c>
      <c r="AA3456" s="34">
        <v>430.59300000000002</v>
      </c>
      <c r="AB3456" s="34">
        <f t="shared" si="274"/>
        <v>423.36600000000004</v>
      </c>
      <c r="AC3456" s="34">
        <f t="shared" si="275"/>
        <v>423.74799999999999</v>
      </c>
      <c r="AD3456" s="34">
        <f t="shared" si="276"/>
        <v>6.4599999999999795</v>
      </c>
      <c r="AE3456" s="34">
        <f t="shared" si="276"/>
        <v>6.0780000000000314</v>
      </c>
      <c r="AF3456" s="34">
        <f t="shared" si="273"/>
        <v>0.38199999999994816</v>
      </c>
    </row>
    <row r="3457" spans="1:32" s="34" customFormat="1" x14ac:dyDescent="0.2">
      <c r="A3457" s="34" t="s">
        <v>200</v>
      </c>
      <c r="B3457" s="44">
        <v>473426095052530</v>
      </c>
      <c r="C3457" s="36">
        <v>315</v>
      </c>
      <c r="D3457" s="37">
        <v>38925</v>
      </c>
      <c r="E3457" s="37"/>
      <c r="F3457" s="37"/>
      <c r="G3457" s="37"/>
      <c r="H3457" s="37"/>
      <c r="I3457" s="37"/>
      <c r="J3457" s="38" t="s">
        <v>206</v>
      </c>
      <c r="K3457" s="38"/>
      <c r="L3457" s="38"/>
      <c r="M3457" s="38"/>
      <c r="N3457" s="38"/>
      <c r="O3457" s="38"/>
      <c r="P3457" s="38"/>
      <c r="U3457" s="39">
        <f t="shared" si="277"/>
        <v>23.559711286089239</v>
      </c>
      <c r="V3457" s="34">
        <v>7.181</v>
      </c>
      <c r="X3457" s="39">
        <f t="shared" si="278"/>
        <v>22.824803149606296</v>
      </c>
      <c r="Y3457" s="34">
        <v>6.9569999999999999</v>
      </c>
      <c r="AA3457" s="34">
        <v>430.59300000000002</v>
      </c>
      <c r="AB3457" s="34">
        <f t="shared" si="274"/>
        <v>423.41200000000003</v>
      </c>
      <c r="AC3457" s="34">
        <f t="shared" si="275"/>
        <v>423.63600000000002</v>
      </c>
      <c r="AD3457" s="34">
        <f t="shared" si="276"/>
        <v>6.4139999999999873</v>
      </c>
      <c r="AE3457" s="34">
        <f t="shared" si="276"/>
        <v>6.1899999999999977</v>
      </c>
      <c r="AF3457" s="34">
        <f t="shared" si="273"/>
        <v>0.22399999999998954</v>
      </c>
    </row>
    <row r="3458" spans="1:32" s="34" customFormat="1" x14ac:dyDescent="0.2">
      <c r="A3458" s="34" t="s">
        <v>200</v>
      </c>
      <c r="B3458" s="44">
        <v>473426095052530</v>
      </c>
      <c r="C3458" s="36">
        <v>315</v>
      </c>
      <c r="D3458" s="37">
        <v>38958</v>
      </c>
      <c r="E3458" s="37"/>
      <c r="F3458" s="37"/>
      <c r="G3458" s="37"/>
      <c r="H3458" s="37"/>
      <c r="I3458" s="37"/>
      <c r="J3458" s="38" t="s">
        <v>206</v>
      </c>
      <c r="K3458" s="38"/>
      <c r="L3458" s="38"/>
      <c r="M3458" s="38"/>
      <c r="N3458" s="38"/>
      <c r="O3458" s="38"/>
      <c r="P3458" s="38"/>
      <c r="U3458" s="39">
        <f t="shared" si="277"/>
        <v>24.586614173228345</v>
      </c>
      <c r="V3458" s="34">
        <v>7.4939999999999998</v>
      </c>
      <c r="X3458" s="39">
        <f t="shared" si="278"/>
        <v>22.998687664041991</v>
      </c>
      <c r="Y3458" s="34">
        <v>7.01</v>
      </c>
      <c r="AA3458" s="34">
        <v>430.59300000000002</v>
      </c>
      <c r="AB3458" s="34">
        <f t="shared" si="274"/>
        <v>423.09900000000005</v>
      </c>
      <c r="AC3458" s="34">
        <f t="shared" si="275"/>
        <v>423.58300000000003</v>
      </c>
      <c r="AD3458" s="34">
        <f t="shared" si="276"/>
        <v>6.7269999999999754</v>
      </c>
      <c r="AE3458" s="34">
        <f t="shared" si="276"/>
        <v>6.242999999999995</v>
      </c>
      <c r="AF3458" s="34">
        <f t="shared" si="273"/>
        <v>0.48399999999998045</v>
      </c>
    </row>
    <row r="3459" spans="1:32" s="34" customFormat="1" x14ac:dyDescent="0.2">
      <c r="A3459" s="34" t="s">
        <v>200</v>
      </c>
      <c r="B3459" s="44">
        <v>473426095052530</v>
      </c>
      <c r="C3459" s="36">
        <v>315</v>
      </c>
      <c r="D3459" s="37">
        <v>38986</v>
      </c>
      <c r="E3459" s="37"/>
      <c r="F3459" s="37"/>
      <c r="G3459" s="37"/>
      <c r="H3459" s="37"/>
      <c r="I3459" s="37"/>
      <c r="J3459" s="38" t="s">
        <v>206</v>
      </c>
      <c r="K3459" s="38"/>
      <c r="L3459" s="38"/>
      <c r="M3459" s="38"/>
      <c r="N3459" s="38"/>
      <c r="O3459" s="38"/>
      <c r="P3459" s="38"/>
      <c r="U3459" s="39">
        <f t="shared" si="277"/>
        <v>25.045931758530184</v>
      </c>
      <c r="V3459" s="34">
        <v>7.6340000000000003</v>
      </c>
      <c r="X3459" s="39">
        <f t="shared" si="278"/>
        <v>23.054461942257216</v>
      </c>
      <c r="Y3459" s="34">
        <v>7.0270000000000001</v>
      </c>
      <c r="AA3459" s="34">
        <v>430.59300000000002</v>
      </c>
      <c r="AB3459" s="34">
        <f t="shared" si="274"/>
        <v>422.959</v>
      </c>
      <c r="AC3459" s="34">
        <f t="shared" si="275"/>
        <v>423.56600000000003</v>
      </c>
      <c r="AD3459" s="34">
        <f t="shared" si="276"/>
        <v>6.8670000000000186</v>
      </c>
      <c r="AE3459" s="34">
        <f t="shared" si="276"/>
        <v>6.2599999999999909</v>
      </c>
      <c r="AF3459" s="34">
        <f t="shared" si="273"/>
        <v>0.60700000000002774</v>
      </c>
    </row>
    <row r="3460" spans="1:32" s="34" customFormat="1" x14ac:dyDescent="0.2">
      <c r="A3460" s="34" t="s">
        <v>200</v>
      </c>
      <c r="B3460" s="44">
        <v>473426095052530</v>
      </c>
      <c r="C3460" s="36">
        <v>315</v>
      </c>
      <c r="D3460" s="37">
        <v>39014</v>
      </c>
      <c r="E3460" s="37"/>
      <c r="F3460" s="37"/>
      <c r="G3460" s="37"/>
      <c r="H3460" s="37"/>
      <c r="I3460" s="37"/>
      <c r="J3460" s="38" t="s">
        <v>206</v>
      </c>
      <c r="K3460" s="38"/>
      <c r="L3460" s="38"/>
      <c r="M3460" s="38"/>
      <c r="N3460" s="38"/>
      <c r="O3460" s="38"/>
      <c r="P3460" s="38"/>
      <c r="U3460" s="39">
        <f t="shared" si="277"/>
        <v>25.236220472440944</v>
      </c>
      <c r="V3460" s="34">
        <v>7.6920000000000002</v>
      </c>
      <c r="X3460" s="39">
        <f t="shared" si="278"/>
        <v>23.077427821522306</v>
      </c>
      <c r="Y3460" s="34">
        <v>7.0339999999999998</v>
      </c>
      <c r="AA3460" s="34">
        <v>430.59300000000002</v>
      </c>
      <c r="AB3460" s="34">
        <f t="shared" si="274"/>
        <v>422.90100000000001</v>
      </c>
      <c r="AC3460" s="34">
        <f t="shared" si="275"/>
        <v>423.55900000000003</v>
      </c>
      <c r="AD3460" s="34">
        <f t="shared" si="276"/>
        <v>6.9250000000000114</v>
      </c>
      <c r="AE3460" s="34">
        <f t="shared" si="276"/>
        <v>6.2669999999999959</v>
      </c>
      <c r="AF3460" s="34">
        <f t="shared" si="273"/>
        <v>0.65800000000001546</v>
      </c>
    </row>
    <row r="3461" spans="1:32" s="34" customFormat="1" x14ac:dyDescent="0.2">
      <c r="A3461" s="34" t="s">
        <v>200</v>
      </c>
      <c r="B3461" s="44">
        <v>473426095052530</v>
      </c>
      <c r="C3461" s="36">
        <v>315</v>
      </c>
      <c r="D3461" s="37">
        <v>39050</v>
      </c>
      <c r="E3461" s="37"/>
      <c r="F3461" s="37"/>
      <c r="G3461" s="37"/>
      <c r="H3461" s="37"/>
      <c r="I3461" s="37"/>
      <c r="J3461" s="38" t="s">
        <v>206</v>
      </c>
      <c r="K3461" s="38"/>
      <c r="L3461" s="38"/>
      <c r="M3461" s="38"/>
      <c r="N3461" s="38"/>
      <c r="O3461" s="38"/>
      <c r="P3461" s="38"/>
      <c r="U3461" s="39">
        <f t="shared" si="277"/>
        <v>25.459317585301836</v>
      </c>
      <c r="V3461" s="34">
        <v>7.76</v>
      </c>
      <c r="X3461" s="39">
        <f t="shared" si="278"/>
        <v>23.136482939632543</v>
      </c>
      <c r="Y3461" s="34">
        <v>7.0519999999999996</v>
      </c>
      <c r="AA3461" s="34">
        <v>430.59300000000002</v>
      </c>
      <c r="AB3461" s="34">
        <f t="shared" si="274"/>
        <v>422.83300000000003</v>
      </c>
      <c r="AC3461" s="34">
        <f t="shared" si="275"/>
        <v>423.541</v>
      </c>
      <c r="AD3461" s="34">
        <f t="shared" ref="AD3461:AE3476" si="279">429.826-AB3461</f>
        <v>6.992999999999995</v>
      </c>
      <c r="AE3461" s="34">
        <f t="shared" si="279"/>
        <v>6.285000000000025</v>
      </c>
      <c r="AF3461" s="34">
        <f t="shared" si="273"/>
        <v>0.70799999999996999</v>
      </c>
    </row>
    <row r="3462" spans="1:32" s="34" customFormat="1" x14ac:dyDescent="0.2">
      <c r="A3462" s="34" t="s">
        <v>200</v>
      </c>
      <c r="B3462" s="44">
        <v>473426095052530</v>
      </c>
      <c r="C3462" s="36">
        <v>315</v>
      </c>
      <c r="D3462" s="37">
        <v>39077</v>
      </c>
      <c r="E3462" s="37"/>
      <c r="F3462" s="37"/>
      <c r="G3462" s="37"/>
      <c r="H3462" s="37"/>
      <c r="I3462" s="37"/>
      <c r="J3462" s="38" t="s">
        <v>206</v>
      </c>
      <c r="K3462" s="38"/>
      <c r="L3462" s="38"/>
      <c r="M3462" s="38"/>
      <c r="N3462" s="38"/>
      <c r="O3462" s="38"/>
      <c r="P3462" s="38"/>
      <c r="U3462" s="39">
        <f t="shared" si="277"/>
        <v>25.629921259842519</v>
      </c>
      <c r="V3462" s="34">
        <v>7.8120000000000003</v>
      </c>
      <c r="X3462" s="39">
        <f t="shared" si="278"/>
        <v>23.159448818897637</v>
      </c>
      <c r="Y3462" s="34">
        <v>7.0590000000000002</v>
      </c>
      <c r="AA3462" s="34">
        <v>430.59300000000002</v>
      </c>
      <c r="AB3462" s="34">
        <f t="shared" si="274"/>
        <v>422.78100000000001</v>
      </c>
      <c r="AC3462" s="34">
        <f t="shared" si="275"/>
        <v>423.53399999999999</v>
      </c>
      <c r="AD3462" s="34">
        <f t="shared" si="279"/>
        <v>7.0450000000000159</v>
      </c>
      <c r="AE3462" s="34">
        <f t="shared" si="279"/>
        <v>6.29200000000003</v>
      </c>
      <c r="AF3462" s="34">
        <f t="shared" si="273"/>
        <v>0.7529999999999859</v>
      </c>
    </row>
    <row r="3463" spans="1:32" s="34" customFormat="1" x14ac:dyDescent="0.2">
      <c r="A3463" s="34" t="s">
        <v>200</v>
      </c>
      <c r="B3463" s="44">
        <v>473426095052530</v>
      </c>
      <c r="C3463" s="36">
        <v>315</v>
      </c>
      <c r="D3463" s="37">
        <v>39114</v>
      </c>
      <c r="E3463" s="37"/>
      <c r="F3463" s="37"/>
      <c r="G3463" s="37"/>
      <c r="H3463" s="37"/>
      <c r="I3463" s="37"/>
      <c r="J3463" s="38" t="s">
        <v>206</v>
      </c>
      <c r="K3463" s="38"/>
      <c r="L3463" s="38"/>
      <c r="M3463" s="38"/>
      <c r="N3463" s="38"/>
      <c r="O3463" s="38"/>
      <c r="P3463" s="38"/>
      <c r="U3463" s="39">
        <f t="shared" si="277"/>
        <v>25.83005249343832</v>
      </c>
      <c r="V3463" s="34">
        <v>7.8730000000000002</v>
      </c>
      <c r="X3463" s="39">
        <f t="shared" si="278"/>
        <v>23.251312335958005</v>
      </c>
      <c r="Y3463" s="34">
        <v>7.0869999999999997</v>
      </c>
      <c r="AA3463" s="34">
        <v>430.59300000000002</v>
      </c>
      <c r="AB3463" s="34">
        <f t="shared" si="274"/>
        <v>422.72</v>
      </c>
      <c r="AC3463" s="34">
        <f t="shared" si="275"/>
        <v>423.50600000000003</v>
      </c>
      <c r="AD3463" s="34">
        <f t="shared" si="279"/>
        <v>7.1059999999999945</v>
      </c>
      <c r="AE3463" s="34">
        <f t="shared" si="279"/>
        <v>6.3199999999999932</v>
      </c>
      <c r="AF3463" s="34">
        <f t="shared" si="273"/>
        <v>0.78600000000000136</v>
      </c>
    </row>
    <row r="3464" spans="1:32" s="34" customFormat="1" x14ac:dyDescent="0.2">
      <c r="A3464" s="34" t="s">
        <v>200</v>
      </c>
      <c r="B3464" s="44">
        <v>473426095052530</v>
      </c>
      <c r="C3464" s="36">
        <v>315</v>
      </c>
      <c r="D3464" s="37">
        <v>39136</v>
      </c>
      <c r="E3464" s="37"/>
      <c r="F3464" s="37"/>
      <c r="G3464" s="37"/>
      <c r="H3464" s="37"/>
      <c r="I3464" s="37"/>
      <c r="J3464" s="38" t="s">
        <v>206</v>
      </c>
      <c r="K3464" s="38"/>
      <c r="L3464" s="38"/>
      <c r="M3464" s="38"/>
      <c r="N3464" s="38"/>
      <c r="O3464" s="38"/>
      <c r="P3464" s="38"/>
      <c r="U3464" s="39">
        <f t="shared" si="277"/>
        <v>25.967847769028872</v>
      </c>
      <c r="V3464" s="34">
        <v>7.915</v>
      </c>
      <c r="X3464" s="39">
        <f t="shared" si="278"/>
        <v>23.297244094488189</v>
      </c>
      <c r="Y3464" s="34">
        <v>7.101</v>
      </c>
      <c r="AA3464" s="34">
        <v>430.59300000000002</v>
      </c>
      <c r="AB3464" s="34">
        <f t="shared" si="274"/>
        <v>422.678</v>
      </c>
      <c r="AC3464" s="34">
        <f t="shared" si="275"/>
        <v>423.49200000000002</v>
      </c>
      <c r="AD3464" s="34">
        <f t="shared" si="279"/>
        <v>7.1480000000000246</v>
      </c>
      <c r="AE3464" s="34">
        <f t="shared" si="279"/>
        <v>6.3340000000000032</v>
      </c>
      <c r="AF3464" s="34">
        <f t="shared" si="273"/>
        <v>0.81400000000002137</v>
      </c>
    </row>
    <row r="3465" spans="1:32" s="34" customFormat="1" x14ac:dyDescent="0.2">
      <c r="A3465" s="34" t="s">
        <v>200</v>
      </c>
      <c r="B3465" s="44">
        <v>473426095052530</v>
      </c>
      <c r="C3465" s="36">
        <v>315</v>
      </c>
      <c r="D3465" s="37">
        <v>39167</v>
      </c>
      <c r="E3465" s="37"/>
      <c r="F3465" s="37"/>
      <c r="G3465" s="37"/>
      <c r="H3465" s="37"/>
      <c r="I3465" s="37"/>
      <c r="J3465" s="38" t="s">
        <v>206</v>
      </c>
      <c r="K3465" s="38"/>
      <c r="L3465" s="38"/>
      <c r="M3465" s="38"/>
      <c r="N3465" s="38"/>
      <c r="O3465" s="38"/>
      <c r="P3465" s="38"/>
      <c r="U3465" s="39">
        <f t="shared" si="277"/>
        <v>26.10564304461942</v>
      </c>
      <c r="V3465" s="34">
        <v>7.9569999999999999</v>
      </c>
      <c r="X3465" s="39">
        <f t="shared" si="278"/>
        <v>23.106955380577428</v>
      </c>
      <c r="Y3465" s="34">
        <v>7.0430000000000001</v>
      </c>
      <c r="AA3465" s="34">
        <v>430.59300000000002</v>
      </c>
      <c r="AB3465" s="34">
        <f t="shared" si="274"/>
        <v>422.63600000000002</v>
      </c>
      <c r="AC3465" s="34">
        <f t="shared" si="275"/>
        <v>423.55</v>
      </c>
      <c r="AD3465" s="34">
        <f t="shared" si="279"/>
        <v>7.1899999999999977</v>
      </c>
      <c r="AE3465" s="34">
        <f t="shared" si="279"/>
        <v>6.2760000000000105</v>
      </c>
      <c r="AF3465" s="34">
        <f t="shared" si="273"/>
        <v>0.91399999999998727</v>
      </c>
    </row>
    <row r="3466" spans="1:32" s="34" customFormat="1" x14ac:dyDescent="0.2">
      <c r="A3466" s="34" t="s">
        <v>200</v>
      </c>
      <c r="B3466" s="44">
        <v>473426095052530</v>
      </c>
      <c r="C3466" s="36">
        <v>315</v>
      </c>
      <c r="D3466" s="37">
        <v>39198</v>
      </c>
      <c r="E3466" s="37"/>
      <c r="F3466" s="37"/>
      <c r="G3466" s="37"/>
      <c r="H3466" s="37"/>
      <c r="I3466" s="37"/>
      <c r="J3466" s="38" t="s">
        <v>206</v>
      </c>
      <c r="K3466" s="38"/>
      <c r="L3466" s="38"/>
      <c r="M3466" s="38"/>
      <c r="N3466" s="38"/>
      <c r="O3466" s="38"/>
      <c r="P3466" s="38"/>
      <c r="U3466" s="39">
        <f t="shared" si="277"/>
        <v>25.764435695538054</v>
      </c>
      <c r="V3466" s="34">
        <v>7.8529999999999998</v>
      </c>
      <c r="X3466" s="39">
        <f t="shared" si="278"/>
        <v>23.061023622047241</v>
      </c>
      <c r="Y3466" s="34">
        <v>7.0289999999999999</v>
      </c>
      <c r="AA3466" s="34">
        <v>430.59300000000002</v>
      </c>
      <c r="AB3466" s="34">
        <f t="shared" si="274"/>
        <v>422.74</v>
      </c>
      <c r="AC3466" s="34">
        <f t="shared" si="275"/>
        <v>423.56400000000002</v>
      </c>
      <c r="AD3466" s="34">
        <f t="shared" si="279"/>
        <v>7.0860000000000127</v>
      </c>
      <c r="AE3466" s="34">
        <f t="shared" si="279"/>
        <v>6.2620000000000005</v>
      </c>
      <c r="AF3466" s="34">
        <f t="shared" si="273"/>
        <v>0.82400000000001228</v>
      </c>
    </row>
    <row r="3467" spans="1:32" s="34" customFormat="1" x14ac:dyDescent="0.2">
      <c r="A3467" s="34" t="s">
        <v>200</v>
      </c>
      <c r="B3467" s="44">
        <v>473426095052530</v>
      </c>
      <c r="C3467" s="36">
        <v>315</v>
      </c>
      <c r="D3467" s="37">
        <v>39220</v>
      </c>
      <c r="E3467" s="37"/>
      <c r="F3467" s="37"/>
      <c r="G3467" s="37"/>
      <c r="H3467" s="37"/>
      <c r="I3467" s="37"/>
      <c r="J3467" s="38" t="s">
        <v>206</v>
      </c>
      <c r="K3467" s="38"/>
      <c r="L3467" s="38"/>
      <c r="M3467" s="38"/>
      <c r="N3467" s="38"/>
      <c r="O3467" s="38"/>
      <c r="P3467" s="38"/>
      <c r="U3467" s="39">
        <f t="shared" si="277"/>
        <v>25.22965879265092</v>
      </c>
      <c r="V3467" s="34">
        <v>7.69</v>
      </c>
      <c r="X3467" s="39">
        <f t="shared" si="278"/>
        <v>22.94291338582677</v>
      </c>
      <c r="Y3467" s="34">
        <v>6.9930000000000003</v>
      </c>
      <c r="AA3467" s="34">
        <v>430.59300000000002</v>
      </c>
      <c r="AB3467" s="34">
        <f t="shared" si="274"/>
        <v>422.90300000000002</v>
      </c>
      <c r="AC3467" s="34">
        <f t="shared" si="275"/>
        <v>423.6</v>
      </c>
      <c r="AD3467" s="34">
        <f t="shared" si="279"/>
        <v>6.9230000000000018</v>
      </c>
      <c r="AE3467" s="34">
        <f t="shared" si="279"/>
        <v>6.2259999999999991</v>
      </c>
      <c r="AF3467" s="34">
        <f t="shared" si="273"/>
        <v>0.69700000000000273</v>
      </c>
    </row>
    <row r="3468" spans="1:32" s="34" customFormat="1" x14ac:dyDescent="0.2">
      <c r="A3468" s="34" t="s">
        <v>200</v>
      </c>
      <c r="B3468" s="44">
        <v>473426095052530</v>
      </c>
      <c r="C3468" s="36">
        <v>315</v>
      </c>
      <c r="D3468" s="37">
        <v>39258</v>
      </c>
      <c r="E3468" s="37"/>
      <c r="F3468" s="37"/>
      <c r="G3468" s="37"/>
      <c r="H3468" s="37"/>
      <c r="I3468" s="37"/>
      <c r="J3468" s="38" t="s">
        <v>206</v>
      </c>
      <c r="K3468" s="38"/>
      <c r="L3468" s="38"/>
      <c r="M3468" s="38"/>
      <c r="N3468" s="38"/>
      <c r="O3468" s="38"/>
      <c r="P3468" s="38"/>
      <c r="U3468" s="39">
        <f t="shared" si="277"/>
        <v>24.753937007874015</v>
      </c>
      <c r="V3468" s="34">
        <v>7.5449999999999999</v>
      </c>
      <c r="X3468" s="39">
        <f t="shared" si="278"/>
        <v>22.785433070866141</v>
      </c>
      <c r="Y3468" s="34">
        <v>6.9450000000000003</v>
      </c>
      <c r="AA3468" s="34">
        <v>430.59300000000002</v>
      </c>
      <c r="AB3468" s="34">
        <f t="shared" si="274"/>
        <v>423.048</v>
      </c>
      <c r="AC3468" s="34">
        <f t="shared" si="275"/>
        <v>423.64800000000002</v>
      </c>
      <c r="AD3468" s="34">
        <f t="shared" si="279"/>
        <v>6.77800000000002</v>
      </c>
      <c r="AE3468" s="34">
        <f t="shared" si="279"/>
        <v>6.1779999999999973</v>
      </c>
      <c r="AF3468" s="34">
        <f t="shared" si="273"/>
        <v>0.60000000000002274</v>
      </c>
    </row>
    <row r="3469" spans="1:32" s="34" customFormat="1" x14ac:dyDescent="0.2">
      <c r="A3469" s="34" t="s">
        <v>200</v>
      </c>
      <c r="B3469" s="44">
        <v>473426095052530</v>
      </c>
      <c r="C3469" s="36">
        <v>315</v>
      </c>
      <c r="D3469" s="37">
        <v>39272</v>
      </c>
      <c r="E3469" s="37"/>
      <c r="F3469" s="37"/>
      <c r="G3469" s="37"/>
      <c r="H3469" s="37"/>
      <c r="I3469" s="37"/>
      <c r="J3469" s="38" t="s">
        <v>206</v>
      </c>
      <c r="K3469" s="38"/>
      <c r="L3469" s="38"/>
      <c r="M3469" s="38"/>
      <c r="N3469" s="38"/>
      <c r="O3469" s="38"/>
      <c r="P3469" s="38"/>
      <c r="U3469" s="39">
        <v>24.6</v>
      </c>
      <c r="V3469" s="34">
        <v>7.4980000000000002</v>
      </c>
      <c r="X3469" s="39">
        <v>22.84</v>
      </c>
      <c r="Y3469" s="34">
        <v>6.9619999999999997</v>
      </c>
      <c r="AA3469" s="34">
        <v>430.59300000000002</v>
      </c>
      <c r="AB3469" s="34">
        <f t="shared" si="274"/>
        <v>423.09500000000003</v>
      </c>
      <c r="AC3469" s="34">
        <f t="shared" si="275"/>
        <v>423.63100000000003</v>
      </c>
      <c r="AD3469" s="34">
        <f t="shared" si="279"/>
        <v>6.7309999999999945</v>
      </c>
      <c r="AE3469" s="34">
        <f t="shared" si="279"/>
        <v>6.1949999999999932</v>
      </c>
      <c r="AF3469" s="34">
        <f t="shared" si="273"/>
        <v>0.53600000000000136</v>
      </c>
    </row>
    <row r="3470" spans="1:32" s="34" customFormat="1" x14ac:dyDescent="0.2">
      <c r="A3470" s="34" t="s">
        <v>200</v>
      </c>
      <c r="B3470" s="44">
        <v>473426095052530</v>
      </c>
      <c r="C3470" s="36">
        <v>315</v>
      </c>
      <c r="D3470" s="37">
        <v>39317</v>
      </c>
      <c r="E3470" s="37"/>
      <c r="F3470" s="37"/>
      <c r="G3470" s="37"/>
      <c r="H3470" s="37"/>
      <c r="I3470" s="37"/>
      <c r="J3470" s="38" t="s">
        <v>206</v>
      </c>
      <c r="K3470" s="38"/>
      <c r="L3470" s="38"/>
      <c r="M3470" s="38"/>
      <c r="N3470" s="38"/>
      <c r="O3470" s="38"/>
      <c r="P3470" s="38"/>
      <c r="U3470" s="39">
        <f t="shared" si="277"/>
        <v>24.895013123359579</v>
      </c>
      <c r="V3470" s="34">
        <v>7.5880000000000001</v>
      </c>
      <c r="X3470" s="39">
        <f t="shared" si="278"/>
        <v>23.116797900262466</v>
      </c>
      <c r="Y3470" s="34">
        <v>7.0460000000000003</v>
      </c>
      <c r="AA3470" s="34">
        <v>430.59300000000002</v>
      </c>
      <c r="AB3470" s="34">
        <f t="shared" si="274"/>
        <v>423.005</v>
      </c>
      <c r="AC3470" s="34">
        <f t="shared" si="275"/>
        <v>423.54700000000003</v>
      </c>
      <c r="AD3470" s="34">
        <f t="shared" si="279"/>
        <v>6.8210000000000264</v>
      </c>
      <c r="AE3470" s="34">
        <f t="shared" si="279"/>
        <v>6.2789999999999964</v>
      </c>
      <c r="AF3470" s="34">
        <f t="shared" si="273"/>
        <v>0.54200000000003001</v>
      </c>
    </row>
    <row r="3471" spans="1:32" s="34" customFormat="1" x14ac:dyDescent="0.2">
      <c r="A3471" s="34" t="s">
        <v>200</v>
      </c>
      <c r="B3471" s="44">
        <v>473426095052530</v>
      </c>
      <c r="C3471" s="36">
        <v>315</v>
      </c>
      <c r="D3471" s="37">
        <v>39356</v>
      </c>
      <c r="E3471" s="37"/>
      <c r="F3471" s="37"/>
      <c r="G3471" s="37"/>
      <c r="H3471" s="37"/>
      <c r="I3471" s="37"/>
      <c r="J3471" s="38" t="s">
        <v>206</v>
      </c>
      <c r="K3471" s="38"/>
      <c r="L3471" s="38"/>
      <c r="M3471" s="38"/>
      <c r="N3471" s="38"/>
      <c r="O3471" s="38"/>
      <c r="P3471" s="38"/>
      <c r="U3471" s="39">
        <f t="shared" si="277"/>
        <v>25.43307086614173</v>
      </c>
      <c r="V3471" s="34">
        <v>7.7519999999999998</v>
      </c>
      <c r="X3471" s="39">
        <f t="shared" si="278"/>
        <v>23.169291338582678</v>
      </c>
      <c r="Y3471" s="34">
        <v>7.0620000000000003</v>
      </c>
      <c r="AA3471" s="34">
        <v>430.59300000000002</v>
      </c>
      <c r="AB3471" s="34">
        <f t="shared" si="274"/>
        <v>422.84100000000001</v>
      </c>
      <c r="AC3471" s="34">
        <f t="shared" si="275"/>
        <v>423.53100000000001</v>
      </c>
      <c r="AD3471" s="34">
        <f t="shared" si="279"/>
        <v>6.9850000000000136</v>
      </c>
      <c r="AE3471" s="34">
        <f t="shared" si="279"/>
        <v>6.2950000000000159</v>
      </c>
      <c r="AF3471" s="34">
        <f t="shared" si="273"/>
        <v>0.68999999999999773</v>
      </c>
    </row>
    <row r="3472" spans="1:32" s="34" customFormat="1" x14ac:dyDescent="0.2">
      <c r="A3472" s="34" t="s">
        <v>200</v>
      </c>
      <c r="B3472" s="44">
        <v>473426095052530</v>
      </c>
      <c r="C3472" s="36">
        <v>315</v>
      </c>
      <c r="D3472" s="37">
        <v>39373</v>
      </c>
      <c r="E3472" s="37"/>
      <c r="F3472" s="37"/>
      <c r="G3472" s="37"/>
      <c r="H3472" s="37"/>
      <c r="I3472" s="37"/>
      <c r="J3472" s="38" t="s">
        <v>206</v>
      </c>
      <c r="K3472" s="38"/>
      <c r="L3472" s="38"/>
      <c r="M3472" s="38"/>
      <c r="N3472" s="38"/>
      <c r="O3472" s="38"/>
      <c r="P3472" s="38"/>
      <c r="U3472" s="39">
        <f t="shared" si="277"/>
        <v>25.485564304461942</v>
      </c>
      <c r="V3472" s="34">
        <v>7.7679999999999998</v>
      </c>
      <c r="X3472" s="39">
        <f t="shared" si="278"/>
        <v>23.028215223097114</v>
      </c>
      <c r="Y3472" s="34">
        <v>7.0190000000000001</v>
      </c>
      <c r="AA3472" s="34">
        <v>430.59300000000002</v>
      </c>
      <c r="AB3472" s="34">
        <f t="shared" si="274"/>
        <v>422.82500000000005</v>
      </c>
      <c r="AC3472" s="34">
        <f t="shared" si="275"/>
        <v>423.57400000000001</v>
      </c>
      <c r="AD3472" s="34">
        <f t="shared" si="279"/>
        <v>7.0009999999999764</v>
      </c>
      <c r="AE3472" s="34">
        <f t="shared" si="279"/>
        <v>6.2520000000000095</v>
      </c>
      <c r="AF3472" s="34">
        <f t="shared" si="273"/>
        <v>0.7489999999999668</v>
      </c>
    </row>
    <row r="3473" spans="1:32" s="34" customFormat="1" x14ac:dyDescent="0.2">
      <c r="A3473" s="34" t="s">
        <v>200</v>
      </c>
      <c r="B3473" s="44">
        <v>473426095052530</v>
      </c>
      <c r="C3473" s="36">
        <v>315</v>
      </c>
      <c r="D3473" s="37">
        <v>39413</v>
      </c>
      <c r="E3473" s="37"/>
      <c r="F3473" s="37"/>
      <c r="G3473" s="37"/>
      <c r="H3473" s="37"/>
      <c r="I3473" s="37"/>
      <c r="J3473" s="38" t="s">
        <v>206</v>
      </c>
      <c r="K3473" s="38"/>
      <c r="L3473" s="38"/>
      <c r="M3473" s="38"/>
      <c r="N3473" s="38"/>
      <c r="O3473" s="38"/>
      <c r="P3473" s="38"/>
      <c r="U3473" s="39">
        <f t="shared" si="277"/>
        <v>25.006561679790025</v>
      </c>
      <c r="V3473" s="34">
        <v>7.6219999999999999</v>
      </c>
      <c r="X3473" s="39">
        <f t="shared" si="278"/>
        <v>22.949475065616799</v>
      </c>
      <c r="Y3473" s="34">
        <v>6.9950000000000001</v>
      </c>
      <c r="AA3473" s="34">
        <v>430.59300000000002</v>
      </c>
      <c r="AB3473" s="34">
        <f t="shared" si="274"/>
        <v>422.971</v>
      </c>
      <c r="AC3473" s="34">
        <f t="shared" si="275"/>
        <v>423.59800000000001</v>
      </c>
      <c r="AD3473" s="34">
        <f t="shared" si="279"/>
        <v>6.8550000000000182</v>
      </c>
      <c r="AE3473" s="34">
        <f t="shared" si="279"/>
        <v>6.2280000000000086</v>
      </c>
      <c r="AF3473" s="34">
        <f t="shared" si="273"/>
        <v>0.62700000000000955</v>
      </c>
    </row>
    <row r="3474" spans="1:32" s="34" customFormat="1" x14ac:dyDescent="0.2">
      <c r="A3474" s="34" t="s">
        <v>200</v>
      </c>
      <c r="B3474" s="44">
        <v>473426095052530</v>
      </c>
      <c r="C3474" s="36">
        <v>315</v>
      </c>
      <c r="D3474" s="37">
        <v>39443</v>
      </c>
      <c r="E3474" s="37"/>
      <c r="F3474" s="37"/>
      <c r="G3474" s="37"/>
      <c r="H3474" s="37"/>
      <c r="I3474" s="37"/>
      <c r="J3474" s="38" t="s">
        <v>206</v>
      </c>
      <c r="K3474" s="38"/>
      <c r="L3474" s="38"/>
      <c r="M3474" s="38"/>
      <c r="N3474" s="38"/>
      <c r="O3474" s="38"/>
      <c r="P3474" s="38"/>
      <c r="U3474" s="39">
        <f t="shared" si="277"/>
        <v>24.796587926509183</v>
      </c>
      <c r="V3474" s="34">
        <v>7.5579999999999998</v>
      </c>
      <c r="X3474" s="39">
        <f t="shared" si="278"/>
        <v>23.001968503937007</v>
      </c>
      <c r="Y3474" s="34">
        <v>7.0110000000000001</v>
      </c>
      <c r="AA3474" s="34">
        <v>430.59300000000002</v>
      </c>
      <c r="AB3474" s="34">
        <f t="shared" si="274"/>
        <v>423.03500000000003</v>
      </c>
      <c r="AC3474" s="34">
        <f t="shared" si="275"/>
        <v>423.58199999999999</v>
      </c>
      <c r="AD3474" s="34">
        <f t="shared" si="279"/>
        <v>6.7909999999999968</v>
      </c>
      <c r="AE3474" s="34">
        <f t="shared" si="279"/>
        <v>6.2440000000000282</v>
      </c>
      <c r="AF3474" s="34">
        <f t="shared" si="273"/>
        <v>0.54699999999996862</v>
      </c>
    </row>
    <row r="3475" spans="1:32" s="34" customFormat="1" x14ac:dyDescent="0.2">
      <c r="A3475" s="34" t="s">
        <v>200</v>
      </c>
      <c r="B3475" s="44">
        <v>473426095052530</v>
      </c>
      <c r="C3475" s="36">
        <v>315</v>
      </c>
      <c r="D3475" s="37">
        <v>39472</v>
      </c>
      <c r="E3475" s="37"/>
      <c r="F3475" s="37"/>
      <c r="G3475" s="37"/>
      <c r="H3475" s="37"/>
      <c r="I3475" s="37"/>
      <c r="J3475" s="38" t="s">
        <v>206</v>
      </c>
      <c r="K3475" s="38"/>
      <c r="L3475" s="38"/>
      <c r="M3475" s="38"/>
      <c r="N3475" s="38"/>
      <c r="O3475" s="38"/>
      <c r="P3475" s="38"/>
      <c r="U3475" s="39">
        <f t="shared" si="277"/>
        <v>24.878608923884514</v>
      </c>
      <c r="V3475" s="34">
        <v>7.5830000000000002</v>
      </c>
      <c r="X3475" s="39">
        <f t="shared" si="278"/>
        <v>23.087270341207347</v>
      </c>
      <c r="Y3475" s="34">
        <v>7.0369999999999999</v>
      </c>
      <c r="AA3475" s="34">
        <v>430.59300000000002</v>
      </c>
      <c r="AB3475" s="34">
        <f t="shared" si="274"/>
        <v>423.01</v>
      </c>
      <c r="AC3475" s="34">
        <f t="shared" si="275"/>
        <v>423.55600000000004</v>
      </c>
      <c r="AD3475" s="34">
        <f t="shared" si="279"/>
        <v>6.8160000000000309</v>
      </c>
      <c r="AE3475" s="34">
        <f t="shared" si="279"/>
        <v>6.2699999999999818</v>
      </c>
      <c r="AF3475" s="34">
        <f t="shared" si="273"/>
        <v>0.54600000000004911</v>
      </c>
    </row>
    <row r="3476" spans="1:32" s="34" customFormat="1" x14ac:dyDescent="0.2">
      <c r="A3476" s="34" t="s">
        <v>200</v>
      </c>
      <c r="B3476" s="44">
        <v>473426095052530</v>
      </c>
      <c r="C3476" s="36">
        <v>315</v>
      </c>
      <c r="D3476" s="37">
        <v>39507</v>
      </c>
      <c r="E3476" s="37"/>
      <c r="F3476" s="37"/>
      <c r="G3476" s="37"/>
      <c r="H3476" s="37"/>
      <c r="I3476" s="37"/>
      <c r="J3476" s="38" t="s">
        <v>206</v>
      </c>
      <c r="K3476" s="38"/>
      <c r="L3476" s="38"/>
      <c r="M3476" s="38"/>
      <c r="N3476" s="38"/>
      <c r="O3476" s="38"/>
      <c r="P3476" s="38"/>
      <c r="U3476" s="39">
        <f t="shared" si="277"/>
        <v>25.25262467191601</v>
      </c>
      <c r="V3476" s="34">
        <v>7.6970000000000001</v>
      </c>
      <c r="X3476" s="39">
        <f t="shared" si="278"/>
        <v>23.228346456692911</v>
      </c>
      <c r="Y3476" s="34">
        <v>7.08</v>
      </c>
      <c r="AA3476" s="34">
        <v>430.59300000000002</v>
      </c>
      <c r="AB3476" s="34">
        <f t="shared" si="274"/>
        <v>422.89600000000002</v>
      </c>
      <c r="AC3476" s="34">
        <f t="shared" si="275"/>
        <v>423.51300000000003</v>
      </c>
      <c r="AD3476" s="34">
        <f t="shared" si="279"/>
        <v>6.9300000000000068</v>
      </c>
      <c r="AE3476" s="34">
        <f t="shared" si="279"/>
        <v>6.3129999999999882</v>
      </c>
      <c r="AF3476" s="34">
        <f t="shared" si="273"/>
        <v>0.61700000000001864</v>
      </c>
    </row>
    <row r="3477" spans="1:32" s="34" customFormat="1" x14ac:dyDescent="0.2">
      <c r="A3477" s="34" t="s">
        <v>200</v>
      </c>
      <c r="B3477" s="44">
        <v>473426095052530</v>
      </c>
      <c r="C3477" s="36">
        <v>315</v>
      </c>
      <c r="D3477" s="37">
        <v>39536</v>
      </c>
      <c r="E3477" s="37"/>
      <c r="F3477" s="37"/>
      <c r="G3477" s="37"/>
      <c r="H3477" s="37"/>
      <c r="I3477" s="37"/>
      <c r="J3477" s="38" t="s">
        <v>206</v>
      </c>
      <c r="K3477" s="38"/>
      <c r="L3477" s="38"/>
      <c r="M3477" s="38"/>
      <c r="N3477" s="38"/>
      <c r="O3477" s="38"/>
      <c r="P3477" s="38"/>
      <c r="U3477" s="39">
        <f t="shared" si="277"/>
        <v>25.597112860892384</v>
      </c>
      <c r="V3477" s="34">
        <v>7.8019999999999996</v>
      </c>
      <c r="X3477" s="39">
        <f t="shared" si="278"/>
        <v>23.241469816272964</v>
      </c>
      <c r="Y3477" s="34">
        <v>7.0839999999999996</v>
      </c>
      <c r="AA3477" s="34">
        <v>430.59300000000002</v>
      </c>
      <c r="AB3477" s="34">
        <f t="shared" si="274"/>
        <v>422.791</v>
      </c>
      <c r="AC3477" s="34">
        <f t="shared" si="275"/>
        <v>423.50900000000001</v>
      </c>
      <c r="AD3477" s="34">
        <f t="shared" ref="AD3477:AE3492" si="280">429.826-AB3477</f>
        <v>7.035000000000025</v>
      </c>
      <c r="AE3477" s="34">
        <f t="shared" si="280"/>
        <v>6.3170000000000073</v>
      </c>
      <c r="AF3477" s="34">
        <f t="shared" si="273"/>
        <v>0.71800000000001774</v>
      </c>
    </row>
    <row r="3478" spans="1:32" s="34" customFormat="1" x14ac:dyDescent="0.2">
      <c r="A3478" s="34" t="s">
        <v>200</v>
      </c>
      <c r="B3478" s="44">
        <v>473426095052530</v>
      </c>
      <c r="C3478" s="36">
        <v>315</v>
      </c>
      <c r="D3478" s="37">
        <v>39563</v>
      </c>
      <c r="E3478" s="37"/>
      <c r="F3478" s="37"/>
      <c r="G3478" s="37"/>
      <c r="H3478" s="37"/>
      <c r="I3478" s="37"/>
      <c r="J3478" s="38" t="s">
        <v>206</v>
      </c>
      <c r="K3478" s="38"/>
      <c r="L3478" s="38"/>
      <c r="M3478" s="38"/>
      <c r="N3478" s="38"/>
      <c r="O3478" s="38"/>
      <c r="P3478" s="38"/>
      <c r="U3478" s="39"/>
      <c r="X3478" s="39">
        <f t="shared" si="278"/>
        <v>22.913385826771652</v>
      </c>
      <c r="Y3478" s="34">
        <v>6.984</v>
      </c>
      <c r="Z3478" s="34" t="s">
        <v>171</v>
      </c>
      <c r="AA3478" s="34">
        <v>430.59300000000002</v>
      </c>
      <c r="AC3478" s="34">
        <f t="shared" si="275"/>
        <v>423.60900000000004</v>
      </c>
      <c r="AE3478" s="34">
        <f t="shared" si="280"/>
        <v>6.2169999999999845</v>
      </c>
    </row>
    <row r="3479" spans="1:32" s="34" customFormat="1" x14ac:dyDescent="0.2">
      <c r="A3479" s="34" t="s">
        <v>200</v>
      </c>
      <c r="B3479" s="44">
        <v>473426095052530</v>
      </c>
      <c r="C3479" s="36">
        <v>315</v>
      </c>
      <c r="D3479" s="37">
        <v>39580</v>
      </c>
      <c r="E3479" s="37"/>
      <c r="F3479" s="37"/>
      <c r="G3479" s="37"/>
      <c r="H3479" s="37"/>
      <c r="I3479" s="37"/>
      <c r="J3479" s="38" t="s">
        <v>206</v>
      </c>
      <c r="K3479" s="38"/>
      <c r="L3479" s="38"/>
      <c r="M3479" s="38"/>
      <c r="N3479" s="38"/>
      <c r="O3479" s="38"/>
      <c r="P3479" s="38"/>
      <c r="U3479" s="39"/>
      <c r="X3479" s="39">
        <f t="shared" si="278"/>
        <v>22.673884514435692</v>
      </c>
      <c r="Y3479" s="34">
        <v>6.9109999999999996</v>
      </c>
      <c r="Z3479" s="34" t="s">
        <v>171</v>
      </c>
      <c r="AA3479" s="34">
        <v>430.59300000000002</v>
      </c>
      <c r="AC3479" s="34">
        <f t="shared" si="275"/>
        <v>423.68200000000002</v>
      </c>
      <c r="AE3479" s="34">
        <f t="shared" si="280"/>
        <v>6.1440000000000055</v>
      </c>
    </row>
    <row r="3480" spans="1:32" s="34" customFormat="1" x14ac:dyDescent="0.2">
      <c r="A3480" s="34" t="s">
        <v>200</v>
      </c>
      <c r="B3480" s="44">
        <v>473426095052530</v>
      </c>
      <c r="C3480" s="36">
        <v>315</v>
      </c>
      <c r="D3480" s="37">
        <v>39674</v>
      </c>
      <c r="E3480" s="37"/>
      <c r="F3480" s="37"/>
      <c r="G3480" s="37"/>
      <c r="H3480" s="37"/>
      <c r="I3480" s="37"/>
      <c r="J3480" s="38" t="s">
        <v>206</v>
      </c>
      <c r="K3480" s="38"/>
      <c r="L3480" s="38"/>
      <c r="M3480" s="38"/>
      <c r="N3480" s="38"/>
      <c r="O3480" s="38"/>
      <c r="P3480" s="38"/>
      <c r="U3480" s="39">
        <f t="shared" ref="U3480:U3486" si="281">V3480/0.3048</f>
        <v>23.690944881889763</v>
      </c>
      <c r="V3480" s="34">
        <v>7.2210000000000001</v>
      </c>
      <c r="X3480" s="39">
        <f t="shared" si="278"/>
        <v>22.687007874015748</v>
      </c>
      <c r="Y3480" s="34">
        <v>6.915</v>
      </c>
      <c r="AA3480" s="34">
        <v>430.59300000000002</v>
      </c>
      <c r="AB3480" s="34">
        <f t="shared" ref="AB3480:AB3485" si="282">AA3480-V3480</f>
        <v>423.37200000000001</v>
      </c>
      <c r="AC3480" s="34">
        <f t="shared" si="275"/>
        <v>423.678</v>
      </c>
      <c r="AD3480" s="34">
        <f t="shared" si="280"/>
        <v>6.4540000000000077</v>
      </c>
      <c r="AE3480" s="34">
        <f t="shared" si="280"/>
        <v>6.1480000000000246</v>
      </c>
      <c r="AF3480" s="34">
        <f t="shared" ref="AF3480:AF3485" si="283">AC3480-AB3480</f>
        <v>0.30599999999998317</v>
      </c>
    </row>
    <row r="3481" spans="1:32" s="34" customFormat="1" x14ac:dyDescent="0.2">
      <c r="A3481" s="34" t="s">
        <v>200</v>
      </c>
      <c r="B3481" s="44">
        <v>473426095052530</v>
      </c>
      <c r="C3481" s="36">
        <v>315</v>
      </c>
      <c r="D3481" s="37">
        <v>39725</v>
      </c>
      <c r="E3481" s="37"/>
      <c r="F3481" s="37"/>
      <c r="G3481" s="37"/>
      <c r="H3481" s="37"/>
      <c r="I3481" s="37"/>
      <c r="J3481" s="38" t="s">
        <v>206</v>
      </c>
      <c r="K3481" s="38"/>
      <c r="L3481" s="38"/>
      <c r="M3481" s="38"/>
      <c r="N3481" s="38"/>
      <c r="O3481" s="38"/>
      <c r="P3481" s="38"/>
      <c r="U3481" s="39">
        <f t="shared" si="281"/>
        <v>24.104330708661418</v>
      </c>
      <c r="V3481" s="34">
        <v>7.3470000000000004</v>
      </c>
      <c r="X3481" s="39">
        <f t="shared" si="278"/>
        <v>22.624671916010499</v>
      </c>
      <c r="Y3481" s="34">
        <v>6.8959999999999999</v>
      </c>
      <c r="AA3481" s="34">
        <v>430.59300000000002</v>
      </c>
      <c r="AB3481" s="34">
        <f t="shared" si="282"/>
        <v>423.24600000000004</v>
      </c>
      <c r="AC3481" s="34">
        <f t="shared" si="275"/>
        <v>423.697</v>
      </c>
      <c r="AD3481" s="34">
        <f t="shared" si="280"/>
        <v>6.5799999999999841</v>
      </c>
      <c r="AE3481" s="34">
        <f t="shared" si="280"/>
        <v>6.1290000000000191</v>
      </c>
      <c r="AF3481" s="34">
        <f t="shared" si="283"/>
        <v>0.45099999999996498</v>
      </c>
    </row>
    <row r="3482" spans="1:32" s="34" customFormat="1" x14ac:dyDescent="0.2">
      <c r="A3482" s="34" t="s">
        <v>200</v>
      </c>
      <c r="B3482" s="44">
        <v>473426095052530</v>
      </c>
      <c r="C3482" s="36">
        <v>315</v>
      </c>
      <c r="D3482" s="37">
        <v>39767</v>
      </c>
      <c r="E3482" s="37"/>
      <c r="F3482" s="37"/>
      <c r="G3482" s="37"/>
      <c r="H3482" s="37"/>
      <c r="I3482" s="37"/>
      <c r="J3482" s="38" t="s">
        <v>206</v>
      </c>
      <c r="K3482" s="38"/>
      <c r="L3482" s="38"/>
      <c r="M3482" s="38"/>
      <c r="N3482" s="38"/>
      <c r="O3482" s="38"/>
      <c r="P3482" s="38"/>
      <c r="U3482" s="39">
        <f t="shared" si="281"/>
        <v>23.556430446194224</v>
      </c>
      <c r="V3482" s="34">
        <v>7.18</v>
      </c>
      <c r="X3482" s="39">
        <f t="shared" si="278"/>
        <v>22.312992125984252</v>
      </c>
      <c r="Y3482" s="34">
        <v>6.8010000000000002</v>
      </c>
      <c r="AA3482" s="34">
        <v>430.59300000000002</v>
      </c>
      <c r="AB3482" s="34">
        <f t="shared" si="282"/>
        <v>423.41300000000001</v>
      </c>
      <c r="AC3482" s="34">
        <f t="shared" si="275"/>
        <v>423.79200000000003</v>
      </c>
      <c r="AD3482" s="34">
        <f t="shared" si="280"/>
        <v>6.4130000000000109</v>
      </c>
      <c r="AE3482" s="34">
        <f t="shared" si="280"/>
        <v>6.0339999999999918</v>
      </c>
      <c r="AF3482" s="34">
        <f t="shared" si="283"/>
        <v>0.3790000000000191</v>
      </c>
    </row>
    <row r="3483" spans="1:32" s="34" customFormat="1" x14ac:dyDescent="0.2">
      <c r="A3483" s="34" t="s">
        <v>200</v>
      </c>
      <c r="B3483" s="44">
        <v>473426095052530</v>
      </c>
      <c r="C3483" s="36">
        <v>315</v>
      </c>
      <c r="D3483" s="37">
        <v>39795</v>
      </c>
      <c r="E3483" s="37"/>
      <c r="F3483" s="37"/>
      <c r="G3483" s="37"/>
      <c r="H3483" s="37"/>
      <c r="I3483" s="37"/>
      <c r="J3483" s="38" t="s">
        <v>206</v>
      </c>
      <c r="K3483" s="38"/>
      <c r="L3483" s="38"/>
      <c r="M3483" s="38"/>
      <c r="N3483" s="38"/>
      <c r="O3483" s="38"/>
      <c r="P3483" s="38"/>
      <c r="U3483" s="39">
        <f t="shared" si="281"/>
        <v>23.277559055118108</v>
      </c>
      <c r="V3483" s="34">
        <v>7.0949999999999998</v>
      </c>
      <c r="X3483" s="39">
        <f t="shared" si="278"/>
        <v>22.29330708661417</v>
      </c>
      <c r="Y3483" s="34">
        <v>6.7949999999999999</v>
      </c>
      <c r="AA3483" s="34">
        <v>430.59300000000002</v>
      </c>
      <c r="AB3483" s="34">
        <f t="shared" si="282"/>
        <v>423.49799999999999</v>
      </c>
      <c r="AC3483" s="34">
        <f t="shared" si="275"/>
        <v>423.798</v>
      </c>
      <c r="AD3483" s="34">
        <f t="shared" si="280"/>
        <v>6.3280000000000314</v>
      </c>
      <c r="AE3483" s="34">
        <f t="shared" si="280"/>
        <v>6.02800000000002</v>
      </c>
      <c r="AF3483" s="34">
        <f t="shared" si="283"/>
        <v>0.30000000000001137</v>
      </c>
    </row>
    <row r="3484" spans="1:32" s="34" customFormat="1" x14ac:dyDescent="0.2">
      <c r="A3484" s="34" t="s">
        <v>200</v>
      </c>
      <c r="B3484" s="44">
        <v>473426095052530</v>
      </c>
      <c r="C3484" s="36">
        <v>315</v>
      </c>
      <c r="D3484" s="37">
        <v>39832</v>
      </c>
      <c r="E3484" s="37"/>
      <c r="F3484" s="37"/>
      <c r="G3484" s="37"/>
      <c r="H3484" s="37"/>
      <c r="I3484" s="37"/>
      <c r="J3484" s="38" t="s">
        <v>206</v>
      </c>
      <c r="K3484" s="38"/>
      <c r="L3484" s="38"/>
      <c r="M3484" s="38"/>
      <c r="N3484" s="38"/>
      <c r="O3484" s="38"/>
      <c r="P3484" s="38"/>
      <c r="U3484" s="39">
        <f t="shared" si="281"/>
        <v>23.33005249343832</v>
      </c>
      <c r="V3484" s="34">
        <v>7.1109999999999998</v>
      </c>
      <c r="X3484" s="39">
        <f t="shared" si="278"/>
        <v>22.450787401574804</v>
      </c>
      <c r="Y3484" s="34">
        <v>6.843</v>
      </c>
      <c r="AA3484" s="34">
        <v>430.59300000000002</v>
      </c>
      <c r="AB3484" s="34">
        <f t="shared" si="282"/>
        <v>423.48200000000003</v>
      </c>
      <c r="AC3484" s="34">
        <f t="shared" si="275"/>
        <v>423.75</v>
      </c>
      <c r="AD3484" s="34">
        <f t="shared" si="280"/>
        <v>6.3439999999999941</v>
      </c>
      <c r="AE3484" s="34">
        <f t="shared" si="280"/>
        <v>6.0760000000000218</v>
      </c>
      <c r="AF3484" s="34">
        <f t="shared" si="283"/>
        <v>0.26799999999997226</v>
      </c>
    </row>
    <row r="3485" spans="1:32" s="34" customFormat="1" x14ac:dyDescent="0.2">
      <c r="A3485" s="34" t="s">
        <v>200</v>
      </c>
      <c r="B3485" s="44">
        <v>473426095052530</v>
      </c>
      <c r="C3485" s="36">
        <v>315</v>
      </c>
      <c r="D3485" s="37">
        <v>39866</v>
      </c>
      <c r="E3485" s="37"/>
      <c r="F3485" s="37"/>
      <c r="G3485" s="37"/>
      <c r="H3485" s="37"/>
      <c r="I3485" s="37"/>
      <c r="J3485" s="38" t="s">
        <v>206</v>
      </c>
      <c r="K3485" s="38"/>
      <c r="L3485" s="38"/>
      <c r="M3485" s="38"/>
      <c r="N3485" s="38"/>
      <c r="O3485" s="38"/>
      <c r="P3485" s="38"/>
      <c r="U3485" s="39">
        <f t="shared" si="281"/>
        <v>23.628608923884514</v>
      </c>
      <c r="V3485" s="34">
        <v>7.202</v>
      </c>
      <c r="X3485" s="39">
        <f t="shared" si="278"/>
        <v>22.604986876640417</v>
      </c>
      <c r="Y3485" s="34">
        <v>6.89</v>
      </c>
      <c r="AA3485" s="34">
        <v>430.59300000000002</v>
      </c>
      <c r="AB3485" s="34">
        <f t="shared" si="282"/>
        <v>423.39100000000002</v>
      </c>
      <c r="AC3485" s="34">
        <f t="shared" si="275"/>
        <v>423.70300000000003</v>
      </c>
      <c r="AD3485" s="34">
        <f t="shared" si="280"/>
        <v>6.4350000000000023</v>
      </c>
      <c r="AE3485" s="34">
        <f t="shared" si="280"/>
        <v>6.1229999999999905</v>
      </c>
      <c r="AF3485" s="34">
        <f t="shared" si="283"/>
        <v>0.31200000000001182</v>
      </c>
    </row>
    <row r="3486" spans="1:32" s="34" customFormat="1" x14ac:dyDescent="0.2">
      <c r="A3486" s="34" t="s">
        <v>200</v>
      </c>
      <c r="B3486" s="44">
        <v>473426095052530</v>
      </c>
      <c r="C3486" s="36">
        <v>315</v>
      </c>
      <c r="D3486" s="37">
        <v>39898</v>
      </c>
      <c r="E3486" s="37"/>
      <c r="F3486" s="37"/>
      <c r="G3486" s="37"/>
      <c r="H3486" s="37"/>
      <c r="I3486" s="37"/>
      <c r="J3486" s="38" t="s">
        <v>206</v>
      </c>
      <c r="K3486" s="38"/>
      <c r="L3486" s="38"/>
      <c r="M3486" s="38"/>
      <c r="N3486" s="38"/>
      <c r="O3486" s="38"/>
      <c r="P3486" s="38"/>
      <c r="U3486" s="39">
        <f t="shared" si="281"/>
        <v>23.743438320209972</v>
      </c>
      <c r="V3486" s="34">
        <v>7.2370000000000001</v>
      </c>
      <c r="X3486" s="39">
        <f t="shared" si="278"/>
        <v>22.162073490813647</v>
      </c>
      <c r="Y3486" s="34">
        <v>6.7549999999999999</v>
      </c>
      <c r="AA3486" s="34">
        <v>430.59300000000002</v>
      </c>
      <c r="AB3486" s="34">
        <f>AA3486-V3486</f>
        <v>423.35599999999999</v>
      </c>
      <c r="AC3486" s="34">
        <f t="shared" si="275"/>
        <v>423.83800000000002</v>
      </c>
      <c r="AD3486" s="34">
        <f t="shared" si="280"/>
        <v>6.4700000000000273</v>
      </c>
      <c r="AE3486" s="34">
        <f t="shared" si="280"/>
        <v>5.9879999999999995</v>
      </c>
      <c r="AF3486" s="34">
        <f>AC3486-AB3486</f>
        <v>0.48200000000002774</v>
      </c>
    </row>
    <row r="3487" spans="1:32" s="34" customFormat="1" x14ac:dyDescent="0.2">
      <c r="A3487" s="34" t="s">
        <v>200</v>
      </c>
      <c r="B3487" s="44">
        <v>473426095052530</v>
      </c>
      <c r="C3487" s="36">
        <v>315</v>
      </c>
      <c r="D3487" s="37">
        <v>39938</v>
      </c>
      <c r="E3487" s="37"/>
      <c r="F3487" s="37"/>
      <c r="G3487" s="37"/>
      <c r="H3487" s="37"/>
      <c r="I3487" s="37"/>
      <c r="J3487" s="38" t="s">
        <v>206</v>
      </c>
      <c r="K3487" s="38"/>
      <c r="L3487" s="38"/>
      <c r="M3487" s="38"/>
      <c r="N3487" s="38"/>
      <c r="O3487" s="38"/>
      <c r="P3487" s="38"/>
      <c r="U3487" s="39"/>
      <c r="X3487" s="39">
        <f t="shared" si="278"/>
        <v>21.788057742782151</v>
      </c>
      <c r="Y3487" s="34">
        <v>6.641</v>
      </c>
      <c r="Z3487" s="34" t="s">
        <v>171</v>
      </c>
      <c r="AA3487" s="34">
        <v>430.59300000000002</v>
      </c>
      <c r="AC3487" s="34">
        <f t="shared" si="275"/>
        <v>423.952</v>
      </c>
      <c r="AE3487" s="34">
        <f t="shared" si="280"/>
        <v>5.8740000000000236</v>
      </c>
    </row>
    <row r="3488" spans="1:32" s="34" customFormat="1" x14ac:dyDescent="0.2">
      <c r="A3488" s="34" t="s">
        <v>200</v>
      </c>
      <c r="B3488" s="44">
        <v>473426095052530</v>
      </c>
      <c r="C3488" s="36">
        <v>315</v>
      </c>
      <c r="D3488" s="37">
        <v>39966</v>
      </c>
      <c r="E3488" s="37"/>
      <c r="F3488" s="37"/>
      <c r="G3488" s="37"/>
      <c r="H3488" s="37"/>
      <c r="I3488" s="37"/>
      <c r="J3488" s="38" t="s">
        <v>206</v>
      </c>
      <c r="K3488" s="38"/>
      <c r="L3488" s="38"/>
      <c r="M3488" s="38"/>
      <c r="N3488" s="38"/>
      <c r="O3488" s="38"/>
      <c r="P3488" s="38"/>
      <c r="U3488" s="39"/>
      <c r="X3488" s="39">
        <f t="shared" si="278"/>
        <v>21.601049868766403</v>
      </c>
      <c r="Y3488" s="34">
        <v>6.5839999999999996</v>
      </c>
      <c r="Z3488" s="34" t="s">
        <v>171</v>
      </c>
      <c r="AA3488" s="34">
        <v>430.59300000000002</v>
      </c>
      <c r="AC3488" s="34">
        <f t="shared" si="275"/>
        <v>424.00900000000001</v>
      </c>
      <c r="AE3488" s="34">
        <f t="shared" si="280"/>
        <v>5.8170000000000073</v>
      </c>
    </row>
    <row r="3489" spans="1:33" s="34" customFormat="1" x14ac:dyDescent="0.2">
      <c r="A3489" s="34" t="s">
        <v>200</v>
      </c>
      <c r="B3489" s="44">
        <v>473426095052530</v>
      </c>
      <c r="C3489" s="36">
        <v>315</v>
      </c>
      <c r="D3489" s="37">
        <v>40001</v>
      </c>
      <c r="E3489" s="37"/>
      <c r="F3489" s="37"/>
      <c r="G3489" s="37"/>
      <c r="H3489" s="37"/>
      <c r="I3489" s="37"/>
      <c r="J3489" s="38" t="s">
        <v>206</v>
      </c>
      <c r="K3489" s="38"/>
      <c r="L3489" s="38"/>
      <c r="M3489" s="38"/>
      <c r="N3489" s="38"/>
      <c r="O3489" s="38"/>
      <c r="P3489" s="38"/>
      <c r="U3489" s="39">
        <f t="shared" ref="U3489:U3504" si="284">V3489/0.3048</f>
        <v>22.805118110236219</v>
      </c>
      <c r="V3489" s="34">
        <v>6.9509999999999996</v>
      </c>
      <c r="X3489" s="39">
        <f t="shared" si="278"/>
        <v>21.650262467191599</v>
      </c>
      <c r="Y3489" s="34">
        <v>6.5990000000000002</v>
      </c>
      <c r="AA3489" s="34">
        <v>430.59300000000002</v>
      </c>
      <c r="AB3489" s="34">
        <f t="shared" ref="AB3489:AB3502" si="285">AA3489-V3489</f>
        <v>423.642</v>
      </c>
      <c r="AC3489" s="34">
        <f t="shared" si="275"/>
        <v>423.99400000000003</v>
      </c>
      <c r="AD3489" s="34">
        <f t="shared" ref="AD3489:AE3504" si="286">429.826-AB3489</f>
        <v>6.1840000000000259</v>
      </c>
      <c r="AE3489" s="34">
        <f t="shared" si="280"/>
        <v>5.8319999999999936</v>
      </c>
      <c r="AF3489" s="34">
        <f t="shared" ref="AF3489:AF3502" si="287">AC3489-AB3489</f>
        <v>0.35200000000003229</v>
      </c>
    </row>
    <row r="3490" spans="1:33" s="34" customFormat="1" x14ac:dyDescent="0.2">
      <c r="A3490" s="34" t="s">
        <v>200</v>
      </c>
      <c r="B3490" s="44">
        <v>473426095052530</v>
      </c>
      <c r="C3490" s="36">
        <v>315</v>
      </c>
      <c r="D3490" s="37">
        <v>40044</v>
      </c>
      <c r="E3490" s="37"/>
      <c r="F3490" s="37"/>
      <c r="G3490" s="37"/>
      <c r="H3490" s="37"/>
      <c r="I3490" s="37"/>
      <c r="J3490" s="38" t="s">
        <v>206</v>
      </c>
      <c r="K3490" s="38"/>
      <c r="L3490" s="38"/>
      <c r="M3490" s="38"/>
      <c r="N3490" s="38"/>
      <c r="O3490" s="38"/>
      <c r="P3490" s="38"/>
      <c r="U3490" s="39">
        <f t="shared" si="284"/>
        <v>23.120078740157478</v>
      </c>
      <c r="V3490" s="34">
        <v>7.0469999999999997</v>
      </c>
      <c r="X3490" s="39">
        <f t="shared" si="278"/>
        <v>22.221128608923884</v>
      </c>
      <c r="Y3490" s="34">
        <v>6.7729999999999997</v>
      </c>
      <c r="AA3490" s="34">
        <v>430.59300000000002</v>
      </c>
      <c r="AB3490" s="34">
        <f t="shared" si="285"/>
        <v>423.54599999999999</v>
      </c>
      <c r="AC3490" s="34">
        <f t="shared" si="275"/>
        <v>423.82</v>
      </c>
      <c r="AD3490" s="34">
        <f t="shared" si="286"/>
        <v>6.2800000000000296</v>
      </c>
      <c r="AE3490" s="34">
        <f t="shared" si="280"/>
        <v>6.0060000000000286</v>
      </c>
      <c r="AF3490" s="34">
        <f t="shared" si="287"/>
        <v>0.27400000000000091</v>
      </c>
      <c r="AG3490" s="41">
        <f>1*D3490</f>
        <v>40044</v>
      </c>
    </row>
    <row r="3491" spans="1:33" s="34" customFormat="1" x14ac:dyDescent="0.2">
      <c r="A3491" s="34" t="s">
        <v>200</v>
      </c>
      <c r="B3491" s="44">
        <v>473426095052530</v>
      </c>
      <c r="C3491" s="36">
        <v>315</v>
      </c>
      <c r="D3491" s="37">
        <v>40074</v>
      </c>
      <c r="E3491" s="37"/>
      <c r="F3491" s="37"/>
      <c r="G3491" s="37"/>
      <c r="H3491" s="37"/>
      <c r="I3491" s="37"/>
      <c r="J3491" s="38" t="s">
        <v>206</v>
      </c>
      <c r="K3491" s="38"/>
      <c r="L3491" s="38"/>
      <c r="M3491" s="38"/>
      <c r="N3491" s="38"/>
      <c r="O3491" s="38"/>
      <c r="P3491" s="38"/>
      <c r="U3491" s="39">
        <f t="shared" si="284"/>
        <v>23.576115485564301</v>
      </c>
      <c r="V3491" s="34">
        <v>7.1859999999999999</v>
      </c>
      <c r="X3491" s="39">
        <f t="shared" si="278"/>
        <v>22.454068241469816</v>
      </c>
      <c r="Y3491" s="34">
        <v>6.8440000000000003</v>
      </c>
      <c r="AA3491" s="34">
        <v>430.59300000000002</v>
      </c>
      <c r="AB3491" s="34">
        <f t="shared" si="285"/>
        <v>423.40700000000004</v>
      </c>
      <c r="AC3491" s="34">
        <f t="shared" si="275"/>
        <v>423.74900000000002</v>
      </c>
      <c r="AD3491" s="34">
        <f t="shared" si="286"/>
        <v>6.4189999999999827</v>
      </c>
      <c r="AE3491" s="34">
        <f t="shared" si="280"/>
        <v>6.0769999999999982</v>
      </c>
      <c r="AF3491" s="34">
        <f t="shared" si="287"/>
        <v>0.34199999999998454</v>
      </c>
      <c r="AG3491" s="41"/>
    </row>
    <row r="3492" spans="1:33" s="34" customFormat="1" x14ac:dyDescent="0.2">
      <c r="A3492" s="34" t="s">
        <v>200</v>
      </c>
      <c r="B3492" s="44">
        <v>473426095052530</v>
      </c>
      <c r="C3492" s="36">
        <v>315</v>
      </c>
      <c r="D3492" s="37">
        <v>40102</v>
      </c>
      <c r="E3492" s="37"/>
      <c r="F3492" s="37"/>
      <c r="G3492" s="37"/>
      <c r="H3492" s="37"/>
      <c r="I3492" s="37"/>
      <c r="J3492" s="38" t="s">
        <v>206</v>
      </c>
      <c r="K3492" s="38"/>
      <c r="L3492" s="38"/>
      <c r="M3492" s="38"/>
      <c r="N3492" s="38"/>
      <c r="O3492" s="38"/>
      <c r="P3492" s="38"/>
      <c r="U3492" s="39">
        <f t="shared" si="284"/>
        <v>23.989501312335957</v>
      </c>
      <c r="V3492" s="34">
        <v>7.3120000000000003</v>
      </c>
      <c r="X3492" s="39">
        <f t="shared" si="278"/>
        <v>22.624671916010499</v>
      </c>
      <c r="Y3492" s="34">
        <v>6.8959999999999999</v>
      </c>
      <c r="AA3492" s="34">
        <v>430.59300000000002</v>
      </c>
      <c r="AB3492" s="34">
        <f t="shared" si="285"/>
        <v>423.28100000000001</v>
      </c>
      <c r="AC3492" s="34">
        <f t="shared" si="275"/>
        <v>423.697</v>
      </c>
      <c r="AD3492" s="34">
        <f t="shared" si="286"/>
        <v>6.5450000000000159</v>
      </c>
      <c r="AE3492" s="34">
        <f t="shared" si="280"/>
        <v>6.1290000000000191</v>
      </c>
      <c r="AF3492" s="34">
        <f t="shared" si="287"/>
        <v>0.41599999999999682</v>
      </c>
      <c r="AG3492" s="41"/>
    </row>
    <row r="3493" spans="1:33" s="34" customFormat="1" x14ac:dyDescent="0.2">
      <c r="A3493" s="34" t="s">
        <v>200</v>
      </c>
      <c r="B3493" s="44">
        <v>473426095052530</v>
      </c>
      <c r="C3493" s="36">
        <v>315</v>
      </c>
      <c r="D3493" s="37">
        <v>40128</v>
      </c>
      <c r="E3493" s="37"/>
      <c r="F3493" s="37"/>
      <c r="G3493" s="37"/>
      <c r="H3493" s="37"/>
      <c r="I3493" s="37"/>
      <c r="J3493" s="38" t="s">
        <v>206</v>
      </c>
      <c r="K3493" s="38"/>
      <c r="L3493" s="38"/>
      <c r="M3493" s="38"/>
      <c r="N3493" s="38"/>
      <c r="O3493" s="38"/>
      <c r="P3493" s="38"/>
      <c r="U3493" s="39">
        <f t="shared" si="284"/>
        <v>24.219160104986873</v>
      </c>
      <c r="V3493" s="34">
        <v>7.3819999999999997</v>
      </c>
      <c r="X3493" s="39">
        <f t="shared" si="278"/>
        <v>22.549212598425196</v>
      </c>
      <c r="Y3493" s="34">
        <v>6.8730000000000002</v>
      </c>
      <c r="AA3493" s="34">
        <v>430.59300000000002</v>
      </c>
      <c r="AB3493" s="34">
        <f t="shared" si="285"/>
        <v>423.21100000000001</v>
      </c>
      <c r="AC3493" s="34">
        <f t="shared" si="275"/>
        <v>423.72</v>
      </c>
      <c r="AD3493" s="34">
        <f t="shared" si="286"/>
        <v>6.6150000000000091</v>
      </c>
      <c r="AE3493" s="34">
        <f t="shared" si="286"/>
        <v>6.1059999999999945</v>
      </c>
      <c r="AF3493" s="34">
        <f t="shared" si="287"/>
        <v>0.50900000000001455</v>
      </c>
      <c r="AG3493" s="41"/>
    </row>
    <row r="3494" spans="1:33" s="34" customFormat="1" x14ac:dyDescent="0.2">
      <c r="A3494" s="34" t="s">
        <v>200</v>
      </c>
      <c r="B3494" s="44">
        <v>473426095052530</v>
      </c>
      <c r="C3494" s="36">
        <v>315</v>
      </c>
      <c r="D3494" s="37">
        <v>40161</v>
      </c>
      <c r="E3494" s="37"/>
      <c r="F3494" s="37"/>
      <c r="G3494" s="37"/>
      <c r="H3494" s="37"/>
      <c r="I3494" s="37"/>
      <c r="J3494" s="38" t="s">
        <v>206</v>
      </c>
      <c r="K3494" s="38"/>
      <c r="L3494" s="38"/>
      <c r="M3494" s="38"/>
      <c r="N3494" s="38"/>
      <c r="O3494" s="38"/>
      <c r="P3494" s="38"/>
      <c r="U3494" s="39">
        <f t="shared" si="284"/>
        <v>24.399606299212596</v>
      </c>
      <c r="V3494" s="34">
        <v>7.4370000000000003</v>
      </c>
      <c r="X3494" s="39">
        <f t="shared" si="278"/>
        <v>22.703412073490814</v>
      </c>
      <c r="Y3494" s="40">
        <v>6.92</v>
      </c>
      <c r="AA3494" s="34">
        <v>430.59300000000002</v>
      </c>
      <c r="AB3494" s="34">
        <f t="shared" si="285"/>
        <v>423.15600000000001</v>
      </c>
      <c r="AC3494" s="34">
        <f t="shared" si="275"/>
        <v>423.673</v>
      </c>
      <c r="AD3494" s="34">
        <f t="shared" si="286"/>
        <v>6.6700000000000159</v>
      </c>
      <c r="AE3494" s="34">
        <f t="shared" si="286"/>
        <v>6.15300000000002</v>
      </c>
      <c r="AF3494" s="34">
        <f t="shared" si="287"/>
        <v>0.51699999999999591</v>
      </c>
      <c r="AG3494" s="41"/>
    </row>
    <row r="3495" spans="1:33" s="34" customFormat="1" x14ac:dyDescent="0.2">
      <c r="A3495" s="34" t="s">
        <v>200</v>
      </c>
      <c r="B3495" s="44">
        <v>473426095052530</v>
      </c>
      <c r="C3495" s="36">
        <v>315</v>
      </c>
      <c r="D3495" s="37">
        <v>40191</v>
      </c>
      <c r="E3495" s="37"/>
      <c r="F3495" s="37"/>
      <c r="G3495" s="37"/>
      <c r="H3495" s="37"/>
      <c r="I3495" s="37"/>
      <c r="J3495" s="38" t="s">
        <v>206</v>
      </c>
      <c r="K3495" s="38"/>
      <c r="L3495" s="38"/>
      <c r="M3495" s="38"/>
      <c r="N3495" s="38"/>
      <c r="O3495" s="38"/>
      <c r="P3495" s="38"/>
      <c r="U3495" s="39">
        <f t="shared" si="284"/>
        <v>24.606299212598422</v>
      </c>
      <c r="V3495" s="40">
        <v>7.5</v>
      </c>
      <c r="W3495" s="40"/>
      <c r="X3495" s="39">
        <f t="shared" si="278"/>
        <v>22.798556430446194</v>
      </c>
      <c r="Y3495" s="34">
        <v>6.9489999999999998</v>
      </c>
      <c r="AA3495" s="34">
        <v>430.59300000000002</v>
      </c>
      <c r="AB3495" s="34">
        <f t="shared" si="285"/>
        <v>423.09300000000002</v>
      </c>
      <c r="AC3495" s="34">
        <f t="shared" si="275"/>
        <v>423.64400000000001</v>
      </c>
      <c r="AD3495" s="34">
        <f t="shared" si="286"/>
        <v>6.7330000000000041</v>
      </c>
      <c r="AE3495" s="34">
        <f t="shared" si="286"/>
        <v>6.1820000000000164</v>
      </c>
      <c r="AF3495" s="34">
        <f t="shared" si="287"/>
        <v>0.55099999999998772</v>
      </c>
      <c r="AG3495" s="41"/>
    </row>
    <row r="3496" spans="1:33" s="34" customFormat="1" x14ac:dyDescent="0.2">
      <c r="A3496" s="34" t="s">
        <v>200</v>
      </c>
      <c r="B3496" s="44">
        <v>473426095052530</v>
      </c>
      <c r="C3496" s="36">
        <v>315</v>
      </c>
      <c r="D3496" s="37">
        <v>40221</v>
      </c>
      <c r="E3496" s="37"/>
      <c r="F3496" s="37"/>
      <c r="G3496" s="37"/>
      <c r="H3496" s="37"/>
      <c r="I3496" s="37"/>
      <c r="J3496" s="38" t="s">
        <v>206</v>
      </c>
      <c r="K3496" s="38"/>
      <c r="L3496" s="38"/>
      <c r="M3496" s="38"/>
      <c r="N3496" s="38"/>
      <c r="O3496" s="38"/>
      <c r="P3496" s="38"/>
      <c r="U3496" s="39">
        <f t="shared" si="284"/>
        <v>24.822834645669289</v>
      </c>
      <c r="V3496" s="40">
        <v>7.5659999999999998</v>
      </c>
      <c r="W3496" s="40"/>
      <c r="X3496" s="39">
        <f t="shared" si="278"/>
        <v>22.923228346456693</v>
      </c>
      <c r="Y3496" s="34">
        <v>6.9870000000000001</v>
      </c>
      <c r="AA3496" s="34">
        <v>430.59300000000002</v>
      </c>
      <c r="AB3496" s="34">
        <f t="shared" si="285"/>
        <v>423.02700000000004</v>
      </c>
      <c r="AC3496" s="34">
        <f t="shared" si="275"/>
        <v>423.60599999999999</v>
      </c>
      <c r="AD3496" s="34">
        <f t="shared" si="286"/>
        <v>6.7989999999999782</v>
      </c>
      <c r="AE3496" s="34">
        <f t="shared" si="286"/>
        <v>6.2200000000000273</v>
      </c>
      <c r="AF3496" s="34">
        <f t="shared" si="287"/>
        <v>0.57899999999995089</v>
      </c>
      <c r="AG3496" s="41"/>
    </row>
    <row r="3497" spans="1:33" s="34" customFormat="1" x14ac:dyDescent="0.2">
      <c r="A3497" s="34" t="s">
        <v>200</v>
      </c>
      <c r="B3497" s="44">
        <v>473426095052530</v>
      </c>
      <c r="C3497" s="36">
        <v>315</v>
      </c>
      <c r="D3497" s="37">
        <v>40246</v>
      </c>
      <c r="E3497" s="37"/>
      <c r="F3497" s="37"/>
      <c r="G3497" s="37"/>
      <c r="H3497" s="37"/>
      <c r="I3497" s="37"/>
      <c r="J3497" s="38" t="s">
        <v>206</v>
      </c>
      <c r="K3497" s="38"/>
      <c r="L3497" s="38"/>
      <c r="M3497" s="38"/>
      <c r="N3497" s="38"/>
      <c r="O3497" s="38"/>
      <c r="P3497" s="38"/>
      <c r="U3497" s="39">
        <f t="shared" si="284"/>
        <v>25.01312335958005</v>
      </c>
      <c r="V3497" s="40">
        <v>7.6239999999999997</v>
      </c>
      <c r="W3497" s="40"/>
      <c r="X3497" s="39">
        <f t="shared" si="278"/>
        <v>22.979002624671914</v>
      </c>
      <c r="Y3497" s="34">
        <v>7.0039999999999996</v>
      </c>
      <c r="AA3497" s="34">
        <v>430.59300000000002</v>
      </c>
      <c r="AB3497" s="34">
        <f t="shared" si="285"/>
        <v>422.96899999999999</v>
      </c>
      <c r="AC3497" s="34">
        <f t="shared" si="275"/>
        <v>423.589</v>
      </c>
      <c r="AD3497" s="34">
        <f t="shared" si="286"/>
        <v>6.8570000000000277</v>
      </c>
      <c r="AE3497" s="34">
        <f t="shared" si="286"/>
        <v>6.2370000000000232</v>
      </c>
      <c r="AF3497" s="34">
        <f t="shared" si="287"/>
        <v>0.62000000000000455</v>
      </c>
      <c r="AG3497" s="41"/>
    </row>
    <row r="3498" spans="1:33" s="34" customFormat="1" x14ac:dyDescent="0.2">
      <c r="A3498" s="34" t="s">
        <v>200</v>
      </c>
      <c r="B3498" s="44">
        <v>473426095052530</v>
      </c>
      <c r="C3498" s="36">
        <v>315</v>
      </c>
      <c r="D3498" s="37">
        <v>40274</v>
      </c>
      <c r="E3498" s="37"/>
      <c r="F3498" s="37"/>
      <c r="G3498" s="37"/>
      <c r="H3498" s="37"/>
      <c r="I3498" s="37"/>
      <c r="J3498" s="38" t="s">
        <v>206</v>
      </c>
      <c r="K3498" s="38"/>
      <c r="L3498" s="38"/>
      <c r="M3498" s="38"/>
      <c r="N3498" s="38"/>
      <c r="O3498" s="38"/>
      <c r="P3498" s="38"/>
      <c r="U3498" s="39">
        <f t="shared" si="284"/>
        <v>24.954068241469816</v>
      </c>
      <c r="V3498" s="40">
        <v>7.6059999999999999</v>
      </c>
      <c r="W3498" s="40"/>
      <c r="X3498" s="39">
        <f t="shared" si="278"/>
        <v>22.739501312335957</v>
      </c>
      <c r="Y3498" s="34">
        <v>6.931</v>
      </c>
      <c r="AA3498" s="34">
        <v>430.59300000000002</v>
      </c>
      <c r="AB3498" s="34">
        <f t="shared" si="285"/>
        <v>422.98700000000002</v>
      </c>
      <c r="AC3498" s="34">
        <f t="shared" si="275"/>
        <v>423.66200000000003</v>
      </c>
      <c r="AD3498" s="34">
        <f t="shared" si="286"/>
        <v>6.8389999999999986</v>
      </c>
      <c r="AE3498" s="34">
        <f t="shared" si="286"/>
        <v>6.1639999999999873</v>
      </c>
      <c r="AF3498" s="34">
        <f t="shared" si="287"/>
        <v>0.67500000000001137</v>
      </c>
      <c r="AG3498" s="41"/>
    </row>
    <row r="3499" spans="1:33" s="34" customFormat="1" x14ac:dyDescent="0.2">
      <c r="A3499" s="34" t="s">
        <v>200</v>
      </c>
      <c r="B3499" s="44">
        <v>473426095052530</v>
      </c>
      <c r="C3499" s="36">
        <v>315</v>
      </c>
      <c r="D3499" s="37">
        <v>40331</v>
      </c>
      <c r="E3499" s="37"/>
      <c r="F3499" s="37"/>
      <c r="G3499" s="37"/>
      <c r="H3499" s="37"/>
      <c r="I3499" s="37"/>
      <c r="J3499" s="38" t="s">
        <v>206</v>
      </c>
      <c r="K3499" s="38"/>
      <c r="L3499" s="38"/>
      <c r="M3499" s="38"/>
      <c r="N3499" s="38"/>
      <c r="O3499" s="38"/>
      <c r="P3499" s="38"/>
      <c r="U3499" s="39">
        <f t="shared" si="284"/>
        <v>24.51771653543307</v>
      </c>
      <c r="V3499" s="40">
        <v>7.4729999999999999</v>
      </c>
      <c r="W3499" s="40"/>
      <c r="X3499" s="39">
        <f t="shared" si="278"/>
        <v>22.372047244094485</v>
      </c>
      <c r="Y3499" s="34">
        <v>6.819</v>
      </c>
      <c r="AA3499" s="34">
        <v>430.59300000000002</v>
      </c>
      <c r="AB3499" s="34">
        <f t="shared" si="285"/>
        <v>423.12</v>
      </c>
      <c r="AC3499" s="34">
        <f t="shared" ref="AC3499:AC3505" si="288">AA3499-Y3499</f>
        <v>423.774</v>
      </c>
      <c r="AD3499" s="34">
        <f t="shared" si="286"/>
        <v>6.7060000000000173</v>
      </c>
      <c r="AE3499" s="34">
        <f t="shared" si="286"/>
        <v>6.0520000000000209</v>
      </c>
      <c r="AF3499" s="34">
        <f t="shared" si="287"/>
        <v>0.65399999999999636</v>
      </c>
      <c r="AG3499" s="41"/>
    </row>
    <row r="3500" spans="1:33" s="34" customFormat="1" x14ac:dyDescent="0.2">
      <c r="A3500" s="34" t="s">
        <v>200</v>
      </c>
      <c r="B3500" s="44">
        <v>473426095052530</v>
      </c>
      <c r="C3500" s="36">
        <v>315</v>
      </c>
      <c r="D3500" s="37">
        <v>40378</v>
      </c>
      <c r="E3500" s="37"/>
      <c r="F3500" s="37"/>
      <c r="G3500" s="37"/>
      <c r="H3500" s="37"/>
      <c r="I3500" s="37"/>
      <c r="J3500" s="38" t="s">
        <v>206</v>
      </c>
      <c r="K3500" s="38"/>
      <c r="L3500" s="38"/>
      <c r="M3500" s="38"/>
      <c r="N3500" s="38"/>
      <c r="O3500" s="38"/>
      <c r="P3500" s="38"/>
      <c r="U3500" s="39">
        <f t="shared" si="284"/>
        <v>23.562992125984252</v>
      </c>
      <c r="V3500" s="40">
        <v>7.1820000000000004</v>
      </c>
      <c r="W3500" s="40"/>
      <c r="X3500" s="39">
        <f t="shared" si="278"/>
        <v>22.329396325459317</v>
      </c>
      <c r="Y3500" s="34">
        <v>6.806</v>
      </c>
      <c r="AA3500" s="34">
        <v>430.59300000000002</v>
      </c>
      <c r="AB3500" s="34">
        <f t="shared" si="285"/>
        <v>423.411</v>
      </c>
      <c r="AC3500" s="34">
        <f t="shared" si="288"/>
        <v>423.78700000000003</v>
      </c>
      <c r="AD3500" s="34">
        <f t="shared" si="286"/>
        <v>6.4150000000000205</v>
      </c>
      <c r="AE3500" s="34">
        <f t="shared" si="286"/>
        <v>6.0389999999999873</v>
      </c>
      <c r="AF3500" s="34">
        <f t="shared" si="287"/>
        <v>0.3760000000000332</v>
      </c>
      <c r="AG3500" s="41"/>
    </row>
    <row r="3501" spans="1:33" s="34" customFormat="1" x14ac:dyDescent="0.2">
      <c r="A3501" s="34" t="s">
        <v>200</v>
      </c>
      <c r="B3501" s="44">
        <v>473426095052530</v>
      </c>
      <c r="C3501" s="36">
        <v>315</v>
      </c>
      <c r="D3501" s="37">
        <v>40417</v>
      </c>
      <c r="E3501" s="37"/>
      <c r="F3501" s="37"/>
      <c r="G3501" s="37"/>
      <c r="H3501" s="37"/>
      <c r="I3501" s="37"/>
      <c r="J3501" s="38" t="s">
        <v>206</v>
      </c>
      <c r="K3501" s="38"/>
      <c r="L3501" s="38"/>
      <c r="M3501" s="38"/>
      <c r="N3501" s="38"/>
      <c r="O3501" s="38"/>
      <c r="P3501" s="38"/>
      <c r="U3501" s="39">
        <f t="shared" si="284"/>
        <v>24.442257217847768</v>
      </c>
      <c r="V3501" s="40">
        <v>7.45</v>
      </c>
      <c r="W3501" s="40"/>
      <c r="X3501" s="39">
        <f t="shared" si="278"/>
        <v>21.505905511811022</v>
      </c>
      <c r="Y3501" s="34">
        <v>6.5549999999999997</v>
      </c>
      <c r="AA3501" s="34">
        <v>430.59300000000002</v>
      </c>
      <c r="AB3501" s="34">
        <f t="shared" si="285"/>
        <v>423.14300000000003</v>
      </c>
      <c r="AC3501" s="34">
        <f t="shared" si="288"/>
        <v>424.03800000000001</v>
      </c>
      <c r="AD3501" s="34">
        <f t="shared" si="286"/>
        <v>6.6829999999999927</v>
      </c>
      <c r="AE3501" s="34">
        <f t="shared" si="286"/>
        <v>5.7880000000000109</v>
      </c>
      <c r="AF3501" s="34">
        <f t="shared" si="287"/>
        <v>0.89499999999998181</v>
      </c>
      <c r="AG3501" s="41"/>
    </row>
    <row r="3502" spans="1:33" s="34" customFormat="1" x14ac:dyDescent="0.2">
      <c r="A3502" s="34" t="s">
        <v>200</v>
      </c>
      <c r="B3502" s="44">
        <v>473426095052530</v>
      </c>
      <c r="C3502" s="36">
        <v>315</v>
      </c>
      <c r="D3502" s="37">
        <v>40442</v>
      </c>
      <c r="E3502" s="37"/>
      <c r="F3502" s="37"/>
      <c r="G3502" s="37"/>
      <c r="H3502" s="37"/>
      <c r="I3502" s="37"/>
      <c r="J3502" s="38" t="s">
        <v>206</v>
      </c>
      <c r="K3502" s="38"/>
      <c r="L3502" s="38"/>
      <c r="M3502" s="38"/>
      <c r="N3502" s="38"/>
      <c r="O3502" s="38"/>
      <c r="P3502" s="38"/>
      <c r="U3502" s="39">
        <f t="shared" si="284"/>
        <v>24.038713910761153</v>
      </c>
      <c r="V3502" s="40">
        <v>7.327</v>
      </c>
      <c r="W3502" s="40"/>
      <c r="X3502" s="39">
        <f t="shared" si="278"/>
        <v>21.279527559055115</v>
      </c>
      <c r="Y3502" s="34">
        <v>6.4859999999999998</v>
      </c>
      <c r="AA3502" s="34">
        <v>430.59300000000002</v>
      </c>
      <c r="AB3502" s="34">
        <f t="shared" si="285"/>
        <v>423.26600000000002</v>
      </c>
      <c r="AC3502" s="34">
        <f t="shared" si="288"/>
        <v>424.10700000000003</v>
      </c>
      <c r="AD3502" s="34">
        <f t="shared" si="286"/>
        <v>6.5600000000000023</v>
      </c>
      <c r="AE3502" s="34">
        <f t="shared" si="286"/>
        <v>5.7189999999999941</v>
      </c>
      <c r="AF3502" s="34">
        <f t="shared" si="287"/>
        <v>0.84100000000000819</v>
      </c>
      <c r="AG3502" s="41"/>
    </row>
    <row r="3503" spans="1:33" s="34" customFormat="1" x14ac:dyDescent="0.2">
      <c r="A3503" s="34" t="s">
        <v>200</v>
      </c>
      <c r="B3503" s="44">
        <v>473426095052530</v>
      </c>
      <c r="C3503" s="36">
        <v>315</v>
      </c>
      <c r="D3503" s="37">
        <v>40485</v>
      </c>
      <c r="E3503" s="37"/>
      <c r="F3503" s="37"/>
      <c r="G3503" s="37"/>
      <c r="H3503" s="37"/>
      <c r="I3503" s="37"/>
      <c r="J3503" s="38" t="s">
        <v>206</v>
      </c>
      <c r="K3503" s="38"/>
      <c r="L3503" s="38"/>
      <c r="M3503" s="38"/>
      <c r="N3503" s="38"/>
      <c r="O3503" s="38"/>
      <c r="P3503" s="38"/>
      <c r="U3503" s="39">
        <f t="shared" si="284"/>
        <v>23.244750656167977</v>
      </c>
      <c r="V3503" s="40">
        <v>7.085</v>
      </c>
      <c r="W3503" s="40"/>
      <c r="X3503" s="39">
        <f t="shared" si="278"/>
        <v>21.282808398950131</v>
      </c>
      <c r="Y3503" s="34">
        <v>6.4870000000000001</v>
      </c>
      <c r="AA3503" s="34">
        <v>430.59300000000002</v>
      </c>
      <c r="AB3503" s="34">
        <f>AA3503-V3503</f>
        <v>423.50800000000004</v>
      </c>
      <c r="AC3503" s="34">
        <f t="shared" si="288"/>
        <v>424.10599999999999</v>
      </c>
      <c r="AD3503" s="34">
        <f>429.826-AB3503</f>
        <v>6.3179999999999836</v>
      </c>
      <c r="AE3503" s="34">
        <f t="shared" si="286"/>
        <v>5.7200000000000273</v>
      </c>
      <c r="AF3503" s="34">
        <f>AC3503-AB3503</f>
        <v>0.59799999999995634</v>
      </c>
      <c r="AG3503" s="41"/>
    </row>
    <row r="3504" spans="1:33" s="34" customFormat="1" x14ac:dyDescent="0.2">
      <c r="A3504" s="34" t="s">
        <v>200</v>
      </c>
      <c r="B3504" s="44">
        <v>473426095052530</v>
      </c>
      <c r="C3504" s="36">
        <v>315</v>
      </c>
      <c r="D3504" s="37">
        <v>40514</v>
      </c>
      <c r="E3504" s="37"/>
      <c r="F3504" s="37"/>
      <c r="G3504" s="37"/>
      <c r="H3504" s="37"/>
      <c r="I3504" s="37"/>
      <c r="J3504" s="38" t="s">
        <v>206</v>
      </c>
      <c r="K3504" s="38"/>
      <c r="L3504" s="38"/>
      <c r="M3504" s="38"/>
      <c r="N3504" s="38"/>
      <c r="O3504" s="38"/>
      <c r="P3504" s="38"/>
      <c r="U3504" s="39">
        <f t="shared" si="284"/>
        <v>23.015091863517057</v>
      </c>
      <c r="V3504" s="40">
        <v>7.0149999999999997</v>
      </c>
      <c r="W3504" s="40"/>
      <c r="X3504" s="39">
        <f t="shared" si="278"/>
        <v>21.227034120734906</v>
      </c>
      <c r="Y3504" s="34">
        <v>6.47</v>
      </c>
      <c r="AA3504" s="34">
        <v>430.59300000000002</v>
      </c>
      <c r="AB3504" s="34">
        <f>AA3504-V3504</f>
        <v>423.57800000000003</v>
      </c>
      <c r="AC3504" s="34">
        <f t="shared" si="288"/>
        <v>424.12299999999999</v>
      </c>
      <c r="AD3504" s="34">
        <f>429.826-AB3504</f>
        <v>6.2479999999999905</v>
      </c>
      <c r="AE3504" s="34">
        <f t="shared" si="286"/>
        <v>5.7030000000000314</v>
      </c>
      <c r="AF3504" s="34">
        <f>AC3504-AB3504</f>
        <v>0.54499999999995907</v>
      </c>
      <c r="AG3504" s="41"/>
    </row>
    <row r="3505" spans="1:33" s="34" customFormat="1" x14ac:dyDescent="0.2">
      <c r="A3505" s="34" t="s">
        <v>200</v>
      </c>
      <c r="B3505" s="44">
        <v>473426095052530</v>
      </c>
      <c r="C3505" s="36">
        <v>315</v>
      </c>
      <c r="D3505" s="37">
        <v>40549</v>
      </c>
      <c r="E3505" s="37"/>
      <c r="F3505" s="37"/>
      <c r="G3505" s="37"/>
      <c r="H3505" s="37"/>
      <c r="I3505" s="37"/>
      <c r="J3505" s="38" t="s">
        <v>202</v>
      </c>
      <c r="K3505" s="38"/>
      <c r="L3505" s="38"/>
      <c r="M3505" s="38"/>
      <c r="N3505" s="38"/>
      <c r="O3505" s="38"/>
      <c r="P3505" s="38"/>
      <c r="U3505" s="39"/>
      <c r="V3505" s="40"/>
      <c r="W3505" s="40"/>
      <c r="X3505" s="39">
        <f t="shared" si="278"/>
        <v>21.781496062992126</v>
      </c>
      <c r="Y3505" s="34">
        <v>6.6390000000000002</v>
      </c>
      <c r="Z3505" s="35" t="s">
        <v>230</v>
      </c>
      <c r="AA3505" s="34">
        <v>430.59300000000002</v>
      </c>
      <c r="AC3505" s="34">
        <f t="shared" si="288"/>
        <v>423.95400000000001</v>
      </c>
      <c r="AE3505" s="34">
        <f>429.826-AC3505</f>
        <v>5.8720000000000141</v>
      </c>
      <c r="AG3505" s="41"/>
    </row>
    <row r="3506" spans="1:33" s="34" customFormat="1" x14ac:dyDescent="0.2">
      <c r="A3506" s="34" t="s">
        <v>200</v>
      </c>
      <c r="C3506" s="36"/>
      <c r="D3506" s="37"/>
      <c r="E3506" s="37"/>
      <c r="F3506" s="37"/>
      <c r="G3506" s="37"/>
      <c r="H3506" s="37"/>
      <c r="I3506" s="37"/>
      <c r="J3506" s="38"/>
      <c r="K3506" s="38"/>
      <c r="L3506" s="38"/>
      <c r="M3506" s="38"/>
      <c r="N3506" s="38"/>
      <c r="O3506" s="38"/>
      <c r="P3506" s="38"/>
      <c r="U3506" s="39"/>
      <c r="X3506" s="39"/>
    </row>
    <row r="3507" spans="1:33" s="34" customFormat="1" x14ac:dyDescent="0.2">
      <c r="A3507" s="34" t="s">
        <v>200</v>
      </c>
      <c r="C3507" s="36">
        <v>317</v>
      </c>
      <c r="D3507" s="37">
        <v>30509</v>
      </c>
      <c r="E3507" s="37"/>
      <c r="F3507" s="37"/>
      <c r="G3507" s="37"/>
      <c r="H3507" s="37"/>
      <c r="I3507" s="37"/>
      <c r="J3507" s="38" t="str">
        <f t="shared" ref="J3507:J3570" si="289">IF(ISBLANK(Q3507),"V","S")</f>
        <v>S</v>
      </c>
      <c r="K3507" s="38"/>
      <c r="L3507" s="38"/>
      <c r="M3507" s="38"/>
      <c r="N3507" s="38"/>
      <c r="O3507" s="38"/>
      <c r="P3507" s="38"/>
      <c r="Q3507" s="34">
        <v>31</v>
      </c>
      <c r="R3507" s="34">
        <v>0.19</v>
      </c>
      <c r="U3507" s="39">
        <v>30.81</v>
      </c>
      <c r="V3507" s="34">
        <v>9.391</v>
      </c>
      <c r="X3507" s="39"/>
      <c r="AA3507" s="34">
        <v>433.01799999999997</v>
      </c>
      <c r="AB3507" s="34">
        <v>423.62700000000001</v>
      </c>
      <c r="AD3507" s="34">
        <v>8.734</v>
      </c>
      <c r="AG3507" s="41"/>
    </row>
    <row r="3508" spans="1:33" s="34" customFormat="1" x14ac:dyDescent="0.2">
      <c r="A3508" s="34" t="s">
        <v>200</v>
      </c>
      <c r="C3508" s="36">
        <v>317</v>
      </c>
      <c r="D3508" s="37">
        <v>30519</v>
      </c>
      <c r="E3508" s="37"/>
      <c r="F3508" s="37"/>
      <c r="G3508" s="37"/>
      <c r="H3508" s="37"/>
      <c r="I3508" s="37"/>
      <c r="J3508" s="38" t="str">
        <f t="shared" si="289"/>
        <v>S</v>
      </c>
      <c r="K3508" s="38"/>
      <c r="L3508" s="38"/>
      <c r="M3508" s="38"/>
      <c r="N3508" s="38"/>
      <c r="O3508" s="38"/>
      <c r="P3508" s="38"/>
      <c r="Q3508" s="34">
        <v>31</v>
      </c>
      <c r="R3508" s="34">
        <v>0.20499999999999999</v>
      </c>
      <c r="U3508" s="39">
        <v>30.795000000000002</v>
      </c>
      <c r="V3508" s="34">
        <v>9.3859999999999992</v>
      </c>
      <c r="X3508" s="39"/>
      <c r="AA3508" s="34">
        <v>433.01799999999997</v>
      </c>
      <c r="AB3508" s="34">
        <v>423.63099999999997</v>
      </c>
      <c r="AD3508" s="34">
        <v>8.7289999999999992</v>
      </c>
    </row>
    <row r="3509" spans="1:33" s="34" customFormat="1" x14ac:dyDescent="0.2">
      <c r="A3509" s="34" t="s">
        <v>200</v>
      </c>
      <c r="C3509" s="36">
        <v>317</v>
      </c>
      <c r="D3509" s="37">
        <v>30566</v>
      </c>
      <c r="E3509" s="37"/>
      <c r="F3509" s="37"/>
      <c r="G3509" s="37"/>
      <c r="H3509" s="37"/>
      <c r="I3509" s="37"/>
      <c r="J3509" s="38" t="str">
        <f t="shared" si="289"/>
        <v>S</v>
      </c>
      <c r="K3509" s="38"/>
      <c r="L3509" s="38"/>
      <c r="M3509" s="38"/>
      <c r="N3509" s="38"/>
      <c r="O3509" s="38"/>
      <c r="P3509" s="38"/>
      <c r="Q3509" s="34">
        <v>32</v>
      </c>
      <c r="R3509" s="34">
        <v>1.07</v>
      </c>
      <c r="U3509" s="39">
        <v>30.93</v>
      </c>
      <c r="V3509" s="34">
        <v>9.4280000000000008</v>
      </c>
      <c r="X3509" s="39"/>
      <c r="AA3509" s="34">
        <v>433.01799999999997</v>
      </c>
      <c r="AB3509" s="34">
        <v>423.59</v>
      </c>
      <c r="AD3509" s="34">
        <v>8.7710000000000008</v>
      </c>
    </row>
    <row r="3510" spans="1:33" s="34" customFormat="1" x14ac:dyDescent="0.2">
      <c r="A3510" s="34" t="s">
        <v>200</v>
      </c>
      <c r="C3510" s="36">
        <v>317</v>
      </c>
      <c r="D3510" s="37">
        <v>30610</v>
      </c>
      <c r="E3510" s="37"/>
      <c r="F3510" s="37"/>
      <c r="G3510" s="37"/>
      <c r="H3510" s="37"/>
      <c r="I3510" s="37"/>
      <c r="J3510" s="38" t="str">
        <f t="shared" si="289"/>
        <v>S</v>
      </c>
      <c r="K3510" s="38"/>
      <c r="L3510" s="38"/>
      <c r="M3510" s="38"/>
      <c r="N3510" s="38"/>
      <c r="O3510" s="38"/>
      <c r="P3510" s="38"/>
      <c r="Q3510" s="34">
        <v>31</v>
      </c>
      <c r="R3510" s="34">
        <v>0.05</v>
      </c>
      <c r="U3510" s="39">
        <v>30.95</v>
      </c>
      <c r="V3510" s="34">
        <v>9.4339999999999993</v>
      </c>
      <c r="X3510" s="39"/>
      <c r="AA3510" s="34">
        <v>433.01799999999997</v>
      </c>
      <c r="AB3510" s="34">
        <v>423.584</v>
      </c>
      <c r="AD3510" s="34">
        <v>8.7769999999999992</v>
      </c>
    </row>
    <row r="3511" spans="1:33" s="34" customFormat="1" x14ac:dyDescent="0.2">
      <c r="A3511" s="34" t="s">
        <v>200</v>
      </c>
      <c r="C3511" s="36">
        <v>317</v>
      </c>
      <c r="D3511" s="37">
        <v>30739</v>
      </c>
      <c r="E3511" s="37"/>
      <c r="F3511" s="37"/>
      <c r="G3511" s="37"/>
      <c r="H3511" s="37"/>
      <c r="I3511" s="37"/>
      <c r="J3511" s="38" t="str">
        <f t="shared" si="289"/>
        <v>S</v>
      </c>
      <c r="K3511" s="38"/>
      <c r="L3511" s="38"/>
      <c r="M3511" s="38"/>
      <c r="N3511" s="38"/>
      <c r="O3511" s="38"/>
      <c r="P3511" s="38"/>
      <c r="Q3511" s="34">
        <v>32</v>
      </c>
      <c r="R3511" s="34">
        <v>0.66</v>
      </c>
      <c r="U3511" s="39">
        <v>31.34</v>
      </c>
      <c r="V3511" s="34">
        <v>9.5530000000000008</v>
      </c>
      <c r="X3511" s="39"/>
      <c r="AA3511" s="34">
        <v>433.01799999999997</v>
      </c>
      <c r="AB3511" s="34">
        <v>423.46499999999997</v>
      </c>
      <c r="AD3511" s="34">
        <v>8.8960000000000008</v>
      </c>
    </row>
    <row r="3512" spans="1:33" s="34" customFormat="1" x14ac:dyDescent="0.2">
      <c r="A3512" s="34" t="s">
        <v>200</v>
      </c>
      <c r="C3512" s="36">
        <v>317</v>
      </c>
      <c r="D3512" s="37">
        <v>30778</v>
      </c>
      <c r="E3512" s="37"/>
      <c r="F3512" s="37"/>
      <c r="G3512" s="37"/>
      <c r="H3512" s="37"/>
      <c r="I3512" s="37"/>
      <c r="J3512" s="38" t="str">
        <f t="shared" si="289"/>
        <v>S</v>
      </c>
      <c r="K3512" s="38"/>
      <c r="L3512" s="38"/>
      <c r="M3512" s="38"/>
      <c r="N3512" s="38"/>
      <c r="O3512" s="38"/>
      <c r="P3512" s="38"/>
      <c r="Q3512" s="34">
        <v>35</v>
      </c>
      <c r="R3512" s="34">
        <v>3.7</v>
      </c>
      <c r="U3512" s="39">
        <v>31.3</v>
      </c>
      <c r="V3512" s="34">
        <v>9.5399999999999991</v>
      </c>
      <c r="X3512" s="39"/>
      <c r="AA3512" s="34">
        <v>433.01799999999997</v>
      </c>
      <c r="AB3512" s="34">
        <v>423.47800000000001</v>
      </c>
      <c r="AD3512" s="34">
        <v>8.8829999999999991</v>
      </c>
    </row>
    <row r="3513" spans="1:33" s="34" customFormat="1" x14ac:dyDescent="0.2">
      <c r="A3513" s="34" t="s">
        <v>200</v>
      </c>
      <c r="C3513" s="36">
        <v>317</v>
      </c>
      <c r="D3513" s="37">
        <v>30785</v>
      </c>
      <c r="E3513" s="37"/>
      <c r="F3513" s="37"/>
      <c r="G3513" s="37"/>
      <c r="H3513" s="37"/>
      <c r="I3513" s="37"/>
      <c r="J3513" s="38" t="str">
        <f t="shared" si="289"/>
        <v>S</v>
      </c>
      <c r="K3513" s="38"/>
      <c r="L3513" s="38"/>
      <c r="M3513" s="38"/>
      <c r="N3513" s="38"/>
      <c r="O3513" s="38"/>
      <c r="P3513" s="38"/>
      <c r="Q3513" s="34">
        <v>35</v>
      </c>
      <c r="R3513" s="34">
        <v>3.73</v>
      </c>
      <c r="U3513" s="39">
        <v>31.27</v>
      </c>
      <c r="V3513" s="34">
        <v>9.5310000000000006</v>
      </c>
      <c r="X3513" s="39"/>
      <c r="AA3513" s="34">
        <v>433.01799999999997</v>
      </c>
      <c r="AB3513" s="34">
        <v>423.48700000000002</v>
      </c>
      <c r="AD3513" s="34">
        <v>8.8740000000000006</v>
      </c>
    </row>
    <row r="3514" spans="1:33" s="34" customFormat="1" x14ac:dyDescent="0.2">
      <c r="A3514" s="34" t="s">
        <v>200</v>
      </c>
      <c r="C3514" s="36">
        <v>317</v>
      </c>
      <c r="D3514" s="37">
        <v>30799</v>
      </c>
      <c r="E3514" s="37"/>
      <c r="F3514" s="37"/>
      <c r="G3514" s="37"/>
      <c r="H3514" s="37"/>
      <c r="I3514" s="37"/>
      <c r="J3514" s="38" t="str">
        <f t="shared" si="289"/>
        <v>S</v>
      </c>
      <c r="K3514" s="38"/>
      <c r="L3514" s="38"/>
      <c r="M3514" s="38"/>
      <c r="N3514" s="38"/>
      <c r="O3514" s="38"/>
      <c r="P3514" s="38"/>
      <c r="Q3514" s="34">
        <v>35</v>
      </c>
      <c r="R3514" s="34">
        <v>3.8</v>
      </c>
      <c r="U3514" s="39">
        <v>31.2</v>
      </c>
      <c r="V3514" s="34">
        <v>9.51</v>
      </c>
      <c r="X3514" s="39"/>
      <c r="AA3514" s="34">
        <v>433.01799999999997</v>
      </c>
      <c r="AB3514" s="34">
        <v>423.50799999999998</v>
      </c>
      <c r="AD3514" s="34">
        <v>8.8529999999999998</v>
      </c>
    </row>
    <row r="3515" spans="1:33" s="34" customFormat="1" x14ac:dyDescent="0.2">
      <c r="A3515" s="34" t="s">
        <v>200</v>
      </c>
      <c r="C3515" s="36">
        <v>317</v>
      </c>
      <c r="D3515" s="37">
        <v>30806</v>
      </c>
      <c r="E3515" s="37"/>
      <c r="F3515" s="37"/>
      <c r="G3515" s="37"/>
      <c r="H3515" s="37"/>
      <c r="I3515" s="37"/>
      <c r="J3515" s="38" t="str">
        <f t="shared" si="289"/>
        <v>S</v>
      </c>
      <c r="K3515" s="38"/>
      <c r="L3515" s="38"/>
      <c r="M3515" s="38"/>
      <c r="N3515" s="38"/>
      <c r="O3515" s="38"/>
      <c r="P3515" s="38"/>
      <c r="Q3515" s="34">
        <v>34</v>
      </c>
      <c r="R3515" s="34">
        <v>2.92</v>
      </c>
      <c r="U3515" s="39">
        <v>31.08</v>
      </c>
      <c r="V3515" s="34">
        <v>9.4730000000000008</v>
      </c>
      <c r="X3515" s="39"/>
      <c r="AA3515" s="34">
        <v>433.01799999999997</v>
      </c>
      <c r="AB3515" s="34">
        <v>423.54500000000002</v>
      </c>
      <c r="AD3515" s="34">
        <v>8.8160000000000007</v>
      </c>
    </row>
    <row r="3516" spans="1:33" s="34" customFormat="1" x14ac:dyDescent="0.2">
      <c r="A3516" s="34" t="s">
        <v>200</v>
      </c>
      <c r="C3516" s="36">
        <v>317</v>
      </c>
      <c r="D3516" s="37">
        <v>30830</v>
      </c>
      <c r="E3516" s="37"/>
      <c r="F3516" s="37"/>
      <c r="G3516" s="37"/>
      <c r="H3516" s="37"/>
      <c r="I3516" s="37"/>
      <c r="J3516" s="38" t="str">
        <f t="shared" si="289"/>
        <v>S</v>
      </c>
      <c r="K3516" s="38"/>
      <c r="L3516" s="38"/>
      <c r="M3516" s="38"/>
      <c r="N3516" s="38"/>
      <c r="O3516" s="38"/>
      <c r="P3516" s="38"/>
      <c r="Q3516" s="34">
        <v>34</v>
      </c>
      <c r="R3516" s="34">
        <v>2.92</v>
      </c>
      <c r="U3516" s="39">
        <v>31.08</v>
      </c>
      <c r="V3516" s="34">
        <v>9.4730000000000008</v>
      </c>
      <c r="X3516" s="39"/>
      <c r="AA3516" s="34">
        <v>433.01799999999997</v>
      </c>
      <c r="AB3516" s="34">
        <v>423.54500000000002</v>
      </c>
      <c r="AD3516" s="34">
        <v>8.8160000000000007</v>
      </c>
    </row>
    <row r="3517" spans="1:33" s="34" customFormat="1" x14ac:dyDescent="0.2">
      <c r="A3517" s="34" t="s">
        <v>200</v>
      </c>
      <c r="C3517" s="36">
        <v>317</v>
      </c>
      <c r="D3517" s="37">
        <v>30839</v>
      </c>
      <c r="E3517" s="37"/>
      <c r="F3517" s="37"/>
      <c r="G3517" s="37"/>
      <c r="H3517" s="37"/>
      <c r="I3517" s="37"/>
      <c r="J3517" s="38" t="str">
        <f t="shared" si="289"/>
        <v>S</v>
      </c>
      <c r="K3517" s="38"/>
      <c r="L3517" s="38"/>
      <c r="M3517" s="38"/>
      <c r="N3517" s="38"/>
      <c r="O3517" s="38"/>
      <c r="P3517" s="38"/>
      <c r="Q3517" s="34">
        <v>34</v>
      </c>
      <c r="R3517" s="34">
        <v>2.96</v>
      </c>
      <c r="U3517" s="39">
        <v>31.04</v>
      </c>
      <c r="V3517" s="34">
        <v>9.4610000000000003</v>
      </c>
      <c r="X3517" s="39"/>
      <c r="AA3517" s="34">
        <v>433.01799999999997</v>
      </c>
      <c r="AB3517" s="34">
        <v>423.55700000000002</v>
      </c>
      <c r="AD3517" s="34">
        <v>8.8040000000000003</v>
      </c>
    </row>
    <row r="3518" spans="1:33" s="34" customFormat="1" x14ac:dyDescent="0.2">
      <c r="A3518" s="34" t="s">
        <v>200</v>
      </c>
      <c r="C3518" s="36">
        <v>317</v>
      </c>
      <c r="D3518" s="37">
        <v>30848</v>
      </c>
      <c r="E3518" s="37"/>
      <c r="F3518" s="37"/>
      <c r="G3518" s="37"/>
      <c r="H3518" s="37"/>
      <c r="I3518" s="37"/>
      <c r="J3518" s="38" t="str">
        <f t="shared" si="289"/>
        <v>S</v>
      </c>
      <c r="K3518" s="38"/>
      <c r="L3518" s="38"/>
      <c r="M3518" s="38"/>
      <c r="N3518" s="38"/>
      <c r="O3518" s="38"/>
      <c r="P3518" s="38"/>
      <c r="Q3518" s="34">
        <v>34</v>
      </c>
      <c r="R3518" s="34">
        <v>3.2</v>
      </c>
      <c r="U3518" s="39">
        <v>30.8</v>
      </c>
      <c r="V3518" s="34">
        <v>9.3879999999999999</v>
      </c>
      <c r="X3518" s="39"/>
      <c r="AA3518" s="34">
        <v>433.01799999999997</v>
      </c>
      <c r="AB3518" s="34">
        <v>423.63</v>
      </c>
      <c r="AD3518" s="34">
        <v>8.7309999999999999</v>
      </c>
    </row>
    <row r="3519" spans="1:33" s="34" customFormat="1" x14ac:dyDescent="0.2">
      <c r="A3519" s="34" t="s">
        <v>200</v>
      </c>
      <c r="C3519" s="36">
        <v>317</v>
      </c>
      <c r="D3519" s="37">
        <v>30854</v>
      </c>
      <c r="E3519" s="37"/>
      <c r="F3519" s="37"/>
      <c r="G3519" s="37"/>
      <c r="H3519" s="37"/>
      <c r="I3519" s="37"/>
      <c r="J3519" s="38" t="str">
        <f t="shared" si="289"/>
        <v>S</v>
      </c>
      <c r="K3519" s="38"/>
      <c r="L3519" s="38"/>
      <c r="M3519" s="38"/>
      <c r="N3519" s="38"/>
      <c r="O3519" s="38"/>
      <c r="P3519" s="38"/>
      <c r="Q3519" s="34">
        <v>31</v>
      </c>
      <c r="R3519" s="34">
        <v>0.41</v>
      </c>
      <c r="U3519" s="39">
        <v>30.59</v>
      </c>
      <c r="V3519" s="34">
        <v>9.3239999999999998</v>
      </c>
      <c r="X3519" s="39"/>
      <c r="AA3519" s="34">
        <v>433.01799999999997</v>
      </c>
      <c r="AB3519" s="34">
        <v>423.69400000000002</v>
      </c>
      <c r="AD3519" s="34">
        <v>8.6669999999999998</v>
      </c>
    </row>
    <row r="3520" spans="1:33" s="34" customFormat="1" x14ac:dyDescent="0.2">
      <c r="A3520" s="34" t="s">
        <v>200</v>
      </c>
      <c r="C3520" s="36">
        <v>317</v>
      </c>
      <c r="D3520" s="37">
        <v>30861</v>
      </c>
      <c r="E3520" s="37"/>
      <c r="F3520" s="37"/>
      <c r="G3520" s="37"/>
      <c r="H3520" s="37"/>
      <c r="I3520" s="37"/>
      <c r="J3520" s="38" t="str">
        <f t="shared" si="289"/>
        <v>S</v>
      </c>
      <c r="K3520" s="38"/>
      <c r="L3520" s="38"/>
      <c r="M3520" s="38"/>
      <c r="N3520" s="38"/>
      <c r="O3520" s="38"/>
      <c r="P3520" s="38"/>
      <c r="Q3520" s="34">
        <v>31</v>
      </c>
      <c r="R3520" s="34">
        <v>0.47</v>
      </c>
      <c r="U3520" s="39">
        <v>30.53</v>
      </c>
      <c r="V3520" s="34">
        <v>9.3059999999999992</v>
      </c>
      <c r="X3520" s="39"/>
      <c r="AA3520" s="34">
        <v>433.01799999999997</v>
      </c>
      <c r="AB3520" s="34">
        <v>423.71199999999999</v>
      </c>
      <c r="AD3520" s="34">
        <v>8.6489999999999991</v>
      </c>
    </row>
    <row r="3521" spans="1:30" s="34" customFormat="1" x14ac:dyDescent="0.2">
      <c r="A3521" s="34" t="s">
        <v>200</v>
      </c>
      <c r="C3521" s="36">
        <v>317</v>
      </c>
      <c r="D3521" s="37">
        <v>30869</v>
      </c>
      <c r="E3521" s="37"/>
      <c r="F3521" s="37"/>
      <c r="G3521" s="37"/>
      <c r="H3521" s="37"/>
      <c r="I3521" s="37"/>
      <c r="J3521" s="38" t="str">
        <f t="shared" si="289"/>
        <v>S</v>
      </c>
      <c r="K3521" s="38"/>
      <c r="L3521" s="38"/>
      <c r="M3521" s="38"/>
      <c r="N3521" s="38"/>
      <c r="O3521" s="38"/>
      <c r="P3521" s="38"/>
      <c r="Q3521" s="34">
        <v>32</v>
      </c>
      <c r="R3521" s="34">
        <v>1.47</v>
      </c>
      <c r="U3521" s="39">
        <v>30.53</v>
      </c>
      <c r="V3521" s="34">
        <v>9.3059999999999992</v>
      </c>
      <c r="X3521" s="39"/>
      <c r="AA3521" s="34">
        <v>433.01799999999997</v>
      </c>
      <c r="AB3521" s="34">
        <v>423.71199999999999</v>
      </c>
      <c r="AD3521" s="34">
        <v>8.6489999999999991</v>
      </c>
    </row>
    <row r="3522" spans="1:30" s="34" customFormat="1" x14ac:dyDescent="0.2">
      <c r="A3522" s="34" t="s">
        <v>200</v>
      </c>
      <c r="C3522" s="36">
        <v>317</v>
      </c>
      <c r="D3522" s="37">
        <v>30880</v>
      </c>
      <c r="E3522" s="37"/>
      <c r="F3522" s="37"/>
      <c r="G3522" s="37"/>
      <c r="H3522" s="37"/>
      <c r="I3522" s="37"/>
      <c r="J3522" s="38" t="str">
        <f t="shared" si="289"/>
        <v>S</v>
      </c>
      <c r="K3522" s="38"/>
      <c r="L3522" s="38"/>
      <c r="M3522" s="38"/>
      <c r="N3522" s="38"/>
      <c r="O3522" s="38"/>
      <c r="P3522" s="38"/>
      <c r="Q3522" s="34">
        <v>32</v>
      </c>
      <c r="R3522" s="34">
        <v>1.39</v>
      </c>
      <c r="U3522" s="39">
        <v>30.61</v>
      </c>
      <c r="V3522" s="34">
        <v>9.33</v>
      </c>
      <c r="X3522" s="39"/>
      <c r="AA3522" s="34">
        <v>433.01799999999997</v>
      </c>
      <c r="AB3522" s="34">
        <v>423.68799999999999</v>
      </c>
      <c r="AD3522" s="34">
        <v>8.673</v>
      </c>
    </row>
    <row r="3523" spans="1:30" s="34" customFormat="1" x14ac:dyDescent="0.2">
      <c r="A3523" s="34" t="s">
        <v>200</v>
      </c>
      <c r="C3523" s="36">
        <v>317</v>
      </c>
      <c r="D3523" s="37">
        <v>30881</v>
      </c>
      <c r="E3523" s="37"/>
      <c r="F3523" s="37"/>
      <c r="G3523" s="37"/>
      <c r="H3523" s="37"/>
      <c r="I3523" s="37"/>
      <c r="J3523" s="38" t="str">
        <f t="shared" si="289"/>
        <v>S</v>
      </c>
      <c r="K3523" s="38"/>
      <c r="L3523" s="38"/>
      <c r="M3523" s="38"/>
      <c r="N3523" s="38"/>
      <c r="O3523" s="38"/>
      <c r="P3523" s="38"/>
      <c r="Q3523" s="34">
        <v>31</v>
      </c>
      <c r="R3523" s="34">
        <v>0.4</v>
      </c>
      <c r="U3523" s="39">
        <v>30.6</v>
      </c>
      <c r="V3523" s="34">
        <v>9.327</v>
      </c>
      <c r="X3523" s="39"/>
      <c r="AA3523" s="34">
        <v>433.01799999999997</v>
      </c>
      <c r="AB3523" s="34">
        <v>423.69099999999997</v>
      </c>
      <c r="AD3523" s="34">
        <v>8.67</v>
      </c>
    </row>
    <row r="3524" spans="1:30" s="34" customFormat="1" x14ac:dyDescent="0.2">
      <c r="A3524" s="34" t="s">
        <v>200</v>
      </c>
      <c r="C3524" s="36">
        <v>317</v>
      </c>
      <c r="D3524" s="37">
        <v>30884</v>
      </c>
      <c r="E3524" s="37"/>
      <c r="F3524" s="37"/>
      <c r="G3524" s="37"/>
      <c r="H3524" s="37"/>
      <c r="I3524" s="37"/>
      <c r="J3524" s="38" t="str">
        <f t="shared" si="289"/>
        <v>S</v>
      </c>
      <c r="K3524" s="38"/>
      <c r="L3524" s="38"/>
      <c r="M3524" s="38"/>
      <c r="N3524" s="38"/>
      <c r="O3524" s="38"/>
      <c r="P3524" s="38"/>
      <c r="Q3524" s="34">
        <v>32</v>
      </c>
      <c r="R3524" s="34">
        <v>1.39</v>
      </c>
      <c r="U3524" s="39">
        <v>30.61</v>
      </c>
      <c r="V3524" s="34">
        <v>9.33</v>
      </c>
      <c r="X3524" s="39"/>
      <c r="AA3524" s="34">
        <v>433.01799999999997</v>
      </c>
      <c r="AB3524" s="34">
        <v>423.68799999999999</v>
      </c>
      <c r="AD3524" s="34">
        <v>8.673</v>
      </c>
    </row>
    <row r="3525" spans="1:30" s="34" customFormat="1" x14ac:dyDescent="0.2">
      <c r="A3525" s="34" t="s">
        <v>200</v>
      </c>
      <c r="C3525" s="36">
        <v>317</v>
      </c>
      <c r="D3525" s="37">
        <v>30888</v>
      </c>
      <c r="E3525" s="37"/>
      <c r="F3525" s="37"/>
      <c r="G3525" s="37"/>
      <c r="H3525" s="37"/>
      <c r="I3525" s="37"/>
      <c r="J3525" s="38" t="str">
        <f t="shared" si="289"/>
        <v>S</v>
      </c>
      <c r="K3525" s="38"/>
      <c r="L3525" s="38"/>
      <c r="M3525" s="38"/>
      <c r="N3525" s="38"/>
      <c r="O3525" s="38"/>
      <c r="P3525" s="38"/>
      <c r="Q3525" s="34">
        <v>31</v>
      </c>
      <c r="R3525" s="34">
        <v>0.3</v>
      </c>
      <c r="U3525" s="39">
        <v>30.7</v>
      </c>
      <c r="V3525" s="34">
        <v>9.3569999999999993</v>
      </c>
      <c r="X3525" s="39"/>
      <c r="AA3525" s="34">
        <v>433.01799999999997</v>
      </c>
      <c r="AB3525" s="34">
        <v>423.66</v>
      </c>
      <c r="AD3525" s="34">
        <v>8.6999999999999993</v>
      </c>
    </row>
    <row r="3526" spans="1:30" s="34" customFormat="1" x14ac:dyDescent="0.2">
      <c r="A3526" s="34" t="s">
        <v>200</v>
      </c>
      <c r="C3526" s="36">
        <v>317</v>
      </c>
      <c r="D3526" s="37">
        <v>30897</v>
      </c>
      <c r="E3526" s="37"/>
      <c r="F3526" s="37"/>
      <c r="G3526" s="37"/>
      <c r="H3526" s="37"/>
      <c r="I3526" s="37"/>
      <c r="J3526" s="38" t="str">
        <f t="shared" si="289"/>
        <v>S</v>
      </c>
      <c r="K3526" s="38"/>
      <c r="L3526" s="38"/>
      <c r="M3526" s="38"/>
      <c r="N3526" s="38"/>
      <c r="O3526" s="38"/>
      <c r="P3526" s="38"/>
      <c r="Q3526" s="34">
        <v>32</v>
      </c>
      <c r="R3526" s="34">
        <v>1.41</v>
      </c>
      <c r="U3526" s="39">
        <v>30.59</v>
      </c>
      <c r="V3526" s="34">
        <v>9.3239999999999998</v>
      </c>
      <c r="X3526" s="39"/>
      <c r="AA3526" s="34">
        <v>433.01799999999997</v>
      </c>
      <c r="AB3526" s="34">
        <v>423.69400000000002</v>
      </c>
      <c r="AD3526" s="34">
        <v>8.6669999999999998</v>
      </c>
    </row>
    <row r="3527" spans="1:30" s="34" customFormat="1" x14ac:dyDescent="0.2">
      <c r="A3527" s="34" t="s">
        <v>200</v>
      </c>
      <c r="C3527" s="36">
        <v>317</v>
      </c>
      <c r="D3527" s="37">
        <v>30904</v>
      </c>
      <c r="E3527" s="37"/>
      <c r="F3527" s="37"/>
      <c r="G3527" s="37"/>
      <c r="H3527" s="37"/>
      <c r="I3527" s="37"/>
      <c r="J3527" s="38" t="str">
        <f t="shared" si="289"/>
        <v>S</v>
      </c>
      <c r="K3527" s="38"/>
      <c r="L3527" s="38"/>
      <c r="M3527" s="38"/>
      <c r="N3527" s="38"/>
      <c r="O3527" s="38"/>
      <c r="P3527" s="38"/>
      <c r="Q3527" s="34">
        <v>32</v>
      </c>
      <c r="R3527" s="34">
        <v>1.1599999999999999</v>
      </c>
      <c r="U3527" s="39">
        <v>30.84</v>
      </c>
      <c r="V3527" s="34">
        <v>9.4</v>
      </c>
      <c r="X3527" s="39"/>
      <c r="AA3527" s="34">
        <v>433.01799999999997</v>
      </c>
      <c r="AB3527" s="34">
        <v>423.61799999999999</v>
      </c>
      <c r="AD3527" s="34">
        <v>8.7430000000000003</v>
      </c>
    </row>
    <row r="3528" spans="1:30" s="34" customFormat="1" x14ac:dyDescent="0.2">
      <c r="A3528" s="34" t="s">
        <v>200</v>
      </c>
      <c r="C3528" s="36">
        <v>317</v>
      </c>
      <c r="D3528" s="37">
        <v>30911</v>
      </c>
      <c r="E3528" s="37"/>
      <c r="F3528" s="37"/>
      <c r="G3528" s="37"/>
      <c r="H3528" s="37"/>
      <c r="I3528" s="37"/>
      <c r="J3528" s="38" t="str">
        <f t="shared" si="289"/>
        <v>S</v>
      </c>
      <c r="K3528" s="38"/>
      <c r="L3528" s="38"/>
      <c r="M3528" s="38"/>
      <c r="N3528" s="38"/>
      <c r="O3528" s="38"/>
      <c r="P3528" s="38"/>
      <c r="Q3528" s="34">
        <v>32</v>
      </c>
      <c r="R3528" s="34">
        <v>1.06</v>
      </c>
      <c r="U3528" s="39">
        <v>30.94</v>
      </c>
      <c r="V3528" s="34">
        <v>9.4309999999999992</v>
      </c>
      <c r="X3528" s="39"/>
      <c r="AA3528" s="34">
        <v>433.01799999999997</v>
      </c>
      <c r="AB3528" s="34">
        <v>423.58699999999999</v>
      </c>
      <c r="AD3528" s="34">
        <v>8.7739999999999991</v>
      </c>
    </row>
    <row r="3529" spans="1:30" s="34" customFormat="1" x14ac:dyDescent="0.2">
      <c r="A3529" s="34" t="s">
        <v>200</v>
      </c>
      <c r="C3529" s="36">
        <v>317</v>
      </c>
      <c r="D3529" s="37">
        <v>30917</v>
      </c>
      <c r="E3529" s="37"/>
      <c r="F3529" s="37"/>
      <c r="G3529" s="37"/>
      <c r="H3529" s="37"/>
      <c r="I3529" s="37"/>
      <c r="J3529" s="38" t="str">
        <f t="shared" si="289"/>
        <v>S</v>
      </c>
      <c r="K3529" s="38"/>
      <c r="L3529" s="38"/>
      <c r="M3529" s="38"/>
      <c r="N3529" s="38"/>
      <c r="O3529" s="38"/>
      <c r="P3529" s="38"/>
      <c r="Q3529" s="34">
        <v>32</v>
      </c>
      <c r="R3529" s="34">
        <v>1.06</v>
      </c>
      <c r="U3529" s="39">
        <v>30.94</v>
      </c>
      <c r="V3529" s="34">
        <v>9.4309999999999992</v>
      </c>
      <c r="X3529" s="39"/>
      <c r="AA3529" s="34">
        <v>433.01799999999997</v>
      </c>
      <c r="AB3529" s="34">
        <v>423.58699999999999</v>
      </c>
      <c r="AD3529" s="34">
        <v>8.7739999999999991</v>
      </c>
    </row>
    <row r="3530" spans="1:30" s="34" customFormat="1" x14ac:dyDescent="0.2">
      <c r="A3530" s="34" t="s">
        <v>200</v>
      </c>
      <c r="C3530" s="36">
        <v>317</v>
      </c>
      <c r="D3530" s="37">
        <v>30934</v>
      </c>
      <c r="E3530" s="37"/>
      <c r="F3530" s="37"/>
      <c r="G3530" s="37"/>
      <c r="H3530" s="37"/>
      <c r="I3530" s="37"/>
      <c r="J3530" s="38" t="str">
        <f t="shared" si="289"/>
        <v>S</v>
      </c>
      <c r="K3530" s="38"/>
      <c r="L3530" s="38"/>
      <c r="M3530" s="38"/>
      <c r="N3530" s="38"/>
      <c r="O3530" s="38"/>
      <c r="P3530" s="38"/>
      <c r="Q3530" s="34">
        <v>33</v>
      </c>
      <c r="R3530" s="34">
        <v>1.98</v>
      </c>
      <c r="U3530" s="39">
        <v>31.02</v>
      </c>
      <c r="V3530" s="34">
        <v>9.4550000000000001</v>
      </c>
      <c r="X3530" s="39"/>
      <c r="AA3530" s="34">
        <v>433.01799999999997</v>
      </c>
      <c r="AB3530" s="34">
        <v>423.56299999999999</v>
      </c>
      <c r="AD3530" s="34">
        <v>8.798</v>
      </c>
    </row>
    <row r="3531" spans="1:30" s="34" customFormat="1" x14ac:dyDescent="0.2">
      <c r="A3531" s="34" t="s">
        <v>200</v>
      </c>
      <c r="C3531" s="36">
        <v>317</v>
      </c>
      <c r="D3531" s="37">
        <v>30945</v>
      </c>
      <c r="E3531" s="37"/>
      <c r="F3531" s="37"/>
      <c r="G3531" s="37"/>
      <c r="H3531" s="37"/>
      <c r="I3531" s="37"/>
      <c r="J3531" s="38" t="str">
        <f t="shared" si="289"/>
        <v>S</v>
      </c>
      <c r="K3531" s="38"/>
      <c r="L3531" s="38"/>
      <c r="M3531" s="38"/>
      <c r="N3531" s="38"/>
      <c r="O3531" s="38"/>
      <c r="P3531" s="38"/>
      <c r="Q3531" s="34">
        <v>32</v>
      </c>
      <c r="R3531" s="34">
        <v>0.88</v>
      </c>
      <c r="U3531" s="39">
        <v>31.12</v>
      </c>
      <c r="V3531" s="34">
        <v>9.4849999999999994</v>
      </c>
      <c r="X3531" s="39"/>
      <c r="AA3531" s="34">
        <v>433.01799999999997</v>
      </c>
      <c r="AB3531" s="34">
        <v>423.53199999999998</v>
      </c>
      <c r="AD3531" s="34">
        <v>8.8279999999999994</v>
      </c>
    </row>
    <row r="3532" spans="1:30" s="34" customFormat="1" x14ac:dyDescent="0.2">
      <c r="A3532" s="34" t="s">
        <v>200</v>
      </c>
      <c r="C3532" s="36">
        <v>317</v>
      </c>
      <c r="D3532" s="37">
        <v>30972</v>
      </c>
      <c r="E3532" s="37"/>
      <c r="F3532" s="37"/>
      <c r="G3532" s="37"/>
      <c r="H3532" s="37"/>
      <c r="I3532" s="37"/>
      <c r="J3532" s="38" t="str">
        <f t="shared" si="289"/>
        <v>S</v>
      </c>
      <c r="K3532" s="38"/>
      <c r="L3532" s="38"/>
      <c r="M3532" s="38"/>
      <c r="N3532" s="38"/>
      <c r="O3532" s="38"/>
      <c r="P3532" s="38"/>
      <c r="Q3532" s="34">
        <v>32</v>
      </c>
      <c r="R3532" s="34">
        <v>0.86</v>
      </c>
      <c r="U3532" s="39">
        <v>31.14</v>
      </c>
      <c r="V3532" s="34">
        <v>9.4920000000000009</v>
      </c>
      <c r="X3532" s="39"/>
      <c r="AA3532" s="34">
        <v>433.01799999999997</v>
      </c>
      <c r="AB3532" s="34">
        <v>423.52600000000001</v>
      </c>
      <c r="AD3532" s="34">
        <v>8.8350000000000009</v>
      </c>
    </row>
    <row r="3533" spans="1:30" s="34" customFormat="1" x14ac:dyDescent="0.2">
      <c r="A3533" s="34" t="s">
        <v>200</v>
      </c>
      <c r="C3533" s="36">
        <v>317</v>
      </c>
      <c r="D3533" s="37">
        <v>30979</v>
      </c>
      <c r="E3533" s="37"/>
      <c r="F3533" s="37"/>
      <c r="G3533" s="37"/>
      <c r="H3533" s="37"/>
      <c r="I3533" s="37"/>
      <c r="J3533" s="38" t="str">
        <f t="shared" si="289"/>
        <v>S</v>
      </c>
      <c r="K3533" s="38"/>
      <c r="L3533" s="38"/>
      <c r="M3533" s="38"/>
      <c r="N3533" s="38"/>
      <c r="O3533" s="38"/>
      <c r="P3533" s="38"/>
      <c r="Q3533" s="34">
        <v>32</v>
      </c>
      <c r="R3533" s="34">
        <v>1.08</v>
      </c>
      <c r="U3533" s="39">
        <v>30.92</v>
      </c>
      <c r="V3533" s="34">
        <v>9.4250000000000007</v>
      </c>
      <c r="X3533" s="39"/>
      <c r="AA3533" s="34">
        <v>433.01799999999997</v>
      </c>
      <c r="AB3533" s="34">
        <v>423.59300000000002</v>
      </c>
      <c r="AD3533" s="34">
        <v>8.7680000000000007</v>
      </c>
    </row>
    <row r="3534" spans="1:30" s="34" customFormat="1" x14ac:dyDescent="0.2">
      <c r="A3534" s="34" t="s">
        <v>200</v>
      </c>
      <c r="C3534" s="36">
        <v>317</v>
      </c>
      <c r="D3534" s="37">
        <v>30986</v>
      </c>
      <c r="E3534" s="37"/>
      <c r="F3534" s="37"/>
      <c r="G3534" s="37"/>
      <c r="H3534" s="37"/>
      <c r="I3534" s="37"/>
      <c r="J3534" s="38" t="str">
        <f t="shared" si="289"/>
        <v>S</v>
      </c>
      <c r="K3534" s="38"/>
      <c r="L3534" s="38"/>
      <c r="M3534" s="38"/>
      <c r="N3534" s="38"/>
      <c r="O3534" s="38"/>
      <c r="P3534" s="38"/>
      <c r="Q3534" s="34">
        <v>31</v>
      </c>
      <c r="R3534" s="34">
        <v>0.05</v>
      </c>
      <c r="U3534" s="39">
        <v>30.95</v>
      </c>
      <c r="V3534" s="34">
        <v>9.4339999999999993</v>
      </c>
      <c r="X3534" s="39"/>
      <c r="AA3534" s="34">
        <v>433.01799999999997</v>
      </c>
      <c r="AB3534" s="34">
        <v>423.584</v>
      </c>
      <c r="AD3534" s="34">
        <v>8.7769999999999992</v>
      </c>
    </row>
    <row r="3535" spans="1:30" s="34" customFormat="1" x14ac:dyDescent="0.2">
      <c r="A3535" s="34" t="s">
        <v>200</v>
      </c>
      <c r="C3535" s="36">
        <v>317</v>
      </c>
      <c r="D3535" s="37">
        <v>30993</v>
      </c>
      <c r="E3535" s="37"/>
      <c r="F3535" s="37"/>
      <c r="G3535" s="37"/>
      <c r="H3535" s="37"/>
      <c r="I3535" s="37"/>
      <c r="J3535" s="38" t="str">
        <f t="shared" si="289"/>
        <v>S</v>
      </c>
      <c r="K3535" s="38"/>
      <c r="L3535" s="38"/>
      <c r="M3535" s="38"/>
      <c r="N3535" s="38"/>
      <c r="O3535" s="38"/>
      <c r="P3535" s="38"/>
      <c r="Q3535" s="34">
        <v>31</v>
      </c>
      <c r="R3535" s="34">
        <v>0.19</v>
      </c>
      <c r="U3535" s="39">
        <v>30.81</v>
      </c>
      <c r="V3535" s="34">
        <v>9.391</v>
      </c>
      <c r="X3535" s="39"/>
      <c r="AA3535" s="34">
        <v>433.01799999999997</v>
      </c>
      <c r="AB3535" s="34">
        <v>423.62700000000001</v>
      </c>
      <c r="AD3535" s="34">
        <v>8.734</v>
      </c>
    </row>
    <row r="3536" spans="1:30" s="34" customFormat="1" x14ac:dyDescent="0.2">
      <c r="A3536" s="34" t="s">
        <v>200</v>
      </c>
      <c r="C3536" s="36">
        <v>317</v>
      </c>
      <c r="D3536" s="37">
        <v>31002</v>
      </c>
      <c r="E3536" s="37"/>
      <c r="F3536" s="37"/>
      <c r="G3536" s="37"/>
      <c r="H3536" s="37"/>
      <c r="I3536" s="37"/>
      <c r="J3536" s="38" t="str">
        <f t="shared" si="289"/>
        <v>S</v>
      </c>
      <c r="K3536" s="38"/>
      <c r="L3536" s="38"/>
      <c r="M3536" s="38"/>
      <c r="N3536" s="38"/>
      <c r="O3536" s="38"/>
      <c r="P3536" s="38"/>
      <c r="Q3536" s="34">
        <v>32</v>
      </c>
      <c r="R3536" s="34">
        <v>1.17</v>
      </c>
      <c r="U3536" s="39">
        <v>30.83</v>
      </c>
      <c r="V3536" s="34">
        <v>9.3970000000000002</v>
      </c>
      <c r="X3536" s="39"/>
      <c r="AA3536" s="34">
        <v>433.01799999999997</v>
      </c>
      <c r="AB3536" s="34">
        <v>423.62099999999998</v>
      </c>
      <c r="AD3536" s="34">
        <v>8.74</v>
      </c>
    </row>
    <row r="3537" spans="1:30" s="34" customFormat="1" x14ac:dyDescent="0.2">
      <c r="A3537" s="34" t="s">
        <v>200</v>
      </c>
      <c r="C3537" s="36">
        <v>317</v>
      </c>
      <c r="D3537" s="37">
        <v>31007</v>
      </c>
      <c r="E3537" s="37"/>
      <c r="F3537" s="37"/>
      <c r="G3537" s="37"/>
      <c r="H3537" s="37"/>
      <c r="I3537" s="37"/>
      <c r="J3537" s="38" t="str">
        <f t="shared" si="289"/>
        <v>S</v>
      </c>
      <c r="K3537" s="38"/>
      <c r="L3537" s="38"/>
      <c r="M3537" s="38"/>
      <c r="N3537" s="38"/>
      <c r="O3537" s="38"/>
      <c r="P3537" s="38"/>
      <c r="Q3537" s="34">
        <v>32</v>
      </c>
      <c r="R3537" s="34">
        <v>1.1599999999999999</v>
      </c>
      <c r="U3537" s="39">
        <v>30.84</v>
      </c>
      <c r="V3537" s="34">
        <v>9.4</v>
      </c>
      <c r="X3537" s="39"/>
      <c r="AA3537" s="34">
        <v>433.01799999999997</v>
      </c>
      <c r="AB3537" s="34">
        <v>423.61799999999999</v>
      </c>
      <c r="AD3537" s="34">
        <v>8.7430000000000003</v>
      </c>
    </row>
    <row r="3538" spans="1:30" s="34" customFormat="1" x14ac:dyDescent="0.2">
      <c r="A3538" s="34" t="s">
        <v>200</v>
      </c>
      <c r="C3538" s="36">
        <v>317</v>
      </c>
      <c r="D3538" s="37">
        <v>31016</v>
      </c>
      <c r="E3538" s="37"/>
      <c r="F3538" s="37"/>
      <c r="G3538" s="37"/>
      <c r="H3538" s="37"/>
      <c r="I3538" s="37"/>
      <c r="J3538" s="38" t="str">
        <f t="shared" si="289"/>
        <v>S</v>
      </c>
      <c r="K3538" s="38"/>
      <c r="L3538" s="38"/>
      <c r="M3538" s="38"/>
      <c r="N3538" s="38"/>
      <c r="O3538" s="38"/>
      <c r="P3538" s="38"/>
      <c r="Q3538" s="34">
        <v>32</v>
      </c>
      <c r="R3538" s="34">
        <v>1.1200000000000001</v>
      </c>
      <c r="U3538" s="39">
        <v>30.88</v>
      </c>
      <c r="V3538" s="34">
        <v>9.4120000000000008</v>
      </c>
      <c r="X3538" s="39"/>
      <c r="AA3538" s="34">
        <v>433.01799999999997</v>
      </c>
      <c r="AB3538" s="34">
        <v>423.60599999999999</v>
      </c>
      <c r="AD3538" s="34">
        <v>8.7550000000000008</v>
      </c>
    </row>
    <row r="3539" spans="1:30" s="34" customFormat="1" x14ac:dyDescent="0.2">
      <c r="A3539" s="34" t="s">
        <v>200</v>
      </c>
      <c r="C3539" s="36">
        <v>317</v>
      </c>
      <c r="D3539" s="37">
        <v>31021</v>
      </c>
      <c r="E3539" s="37"/>
      <c r="F3539" s="37"/>
      <c r="G3539" s="37"/>
      <c r="H3539" s="37"/>
      <c r="I3539" s="37"/>
      <c r="J3539" s="38" t="str">
        <f t="shared" si="289"/>
        <v>S</v>
      </c>
      <c r="K3539" s="38"/>
      <c r="L3539" s="38"/>
      <c r="M3539" s="38"/>
      <c r="N3539" s="38"/>
      <c r="O3539" s="38"/>
      <c r="P3539" s="38"/>
      <c r="Q3539" s="34">
        <v>32</v>
      </c>
      <c r="R3539" s="34">
        <v>1.07</v>
      </c>
      <c r="U3539" s="39">
        <v>30.93</v>
      </c>
      <c r="V3539" s="34">
        <v>9.4280000000000008</v>
      </c>
      <c r="X3539" s="39"/>
      <c r="AA3539" s="34">
        <v>433.01799999999997</v>
      </c>
      <c r="AB3539" s="34">
        <v>423.59</v>
      </c>
      <c r="AD3539" s="34">
        <v>8.7710000000000008</v>
      </c>
    </row>
    <row r="3540" spans="1:30" s="34" customFormat="1" x14ac:dyDescent="0.2">
      <c r="A3540" s="34" t="s">
        <v>200</v>
      </c>
      <c r="C3540" s="36">
        <v>317</v>
      </c>
      <c r="D3540" s="37">
        <v>31029</v>
      </c>
      <c r="E3540" s="37"/>
      <c r="F3540" s="37"/>
      <c r="G3540" s="37"/>
      <c r="H3540" s="37"/>
      <c r="I3540" s="37"/>
      <c r="J3540" s="38" t="str">
        <f t="shared" si="289"/>
        <v>S</v>
      </c>
      <c r="K3540" s="38"/>
      <c r="L3540" s="38"/>
      <c r="M3540" s="38"/>
      <c r="N3540" s="38"/>
      <c r="O3540" s="38"/>
      <c r="P3540" s="38"/>
      <c r="Q3540" s="34">
        <v>32</v>
      </c>
      <c r="R3540" s="34">
        <v>1.03</v>
      </c>
      <c r="U3540" s="39">
        <v>30.97</v>
      </c>
      <c r="V3540" s="34">
        <v>9.44</v>
      </c>
      <c r="X3540" s="39"/>
      <c r="AA3540" s="34">
        <v>433.01799999999997</v>
      </c>
      <c r="AB3540" s="34">
        <v>423.57799999999997</v>
      </c>
      <c r="AD3540" s="34">
        <v>8.7829999999999995</v>
      </c>
    </row>
    <row r="3541" spans="1:30" s="34" customFormat="1" x14ac:dyDescent="0.2">
      <c r="A3541" s="34" t="s">
        <v>200</v>
      </c>
      <c r="C3541" s="36">
        <v>317</v>
      </c>
      <c r="D3541" s="37">
        <v>31039</v>
      </c>
      <c r="E3541" s="37"/>
      <c r="F3541" s="37"/>
      <c r="G3541" s="37"/>
      <c r="H3541" s="37"/>
      <c r="I3541" s="37"/>
      <c r="J3541" s="38" t="str">
        <f t="shared" si="289"/>
        <v>S</v>
      </c>
      <c r="K3541" s="38"/>
      <c r="L3541" s="38"/>
      <c r="M3541" s="38"/>
      <c r="N3541" s="38"/>
      <c r="O3541" s="38"/>
      <c r="P3541" s="38"/>
      <c r="Q3541" s="34">
        <v>32</v>
      </c>
      <c r="R3541" s="34">
        <v>0.98</v>
      </c>
      <c r="U3541" s="39">
        <v>31.02</v>
      </c>
      <c r="V3541" s="34">
        <v>9.4550000000000001</v>
      </c>
      <c r="X3541" s="39"/>
      <c r="AA3541" s="34">
        <v>433.01799999999997</v>
      </c>
      <c r="AB3541" s="34">
        <v>423.56299999999999</v>
      </c>
      <c r="AD3541" s="34">
        <v>8.798</v>
      </c>
    </row>
    <row r="3542" spans="1:30" s="34" customFormat="1" x14ac:dyDescent="0.2">
      <c r="A3542" s="34" t="s">
        <v>200</v>
      </c>
      <c r="C3542" s="36">
        <v>317</v>
      </c>
      <c r="D3542" s="37">
        <v>31046</v>
      </c>
      <c r="E3542" s="37"/>
      <c r="F3542" s="37"/>
      <c r="G3542" s="37"/>
      <c r="H3542" s="37"/>
      <c r="I3542" s="37"/>
      <c r="J3542" s="38" t="str">
        <f t="shared" si="289"/>
        <v>S</v>
      </c>
      <c r="K3542" s="38"/>
      <c r="L3542" s="38"/>
      <c r="M3542" s="38"/>
      <c r="N3542" s="38"/>
      <c r="O3542" s="38"/>
      <c r="P3542" s="38"/>
      <c r="Q3542" s="34">
        <v>32</v>
      </c>
      <c r="R3542" s="34">
        <v>0.95</v>
      </c>
      <c r="U3542" s="39">
        <v>31.05</v>
      </c>
      <c r="V3542" s="34">
        <v>9.4640000000000004</v>
      </c>
      <c r="X3542" s="39"/>
      <c r="AA3542" s="34">
        <v>433.01799999999997</v>
      </c>
      <c r="AB3542" s="34">
        <v>423.55399999999997</v>
      </c>
      <c r="AD3542" s="34">
        <v>8.8070000000000004</v>
      </c>
    </row>
    <row r="3543" spans="1:30" s="34" customFormat="1" x14ac:dyDescent="0.2">
      <c r="A3543" s="34" t="s">
        <v>200</v>
      </c>
      <c r="C3543" s="36">
        <v>317</v>
      </c>
      <c r="D3543" s="37">
        <v>31053</v>
      </c>
      <c r="E3543" s="37"/>
      <c r="F3543" s="37"/>
      <c r="G3543" s="37"/>
      <c r="H3543" s="37"/>
      <c r="I3543" s="37"/>
      <c r="J3543" s="38" t="str">
        <f t="shared" si="289"/>
        <v>S</v>
      </c>
      <c r="K3543" s="38"/>
      <c r="L3543" s="38"/>
      <c r="M3543" s="38"/>
      <c r="N3543" s="38"/>
      <c r="O3543" s="38"/>
      <c r="P3543" s="38"/>
      <c r="Q3543" s="34">
        <v>32</v>
      </c>
      <c r="R3543" s="34">
        <v>0.91</v>
      </c>
      <c r="U3543" s="39">
        <v>31.09</v>
      </c>
      <c r="V3543" s="34">
        <v>9.4760000000000009</v>
      </c>
      <c r="X3543" s="39"/>
      <c r="AA3543" s="34">
        <v>433.01799999999997</v>
      </c>
      <c r="AB3543" s="34">
        <v>423.54199999999997</v>
      </c>
      <c r="AD3543" s="34">
        <v>8.8190000000000008</v>
      </c>
    </row>
    <row r="3544" spans="1:30" s="34" customFormat="1" x14ac:dyDescent="0.2">
      <c r="A3544" s="34" t="s">
        <v>200</v>
      </c>
      <c r="C3544" s="36">
        <v>317</v>
      </c>
      <c r="D3544" s="37">
        <v>31060</v>
      </c>
      <c r="E3544" s="37"/>
      <c r="F3544" s="37"/>
      <c r="G3544" s="37"/>
      <c r="H3544" s="37"/>
      <c r="I3544" s="37"/>
      <c r="J3544" s="38" t="str">
        <f t="shared" si="289"/>
        <v>S</v>
      </c>
      <c r="K3544" s="38"/>
      <c r="L3544" s="38"/>
      <c r="M3544" s="38"/>
      <c r="N3544" s="38"/>
      <c r="O3544" s="38"/>
      <c r="P3544" s="38"/>
      <c r="Q3544" s="34">
        <v>32</v>
      </c>
      <c r="R3544" s="34">
        <v>0.88</v>
      </c>
      <c r="U3544" s="39">
        <v>31.12</v>
      </c>
      <c r="V3544" s="34">
        <v>9.4849999999999994</v>
      </c>
      <c r="X3544" s="39"/>
      <c r="AA3544" s="34">
        <v>433.01799999999997</v>
      </c>
      <c r="AB3544" s="34">
        <v>423.53199999999998</v>
      </c>
      <c r="AD3544" s="34">
        <v>8.8279999999999994</v>
      </c>
    </row>
    <row r="3545" spans="1:30" s="34" customFormat="1" x14ac:dyDescent="0.2">
      <c r="A3545" s="34" t="s">
        <v>200</v>
      </c>
      <c r="C3545" s="36">
        <v>317</v>
      </c>
      <c r="D3545" s="37">
        <v>31076</v>
      </c>
      <c r="E3545" s="37"/>
      <c r="F3545" s="37"/>
      <c r="G3545" s="37"/>
      <c r="H3545" s="37"/>
      <c r="I3545" s="37"/>
      <c r="J3545" s="38" t="str">
        <f t="shared" si="289"/>
        <v>S</v>
      </c>
      <c r="K3545" s="38"/>
      <c r="L3545" s="38"/>
      <c r="M3545" s="38"/>
      <c r="N3545" s="38"/>
      <c r="O3545" s="38"/>
      <c r="P3545" s="38"/>
      <c r="Q3545" s="34">
        <v>32</v>
      </c>
      <c r="R3545" s="34">
        <v>0.78</v>
      </c>
      <c r="U3545" s="39">
        <v>31.22</v>
      </c>
      <c r="V3545" s="34">
        <v>9.516</v>
      </c>
      <c r="X3545" s="39"/>
      <c r="AA3545" s="34">
        <v>433.01799999999997</v>
      </c>
      <c r="AB3545" s="34">
        <v>423.50200000000001</v>
      </c>
      <c r="AD3545" s="34">
        <v>8.859</v>
      </c>
    </row>
    <row r="3546" spans="1:30" s="34" customFormat="1" x14ac:dyDescent="0.2">
      <c r="A3546" s="34" t="s">
        <v>200</v>
      </c>
      <c r="C3546" s="36">
        <v>317</v>
      </c>
      <c r="D3546" s="37">
        <v>31081</v>
      </c>
      <c r="E3546" s="37"/>
      <c r="F3546" s="37"/>
      <c r="G3546" s="37"/>
      <c r="H3546" s="37"/>
      <c r="I3546" s="37"/>
      <c r="J3546" s="38" t="str">
        <f t="shared" si="289"/>
        <v>S</v>
      </c>
      <c r="K3546" s="38"/>
      <c r="L3546" s="38"/>
      <c r="M3546" s="38"/>
      <c r="N3546" s="38"/>
      <c r="O3546" s="38"/>
      <c r="P3546" s="38"/>
      <c r="Q3546" s="34">
        <v>32</v>
      </c>
      <c r="R3546" s="34">
        <v>0.76</v>
      </c>
      <c r="U3546" s="39">
        <v>31.24</v>
      </c>
      <c r="V3546" s="34">
        <v>9.5220000000000002</v>
      </c>
      <c r="X3546" s="39"/>
      <c r="AA3546" s="34">
        <v>433.01799999999997</v>
      </c>
      <c r="AB3546" s="34">
        <v>423.49599999999998</v>
      </c>
      <c r="AD3546" s="34">
        <v>8.8650000000000002</v>
      </c>
    </row>
    <row r="3547" spans="1:30" s="34" customFormat="1" x14ac:dyDescent="0.2">
      <c r="A3547" s="34" t="s">
        <v>200</v>
      </c>
      <c r="C3547" s="36">
        <v>317</v>
      </c>
      <c r="D3547" s="37">
        <v>31088</v>
      </c>
      <c r="E3547" s="37"/>
      <c r="F3547" s="37"/>
      <c r="G3547" s="37"/>
      <c r="H3547" s="37"/>
      <c r="I3547" s="37"/>
      <c r="J3547" s="38" t="str">
        <f t="shared" si="289"/>
        <v>S</v>
      </c>
      <c r="K3547" s="38"/>
      <c r="L3547" s="38"/>
      <c r="M3547" s="38"/>
      <c r="N3547" s="38"/>
      <c r="O3547" s="38"/>
      <c r="P3547" s="38"/>
      <c r="Q3547" s="34">
        <v>32</v>
      </c>
      <c r="R3547" s="34">
        <v>0.74</v>
      </c>
      <c r="U3547" s="39">
        <v>31.26</v>
      </c>
      <c r="V3547" s="34">
        <v>9.5280000000000005</v>
      </c>
      <c r="X3547" s="39"/>
      <c r="AA3547" s="34">
        <v>433.01799999999997</v>
      </c>
      <c r="AB3547" s="34">
        <v>423.49</v>
      </c>
      <c r="AD3547" s="34">
        <v>8.8710000000000004</v>
      </c>
    </row>
    <row r="3548" spans="1:30" s="34" customFormat="1" x14ac:dyDescent="0.2">
      <c r="A3548" s="34" t="s">
        <v>200</v>
      </c>
      <c r="C3548" s="36">
        <v>317</v>
      </c>
      <c r="D3548" s="37">
        <v>31095</v>
      </c>
      <c r="E3548" s="37"/>
      <c r="F3548" s="37"/>
      <c r="G3548" s="37"/>
      <c r="H3548" s="37"/>
      <c r="I3548" s="37"/>
      <c r="J3548" s="38" t="str">
        <f t="shared" si="289"/>
        <v>S</v>
      </c>
      <c r="K3548" s="38"/>
      <c r="L3548" s="38"/>
      <c r="M3548" s="38"/>
      <c r="N3548" s="38"/>
      <c r="O3548" s="38"/>
      <c r="P3548" s="38"/>
      <c r="Q3548" s="34">
        <v>32</v>
      </c>
      <c r="R3548" s="34">
        <v>0.73</v>
      </c>
      <c r="U3548" s="39">
        <v>31.27</v>
      </c>
      <c r="V3548" s="34">
        <v>9.5310000000000006</v>
      </c>
      <c r="X3548" s="39"/>
      <c r="AA3548" s="34">
        <v>433.01799999999997</v>
      </c>
      <c r="AB3548" s="34">
        <v>423.48700000000002</v>
      </c>
      <c r="AD3548" s="34">
        <v>8.8740000000000006</v>
      </c>
    </row>
    <row r="3549" spans="1:30" s="34" customFormat="1" x14ac:dyDescent="0.2">
      <c r="A3549" s="34" t="s">
        <v>200</v>
      </c>
      <c r="C3549" s="36">
        <v>317</v>
      </c>
      <c r="D3549" s="37">
        <v>31102</v>
      </c>
      <c r="E3549" s="37"/>
      <c r="F3549" s="37"/>
      <c r="G3549" s="37"/>
      <c r="H3549" s="37"/>
      <c r="I3549" s="37"/>
      <c r="J3549" s="38" t="str">
        <f t="shared" si="289"/>
        <v>S</v>
      </c>
      <c r="K3549" s="38"/>
      <c r="L3549" s="38"/>
      <c r="M3549" s="38"/>
      <c r="N3549" s="38"/>
      <c r="O3549" s="38"/>
      <c r="P3549" s="38"/>
      <c r="Q3549" s="34">
        <v>32</v>
      </c>
      <c r="R3549" s="34">
        <v>0.73</v>
      </c>
      <c r="U3549" s="39">
        <v>31.27</v>
      </c>
      <c r="V3549" s="34">
        <v>9.5310000000000006</v>
      </c>
      <c r="X3549" s="39"/>
      <c r="AA3549" s="34">
        <v>433.01799999999997</v>
      </c>
      <c r="AB3549" s="34">
        <v>423.48700000000002</v>
      </c>
      <c r="AD3549" s="34">
        <v>8.8740000000000006</v>
      </c>
    </row>
    <row r="3550" spans="1:30" s="34" customFormat="1" x14ac:dyDescent="0.2">
      <c r="A3550" s="34" t="s">
        <v>200</v>
      </c>
      <c r="C3550" s="36">
        <v>317</v>
      </c>
      <c r="D3550" s="37">
        <v>31109</v>
      </c>
      <c r="E3550" s="37"/>
      <c r="F3550" s="37"/>
      <c r="G3550" s="37"/>
      <c r="H3550" s="37"/>
      <c r="I3550" s="37"/>
      <c r="J3550" s="38" t="str">
        <f t="shared" si="289"/>
        <v>S</v>
      </c>
      <c r="K3550" s="38"/>
      <c r="L3550" s="38"/>
      <c r="M3550" s="38"/>
      <c r="N3550" s="38"/>
      <c r="O3550" s="38"/>
      <c r="P3550" s="38"/>
      <c r="Q3550" s="34">
        <v>32</v>
      </c>
      <c r="R3550" s="34">
        <v>0.69</v>
      </c>
      <c r="U3550" s="39">
        <v>31.31</v>
      </c>
      <c r="V3550" s="34">
        <v>9.5429999999999993</v>
      </c>
      <c r="X3550" s="39"/>
      <c r="AA3550" s="34">
        <v>433.01799999999997</v>
      </c>
      <c r="AB3550" s="34">
        <v>423.47399999999999</v>
      </c>
      <c r="AD3550" s="34">
        <v>8.8859999999999992</v>
      </c>
    </row>
    <row r="3551" spans="1:30" s="34" customFormat="1" x14ac:dyDescent="0.2">
      <c r="A3551" s="34" t="s">
        <v>200</v>
      </c>
      <c r="C3551" s="36">
        <v>317</v>
      </c>
      <c r="D3551" s="37">
        <v>31116</v>
      </c>
      <c r="E3551" s="37"/>
      <c r="F3551" s="37"/>
      <c r="G3551" s="37"/>
      <c r="H3551" s="37"/>
      <c r="I3551" s="37"/>
      <c r="J3551" s="38" t="str">
        <f t="shared" si="289"/>
        <v>S</v>
      </c>
      <c r="K3551" s="38"/>
      <c r="L3551" s="38"/>
      <c r="M3551" s="38"/>
      <c r="N3551" s="38"/>
      <c r="O3551" s="38"/>
      <c r="P3551" s="38"/>
      <c r="Q3551" s="34">
        <v>32</v>
      </c>
      <c r="R3551" s="34">
        <v>0.65</v>
      </c>
      <c r="U3551" s="39">
        <v>31.35</v>
      </c>
      <c r="V3551" s="34">
        <v>9.5559999999999992</v>
      </c>
      <c r="X3551" s="39"/>
      <c r="AA3551" s="34">
        <v>433.01799999999997</v>
      </c>
      <c r="AB3551" s="34">
        <v>423.46199999999999</v>
      </c>
      <c r="AD3551" s="34">
        <v>8.8989999999999991</v>
      </c>
    </row>
    <row r="3552" spans="1:30" s="34" customFormat="1" x14ac:dyDescent="0.2">
      <c r="A3552" s="34" t="s">
        <v>200</v>
      </c>
      <c r="C3552" s="36">
        <v>317</v>
      </c>
      <c r="D3552" s="37">
        <v>31123</v>
      </c>
      <c r="E3552" s="37"/>
      <c r="F3552" s="37"/>
      <c r="G3552" s="37"/>
      <c r="H3552" s="37"/>
      <c r="I3552" s="37"/>
      <c r="J3552" s="38" t="str">
        <f t="shared" si="289"/>
        <v>S</v>
      </c>
      <c r="K3552" s="38"/>
      <c r="L3552" s="38"/>
      <c r="M3552" s="38"/>
      <c r="N3552" s="38"/>
      <c r="O3552" s="38"/>
      <c r="P3552" s="38"/>
      <c r="Q3552" s="34">
        <v>32</v>
      </c>
      <c r="R3552" s="34">
        <v>0.61</v>
      </c>
      <c r="U3552" s="39">
        <v>31.39</v>
      </c>
      <c r="V3552" s="34">
        <v>9.5679999999999996</v>
      </c>
      <c r="X3552" s="39"/>
      <c r="AA3552" s="34">
        <v>433.01799999999997</v>
      </c>
      <c r="AB3552" s="34">
        <v>423.45</v>
      </c>
      <c r="AD3552" s="34">
        <v>8.9109999999999996</v>
      </c>
    </row>
    <row r="3553" spans="1:30" s="34" customFormat="1" x14ac:dyDescent="0.2">
      <c r="A3553" s="34" t="s">
        <v>200</v>
      </c>
      <c r="C3553" s="36">
        <v>317</v>
      </c>
      <c r="D3553" s="37">
        <v>31130</v>
      </c>
      <c r="E3553" s="37"/>
      <c r="F3553" s="37"/>
      <c r="G3553" s="37"/>
      <c r="H3553" s="37"/>
      <c r="I3553" s="37"/>
      <c r="J3553" s="38" t="str">
        <f t="shared" si="289"/>
        <v>S</v>
      </c>
      <c r="K3553" s="38"/>
      <c r="L3553" s="38"/>
      <c r="M3553" s="38"/>
      <c r="N3553" s="38"/>
      <c r="O3553" s="38"/>
      <c r="P3553" s="38"/>
      <c r="Q3553" s="34">
        <v>32</v>
      </c>
      <c r="R3553" s="34">
        <v>0.73</v>
      </c>
      <c r="U3553" s="39">
        <v>31.27</v>
      </c>
      <c r="V3553" s="34">
        <v>9.5310000000000006</v>
      </c>
      <c r="X3553" s="39"/>
      <c r="AA3553" s="34">
        <v>433.01799999999997</v>
      </c>
      <c r="AB3553" s="34">
        <v>423.48700000000002</v>
      </c>
      <c r="AD3553" s="34">
        <v>8.8740000000000006</v>
      </c>
    </row>
    <row r="3554" spans="1:30" s="34" customFormat="1" x14ac:dyDescent="0.2">
      <c r="A3554" s="34" t="s">
        <v>200</v>
      </c>
      <c r="C3554" s="36">
        <v>317</v>
      </c>
      <c r="D3554" s="37">
        <v>31137</v>
      </c>
      <c r="E3554" s="37"/>
      <c r="F3554" s="37"/>
      <c r="G3554" s="37"/>
      <c r="H3554" s="37"/>
      <c r="I3554" s="37"/>
      <c r="J3554" s="38" t="str">
        <f t="shared" si="289"/>
        <v>S</v>
      </c>
      <c r="K3554" s="38"/>
      <c r="L3554" s="38"/>
      <c r="M3554" s="38"/>
      <c r="N3554" s="38"/>
      <c r="O3554" s="38"/>
      <c r="P3554" s="38"/>
      <c r="Q3554" s="34">
        <v>32</v>
      </c>
      <c r="R3554" s="34">
        <v>0.75</v>
      </c>
      <c r="U3554" s="39">
        <v>31.25</v>
      </c>
      <c r="V3554" s="34">
        <v>9.5250000000000004</v>
      </c>
      <c r="X3554" s="39"/>
      <c r="AA3554" s="34">
        <v>433.01799999999997</v>
      </c>
      <c r="AB3554" s="34">
        <v>423.49299999999999</v>
      </c>
      <c r="AD3554" s="34">
        <v>8.8680000000000003</v>
      </c>
    </row>
    <row r="3555" spans="1:30" s="34" customFormat="1" x14ac:dyDescent="0.2">
      <c r="A3555" s="34" t="s">
        <v>200</v>
      </c>
      <c r="C3555" s="36">
        <v>317</v>
      </c>
      <c r="D3555" s="37">
        <v>31144</v>
      </c>
      <c r="E3555" s="37"/>
      <c r="F3555" s="37"/>
      <c r="G3555" s="37"/>
      <c r="H3555" s="37"/>
      <c r="I3555" s="37"/>
      <c r="J3555" s="38" t="str">
        <f t="shared" si="289"/>
        <v>S</v>
      </c>
      <c r="K3555" s="38"/>
      <c r="L3555" s="38"/>
      <c r="M3555" s="38"/>
      <c r="N3555" s="38"/>
      <c r="O3555" s="38"/>
      <c r="P3555" s="38"/>
      <c r="Q3555" s="34">
        <v>32</v>
      </c>
      <c r="R3555" s="34">
        <v>0.78</v>
      </c>
      <c r="U3555" s="39">
        <v>31.22</v>
      </c>
      <c r="V3555" s="34">
        <v>9.516</v>
      </c>
      <c r="X3555" s="39"/>
      <c r="AA3555" s="34">
        <v>433.01799999999997</v>
      </c>
      <c r="AB3555" s="34">
        <v>423.50200000000001</v>
      </c>
      <c r="AD3555" s="34">
        <v>8.859</v>
      </c>
    </row>
    <row r="3556" spans="1:30" s="34" customFormat="1" x14ac:dyDescent="0.2">
      <c r="A3556" s="34" t="s">
        <v>200</v>
      </c>
      <c r="C3556" s="36">
        <v>317</v>
      </c>
      <c r="D3556" s="37">
        <v>31151</v>
      </c>
      <c r="E3556" s="37"/>
      <c r="F3556" s="37"/>
      <c r="G3556" s="37"/>
      <c r="H3556" s="37"/>
      <c r="I3556" s="37"/>
      <c r="J3556" s="38" t="str">
        <f t="shared" si="289"/>
        <v>S</v>
      </c>
      <c r="K3556" s="38"/>
      <c r="L3556" s="38"/>
      <c r="M3556" s="38"/>
      <c r="N3556" s="38"/>
      <c r="O3556" s="38"/>
      <c r="P3556" s="38"/>
      <c r="Q3556" s="34">
        <v>32</v>
      </c>
      <c r="R3556" s="34">
        <v>0.78</v>
      </c>
      <c r="U3556" s="39">
        <v>31.22</v>
      </c>
      <c r="V3556" s="34">
        <v>9.516</v>
      </c>
      <c r="X3556" s="39"/>
      <c r="AA3556" s="34">
        <v>433.01799999999997</v>
      </c>
      <c r="AB3556" s="34">
        <v>423.50200000000001</v>
      </c>
      <c r="AD3556" s="34">
        <v>8.859</v>
      </c>
    </row>
    <row r="3557" spans="1:30" s="34" customFormat="1" x14ac:dyDescent="0.2">
      <c r="A3557" s="34" t="s">
        <v>200</v>
      </c>
      <c r="C3557" s="36">
        <v>317</v>
      </c>
      <c r="D3557" s="37">
        <v>31158</v>
      </c>
      <c r="E3557" s="37"/>
      <c r="F3557" s="37"/>
      <c r="G3557" s="37"/>
      <c r="H3557" s="37"/>
      <c r="I3557" s="37"/>
      <c r="J3557" s="38" t="str">
        <f t="shared" si="289"/>
        <v>S</v>
      </c>
      <c r="K3557" s="38"/>
      <c r="L3557" s="38"/>
      <c r="M3557" s="38"/>
      <c r="N3557" s="38"/>
      <c r="O3557" s="38"/>
      <c r="P3557" s="38"/>
      <c r="Q3557" s="34">
        <v>32</v>
      </c>
      <c r="R3557" s="34">
        <v>0.8</v>
      </c>
      <c r="U3557" s="39">
        <v>31.2</v>
      </c>
      <c r="V3557" s="34">
        <v>9.51</v>
      </c>
      <c r="X3557" s="39"/>
      <c r="AA3557" s="34">
        <v>433.01799999999997</v>
      </c>
      <c r="AB3557" s="34">
        <v>423.50799999999998</v>
      </c>
      <c r="AD3557" s="34">
        <v>8.8529999999999998</v>
      </c>
    </row>
    <row r="3558" spans="1:30" s="34" customFormat="1" x14ac:dyDescent="0.2">
      <c r="A3558" s="34" t="s">
        <v>200</v>
      </c>
      <c r="C3558" s="36">
        <v>317</v>
      </c>
      <c r="D3558" s="37">
        <v>31165</v>
      </c>
      <c r="E3558" s="37"/>
      <c r="F3558" s="37"/>
      <c r="G3558" s="37"/>
      <c r="H3558" s="37"/>
      <c r="I3558" s="37"/>
      <c r="J3558" s="38" t="str">
        <f t="shared" si="289"/>
        <v>S</v>
      </c>
      <c r="K3558" s="38"/>
      <c r="L3558" s="38"/>
      <c r="M3558" s="38"/>
      <c r="N3558" s="38"/>
      <c r="O3558" s="38"/>
      <c r="P3558" s="38"/>
      <c r="Q3558" s="34">
        <v>32</v>
      </c>
      <c r="R3558" s="34">
        <v>0.92</v>
      </c>
      <c r="U3558" s="39">
        <v>31.08</v>
      </c>
      <c r="V3558" s="34">
        <v>9.4730000000000008</v>
      </c>
      <c r="X3558" s="39"/>
      <c r="AA3558" s="34">
        <v>433.01799999999997</v>
      </c>
      <c r="AB3558" s="34">
        <v>423.54500000000002</v>
      </c>
      <c r="AD3558" s="34">
        <v>8.8160000000000007</v>
      </c>
    </row>
    <row r="3559" spans="1:30" s="34" customFormat="1" x14ac:dyDescent="0.2">
      <c r="A3559" s="34" t="s">
        <v>200</v>
      </c>
      <c r="C3559" s="36">
        <v>317</v>
      </c>
      <c r="D3559" s="37">
        <v>31172</v>
      </c>
      <c r="E3559" s="37"/>
      <c r="F3559" s="37"/>
      <c r="G3559" s="37"/>
      <c r="H3559" s="37"/>
      <c r="I3559" s="37"/>
      <c r="J3559" s="38" t="str">
        <f t="shared" si="289"/>
        <v>S</v>
      </c>
      <c r="K3559" s="38"/>
      <c r="L3559" s="38"/>
      <c r="M3559" s="38"/>
      <c r="N3559" s="38"/>
      <c r="O3559" s="38"/>
      <c r="P3559" s="38"/>
      <c r="Q3559" s="34">
        <v>32</v>
      </c>
      <c r="R3559" s="34">
        <v>1.05</v>
      </c>
      <c r="U3559" s="39">
        <v>30.95</v>
      </c>
      <c r="V3559" s="34">
        <v>9.4339999999999993</v>
      </c>
      <c r="X3559" s="39"/>
      <c r="AA3559" s="34">
        <v>433.01799999999997</v>
      </c>
      <c r="AB3559" s="34">
        <v>423.584</v>
      </c>
      <c r="AD3559" s="34">
        <v>8.7769999999999992</v>
      </c>
    </row>
    <row r="3560" spans="1:30" s="34" customFormat="1" x14ac:dyDescent="0.2">
      <c r="A3560" s="34" t="s">
        <v>200</v>
      </c>
      <c r="C3560" s="36">
        <v>317</v>
      </c>
      <c r="D3560" s="37">
        <v>31179</v>
      </c>
      <c r="E3560" s="37"/>
      <c r="F3560" s="37"/>
      <c r="G3560" s="37"/>
      <c r="H3560" s="37"/>
      <c r="I3560" s="37"/>
      <c r="J3560" s="38" t="str">
        <f t="shared" si="289"/>
        <v>S</v>
      </c>
      <c r="K3560" s="38"/>
      <c r="L3560" s="38"/>
      <c r="M3560" s="38"/>
      <c r="N3560" s="38"/>
      <c r="O3560" s="38"/>
      <c r="P3560" s="38"/>
      <c r="Q3560" s="34">
        <v>32</v>
      </c>
      <c r="R3560" s="34">
        <v>1.31</v>
      </c>
      <c r="U3560" s="39">
        <v>30.69</v>
      </c>
      <c r="V3560" s="34">
        <v>9.3539999999999992</v>
      </c>
      <c r="X3560" s="39"/>
      <c r="AA3560" s="34">
        <v>433.01799999999997</v>
      </c>
      <c r="AB3560" s="34">
        <v>423.66300000000001</v>
      </c>
      <c r="AD3560" s="34">
        <v>8.6969999999999992</v>
      </c>
    </row>
    <row r="3561" spans="1:30" s="34" customFormat="1" x14ac:dyDescent="0.2">
      <c r="A3561" s="34" t="s">
        <v>200</v>
      </c>
      <c r="C3561" s="36">
        <v>317</v>
      </c>
      <c r="D3561" s="37">
        <v>31186</v>
      </c>
      <c r="E3561" s="37"/>
      <c r="F3561" s="37"/>
      <c r="G3561" s="37"/>
      <c r="H3561" s="37"/>
      <c r="I3561" s="37"/>
      <c r="J3561" s="38" t="str">
        <f t="shared" si="289"/>
        <v>S</v>
      </c>
      <c r="K3561" s="38"/>
      <c r="L3561" s="38"/>
      <c r="M3561" s="38"/>
      <c r="N3561" s="38"/>
      <c r="O3561" s="38"/>
      <c r="P3561" s="38"/>
      <c r="Q3561" s="34">
        <v>32</v>
      </c>
      <c r="R3561" s="34">
        <v>1.43</v>
      </c>
      <c r="U3561" s="39">
        <v>30.57</v>
      </c>
      <c r="V3561" s="34">
        <v>9.3179999999999996</v>
      </c>
      <c r="X3561" s="39"/>
      <c r="AA3561" s="34">
        <v>433.01799999999997</v>
      </c>
      <c r="AB3561" s="34">
        <v>423.7</v>
      </c>
      <c r="AD3561" s="34">
        <v>8.6609999999999996</v>
      </c>
    </row>
    <row r="3562" spans="1:30" s="34" customFormat="1" x14ac:dyDescent="0.2">
      <c r="A3562" s="34" t="s">
        <v>200</v>
      </c>
      <c r="C3562" s="36">
        <v>317</v>
      </c>
      <c r="D3562" s="37">
        <v>31193</v>
      </c>
      <c r="E3562" s="37"/>
      <c r="F3562" s="37"/>
      <c r="G3562" s="37"/>
      <c r="H3562" s="37"/>
      <c r="I3562" s="37"/>
      <c r="J3562" s="38" t="str">
        <f t="shared" si="289"/>
        <v>S</v>
      </c>
      <c r="K3562" s="38"/>
      <c r="L3562" s="38"/>
      <c r="M3562" s="38"/>
      <c r="N3562" s="38"/>
      <c r="O3562" s="38"/>
      <c r="P3562" s="38"/>
      <c r="Q3562" s="34">
        <v>32</v>
      </c>
      <c r="R3562" s="34">
        <v>1.48</v>
      </c>
      <c r="U3562" s="39">
        <v>30.52</v>
      </c>
      <c r="V3562" s="34">
        <v>9.3030000000000008</v>
      </c>
      <c r="X3562" s="39"/>
      <c r="AA3562" s="34">
        <v>433.01799999999997</v>
      </c>
      <c r="AB3562" s="34">
        <v>423.71499999999997</v>
      </c>
      <c r="AD3562" s="34">
        <v>8.6460000000000008</v>
      </c>
    </row>
    <row r="3563" spans="1:30" s="34" customFormat="1" x14ac:dyDescent="0.2">
      <c r="A3563" s="34" t="s">
        <v>200</v>
      </c>
      <c r="C3563" s="36">
        <v>317</v>
      </c>
      <c r="D3563" s="37">
        <v>31200</v>
      </c>
      <c r="E3563" s="37"/>
      <c r="F3563" s="37"/>
      <c r="G3563" s="37"/>
      <c r="H3563" s="37"/>
      <c r="I3563" s="37"/>
      <c r="J3563" s="38" t="str">
        <f t="shared" si="289"/>
        <v>S</v>
      </c>
      <c r="K3563" s="38"/>
      <c r="L3563" s="38"/>
      <c r="M3563" s="38"/>
      <c r="N3563" s="38"/>
      <c r="O3563" s="38"/>
      <c r="P3563" s="38"/>
      <c r="Q3563" s="34">
        <v>32</v>
      </c>
      <c r="R3563" s="34">
        <v>1.5</v>
      </c>
      <c r="U3563" s="39">
        <v>30.5</v>
      </c>
      <c r="V3563" s="34">
        <v>9.2970000000000006</v>
      </c>
      <c r="X3563" s="39"/>
      <c r="AA3563" s="34">
        <v>433.01799999999997</v>
      </c>
      <c r="AB3563" s="34">
        <v>423.721</v>
      </c>
      <c r="AD3563" s="34">
        <v>8.64</v>
      </c>
    </row>
    <row r="3564" spans="1:30" s="34" customFormat="1" x14ac:dyDescent="0.2">
      <c r="A3564" s="34" t="s">
        <v>200</v>
      </c>
      <c r="C3564" s="36">
        <v>317</v>
      </c>
      <c r="D3564" s="37">
        <v>31207</v>
      </c>
      <c r="E3564" s="37"/>
      <c r="F3564" s="37"/>
      <c r="G3564" s="37"/>
      <c r="H3564" s="37"/>
      <c r="I3564" s="37"/>
      <c r="J3564" s="38" t="str">
        <f t="shared" si="289"/>
        <v>S</v>
      </c>
      <c r="K3564" s="38"/>
      <c r="L3564" s="38"/>
      <c r="M3564" s="38"/>
      <c r="N3564" s="38"/>
      <c r="O3564" s="38"/>
      <c r="P3564" s="38"/>
      <c r="Q3564" s="34">
        <v>32</v>
      </c>
      <c r="R3564" s="34">
        <v>1.55</v>
      </c>
      <c r="U3564" s="39">
        <v>30.45</v>
      </c>
      <c r="V3564" s="34">
        <v>9.2810000000000006</v>
      </c>
      <c r="X3564" s="39"/>
      <c r="AA3564" s="34">
        <v>433.01799999999997</v>
      </c>
      <c r="AB3564" s="34">
        <v>423.73700000000002</v>
      </c>
      <c r="AD3564" s="34">
        <v>8.6240000000000006</v>
      </c>
    </row>
    <row r="3565" spans="1:30" s="34" customFormat="1" x14ac:dyDescent="0.2">
      <c r="A3565" s="34" t="s">
        <v>200</v>
      </c>
      <c r="C3565" s="36">
        <v>317</v>
      </c>
      <c r="D3565" s="37">
        <v>31214</v>
      </c>
      <c r="E3565" s="37"/>
      <c r="F3565" s="37"/>
      <c r="G3565" s="37"/>
      <c r="H3565" s="37"/>
      <c r="I3565" s="37"/>
      <c r="J3565" s="38" t="str">
        <f t="shared" si="289"/>
        <v>S</v>
      </c>
      <c r="K3565" s="38"/>
      <c r="L3565" s="38"/>
      <c r="M3565" s="38"/>
      <c r="N3565" s="38"/>
      <c r="O3565" s="38"/>
      <c r="P3565" s="38"/>
      <c r="Q3565" s="34">
        <v>32</v>
      </c>
      <c r="R3565" s="34">
        <v>1.58</v>
      </c>
      <c r="U3565" s="39">
        <v>30.42</v>
      </c>
      <c r="V3565" s="34">
        <v>9.2720000000000002</v>
      </c>
      <c r="X3565" s="39"/>
      <c r="AA3565" s="34">
        <v>433.01799999999997</v>
      </c>
      <c r="AB3565" s="34">
        <v>423.74599999999998</v>
      </c>
      <c r="AD3565" s="34">
        <v>8.6150000000000002</v>
      </c>
    </row>
    <row r="3566" spans="1:30" s="34" customFormat="1" x14ac:dyDescent="0.2">
      <c r="A3566" s="34" t="s">
        <v>200</v>
      </c>
      <c r="C3566" s="36">
        <v>317</v>
      </c>
      <c r="D3566" s="37">
        <v>31216</v>
      </c>
      <c r="E3566" s="37"/>
      <c r="F3566" s="37"/>
      <c r="G3566" s="37"/>
      <c r="H3566" s="37"/>
      <c r="I3566" s="37"/>
      <c r="J3566" s="38" t="str">
        <f t="shared" si="289"/>
        <v>S</v>
      </c>
      <c r="K3566" s="38"/>
      <c r="L3566" s="38"/>
      <c r="M3566" s="38"/>
      <c r="N3566" s="38"/>
      <c r="O3566" s="38"/>
      <c r="P3566" s="38"/>
      <c r="Q3566" s="34">
        <v>32</v>
      </c>
      <c r="R3566" s="34">
        <v>1.56</v>
      </c>
      <c r="U3566" s="39">
        <v>30.44</v>
      </c>
      <c r="V3566" s="34">
        <v>9.2780000000000005</v>
      </c>
      <c r="X3566" s="39"/>
      <c r="AA3566" s="34">
        <v>433.01799999999997</v>
      </c>
      <c r="AB3566" s="34">
        <v>423.74</v>
      </c>
      <c r="AD3566" s="34">
        <v>8.6210000000000004</v>
      </c>
    </row>
    <row r="3567" spans="1:30" s="34" customFormat="1" x14ac:dyDescent="0.2">
      <c r="A3567" s="34" t="s">
        <v>200</v>
      </c>
      <c r="C3567" s="36">
        <v>317</v>
      </c>
      <c r="D3567" s="37">
        <v>31228</v>
      </c>
      <c r="E3567" s="37"/>
      <c r="F3567" s="37"/>
      <c r="G3567" s="37"/>
      <c r="H3567" s="37"/>
      <c r="I3567" s="37"/>
      <c r="J3567" s="38" t="str">
        <f t="shared" si="289"/>
        <v>S</v>
      </c>
      <c r="K3567" s="38"/>
      <c r="L3567" s="38"/>
      <c r="M3567" s="38"/>
      <c r="N3567" s="38"/>
      <c r="O3567" s="38"/>
      <c r="P3567" s="38"/>
      <c r="Q3567" s="34">
        <v>32</v>
      </c>
      <c r="R3567" s="34">
        <v>1.62</v>
      </c>
      <c r="U3567" s="39">
        <v>30.38</v>
      </c>
      <c r="V3567" s="34">
        <v>9.26</v>
      </c>
      <c r="X3567" s="39"/>
      <c r="AA3567" s="34">
        <v>433.01799999999997</v>
      </c>
      <c r="AB3567" s="34">
        <v>423.75799999999998</v>
      </c>
      <c r="AD3567" s="34">
        <v>8.6029999999999998</v>
      </c>
    </row>
    <row r="3568" spans="1:30" s="34" customFormat="1" x14ac:dyDescent="0.2">
      <c r="A3568" s="34" t="s">
        <v>200</v>
      </c>
      <c r="C3568" s="36">
        <v>317</v>
      </c>
      <c r="D3568" s="37">
        <v>31235</v>
      </c>
      <c r="E3568" s="37"/>
      <c r="F3568" s="37"/>
      <c r="G3568" s="37"/>
      <c r="H3568" s="37"/>
      <c r="I3568" s="37"/>
      <c r="J3568" s="38" t="str">
        <f t="shared" si="289"/>
        <v>S</v>
      </c>
      <c r="K3568" s="38"/>
      <c r="L3568" s="38"/>
      <c r="M3568" s="38"/>
      <c r="N3568" s="38"/>
      <c r="O3568" s="38"/>
      <c r="P3568" s="38"/>
      <c r="Q3568" s="34">
        <v>32</v>
      </c>
      <c r="R3568" s="34">
        <v>1.58</v>
      </c>
      <c r="U3568" s="39">
        <v>30.42</v>
      </c>
      <c r="V3568" s="34">
        <v>9.2720000000000002</v>
      </c>
      <c r="X3568" s="39"/>
      <c r="AA3568" s="34">
        <v>433.01799999999997</v>
      </c>
      <c r="AB3568" s="34">
        <v>423.74599999999998</v>
      </c>
      <c r="AD3568" s="34">
        <v>8.6150000000000002</v>
      </c>
    </row>
    <row r="3569" spans="1:30" s="34" customFormat="1" x14ac:dyDescent="0.2">
      <c r="A3569" s="34" t="s">
        <v>200</v>
      </c>
      <c r="C3569" s="36">
        <v>317</v>
      </c>
      <c r="D3569" s="37">
        <v>31242</v>
      </c>
      <c r="E3569" s="37"/>
      <c r="F3569" s="37"/>
      <c r="G3569" s="37"/>
      <c r="H3569" s="37"/>
      <c r="I3569" s="37"/>
      <c r="J3569" s="38" t="str">
        <f t="shared" si="289"/>
        <v>S</v>
      </c>
      <c r="K3569" s="38"/>
      <c r="L3569" s="38"/>
      <c r="M3569" s="38"/>
      <c r="N3569" s="38"/>
      <c r="O3569" s="38"/>
      <c r="P3569" s="38"/>
      <c r="Q3569" s="34">
        <v>32</v>
      </c>
      <c r="R3569" s="34">
        <v>1.54</v>
      </c>
      <c r="U3569" s="39">
        <v>30.46</v>
      </c>
      <c r="V3569" s="34">
        <v>9.2840000000000007</v>
      </c>
      <c r="X3569" s="39"/>
      <c r="AA3569" s="34">
        <v>433.01799999999997</v>
      </c>
      <c r="AB3569" s="34">
        <v>423.73399999999998</v>
      </c>
      <c r="AD3569" s="34">
        <v>8.6270000000000007</v>
      </c>
    </row>
    <row r="3570" spans="1:30" s="34" customFormat="1" x14ac:dyDescent="0.2">
      <c r="A3570" s="34" t="s">
        <v>200</v>
      </c>
      <c r="C3570" s="36">
        <v>317</v>
      </c>
      <c r="D3570" s="37">
        <v>31249</v>
      </c>
      <c r="E3570" s="37"/>
      <c r="F3570" s="37"/>
      <c r="G3570" s="37"/>
      <c r="H3570" s="37"/>
      <c r="I3570" s="37"/>
      <c r="J3570" s="38" t="str">
        <f t="shared" si="289"/>
        <v>S</v>
      </c>
      <c r="K3570" s="38"/>
      <c r="L3570" s="38"/>
      <c r="M3570" s="38"/>
      <c r="N3570" s="38"/>
      <c r="O3570" s="38"/>
      <c r="P3570" s="38"/>
      <c r="Q3570" s="34">
        <v>32</v>
      </c>
      <c r="R3570" s="34">
        <v>1.55</v>
      </c>
      <c r="U3570" s="39">
        <v>30.45</v>
      </c>
      <c r="V3570" s="34">
        <v>9.2810000000000006</v>
      </c>
      <c r="X3570" s="39"/>
      <c r="AA3570" s="34">
        <v>433.01799999999997</v>
      </c>
      <c r="AB3570" s="34">
        <v>423.73700000000002</v>
      </c>
      <c r="AD3570" s="34">
        <v>8.6240000000000006</v>
      </c>
    </row>
    <row r="3571" spans="1:30" s="34" customFormat="1" x14ac:dyDescent="0.2">
      <c r="A3571" s="34" t="s">
        <v>200</v>
      </c>
      <c r="C3571" s="36">
        <v>317</v>
      </c>
      <c r="D3571" s="37">
        <v>31256</v>
      </c>
      <c r="E3571" s="37"/>
      <c r="F3571" s="37"/>
      <c r="G3571" s="37"/>
      <c r="H3571" s="37"/>
      <c r="I3571" s="37"/>
      <c r="J3571" s="38" t="str">
        <f t="shared" ref="J3571:J3634" si="290">IF(ISBLANK(Q3571),"V","S")</f>
        <v>S</v>
      </c>
      <c r="K3571" s="38"/>
      <c r="L3571" s="38"/>
      <c r="M3571" s="38"/>
      <c r="N3571" s="38"/>
      <c r="O3571" s="38"/>
      <c r="P3571" s="38"/>
      <c r="Q3571" s="34">
        <v>32</v>
      </c>
      <c r="R3571" s="34">
        <v>1.59</v>
      </c>
      <c r="U3571" s="39">
        <v>30.41</v>
      </c>
      <c r="V3571" s="34">
        <v>9.2690000000000001</v>
      </c>
      <c r="X3571" s="39"/>
      <c r="AA3571" s="34">
        <v>433.01799999999997</v>
      </c>
      <c r="AB3571" s="34">
        <v>423.74900000000002</v>
      </c>
      <c r="AD3571" s="34">
        <v>8.6120000000000001</v>
      </c>
    </row>
    <row r="3572" spans="1:30" s="34" customFormat="1" x14ac:dyDescent="0.2">
      <c r="A3572" s="34" t="s">
        <v>200</v>
      </c>
      <c r="C3572" s="36">
        <v>317</v>
      </c>
      <c r="D3572" s="37">
        <v>31263</v>
      </c>
      <c r="E3572" s="37"/>
      <c r="F3572" s="37"/>
      <c r="G3572" s="37"/>
      <c r="H3572" s="37"/>
      <c r="I3572" s="37"/>
      <c r="J3572" s="38" t="str">
        <f t="shared" si="290"/>
        <v>S</v>
      </c>
      <c r="K3572" s="38"/>
      <c r="L3572" s="38"/>
      <c r="M3572" s="38"/>
      <c r="N3572" s="38"/>
      <c r="O3572" s="38"/>
      <c r="P3572" s="38"/>
      <c r="Q3572" s="34">
        <v>32</v>
      </c>
      <c r="R3572" s="34">
        <v>1.55</v>
      </c>
      <c r="U3572" s="39">
        <v>30.45</v>
      </c>
      <c r="V3572" s="34">
        <v>9.2810000000000006</v>
      </c>
      <c r="X3572" s="39"/>
      <c r="AA3572" s="34">
        <v>433.01799999999997</v>
      </c>
      <c r="AB3572" s="34">
        <v>423.73700000000002</v>
      </c>
      <c r="AD3572" s="34">
        <v>8.6240000000000006</v>
      </c>
    </row>
    <row r="3573" spans="1:30" s="34" customFormat="1" x14ac:dyDescent="0.2">
      <c r="A3573" s="34" t="s">
        <v>200</v>
      </c>
      <c r="C3573" s="36">
        <v>317</v>
      </c>
      <c r="D3573" s="37">
        <v>31270</v>
      </c>
      <c r="E3573" s="37"/>
      <c r="F3573" s="37"/>
      <c r="G3573" s="37"/>
      <c r="H3573" s="37"/>
      <c r="I3573" s="37"/>
      <c r="J3573" s="38" t="str">
        <f t="shared" si="290"/>
        <v>S</v>
      </c>
      <c r="K3573" s="38"/>
      <c r="L3573" s="38"/>
      <c r="M3573" s="38"/>
      <c r="N3573" s="38"/>
      <c r="O3573" s="38"/>
      <c r="P3573" s="38"/>
      <c r="Q3573" s="34">
        <v>32</v>
      </c>
      <c r="R3573" s="34">
        <v>1.54</v>
      </c>
      <c r="U3573" s="39">
        <v>30.46</v>
      </c>
      <c r="V3573" s="34">
        <v>9.2840000000000007</v>
      </c>
      <c r="X3573" s="39"/>
      <c r="AA3573" s="34">
        <v>433.01799999999997</v>
      </c>
      <c r="AB3573" s="34">
        <v>423.73399999999998</v>
      </c>
      <c r="AD3573" s="34">
        <v>8.6270000000000007</v>
      </c>
    </row>
    <row r="3574" spans="1:30" s="34" customFormat="1" x14ac:dyDescent="0.2">
      <c r="A3574" s="34" t="s">
        <v>200</v>
      </c>
      <c r="C3574" s="36">
        <v>317</v>
      </c>
      <c r="D3574" s="37">
        <v>31272</v>
      </c>
      <c r="E3574" s="37"/>
      <c r="F3574" s="37"/>
      <c r="G3574" s="37"/>
      <c r="H3574" s="37"/>
      <c r="I3574" s="37"/>
      <c r="J3574" s="38" t="str">
        <f t="shared" si="290"/>
        <v>S</v>
      </c>
      <c r="K3574" s="38"/>
      <c r="L3574" s="38"/>
      <c r="M3574" s="38"/>
      <c r="N3574" s="38"/>
      <c r="O3574" s="38"/>
      <c r="P3574" s="38"/>
      <c r="Q3574" s="34">
        <v>31</v>
      </c>
      <c r="R3574" s="34">
        <v>0.56999999999999995</v>
      </c>
      <c r="U3574" s="39">
        <v>30.43</v>
      </c>
      <c r="V3574" s="34">
        <v>9.2750000000000004</v>
      </c>
      <c r="X3574" s="39"/>
      <c r="AA3574" s="34">
        <v>433.01799999999997</v>
      </c>
      <c r="AB3574" s="34">
        <v>423.74299999999999</v>
      </c>
      <c r="AD3574" s="34">
        <v>8.6180000000000003</v>
      </c>
    </row>
    <row r="3575" spans="1:30" s="34" customFormat="1" x14ac:dyDescent="0.2">
      <c r="A3575" s="34" t="s">
        <v>200</v>
      </c>
      <c r="C3575" s="36">
        <v>317</v>
      </c>
      <c r="D3575" s="37">
        <v>31277</v>
      </c>
      <c r="E3575" s="37"/>
      <c r="F3575" s="37"/>
      <c r="G3575" s="37"/>
      <c r="H3575" s="37"/>
      <c r="I3575" s="37"/>
      <c r="J3575" s="38" t="str">
        <f t="shared" si="290"/>
        <v>S</v>
      </c>
      <c r="K3575" s="38"/>
      <c r="L3575" s="38"/>
      <c r="M3575" s="38"/>
      <c r="N3575" s="38"/>
      <c r="O3575" s="38"/>
      <c r="P3575" s="38"/>
      <c r="Q3575" s="34">
        <v>32</v>
      </c>
      <c r="R3575" s="34">
        <v>1.51</v>
      </c>
      <c r="U3575" s="39">
        <v>30.49</v>
      </c>
      <c r="V3575" s="34">
        <v>9.2929999999999993</v>
      </c>
      <c r="X3575" s="39"/>
      <c r="AA3575" s="34">
        <v>433.01799999999997</v>
      </c>
      <c r="AB3575" s="34">
        <v>423.72399999999999</v>
      </c>
      <c r="AD3575" s="34">
        <v>8.6359999999999992</v>
      </c>
    </row>
    <row r="3576" spans="1:30" s="34" customFormat="1" x14ac:dyDescent="0.2">
      <c r="A3576" s="34" t="s">
        <v>200</v>
      </c>
      <c r="C3576" s="36">
        <v>317</v>
      </c>
      <c r="D3576" s="37">
        <v>31284</v>
      </c>
      <c r="E3576" s="37"/>
      <c r="F3576" s="37"/>
      <c r="G3576" s="37"/>
      <c r="H3576" s="37"/>
      <c r="I3576" s="37"/>
      <c r="J3576" s="38" t="str">
        <f t="shared" si="290"/>
        <v>S</v>
      </c>
      <c r="K3576" s="38"/>
      <c r="L3576" s="38"/>
      <c r="M3576" s="38"/>
      <c r="N3576" s="38"/>
      <c r="O3576" s="38"/>
      <c r="P3576" s="38"/>
      <c r="Q3576" s="34">
        <v>32</v>
      </c>
      <c r="R3576" s="34">
        <v>1.51</v>
      </c>
      <c r="U3576" s="39">
        <v>30.49</v>
      </c>
      <c r="V3576" s="34">
        <v>9.2929999999999993</v>
      </c>
      <c r="X3576" s="39"/>
      <c r="AA3576" s="34">
        <v>433.01799999999997</v>
      </c>
      <c r="AB3576" s="34">
        <v>423.72399999999999</v>
      </c>
      <c r="AD3576" s="34">
        <v>8.6359999999999992</v>
      </c>
    </row>
    <row r="3577" spans="1:30" s="34" customFormat="1" x14ac:dyDescent="0.2">
      <c r="A3577" s="34" t="s">
        <v>200</v>
      </c>
      <c r="C3577" s="36">
        <v>317</v>
      </c>
      <c r="D3577" s="37">
        <v>31291</v>
      </c>
      <c r="E3577" s="37"/>
      <c r="F3577" s="37"/>
      <c r="G3577" s="37"/>
      <c r="H3577" s="37"/>
      <c r="I3577" s="37"/>
      <c r="J3577" s="38" t="str">
        <f t="shared" si="290"/>
        <v>S</v>
      </c>
      <c r="K3577" s="38"/>
      <c r="L3577" s="38"/>
      <c r="M3577" s="38"/>
      <c r="N3577" s="38"/>
      <c r="O3577" s="38"/>
      <c r="P3577" s="38"/>
      <c r="Q3577" s="34">
        <v>32</v>
      </c>
      <c r="R3577" s="34">
        <v>1.48</v>
      </c>
      <c r="U3577" s="39">
        <v>30.52</v>
      </c>
      <c r="V3577" s="34">
        <v>9.3030000000000008</v>
      </c>
      <c r="X3577" s="39"/>
      <c r="AA3577" s="34">
        <v>433.01799999999997</v>
      </c>
      <c r="AB3577" s="34">
        <v>423.71499999999997</v>
      </c>
      <c r="AD3577" s="34">
        <v>8.6460000000000008</v>
      </c>
    </row>
    <row r="3578" spans="1:30" s="34" customFormat="1" x14ac:dyDescent="0.2">
      <c r="A3578" s="34" t="s">
        <v>200</v>
      </c>
      <c r="C3578" s="36">
        <v>317</v>
      </c>
      <c r="D3578" s="37">
        <v>31298</v>
      </c>
      <c r="E3578" s="37"/>
      <c r="F3578" s="37"/>
      <c r="G3578" s="37"/>
      <c r="H3578" s="37"/>
      <c r="I3578" s="37"/>
      <c r="J3578" s="38" t="str">
        <f t="shared" si="290"/>
        <v>S</v>
      </c>
      <c r="K3578" s="38"/>
      <c r="L3578" s="38"/>
      <c r="M3578" s="38"/>
      <c r="N3578" s="38"/>
      <c r="O3578" s="38"/>
      <c r="P3578" s="38"/>
      <c r="Q3578" s="34">
        <v>32</v>
      </c>
      <c r="R3578" s="34">
        <v>1.44</v>
      </c>
      <c r="U3578" s="39">
        <v>30.56</v>
      </c>
      <c r="V3578" s="34">
        <v>9.3149999999999995</v>
      </c>
      <c r="X3578" s="39"/>
      <c r="AA3578" s="34">
        <v>433.01799999999997</v>
      </c>
      <c r="AB3578" s="34">
        <v>423.70299999999997</v>
      </c>
      <c r="AD3578" s="34">
        <v>8.6579999999999995</v>
      </c>
    </row>
    <row r="3579" spans="1:30" s="34" customFormat="1" x14ac:dyDescent="0.2">
      <c r="A3579" s="34" t="s">
        <v>200</v>
      </c>
      <c r="C3579" s="36">
        <v>317</v>
      </c>
      <c r="D3579" s="37">
        <v>31305</v>
      </c>
      <c r="E3579" s="37"/>
      <c r="F3579" s="37"/>
      <c r="G3579" s="37"/>
      <c r="H3579" s="37"/>
      <c r="I3579" s="37"/>
      <c r="J3579" s="38" t="str">
        <f t="shared" si="290"/>
        <v>S</v>
      </c>
      <c r="K3579" s="38"/>
      <c r="L3579" s="38"/>
      <c r="M3579" s="38"/>
      <c r="N3579" s="38"/>
      <c r="O3579" s="38"/>
      <c r="P3579" s="38"/>
      <c r="Q3579" s="34">
        <v>32</v>
      </c>
      <c r="R3579" s="34">
        <v>1.4</v>
      </c>
      <c r="U3579" s="39">
        <v>30.6</v>
      </c>
      <c r="V3579" s="34">
        <v>9.327</v>
      </c>
      <c r="X3579" s="39"/>
      <c r="AA3579" s="34">
        <v>433.01799999999997</v>
      </c>
      <c r="AB3579" s="34">
        <v>423.69099999999997</v>
      </c>
      <c r="AD3579" s="34">
        <v>8.67</v>
      </c>
    </row>
    <row r="3580" spans="1:30" s="34" customFormat="1" x14ac:dyDescent="0.2">
      <c r="A3580" s="34" t="s">
        <v>200</v>
      </c>
      <c r="C3580" s="36">
        <v>317</v>
      </c>
      <c r="D3580" s="37">
        <v>31312</v>
      </c>
      <c r="E3580" s="37"/>
      <c r="F3580" s="37"/>
      <c r="G3580" s="37"/>
      <c r="H3580" s="37"/>
      <c r="I3580" s="37"/>
      <c r="J3580" s="38" t="str">
        <f t="shared" si="290"/>
        <v>S</v>
      </c>
      <c r="K3580" s="38"/>
      <c r="L3580" s="38"/>
      <c r="M3580" s="38"/>
      <c r="N3580" s="38"/>
      <c r="O3580" s="38"/>
      <c r="P3580" s="38"/>
      <c r="Q3580" s="34">
        <v>32</v>
      </c>
      <c r="R3580" s="34">
        <v>1.4</v>
      </c>
      <c r="U3580" s="39">
        <v>30.6</v>
      </c>
      <c r="V3580" s="34">
        <v>9.327</v>
      </c>
      <c r="X3580" s="39"/>
      <c r="AA3580" s="34">
        <v>433.01799999999997</v>
      </c>
      <c r="AB3580" s="34">
        <v>423.69099999999997</v>
      </c>
      <c r="AD3580" s="34">
        <v>8.67</v>
      </c>
    </row>
    <row r="3581" spans="1:30" s="34" customFormat="1" x14ac:dyDescent="0.2">
      <c r="A3581" s="34" t="s">
        <v>200</v>
      </c>
      <c r="C3581" s="36">
        <v>317</v>
      </c>
      <c r="D3581" s="37">
        <v>31317</v>
      </c>
      <c r="E3581" s="37"/>
      <c r="F3581" s="37"/>
      <c r="G3581" s="37"/>
      <c r="H3581" s="37"/>
      <c r="I3581" s="37"/>
      <c r="J3581" s="38" t="str">
        <f t="shared" si="290"/>
        <v>S</v>
      </c>
      <c r="K3581" s="38"/>
      <c r="L3581" s="38"/>
      <c r="M3581" s="38"/>
      <c r="N3581" s="38"/>
      <c r="O3581" s="38"/>
      <c r="P3581" s="38"/>
      <c r="Q3581" s="34">
        <v>32</v>
      </c>
      <c r="R3581" s="34">
        <v>1.41</v>
      </c>
      <c r="U3581" s="39">
        <v>30.59</v>
      </c>
      <c r="V3581" s="34">
        <v>9.3239999999999998</v>
      </c>
      <c r="X3581" s="39"/>
      <c r="AA3581" s="34">
        <v>433.01799999999997</v>
      </c>
      <c r="AB3581" s="34">
        <v>423.69400000000002</v>
      </c>
      <c r="AD3581" s="34">
        <v>8.6669999999999998</v>
      </c>
    </row>
    <row r="3582" spans="1:30" s="34" customFormat="1" x14ac:dyDescent="0.2">
      <c r="A3582" s="34" t="s">
        <v>200</v>
      </c>
      <c r="C3582" s="36">
        <v>317</v>
      </c>
      <c r="D3582" s="37">
        <v>31326</v>
      </c>
      <c r="E3582" s="37"/>
      <c r="F3582" s="37"/>
      <c r="G3582" s="37"/>
      <c r="H3582" s="37"/>
      <c r="I3582" s="37"/>
      <c r="J3582" s="38" t="str">
        <f t="shared" si="290"/>
        <v>S</v>
      </c>
      <c r="K3582" s="38"/>
      <c r="L3582" s="38"/>
      <c r="M3582" s="38"/>
      <c r="N3582" s="38"/>
      <c r="O3582" s="38"/>
      <c r="P3582" s="38"/>
      <c r="Q3582" s="34">
        <v>32</v>
      </c>
      <c r="R3582" s="34">
        <v>1.4</v>
      </c>
      <c r="U3582" s="39">
        <v>30.6</v>
      </c>
      <c r="V3582" s="34">
        <v>9.327</v>
      </c>
      <c r="X3582" s="39"/>
      <c r="AA3582" s="34">
        <v>433.01799999999997</v>
      </c>
      <c r="AB3582" s="34">
        <v>423.69099999999997</v>
      </c>
      <c r="AD3582" s="34">
        <v>8.67</v>
      </c>
    </row>
    <row r="3583" spans="1:30" s="34" customFormat="1" x14ac:dyDescent="0.2">
      <c r="A3583" s="34" t="s">
        <v>200</v>
      </c>
      <c r="C3583" s="36">
        <v>317</v>
      </c>
      <c r="D3583" s="37">
        <v>31333</v>
      </c>
      <c r="E3583" s="37"/>
      <c r="F3583" s="37"/>
      <c r="G3583" s="37"/>
      <c r="H3583" s="37"/>
      <c r="I3583" s="37"/>
      <c r="J3583" s="38" t="str">
        <f t="shared" si="290"/>
        <v>S</v>
      </c>
      <c r="K3583" s="38"/>
      <c r="L3583" s="38"/>
      <c r="M3583" s="38"/>
      <c r="N3583" s="38"/>
      <c r="O3583" s="38"/>
      <c r="P3583" s="38"/>
      <c r="Q3583" s="34">
        <v>32</v>
      </c>
      <c r="R3583" s="34">
        <v>1.38</v>
      </c>
      <c r="U3583" s="39">
        <v>30.62</v>
      </c>
      <c r="V3583" s="34">
        <v>9.3330000000000002</v>
      </c>
      <c r="X3583" s="39"/>
      <c r="AA3583" s="34">
        <v>433.01799999999997</v>
      </c>
      <c r="AB3583" s="34">
        <v>423.685</v>
      </c>
      <c r="AD3583" s="34">
        <v>8.6760000000000002</v>
      </c>
    </row>
    <row r="3584" spans="1:30" s="34" customFormat="1" x14ac:dyDescent="0.2">
      <c r="A3584" s="34" t="s">
        <v>200</v>
      </c>
      <c r="C3584" s="36">
        <v>317</v>
      </c>
      <c r="D3584" s="37">
        <v>31340</v>
      </c>
      <c r="E3584" s="37"/>
      <c r="F3584" s="37"/>
      <c r="G3584" s="37"/>
      <c r="H3584" s="37"/>
      <c r="I3584" s="37"/>
      <c r="J3584" s="38" t="str">
        <f t="shared" si="290"/>
        <v>S</v>
      </c>
      <c r="K3584" s="38"/>
      <c r="L3584" s="38"/>
      <c r="M3584" s="38"/>
      <c r="N3584" s="38"/>
      <c r="O3584" s="38"/>
      <c r="P3584" s="38"/>
      <c r="Q3584" s="34">
        <v>32</v>
      </c>
      <c r="R3584" s="34">
        <v>1.38</v>
      </c>
      <c r="U3584" s="39">
        <v>30.62</v>
      </c>
      <c r="V3584" s="34">
        <v>9.3330000000000002</v>
      </c>
      <c r="X3584" s="39"/>
      <c r="AA3584" s="34">
        <v>433.01799999999997</v>
      </c>
      <c r="AB3584" s="34">
        <v>423.685</v>
      </c>
      <c r="AD3584" s="34">
        <v>8.6760000000000002</v>
      </c>
    </row>
    <row r="3585" spans="1:30" s="34" customFormat="1" x14ac:dyDescent="0.2">
      <c r="A3585" s="34" t="s">
        <v>200</v>
      </c>
      <c r="C3585" s="36">
        <v>317</v>
      </c>
      <c r="D3585" s="37">
        <v>31347</v>
      </c>
      <c r="E3585" s="37"/>
      <c r="F3585" s="37"/>
      <c r="G3585" s="37"/>
      <c r="H3585" s="37"/>
      <c r="I3585" s="37"/>
      <c r="J3585" s="38" t="str">
        <f t="shared" si="290"/>
        <v>S</v>
      </c>
      <c r="K3585" s="38"/>
      <c r="L3585" s="38"/>
      <c r="M3585" s="38"/>
      <c r="N3585" s="38"/>
      <c r="O3585" s="38"/>
      <c r="P3585" s="38"/>
      <c r="Q3585" s="34">
        <v>32</v>
      </c>
      <c r="R3585" s="34">
        <v>1.36</v>
      </c>
      <c r="U3585" s="39">
        <v>30.64</v>
      </c>
      <c r="V3585" s="34">
        <v>9.3390000000000004</v>
      </c>
      <c r="X3585" s="39"/>
      <c r="AA3585" s="34">
        <v>433.01799999999997</v>
      </c>
      <c r="AB3585" s="34">
        <f t="shared" ref="AB3585:AB3614" si="291">AA3585-V3585</f>
        <v>423.67899999999997</v>
      </c>
      <c r="AD3585" s="34">
        <f t="shared" ref="AD3585:AD3614" si="292">432.361-AB3585</f>
        <v>8.6820000000000164</v>
      </c>
    </row>
    <row r="3586" spans="1:30" s="34" customFormat="1" x14ac:dyDescent="0.2">
      <c r="A3586" s="34" t="s">
        <v>200</v>
      </c>
      <c r="C3586" s="36">
        <v>317</v>
      </c>
      <c r="D3586" s="37">
        <v>31437</v>
      </c>
      <c r="E3586" s="37"/>
      <c r="F3586" s="37"/>
      <c r="G3586" s="37"/>
      <c r="H3586" s="37"/>
      <c r="I3586" s="37"/>
      <c r="J3586" s="38" t="str">
        <f t="shared" si="290"/>
        <v>S</v>
      </c>
      <c r="K3586" s="38"/>
      <c r="L3586" s="38"/>
      <c r="M3586" s="38"/>
      <c r="N3586" s="38"/>
      <c r="O3586" s="38"/>
      <c r="P3586" s="38"/>
      <c r="Q3586" s="34">
        <v>32</v>
      </c>
      <c r="R3586" s="34">
        <v>1.1499999999999999</v>
      </c>
      <c r="U3586" s="39">
        <v>30.85</v>
      </c>
      <c r="V3586" s="34">
        <v>9.4030000000000005</v>
      </c>
      <c r="X3586" s="39"/>
      <c r="AA3586" s="34">
        <v>433.01799999999997</v>
      </c>
      <c r="AB3586" s="34">
        <f t="shared" si="291"/>
        <v>423.61499999999995</v>
      </c>
      <c r="AD3586" s="34">
        <f t="shared" si="292"/>
        <v>8.7460000000000377</v>
      </c>
    </row>
    <row r="3587" spans="1:30" s="34" customFormat="1" x14ac:dyDescent="0.2">
      <c r="A3587" s="34" t="s">
        <v>200</v>
      </c>
      <c r="C3587" s="36">
        <v>317</v>
      </c>
      <c r="D3587" s="37">
        <v>31451</v>
      </c>
      <c r="E3587" s="37"/>
      <c r="F3587" s="37"/>
      <c r="G3587" s="37"/>
      <c r="H3587" s="37"/>
      <c r="I3587" s="37"/>
      <c r="J3587" s="38" t="str">
        <f t="shared" si="290"/>
        <v>S</v>
      </c>
      <c r="K3587" s="38"/>
      <c r="L3587" s="38"/>
      <c r="M3587" s="38"/>
      <c r="N3587" s="38"/>
      <c r="O3587" s="38"/>
      <c r="P3587" s="38"/>
      <c r="Q3587" s="34">
        <v>32</v>
      </c>
      <c r="R3587" s="34">
        <v>1.08</v>
      </c>
      <c r="U3587" s="39">
        <v>30.92</v>
      </c>
      <c r="V3587" s="34">
        <v>9.4250000000000007</v>
      </c>
      <c r="X3587" s="39"/>
      <c r="AA3587" s="34">
        <v>433.01799999999997</v>
      </c>
      <c r="AB3587" s="34">
        <f t="shared" si="291"/>
        <v>423.59299999999996</v>
      </c>
      <c r="AD3587" s="34">
        <f t="shared" si="292"/>
        <v>8.7680000000000291</v>
      </c>
    </row>
    <row r="3588" spans="1:30" s="34" customFormat="1" x14ac:dyDescent="0.2">
      <c r="A3588" s="34" t="s">
        <v>200</v>
      </c>
      <c r="C3588" s="36">
        <v>317</v>
      </c>
      <c r="D3588" s="37">
        <v>31458</v>
      </c>
      <c r="E3588" s="37"/>
      <c r="F3588" s="37"/>
      <c r="G3588" s="37"/>
      <c r="H3588" s="37"/>
      <c r="I3588" s="37"/>
      <c r="J3588" s="38" t="str">
        <f t="shared" si="290"/>
        <v>S</v>
      </c>
      <c r="K3588" s="38"/>
      <c r="L3588" s="38"/>
      <c r="M3588" s="38"/>
      <c r="N3588" s="38"/>
      <c r="O3588" s="38"/>
      <c r="P3588" s="38"/>
      <c r="Q3588" s="34">
        <v>32</v>
      </c>
      <c r="R3588" s="34">
        <v>1.08</v>
      </c>
      <c r="U3588" s="39">
        <v>30.92</v>
      </c>
      <c r="V3588" s="34">
        <v>9.4250000000000007</v>
      </c>
      <c r="X3588" s="39"/>
      <c r="AA3588" s="34">
        <v>433.01799999999997</v>
      </c>
      <c r="AB3588" s="34">
        <f t="shared" si="291"/>
        <v>423.59299999999996</v>
      </c>
      <c r="AD3588" s="34">
        <f t="shared" si="292"/>
        <v>8.7680000000000291</v>
      </c>
    </row>
    <row r="3589" spans="1:30" s="34" customFormat="1" x14ac:dyDescent="0.2">
      <c r="A3589" s="34" t="s">
        <v>200</v>
      </c>
      <c r="C3589" s="36">
        <v>317</v>
      </c>
      <c r="D3589" s="37">
        <v>31465</v>
      </c>
      <c r="E3589" s="37"/>
      <c r="F3589" s="37"/>
      <c r="G3589" s="37"/>
      <c r="H3589" s="37"/>
      <c r="I3589" s="37"/>
      <c r="J3589" s="38" t="str">
        <f t="shared" si="290"/>
        <v>S</v>
      </c>
      <c r="K3589" s="38"/>
      <c r="L3589" s="38"/>
      <c r="M3589" s="38"/>
      <c r="N3589" s="38"/>
      <c r="O3589" s="38"/>
      <c r="P3589" s="38"/>
      <c r="Q3589" s="34">
        <v>32</v>
      </c>
      <c r="R3589" s="34">
        <v>1.1200000000000001</v>
      </c>
      <c r="U3589" s="39">
        <v>30.88</v>
      </c>
      <c r="V3589" s="34">
        <v>9.4120000000000008</v>
      </c>
      <c r="X3589" s="39"/>
      <c r="AA3589" s="34">
        <v>433.01799999999997</v>
      </c>
      <c r="AB3589" s="34">
        <f t="shared" si="291"/>
        <v>423.60599999999999</v>
      </c>
      <c r="AD3589" s="34">
        <f t="shared" si="292"/>
        <v>8.7549999999999955</v>
      </c>
    </row>
    <row r="3590" spans="1:30" s="34" customFormat="1" x14ac:dyDescent="0.2">
      <c r="A3590" s="34" t="s">
        <v>200</v>
      </c>
      <c r="C3590" s="36">
        <v>317</v>
      </c>
      <c r="D3590" s="37">
        <v>31465</v>
      </c>
      <c r="E3590" s="37"/>
      <c r="F3590" s="37"/>
      <c r="G3590" s="37"/>
      <c r="H3590" s="37"/>
      <c r="I3590" s="37"/>
      <c r="J3590" s="38" t="str">
        <f t="shared" si="290"/>
        <v>S</v>
      </c>
      <c r="K3590" s="38"/>
      <c r="L3590" s="38"/>
      <c r="M3590" s="38"/>
      <c r="N3590" s="38"/>
      <c r="O3590" s="38"/>
      <c r="P3590" s="38"/>
      <c r="Q3590" s="34">
        <v>32</v>
      </c>
      <c r="R3590" s="34">
        <v>1.02</v>
      </c>
      <c r="U3590" s="39">
        <v>30.98</v>
      </c>
      <c r="V3590" s="34">
        <v>9.4429999999999996</v>
      </c>
      <c r="X3590" s="39"/>
      <c r="AA3590" s="34">
        <v>433.01799999999997</v>
      </c>
      <c r="AB3590" s="34">
        <f t="shared" si="291"/>
        <v>423.57499999999999</v>
      </c>
      <c r="AD3590" s="34">
        <f t="shared" si="292"/>
        <v>8.7860000000000014</v>
      </c>
    </row>
    <row r="3591" spans="1:30" s="34" customFormat="1" x14ac:dyDescent="0.2">
      <c r="A3591" s="34" t="s">
        <v>200</v>
      </c>
      <c r="C3591" s="36">
        <v>317</v>
      </c>
      <c r="D3591" s="37">
        <v>31473</v>
      </c>
      <c r="E3591" s="37"/>
      <c r="F3591" s="37"/>
      <c r="G3591" s="37"/>
      <c r="H3591" s="37"/>
      <c r="I3591" s="37"/>
      <c r="J3591" s="38" t="str">
        <f t="shared" si="290"/>
        <v>S</v>
      </c>
      <c r="K3591" s="38"/>
      <c r="L3591" s="38"/>
      <c r="M3591" s="38"/>
      <c r="N3591" s="38"/>
      <c r="O3591" s="38"/>
      <c r="P3591" s="38"/>
      <c r="Q3591" s="34">
        <v>32</v>
      </c>
      <c r="R3591" s="34">
        <v>1</v>
      </c>
      <c r="U3591" s="39">
        <v>31</v>
      </c>
      <c r="V3591" s="34">
        <v>9.4489999999999998</v>
      </c>
      <c r="X3591" s="39"/>
      <c r="AA3591" s="34">
        <v>433.01799999999997</v>
      </c>
      <c r="AB3591" s="34">
        <f t="shared" si="291"/>
        <v>423.56899999999996</v>
      </c>
      <c r="AD3591" s="34">
        <f t="shared" si="292"/>
        <v>8.79200000000003</v>
      </c>
    </row>
    <row r="3592" spans="1:30" s="34" customFormat="1" x14ac:dyDescent="0.2">
      <c r="A3592" s="34" t="s">
        <v>200</v>
      </c>
      <c r="C3592" s="36">
        <v>317</v>
      </c>
      <c r="D3592" s="37">
        <v>31487</v>
      </c>
      <c r="E3592" s="37"/>
      <c r="F3592" s="37"/>
      <c r="G3592" s="37"/>
      <c r="H3592" s="37"/>
      <c r="I3592" s="37"/>
      <c r="J3592" s="38" t="str">
        <f t="shared" si="290"/>
        <v>S</v>
      </c>
      <c r="K3592" s="38"/>
      <c r="L3592" s="38"/>
      <c r="M3592" s="38"/>
      <c r="N3592" s="38"/>
      <c r="O3592" s="38"/>
      <c r="P3592" s="38"/>
      <c r="Q3592" s="34">
        <v>32</v>
      </c>
      <c r="R3592" s="34">
        <v>0.98</v>
      </c>
      <c r="U3592" s="39">
        <v>31.02</v>
      </c>
      <c r="V3592" s="34">
        <v>9.4550000000000001</v>
      </c>
      <c r="X3592" s="39"/>
      <c r="AA3592" s="34">
        <v>433.01799999999997</v>
      </c>
      <c r="AB3592" s="34">
        <f t="shared" si="291"/>
        <v>423.56299999999999</v>
      </c>
      <c r="AD3592" s="34">
        <f t="shared" si="292"/>
        <v>8.7980000000000018</v>
      </c>
    </row>
    <row r="3593" spans="1:30" s="34" customFormat="1" x14ac:dyDescent="0.2">
      <c r="A3593" s="34" t="s">
        <v>200</v>
      </c>
      <c r="C3593" s="36">
        <v>317</v>
      </c>
      <c r="D3593" s="37">
        <v>31493</v>
      </c>
      <c r="E3593" s="37"/>
      <c r="F3593" s="37"/>
      <c r="G3593" s="37"/>
      <c r="H3593" s="37"/>
      <c r="I3593" s="37"/>
      <c r="J3593" s="38" t="str">
        <f t="shared" si="290"/>
        <v>S</v>
      </c>
      <c r="K3593" s="38"/>
      <c r="L3593" s="38"/>
      <c r="M3593" s="38"/>
      <c r="N3593" s="38"/>
      <c r="O3593" s="38"/>
      <c r="P3593" s="38"/>
      <c r="Q3593" s="34">
        <v>32</v>
      </c>
      <c r="R3593" s="34">
        <v>0.97</v>
      </c>
      <c r="U3593" s="39">
        <v>31.03</v>
      </c>
      <c r="V3593" s="34">
        <v>9.4580000000000002</v>
      </c>
      <c r="X3593" s="39"/>
      <c r="AA3593" s="34">
        <v>433.01799999999997</v>
      </c>
      <c r="AB3593" s="34">
        <f t="shared" si="291"/>
        <v>423.55999999999995</v>
      </c>
      <c r="AD3593" s="34">
        <f t="shared" si="292"/>
        <v>8.8010000000000446</v>
      </c>
    </row>
    <row r="3594" spans="1:30" s="34" customFormat="1" x14ac:dyDescent="0.2">
      <c r="A3594" s="34" t="s">
        <v>200</v>
      </c>
      <c r="C3594" s="36">
        <v>317</v>
      </c>
      <c r="D3594" s="37">
        <v>31500</v>
      </c>
      <c r="E3594" s="37"/>
      <c r="F3594" s="37"/>
      <c r="G3594" s="37"/>
      <c r="H3594" s="37"/>
      <c r="I3594" s="37"/>
      <c r="J3594" s="38" t="str">
        <f t="shared" si="290"/>
        <v>S</v>
      </c>
      <c r="K3594" s="38"/>
      <c r="L3594" s="38"/>
      <c r="M3594" s="38"/>
      <c r="N3594" s="38"/>
      <c r="O3594" s="38"/>
      <c r="P3594" s="38"/>
      <c r="Q3594" s="34">
        <v>32</v>
      </c>
      <c r="R3594" s="34">
        <v>1.1000000000000001</v>
      </c>
      <c r="U3594" s="39">
        <v>30.9</v>
      </c>
      <c r="V3594" s="34">
        <v>9.4179999999999993</v>
      </c>
      <c r="X3594" s="39"/>
      <c r="AA3594" s="34">
        <v>433.01799999999997</v>
      </c>
      <c r="AB3594" s="34">
        <f t="shared" si="291"/>
        <v>423.59999999999997</v>
      </c>
      <c r="AD3594" s="34">
        <f t="shared" si="292"/>
        <v>8.7610000000000241</v>
      </c>
    </row>
    <row r="3595" spans="1:30" s="34" customFormat="1" x14ac:dyDescent="0.2">
      <c r="A3595" s="34" t="s">
        <v>200</v>
      </c>
      <c r="C3595" s="36">
        <v>317</v>
      </c>
      <c r="D3595" s="37">
        <v>31507</v>
      </c>
      <c r="E3595" s="37"/>
      <c r="F3595" s="37"/>
      <c r="G3595" s="37"/>
      <c r="H3595" s="37"/>
      <c r="I3595" s="37"/>
      <c r="J3595" s="38" t="str">
        <f t="shared" si="290"/>
        <v>S</v>
      </c>
      <c r="K3595" s="38"/>
      <c r="L3595" s="38"/>
      <c r="M3595" s="38"/>
      <c r="N3595" s="38"/>
      <c r="O3595" s="38"/>
      <c r="P3595" s="38"/>
      <c r="Q3595" s="34">
        <v>32</v>
      </c>
      <c r="R3595" s="34">
        <v>1.1499999999999999</v>
      </c>
      <c r="U3595" s="39">
        <v>30.85</v>
      </c>
      <c r="V3595" s="34">
        <v>9.4030000000000005</v>
      </c>
      <c r="X3595" s="39"/>
      <c r="AA3595" s="34">
        <v>433.01799999999997</v>
      </c>
      <c r="AB3595" s="34">
        <f t="shared" si="291"/>
        <v>423.61499999999995</v>
      </c>
      <c r="AD3595" s="34">
        <f t="shared" si="292"/>
        <v>8.7460000000000377</v>
      </c>
    </row>
    <row r="3596" spans="1:30" s="34" customFormat="1" x14ac:dyDescent="0.2">
      <c r="A3596" s="34" t="s">
        <v>200</v>
      </c>
      <c r="C3596" s="36">
        <v>317</v>
      </c>
      <c r="D3596" s="37">
        <v>31515</v>
      </c>
      <c r="E3596" s="37"/>
      <c r="F3596" s="37"/>
      <c r="G3596" s="37"/>
      <c r="H3596" s="37"/>
      <c r="I3596" s="37"/>
      <c r="J3596" s="38" t="str">
        <f t="shared" si="290"/>
        <v>S</v>
      </c>
      <c r="K3596" s="38"/>
      <c r="L3596" s="38"/>
      <c r="M3596" s="38"/>
      <c r="N3596" s="38"/>
      <c r="O3596" s="38"/>
      <c r="P3596" s="38"/>
      <c r="Q3596" s="34">
        <v>32</v>
      </c>
      <c r="R3596" s="34">
        <v>1.23</v>
      </c>
      <c r="U3596" s="39">
        <v>30.77</v>
      </c>
      <c r="V3596" s="34">
        <v>9.3789999999999996</v>
      </c>
      <c r="X3596" s="39"/>
      <c r="AA3596" s="34">
        <v>433.01799999999997</v>
      </c>
      <c r="AB3596" s="34">
        <f t="shared" si="291"/>
        <v>423.63899999999995</v>
      </c>
      <c r="AD3596" s="34">
        <f t="shared" si="292"/>
        <v>8.7220000000000368</v>
      </c>
    </row>
    <row r="3597" spans="1:30" s="34" customFormat="1" x14ac:dyDescent="0.2">
      <c r="A3597" s="34" t="s">
        <v>200</v>
      </c>
      <c r="C3597" s="36">
        <v>317</v>
      </c>
      <c r="D3597" s="37">
        <v>31522</v>
      </c>
      <c r="E3597" s="37"/>
      <c r="F3597" s="37"/>
      <c r="G3597" s="37"/>
      <c r="H3597" s="37"/>
      <c r="I3597" s="37"/>
      <c r="J3597" s="38" t="str">
        <f t="shared" si="290"/>
        <v>S</v>
      </c>
      <c r="K3597" s="38"/>
      <c r="L3597" s="38"/>
      <c r="M3597" s="38"/>
      <c r="N3597" s="38"/>
      <c r="O3597" s="38"/>
      <c r="P3597" s="38"/>
      <c r="Q3597" s="34">
        <v>32</v>
      </c>
      <c r="R3597" s="34">
        <v>1.28</v>
      </c>
      <c r="U3597" s="39">
        <v>30.72</v>
      </c>
      <c r="V3597" s="34">
        <v>9.3640000000000008</v>
      </c>
      <c r="X3597" s="39"/>
      <c r="AA3597" s="34">
        <v>433.01799999999997</v>
      </c>
      <c r="AB3597" s="34">
        <f t="shared" si="291"/>
        <v>423.654</v>
      </c>
      <c r="AD3597" s="34">
        <f t="shared" si="292"/>
        <v>8.7069999999999936</v>
      </c>
    </row>
    <row r="3598" spans="1:30" s="34" customFormat="1" x14ac:dyDescent="0.2">
      <c r="A3598" s="34" t="s">
        <v>200</v>
      </c>
      <c r="C3598" s="36">
        <v>317</v>
      </c>
      <c r="D3598" s="37">
        <v>31529</v>
      </c>
      <c r="E3598" s="37"/>
      <c r="F3598" s="37"/>
      <c r="G3598" s="37"/>
      <c r="H3598" s="37"/>
      <c r="I3598" s="37"/>
      <c r="J3598" s="38" t="str">
        <f t="shared" si="290"/>
        <v>S</v>
      </c>
      <c r="K3598" s="38"/>
      <c r="L3598" s="38"/>
      <c r="M3598" s="38"/>
      <c r="N3598" s="38"/>
      <c r="O3598" s="38"/>
      <c r="P3598" s="38"/>
      <c r="Q3598" s="34">
        <v>32</v>
      </c>
      <c r="R3598" s="34">
        <v>1.37</v>
      </c>
      <c r="U3598" s="39">
        <v>30.63</v>
      </c>
      <c r="V3598" s="34">
        <v>9.3360000000000003</v>
      </c>
      <c r="X3598" s="39"/>
      <c r="AA3598" s="34">
        <v>433.01799999999997</v>
      </c>
      <c r="AB3598" s="34">
        <f t="shared" si="291"/>
        <v>423.68199999999996</v>
      </c>
      <c r="AD3598" s="34">
        <f t="shared" si="292"/>
        <v>8.6790000000000305</v>
      </c>
    </row>
    <row r="3599" spans="1:30" s="34" customFormat="1" x14ac:dyDescent="0.2">
      <c r="A3599" s="34" t="s">
        <v>200</v>
      </c>
      <c r="C3599" s="36">
        <v>317</v>
      </c>
      <c r="D3599" s="37">
        <v>31537</v>
      </c>
      <c r="E3599" s="37"/>
      <c r="F3599" s="37"/>
      <c r="G3599" s="37"/>
      <c r="H3599" s="37"/>
      <c r="I3599" s="37"/>
      <c r="J3599" s="38" t="str">
        <f t="shared" si="290"/>
        <v>S</v>
      </c>
      <c r="K3599" s="38"/>
      <c r="L3599" s="38"/>
      <c r="M3599" s="38"/>
      <c r="N3599" s="38"/>
      <c r="O3599" s="38"/>
      <c r="P3599" s="38"/>
      <c r="Q3599" s="34">
        <v>32</v>
      </c>
      <c r="R3599" s="34">
        <v>1.42</v>
      </c>
      <c r="U3599" s="39">
        <v>30.58</v>
      </c>
      <c r="V3599" s="34">
        <v>9.3209999999999997</v>
      </c>
      <c r="X3599" s="39"/>
      <c r="AA3599" s="34">
        <v>433.01799999999997</v>
      </c>
      <c r="AB3599" s="34">
        <f t="shared" si="291"/>
        <v>423.69699999999995</v>
      </c>
      <c r="AD3599" s="34">
        <f t="shared" si="292"/>
        <v>8.6640000000000441</v>
      </c>
    </row>
    <row r="3600" spans="1:30" s="34" customFormat="1" x14ac:dyDescent="0.2">
      <c r="A3600" s="34" t="s">
        <v>200</v>
      </c>
      <c r="C3600" s="36">
        <v>317</v>
      </c>
      <c r="D3600" s="37">
        <v>31543</v>
      </c>
      <c r="E3600" s="37"/>
      <c r="F3600" s="37"/>
      <c r="G3600" s="37"/>
      <c r="H3600" s="37"/>
      <c r="I3600" s="37"/>
      <c r="J3600" s="38" t="str">
        <f t="shared" si="290"/>
        <v>S</v>
      </c>
      <c r="K3600" s="38"/>
      <c r="L3600" s="38"/>
      <c r="M3600" s="38"/>
      <c r="N3600" s="38"/>
      <c r="O3600" s="38"/>
      <c r="P3600" s="38"/>
      <c r="Q3600" s="34">
        <v>32</v>
      </c>
      <c r="R3600" s="34">
        <v>1.48</v>
      </c>
      <c r="U3600" s="39">
        <v>30.52</v>
      </c>
      <c r="V3600" s="34">
        <v>9.3030000000000008</v>
      </c>
      <c r="X3600" s="39"/>
      <c r="AA3600" s="34">
        <v>433.01799999999997</v>
      </c>
      <c r="AB3600" s="34">
        <f t="shared" si="291"/>
        <v>423.71499999999997</v>
      </c>
      <c r="AD3600" s="34">
        <f t="shared" si="292"/>
        <v>8.646000000000015</v>
      </c>
    </row>
    <row r="3601" spans="1:32" s="34" customFormat="1" x14ac:dyDescent="0.2">
      <c r="A3601" s="34" t="s">
        <v>200</v>
      </c>
      <c r="C3601" s="36">
        <v>317</v>
      </c>
      <c r="D3601" s="37">
        <v>31551</v>
      </c>
      <c r="E3601" s="37"/>
      <c r="F3601" s="37"/>
      <c r="G3601" s="37"/>
      <c r="H3601" s="37"/>
      <c r="I3601" s="37"/>
      <c r="J3601" s="38" t="str">
        <f t="shared" si="290"/>
        <v>S</v>
      </c>
      <c r="K3601" s="38"/>
      <c r="L3601" s="38"/>
      <c r="M3601" s="38"/>
      <c r="N3601" s="38"/>
      <c r="O3601" s="38"/>
      <c r="P3601" s="38"/>
      <c r="Q3601" s="34">
        <v>32</v>
      </c>
      <c r="R3601" s="34">
        <v>1.57</v>
      </c>
      <c r="U3601" s="39">
        <v>30.43</v>
      </c>
      <c r="V3601" s="34">
        <v>9.2750000000000004</v>
      </c>
      <c r="X3601" s="39"/>
      <c r="AA3601" s="34">
        <v>433.01799999999997</v>
      </c>
      <c r="AB3601" s="34">
        <f t="shared" si="291"/>
        <v>423.74299999999999</v>
      </c>
      <c r="AD3601" s="34">
        <f t="shared" si="292"/>
        <v>8.617999999999995</v>
      </c>
    </row>
    <row r="3602" spans="1:32" s="34" customFormat="1" x14ac:dyDescent="0.2">
      <c r="A3602" s="34" t="s">
        <v>200</v>
      </c>
      <c r="C3602" s="36">
        <v>317</v>
      </c>
      <c r="D3602" s="37">
        <v>31578</v>
      </c>
      <c r="E3602" s="37"/>
      <c r="F3602" s="37"/>
      <c r="G3602" s="37"/>
      <c r="H3602" s="37"/>
      <c r="I3602" s="37"/>
      <c r="J3602" s="38" t="str">
        <f t="shared" si="290"/>
        <v>S</v>
      </c>
      <c r="K3602" s="38"/>
      <c r="L3602" s="38"/>
      <c r="M3602" s="38"/>
      <c r="N3602" s="38"/>
      <c r="O3602" s="38"/>
      <c r="P3602" s="38"/>
      <c r="Q3602" s="34">
        <v>32</v>
      </c>
      <c r="R3602" s="34">
        <v>1.51</v>
      </c>
      <c r="U3602" s="39">
        <v>30.49</v>
      </c>
      <c r="V3602" s="34">
        <v>9.2929999999999993</v>
      </c>
      <c r="X3602" s="39"/>
      <c r="AA3602" s="34">
        <v>433.01799999999997</v>
      </c>
      <c r="AB3602" s="34">
        <f t="shared" si="291"/>
        <v>423.72499999999997</v>
      </c>
      <c r="AD3602" s="34">
        <f t="shared" si="292"/>
        <v>8.6360000000000241</v>
      </c>
    </row>
    <row r="3603" spans="1:32" s="34" customFormat="1" x14ac:dyDescent="0.2">
      <c r="A3603" s="34" t="s">
        <v>200</v>
      </c>
      <c r="C3603" s="36">
        <v>317</v>
      </c>
      <c r="D3603" s="37">
        <v>31592</v>
      </c>
      <c r="E3603" s="37"/>
      <c r="F3603" s="37"/>
      <c r="G3603" s="37"/>
      <c r="H3603" s="37"/>
      <c r="I3603" s="37"/>
      <c r="J3603" s="38" t="str">
        <f t="shared" si="290"/>
        <v>S</v>
      </c>
      <c r="K3603" s="38"/>
      <c r="L3603" s="38"/>
      <c r="M3603" s="38"/>
      <c r="N3603" s="38"/>
      <c r="O3603" s="38"/>
      <c r="P3603" s="38"/>
      <c r="Q3603" s="34">
        <v>32</v>
      </c>
      <c r="R3603" s="34">
        <v>1.54</v>
      </c>
      <c r="U3603" s="39">
        <v>30.46</v>
      </c>
      <c r="V3603" s="34">
        <v>9.2840000000000007</v>
      </c>
      <c r="X3603" s="39"/>
      <c r="AA3603" s="34">
        <v>433.01799999999997</v>
      </c>
      <c r="AB3603" s="34">
        <f t="shared" si="291"/>
        <v>423.73399999999998</v>
      </c>
      <c r="AD3603" s="34">
        <f t="shared" si="292"/>
        <v>8.6270000000000095</v>
      </c>
    </row>
    <row r="3604" spans="1:32" s="34" customFormat="1" x14ac:dyDescent="0.2">
      <c r="A3604" s="34" t="s">
        <v>200</v>
      </c>
      <c r="C3604" s="36">
        <v>317</v>
      </c>
      <c r="D3604" s="37">
        <v>31602</v>
      </c>
      <c r="E3604" s="37"/>
      <c r="F3604" s="37"/>
      <c r="G3604" s="37"/>
      <c r="H3604" s="37"/>
      <c r="I3604" s="37"/>
      <c r="J3604" s="38" t="str">
        <f t="shared" si="290"/>
        <v>S</v>
      </c>
      <c r="K3604" s="38"/>
      <c r="L3604" s="38"/>
      <c r="M3604" s="38"/>
      <c r="N3604" s="38"/>
      <c r="O3604" s="38"/>
      <c r="P3604" s="38"/>
      <c r="Q3604" s="34">
        <v>32</v>
      </c>
      <c r="R3604" s="34">
        <v>1.48</v>
      </c>
      <c r="U3604" s="39">
        <v>30.52</v>
      </c>
      <c r="V3604" s="34">
        <v>9.3030000000000008</v>
      </c>
      <c r="X3604" s="39"/>
      <c r="AA3604" s="34">
        <v>433.01799999999997</v>
      </c>
      <c r="AB3604" s="34">
        <f t="shared" si="291"/>
        <v>423.71499999999997</v>
      </c>
      <c r="AD3604" s="34">
        <f t="shared" si="292"/>
        <v>8.646000000000015</v>
      </c>
    </row>
    <row r="3605" spans="1:32" s="34" customFormat="1" x14ac:dyDescent="0.2">
      <c r="A3605" s="34" t="s">
        <v>200</v>
      </c>
      <c r="C3605" s="36">
        <v>317</v>
      </c>
      <c r="D3605" s="37">
        <v>31606</v>
      </c>
      <c r="E3605" s="37"/>
      <c r="F3605" s="37"/>
      <c r="G3605" s="37"/>
      <c r="H3605" s="37"/>
      <c r="I3605" s="37"/>
      <c r="J3605" s="38" t="str">
        <f t="shared" si="290"/>
        <v>S</v>
      </c>
      <c r="K3605" s="38"/>
      <c r="L3605" s="38"/>
      <c r="M3605" s="38"/>
      <c r="N3605" s="38"/>
      <c r="O3605" s="38"/>
      <c r="P3605" s="38"/>
      <c r="Q3605" s="34">
        <v>32</v>
      </c>
      <c r="R3605" s="34">
        <v>1.41</v>
      </c>
      <c r="U3605" s="39">
        <v>30.59</v>
      </c>
      <c r="V3605" s="34">
        <v>9.3239999999999998</v>
      </c>
      <c r="X3605" s="39"/>
      <c r="AA3605" s="34">
        <v>433.01799999999997</v>
      </c>
      <c r="AB3605" s="34">
        <f t="shared" si="291"/>
        <v>423.69399999999996</v>
      </c>
      <c r="AD3605" s="34">
        <f t="shared" si="292"/>
        <v>8.66700000000003</v>
      </c>
    </row>
    <row r="3606" spans="1:32" s="34" customFormat="1" x14ac:dyDescent="0.2">
      <c r="A3606" s="34" t="s">
        <v>200</v>
      </c>
      <c r="C3606" s="36">
        <v>317</v>
      </c>
      <c r="D3606" s="37">
        <v>31719</v>
      </c>
      <c r="E3606" s="37"/>
      <c r="F3606" s="37"/>
      <c r="G3606" s="37"/>
      <c r="H3606" s="37"/>
      <c r="I3606" s="37"/>
      <c r="J3606" s="38" t="str">
        <f t="shared" si="290"/>
        <v>S</v>
      </c>
      <c r="K3606" s="38"/>
      <c r="L3606" s="38"/>
      <c r="M3606" s="38"/>
      <c r="N3606" s="38"/>
      <c r="O3606" s="38"/>
      <c r="P3606" s="38"/>
      <c r="Q3606" s="34">
        <v>32</v>
      </c>
      <c r="R3606" s="34">
        <v>1.02</v>
      </c>
      <c r="U3606" s="39">
        <v>30.98</v>
      </c>
      <c r="V3606" s="34">
        <v>9.4429999999999996</v>
      </c>
      <c r="X3606" s="39"/>
      <c r="AA3606" s="34">
        <v>433.01799999999997</v>
      </c>
      <c r="AB3606" s="34">
        <f t="shared" si="291"/>
        <v>423.57499999999999</v>
      </c>
      <c r="AD3606" s="34">
        <f t="shared" si="292"/>
        <v>8.7860000000000014</v>
      </c>
    </row>
    <row r="3607" spans="1:32" s="34" customFormat="1" x14ac:dyDescent="0.2">
      <c r="A3607" s="34" t="s">
        <v>200</v>
      </c>
      <c r="C3607" s="36">
        <v>317</v>
      </c>
      <c r="D3607" s="37">
        <v>31760</v>
      </c>
      <c r="E3607" s="37"/>
      <c r="F3607" s="37"/>
      <c r="G3607" s="37"/>
      <c r="H3607" s="37"/>
      <c r="I3607" s="37"/>
      <c r="J3607" s="38" t="str">
        <f t="shared" si="290"/>
        <v>S</v>
      </c>
      <c r="K3607" s="38"/>
      <c r="L3607" s="38"/>
      <c r="M3607" s="38"/>
      <c r="N3607" s="38"/>
      <c r="O3607" s="38"/>
      <c r="P3607" s="38"/>
      <c r="Q3607" s="34">
        <v>32</v>
      </c>
      <c r="R3607" s="34">
        <v>1.1299999999999999</v>
      </c>
      <c r="U3607" s="39">
        <v>30.87</v>
      </c>
      <c r="V3607" s="34">
        <v>9.4090000000000007</v>
      </c>
      <c r="X3607" s="39"/>
      <c r="AA3607" s="34">
        <v>433.01799999999997</v>
      </c>
      <c r="AB3607" s="34">
        <f t="shared" si="291"/>
        <v>423.60899999999998</v>
      </c>
      <c r="AD3607" s="34">
        <f t="shared" si="292"/>
        <v>8.7520000000000095</v>
      </c>
    </row>
    <row r="3608" spans="1:32" s="34" customFormat="1" x14ac:dyDescent="0.2">
      <c r="A3608" s="34" t="s">
        <v>200</v>
      </c>
      <c r="C3608" s="36">
        <v>317</v>
      </c>
      <c r="D3608" s="37">
        <v>31774</v>
      </c>
      <c r="E3608" s="37"/>
      <c r="F3608" s="37"/>
      <c r="G3608" s="37"/>
      <c r="H3608" s="37"/>
      <c r="I3608" s="37"/>
      <c r="J3608" s="38" t="str">
        <f t="shared" si="290"/>
        <v>S</v>
      </c>
      <c r="K3608" s="38"/>
      <c r="L3608" s="38"/>
      <c r="M3608" s="38"/>
      <c r="N3608" s="38"/>
      <c r="O3608" s="38"/>
      <c r="P3608" s="38"/>
      <c r="Q3608" s="34">
        <v>32</v>
      </c>
      <c r="R3608" s="34">
        <v>0.93</v>
      </c>
      <c r="U3608" s="39">
        <v>31.07</v>
      </c>
      <c r="V3608" s="34">
        <v>9.4700000000000006</v>
      </c>
      <c r="X3608" s="39"/>
      <c r="AA3608" s="34">
        <v>433.01799999999997</v>
      </c>
      <c r="AB3608" s="34">
        <f t="shared" si="291"/>
        <v>423.54799999999994</v>
      </c>
      <c r="AD3608" s="34">
        <f t="shared" si="292"/>
        <v>8.813000000000045</v>
      </c>
    </row>
    <row r="3609" spans="1:32" s="34" customFormat="1" x14ac:dyDescent="0.2">
      <c r="A3609" s="34" t="s">
        <v>200</v>
      </c>
      <c r="C3609" s="36">
        <v>317</v>
      </c>
      <c r="D3609" s="37">
        <v>31780</v>
      </c>
      <c r="E3609" s="37"/>
      <c r="F3609" s="37"/>
      <c r="G3609" s="37"/>
      <c r="H3609" s="37"/>
      <c r="I3609" s="37"/>
      <c r="J3609" s="38" t="str">
        <f t="shared" si="290"/>
        <v>S</v>
      </c>
      <c r="K3609" s="38"/>
      <c r="L3609" s="38"/>
      <c r="M3609" s="38"/>
      <c r="N3609" s="38"/>
      <c r="O3609" s="38"/>
      <c r="P3609" s="38"/>
      <c r="Q3609" s="34">
        <v>32</v>
      </c>
      <c r="R3609" s="34">
        <v>0.9</v>
      </c>
      <c r="U3609" s="39">
        <v>31.1</v>
      </c>
      <c r="V3609" s="34">
        <v>9.4789999999999992</v>
      </c>
      <c r="X3609" s="39"/>
      <c r="AA3609" s="34">
        <v>433.01799999999997</v>
      </c>
      <c r="AB3609" s="34">
        <f t="shared" si="291"/>
        <v>423.53899999999999</v>
      </c>
      <c r="AD3609" s="34">
        <f t="shared" si="292"/>
        <v>8.8220000000000027</v>
      </c>
    </row>
    <row r="3610" spans="1:32" s="34" customFormat="1" x14ac:dyDescent="0.2">
      <c r="A3610" s="34" t="s">
        <v>200</v>
      </c>
      <c r="C3610" s="36">
        <v>317</v>
      </c>
      <c r="D3610" s="37">
        <v>31788</v>
      </c>
      <c r="E3610" s="37"/>
      <c r="F3610" s="37"/>
      <c r="G3610" s="37"/>
      <c r="H3610" s="37"/>
      <c r="I3610" s="37"/>
      <c r="J3610" s="38" t="str">
        <f t="shared" si="290"/>
        <v>S</v>
      </c>
      <c r="K3610" s="38"/>
      <c r="L3610" s="38"/>
      <c r="M3610" s="38"/>
      <c r="N3610" s="38"/>
      <c r="O3610" s="38"/>
      <c r="P3610" s="38"/>
      <c r="Q3610" s="34">
        <v>32</v>
      </c>
      <c r="R3610" s="34">
        <v>0.89</v>
      </c>
      <c r="U3610" s="39">
        <v>31.11</v>
      </c>
      <c r="V3610" s="34">
        <v>9.4819999999999993</v>
      </c>
      <c r="X3610" s="39"/>
      <c r="AA3610" s="34">
        <v>433.01799999999997</v>
      </c>
      <c r="AB3610" s="34">
        <f t="shared" si="291"/>
        <v>423.53599999999994</v>
      </c>
      <c r="AD3610" s="34">
        <f t="shared" si="292"/>
        <v>8.8250000000000455</v>
      </c>
    </row>
    <row r="3611" spans="1:32" s="34" customFormat="1" x14ac:dyDescent="0.2">
      <c r="A3611" s="34" t="s">
        <v>200</v>
      </c>
      <c r="C3611" s="36">
        <v>317</v>
      </c>
      <c r="D3611" s="37">
        <v>33050</v>
      </c>
      <c r="E3611" s="37"/>
      <c r="F3611" s="37"/>
      <c r="G3611" s="37"/>
      <c r="H3611" s="37"/>
      <c r="I3611" s="37"/>
      <c r="J3611" s="38" t="s">
        <v>206</v>
      </c>
      <c r="K3611" s="38"/>
      <c r="L3611" s="38"/>
      <c r="M3611" s="38"/>
      <c r="N3611" s="38"/>
      <c r="O3611" s="38"/>
      <c r="P3611" s="38"/>
      <c r="U3611" s="39">
        <v>33.39</v>
      </c>
      <c r="V3611" s="34">
        <v>10.177</v>
      </c>
      <c r="X3611" s="39">
        <v>31.06</v>
      </c>
      <c r="Y3611" s="34">
        <v>9.4670000000000005</v>
      </c>
      <c r="AA3611" s="34">
        <v>433.01799999999997</v>
      </c>
      <c r="AB3611" s="34">
        <f t="shared" si="291"/>
        <v>422.84099999999995</v>
      </c>
      <c r="AC3611" s="34">
        <f>AA3611-Y3611</f>
        <v>423.55099999999999</v>
      </c>
      <c r="AD3611" s="34">
        <f t="shared" si="292"/>
        <v>9.5200000000000387</v>
      </c>
      <c r="AE3611" s="34">
        <f>432.361-AC3611</f>
        <v>8.8100000000000023</v>
      </c>
      <c r="AF3611" s="34">
        <f>AD3611-AE3611</f>
        <v>0.71000000000003638</v>
      </c>
    </row>
    <row r="3612" spans="1:32" s="34" customFormat="1" x14ac:dyDescent="0.2">
      <c r="A3612" s="34" t="s">
        <v>200</v>
      </c>
      <c r="C3612" s="36">
        <v>317</v>
      </c>
      <c r="D3612" s="37">
        <v>33257</v>
      </c>
      <c r="E3612" s="37"/>
      <c r="F3612" s="37"/>
      <c r="G3612" s="37"/>
      <c r="H3612" s="37"/>
      <c r="I3612" s="37"/>
      <c r="J3612" s="38" t="s">
        <v>206</v>
      </c>
      <c r="K3612" s="38"/>
      <c r="L3612" s="38"/>
      <c r="M3612" s="38"/>
      <c r="N3612" s="38"/>
      <c r="O3612" s="38"/>
      <c r="P3612" s="38"/>
      <c r="U3612" s="39">
        <v>33.479999999999997</v>
      </c>
      <c r="V3612" s="34">
        <v>10.205</v>
      </c>
      <c r="X3612" s="39">
        <v>31.55</v>
      </c>
      <c r="Y3612" s="34">
        <v>9.6170000000000009</v>
      </c>
      <c r="AA3612" s="34">
        <v>433.01799999999997</v>
      </c>
      <c r="AB3612" s="34">
        <f t="shared" si="291"/>
        <v>422.81299999999999</v>
      </c>
      <c r="AC3612" s="34">
        <f>AA3612-Y3612</f>
        <v>423.40099999999995</v>
      </c>
      <c r="AD3612" s="34">
        <f t="shared" si="292"/>
        <v>9.5480000000000018</v>
      </c>
      <c r="AE3612" s="34">
        <f>432.361-AC3612</f>
        <v>8.9600000000000364</v>
      </c>
      <c r="AF3612" s="34">
        <f>AD3612-AE3612</f>
        <v>0.58799999999996544</v>
      </c>
    </row>
    <row r="3613" spans="1:32" s="34" customFormat="1" x14ac:dyDescent="0.2">
      <c r="A3613" s="34" t="s">
        <v>200</v>
      </c>
      <c r="C3613" s="36">
        <v>317</v>
      </c>
      <c r="D3613" s="37">
        <v>33306</v>
      </c>
      <c r="E3613" s="37"/>
      <c r="F3613" s="37"/>
      <c r="G3613" s="37"/>
      <c r="H3613" s="37"/>
      <c r="I3613" s="37"/>
      <c r="J3613" s="38" t="s">
        <v>206</v>
      </c>
      <c r="K3613" s="38"/>
      <c r="L3613" s="38"/>
      <c r="M3613" s="38"/>
      <c r="N3613" s="38"/>
      <c r="O3613" s="38"/>
      <c r="P3613" s="38"/>
      <c r="U3613" s="39">
        <v>33.4</v>
      </c>
      <c r="V3613" s="34">
        <v>10.18</v>
      </c>
      <c r="X3613" s="39">
        <v>31.65</v>
      </c>
      <c r="Y3613" s="34">
        <v>9.6470000000000002</v>
      </c>
      <c r="AA3613" s="34">
        <v>433.01799999999997</v>
      </c>
      <c r="AB3613" s="34">
        <f t="shared" si="291"/>
        <v>422.83799999999997</v>
      </c>
      <c r="AC3613" s="34">
        <f>AA3613-Y3613</f>
        <v>423.37099999999998</v>
      </c>
      <c r="AD3613" s="34">
        <f t="shared" si="292"/>
        <v>9.5230000000000246</v>
      </c>
      <c r="AE3613" s="34">
        <f>432.361-AC3613</f>
        <v>8.9900000000000091</v>
      </c>
      <c r="AF3613" s="34">
        <f>AD3613-AE3613</f>
        <v>0.53300000000001546</v>
      </c>
    </row>
    <row r="3614" spans="1:32" s="34" customFormat="1" x14ac:dyDescent="0.2">
      <c r="A3614" s="34" t="s">
        <v>200</v>
      </c>
      <c r="C3614" s="36">
        <v>317</v>
      </c>
      <c r="D3614" s="37">
        <v>33342</v>
      </c>
      <c r="E3614" s="37"/>
      <c r="F3614" s="37"/>
      <c r="G3614" s="37"/>
      <c r="H3614" s="37"/>
      <c r="I3614" s="37"/>
      <c r="J3614" s="38" t="s">
        <v>206</v>
      </c>
      <c r="K3614" s="38"/>
      <c r="L3614" s="38"/>
      <c r="M3614" s="38"/>
      <c r="N3614" s="38"/>
      <c r="O3614" s="38"/>
      <c r="P3614" s="38"/>
      <c r="U3614" s="39">
        <f>V3614*3.281</f>
        <v>33.384175000000006</v>
      </c>
      <c r="V3614" s="34">
        <v>10.175000000000001</v>
      </c>
      <c r="X3614" s="39"/>
      <c r="Y3614" s="34">
        <v>9.6300000000000008</v>
      </c>
      <c r="AA3614" s="34">
        <v>433.01799999999997</v>
      </c>
      <c r="AB3614" s="34">
        <f t="shared" si="291"/>
        <v>422.84299999999996</v>
      </c>
      <c r="AC3614" s="34">
        <f>AA3614-Y3614</f>
        <v>423.38799999999998</v>
      </c>
      <c r="AD3614" s="34">
        <f t="shared" si="292"/>
        <v>9.5180000000000291</v>
      </c>
      <c r="AE3614" s="34">
        <f>432.361-AC3614</f>
        <v>8.9730000000000132</v>
      </c>
      <c r="AF3614" s="34">
        <f>AD3614-AE3614</f>
        <v>0.54500000000001592</v>
      </c>
    </row>
    <row r="3615" spans="1:32" s="34" customFormat="1" x14ac:dyDescent="0.2">
      <c r="A3615" s="34" t="s">
        <v>200</v>
      </c>
      <c r="C3615" s="36">
        <v>317</v>
      </c>
      <c r="D3615" s="37">
        <v>33679</v>
      </c>
      <c r="E3615" s="37"/>
      <c r="F3615" s="37"/>
      <c r="G3615" s="37"/>
      <c r="H3615" s="37"/>
      <c r="I3615" s="37"/>
      <c r="J3615" s="38" t="s">
        <v>206</v>
      </c>
      <c r="K3615" s="38"/>
      <c r="L3615" s="38"/>
      <c r="M3615" s="38"/>
      <c r="N3615" s="38"/>
      <c r="O3615" s="38"/>
      <c r="P3615" s="38"/>
      <c r="U3615" s="39">
        <f>V3615*3.281</f>
        <v>33.390737000000001</v>
      </c>
      <c r="V3615" s="34">
        <v>10.177</v>
      </c>
      <c r="X3615" s="39"/>
      <c r="Y3615" s="34">
        <v>9.5709999999999997</v>
      </c>
      <c r="AA3615" s="34">
        <v>433.01799999999997</v>
      </c>
      <c r="AB3615" s="34">
        <f>AA3615-V3615</f>
        <v>422.84099999999995</v>
      </c>
      <c r="AC3615" s="34">
        <f>AA3615-Y3615</f>
        <v>423.44699999999995</v>
      </c>
      <c r="AD3615" s="34">
        <f>432.361-AB3615</f>
        <v>9.5200000000000387</v>
      </c>
      <c r="AE3615" s="34">
        <f>432.361-AC3615</f>
        <v>8.9140000000000441</v>
      </c>
      <c r="AF3615" s="34">
        <f>AD3615-AE3615</f>
        <v>0.60599999999999454</v>
      </c>
    </row>
    <row r="3616" spans="1:32" s="34" customFormat="1" x14ac:dyDescent="0.2">
      <c r="A3616" s="34" t="s">
        <v>200</v>
      </c>
      <c r="C3616" s="36"/>
      <c r="D3616" s="37"/>
      <c r="E3616" s="37"/>
      <c r="F3616" s="37"/>
      <c r="G3616" s="37"/>
      <c r="H3616" s="37"/>
      <c r="I3616" s="37"/>
      <c r="J3616" s="38"/>
      <c r="K3616" s="38"/>
      <c r="L3616" s="38"/>
      <c r="M3616" s="38"/>
      <c r="N3616" s="38"/>
      <c r="O3616" s="38"/>
      <c r="P3616" s="38"/>
      <c r="U3616" s="39"/>
      <c r="X3616" s="39"/>
    </row>
    <row r="3617" spans="1:30" s="34" customFormat="1" x14ac:dyDescent="0.2">
      <c r="A3617" s="34" t="s">
        <v>200</v>
      </c>
      <c r="C3617" s="36" t="s">
        <v>56</v>
      </c>
      <c r="D3617" s="37">
        <v>30509</v>
      </c>
      <c r="E3617" s="37"/>
      <c r="F3617" s="37"/>
      <c r="G3617" s="37"/>
      <c r="H3617" s="37"/>
      <c r="I3617" s="37"/>
      <c r="J3617" s="38" t="str">
        <f t="shared" si="290"/>
        <v>S</v>
      </c>
      <c r="K3617" s="38"/>
      <c r="L3617" s="38"/>
      <c r="M3617" s="38"/>
      <c r="N3617" s="38"/>
      <c r="O3617" s="38"/>
      <c r="P3617" s="38"/>
      <c r="Q3617" s="34">
        <v>33</v>
      </c>
      <c r="R3617" s="34">
        <v>0.79</v>
      </c>
      <c r="U3617" s="39">
        <v>32.21</v>
      </c>
      <c r="V3617" s="34">
        <v>9.8179999999999996</v>
      </c>
      <c r="X3617" s="39"/>
      <c r="Z3617" s="34" t="s">
        <v>57</v>
      </c>
      <c r="AA3617" s="34">
        <v>433.36099999999999</v>
      </c>
      <c r="AB3617" s="34">
        <v>423.54300000000001</v>
      </c>
      <c r="AD3617" s="34">
        <v>9.0980000000000008</v>
      </c>
    </row>
    <row r="3618" spans="1:30" s="34" customFormat="1" x14ac:dyDescent="0.2">
      <c r="A3618" s="34" t="s">
        <v>200</v>
      </c>
      <c r="C3618" s="36" t="s">
        <v>56</v>
      </c>
      <c r="D3618" s="37">
        <v>30519</v>
      </c>
      <c r="E3618" s="37"/>
      <c r="F3618" s="37"/>
      <c r="G3618" s="37"/>
      <c r="H3618" s="37"/>
      <c r="I3618" s="37"/>
      <c r="J3618" s="38" t="str">
        <f t="shared" si="290"/>
        <v>S</v>
      </c>
      <c r="K3618" s="38"/>
      <c r="L3618" s="38"/>
      <c r="M3618" s="38"/>
      <c r="N3618" s="38"/>
      <c r="O3618" s="38"/>
      <c r="P3618" s="38"/>
      <c r="Q3618" s="34">
        <v>33</v>
      </c>
      <c r="R3618" s="34">
        <v>0.81</v>
      </c>
      <c r="U3618" s="39">
        <v>32.19</v>
      </c>
      <c r="V3618" s="34">
        <v>9.8119999999999994</v>
      </c>
      <c r="X3618" s="39"/>
      <c r="AA3618" s="34">
        <v>433.36099999999999</v>
      </c>
      <c r="AB3618" s="34">
        <v>423.54899999999998</v>
      </c>
      <c r="AD3618" s="34">
        <v>9.0920000000000005</v>
      </c>
    </row>
    <row r="3619" spans="1:30" s="34" customFormat="1" x14ac:dyDescent="0.2">
      <c r="A3619" s="34" t="s">
        <v>200</v>
      </c>
      <c r="C3619" s="36" t="s">
        <v>56</v>
      </c>
      <c r="D3619" s="37">
        <v>30566</v>
      </c>
      <c r="E3619" s="37"/>
      <c r="F3619" s="37"/>
      <c r="G3619" s="37"/>
      <c r="H3619" s="37"/>
      <c r="I3619" s="37"/>
      <c r="J3619" s="38" t="str">
        <f t="shared" si="290"/>
        <v>S</v>
      </c>
      <c r="K3619" s="38"/>
      <c r="L3619" s="38"/>
      <c r="M3619" s="38"/>
      <c r="N3619" s="38"/>
      <c r="O3619" s="38"/>
      <c r="P3619" s="38"/>
      <c r="Q3619" s="34">
        <v>33</v>
      </c>
      <c r="R3619" s="34">
        <v>0.68</v>
      </c>
      <c r="U3619" s="39">
        <v>32.32</v>
      </c>
      <c r="V3619" s="34">
        <v>9.8510000000000009</v>
      </c>
      <c r="X3619" s="39"/>
      <c r="AA3619" s="34">
        <v>433.36099999999999</v>
      </c>
      <c r="AB3619" s="34">
        <v>423.51</v>
      </c>
      <c r="AD3619" s="34">
        <v>9.1310000000000002</v>
      </c>
    </row>
    <row r="3620" spans="1:30" s="34" customFormat="1" x14ac:dyDescent="0.2">
      <c r="A3620" s="34" t="s">
        <v>200</v>
      </c>
      <c r="C3620" s="36" t="s">
        <v>56</v>
      </c>
      <c r="D3620" s="37">
        <v>30610</v>
      </c>
      <c r="E3620" s="37"/>
      <c r="F3620" s="37"/>
      <c r="G3620" s="37"/>
      <c r="H3620" s="37"/>
      <c r="I3620" s="37"/>
      <c r="J3620" s="38" t="str">
        <f t="shared" si="290"/>
        <v>S</v>
      </c>
      <c r="K3620" s="38"/>
      <c r="L3620" s="38"/>
      <c r="M3620" s="38"/>
      <c r="N3620" s="38"/>
      <c r="O3620" s="38"/>
      <c r="P3620" s="38"/>
      <c r="Q3620" s="34">
        <v>34</v>
      </c>
      <c r="R3620" s="34">
        <v>1.65</v>
      </c>
      <c r="U3620" s="39">
        <v>32.35</v>
      </c>
      <c r="V3620" s="34">
        <v>9.86</v>
      </c>
      <c r="X3620" s="39"/>
      <c r="AA3620" s="34">
        <v>433.36099999999999</v>
      </c>
      <c r="AB3620" s="34">
        <v>423.50099999999998</v>
      </c>
      <c r="AD3620" s="34">
        <v>9.14</v>
      </c>
    </row>
    <row r="3621" spans="1:30" s="34" customFormat="1" x14ac:dyDescent="0.2">
      <c r="A3621" s="34" t="s">
        <v>200</v>
      </c>
      <c r="C3621" s="36" t="s">
        <v>56</v>
      </c>
      <c r="D3621" s="37">
        <v>30739</v>
      </c>
      <c r="E3621" s="37"/>
      <c r="F3621" s="37"/>
      <c r="G3621" s="37"/>
      <c r="H3621" s="37"/>
      <c r="I3621" s="37"/>
      <c r="J3621" s="38" t="str">
        <f t="shared" si="290"/>
        <v>S</v>
      </c>
      <c r="K3621" s="38"/>
      <c r="L3621" s="38"/>
      <c r="M3621" s="38"/>
      <c r="N3621" s="38"/>
      <c r="O3621" s="38"/>
      <c r="P3621" s="38"/>
      <c r="Q3621" s="34">
        <v>34</v>
      </c>
      <c r="R3621" s="34">
        <v>1.29</v>
      </c>
      <c r="U3621" s="39">
        <v>32.71</v>
      </c>
      <c r="V3621" s="34">
        <v>9.9700000000000006</v>
      </c>
      <c r="X3621" s="39"/>
      <c r="AA3621" s="34">
        <v>433.36099999999999</v>
      </c>
      <c r="AB3621" s="34">
        <v>423.39100000000002</v>
      </c>
      <c r="AD3621" s="34">
        <v>9.25</v>
      </c>
    </row>
    <row r="3622" spans="1:30" s="34" customFormat="1" x14ac:dyDescent="0.2">
      <c r="A3622" s="34" t="s">
        <v>200</v>
      </c>
      <c r="C3622" s="36" t="s">
        <v>56</v>
      </c>
      <c r="D3622" s="37">
        <v>30778</v>
      </c>
      <c r="E3622" s="37"/>
      <c r="F3622" s="37"/>
      <c r="G3622" s="37"/>
      <c r="H3622" s="37"/>
      <c r="I3622" s="37"/>
      <c r="J3622" s="38" t="str">
        <f t="shared" si="290"/>
        <v>S</v>
      </c>
      <c r="K3622" s="38"/>
      <c r="L3622" s="38"/>
      <c r="M3622" s="38"/>
      <c r="N3622" s="38"/>
      <c r="O3622" s="38"/>
      <c r="P3622" s="38"/>
      <c r="Q3622" s="34">
        <v>37</v>
      </c>
      <c r="R3622" s="34">
        <v>4.3099999999999996</v>
      </c>
      <c r="U3622" s="39">
        <v>32.69</v>
      </c>
      <c r="V3622" s="34">
        <v>9.9640000000000004</v>
      </c>
      <c r="X3622" s="39"/>
      <c r="AA3622" s="34">
        <v>433.36099999999999</v>
      </c>
      <c r="AB3622" s="34">
        <v>423.39699999999999</v>
      </c>
      <c r="AD3622" s="34">
        <v>9.2439999999999998</v>
      </c>
    </row>
    <row r="3623" spans="1:30" s="34" customFormat="1" x14ac:dyDescent="0.2">
      <c r="A3623" s="34" t="s">
        <v>200</v>
      </c>
      <c r="C3623" s="36" t="s">
        <v>56</v>
      </c>
      <c r="D3623" s="37">
        <v>30785</v>
      </c>
      <c r="E3623" s="37"/>
      <c r="F3623" s="37"/>
      <c r="G3623" s="37"/>
      <c r="H3623" s="37"/>
      <c r="I3623" s="37"/>
      <c r="J3623" s="38" t="str">
        <f t="shared" si="290"/>
        <v>S</v>
      </c>
      <c r="K3623" s="38"/>
      <c r="L3623" s="38"/>
      <c r="M3623" s="38"/>
      <c r="N3623" s="38"/>
      <c r="O3623" s="38"/>
      <c r="P3623" s="38"/>
      <c r="Q3623" s="34">
        <v>37</v>
      </c>
      <c r="R3623" s="34">
        <v>4.34</v>
      </c>
      <c r="U3623" s="39">
        <v>32.659999999999997</v>
      </c>
      <c r="V3623" s="34">
        <v>9.9550000000000001</v>
      </c>
      <c r="X3623" s="39"/>
      <c r="AA3623" s="34">
        <v>433.36099999999999</v>
      </c>
      <c r="AB3623" s="34">
        <v>423.40600000000001</v>
      </c>
      <c r="AD3623" s="34">
        <v>9.2349999999999994</v>
      </c>
    </row>
    <row r="3624" spans="1:30" s="34" customFormat="1" x14ac:dyDescent="0.2">
      <c r="A3624" s="34" t="s">
        <v>200</v>
      </c>
      <c r="C3624" s="36" t="s">
        <v>56</v>
      </c>
      <c r="D3624" s="37">
        <v>30799</v>
      </c>
      <c r="E3624" s="37"/>
      <c r="F3624" s="37"/>
      <c r="G3624" s="37"/>
      <c r="H3624" s="37"/>
      <c r="I3624" s="37"/>
      <c r="J3624" s="38" t="str">
        <f t="shared" si="290"/>
        <v>S</v>
      </c>
      <c r="K3624" s="38"/>
      <c r="L3624" s="38"/>
      <c r="M3624" s="38"/>
      <c r="N3624" s="38"/>
      <c r="O3624" s="38"/>
      <c r="P3624" s="38"/>
      <c r="Q3624" s="34">
        <v>37</v>
      </c>
      <c r="R3624" s="34">
        <v>4.41</v>
      </c>
      <c r="U3624" s="39">
        <v>32.590000000000003</v>
      </c>
      <c r="V3624" s="34">
        <v>9.9339999999999993</v>
      </c>
      <c r="X3624" s="39"/>
      <c r="AA3624" s="34">
        <v>433.36099999999999</v>
      </c>
      <c r="AB3624" s="34">
        <v>423.428</v>
      </c>
      <c r="AD3624" s="34">
        <v>9.2140000000000004</v>
      </c>
    </row>
    <row r="3625" spans="1:30" s="34" customFormat="1" x14ac:dyDescent="0.2">
      <c r="A3625" s="34" t="s">
        <v>200</v>
      </c>
      <c r="C3625" s="36" t="s">
        <v>56</v>
      </c>
      <c r="D3625" s="37">
        <v>30806</v>
      </c>
      <c r="E3625" s="37"/>
      <c r="F3625" s="37"/>
      <c r="G3625" s="37"/>
      <c r="H3625" s="37"/>
      <c r="I3625" s="37"/>
      <c r="J3625" s="38" t="str">
        <f t="shared" si="290"/>
        <v>S</v>
      </c>
      <c r="K3625" s="38"/>
      <c r="L3625" s="38"/>
      <c r="M3625" s="38"/>
      <c r="N3625" s="38"/>
      <c r="O3625" s="38"/>
      <c r="P3625" s="38"/>
      <c r="Q3625" s="34">
        <v>36</v>
      </c>
      <c r="R3625" s="34">
        <v>3.5</v>
      </c>
      <c r="U3625" s="39">
        <v>32.5</v>
      </c>
      <c r="V3625" s="34">
        <v>9.9060000000000006</v>
      </c>
      <c r="X3625" s="39"/>
      <c r="AA3625" s="34">
        <v>433.36099999999999</v>
      </c>
      <c r="AB3625" s="34">
        <v>423.45499999999998</v>
      </c>
      <c r="AD3625" s="34">
        <v>9.1859999999999999</v>
      </c>
    </row>
    <row r="3626" spans="1:30" s="34" customFormat="1" x14ac:dyDescent="0.2">
      <c r="A3626" s="34" t="s">
        <v>200</v>
      </c>
      <c r="C3626" s="36" t="s">
        <v>56</v>
      </c>
      <c r="D3626" s="37">
        <v>30830</v>
      </c>
      <c r="E3626" s="37"/>
      <c r="F3626" s="37"/>
      <c r="G3626" s="37"/>
      <c r="H3626" s="37"/>
      <c r="I3626" s="37"/>
      <c r="J3626" s="38" t="str">
        <f t="shared" si="290"/>
        <v>S</v>
      </c>
      <c r="K3626" s="38"/>
      <c r="L3626" s="38"/>
      <c r="M3626" s="38"/>
      <c r="N3626" s="38"/>
      <c r="O3626" s="38"/>
      <c r="P3626" s="38"/>
      <c r="Q3626" s="34">
        <v>36</v>
      </c>
      <c r="R3626" s="34">
        <v>3.55</v>
      </c>
      <c r="U3626" s="39">
        <v>32.450000000000003</v>
      </c>
      <c r="V3626" s="34">
        <v>9.891</v>
      </c>
      <c r="X3626" s="39"/>
      <c r="AA3626" s="34">
        <v>433.36099999999999</v>
      </c>
      <c r="AB3626" s="34">
        <v>423.47</v>
      </c>
      <c r="AD3626" s="34">
        <v>9.1709999999999994</v>
      </c>
    </row>
    <row r="3627" spans="1:30" s="34" customFormat="1" x14ac:dyDescent="0.2">
      <c r="A3627" s="34" t="s">
        <v>200</v>
      </c>
      <c r="C3627" s="36" t="s">
        <v>56</v>
      </c>
      <c r="D3627" s="37">
        <v>30839</v>
      </c>
      <c r="E3627" s="37"/>
      <c r="F3627" s="37"/>
      <c r="G3627" s="37"/>
      <c r="H3627" s="37"/>
      <c r="I3627" s="37"/>
      <c r="J3627" s="38" t="str">
        <f t="shared" si="290"/>
        <v>S</v>
      </c>
      <c r="K3627" s="38"/>
      <c r="L3627" s="38"/>
      <c r="M3627" s="38"/>
      <c r="N3627" s="38"/>
      <c r="O3627" s="38"/>
      <c r="P3627" s="38"/>
      <c r="Q3627" s="34">
        <v>36</v>
      </c>
      <c r="R3627" s="34">
        <v>3.57</v>
      </c>
      <c r="U3627" s="39">
        <v>32.43</v>
      </c>
      <c r="V3627" s="34">
        <v>9.8849999999999998</v>
      </c>
      <c r="X3627" s="39"/>
      <c r="AA3627" s="34">
        <v>433.36099999999999</v>
      </c>
      <c r="AB3627" s="34">
        <v>423.476</v>
      </c>
      <c r="AD3627" s="34">
        <v>9.1649999999999991</v>
      </c>
    </row>
    <row r="3628" spans="1:30" s="34" customFormat="1" x14ac:dyDescent="0.2">
      <c r="A3628" s="34" t="s">
        <v>200</v>
      </c>
      <c r="C3628" s="36" t="s">
        <v>56</v>
      </c>
      <c r="D3628" s="37">
        <v>30848</v>
      </c>
      <c r="E3628" s="37"/>
      <c r="F3628" s="37"/>
      <c r="G3628" s="37"/>
      <c r="H3628" s="37"/>
      <c r="I3628" s="37"/>
      <c r="J3628" s="38" t="str">
        <f t="shared" si="290"/>
        <v>S</v>
      </c>
      <c r="K3628" s="38"/>
      <c r="L3628" s="38"/>
      <c r="M3628" s="38"/>
      <c r="N3628" s="38"/>
      <c r="O3628" s="38"/>
      <c r="P3628" s="38"/>
      <c r="Q3628" s="34">
        <v>36</v>
      </c>
      <c r="R3628" s="34">
        <v>3.76</v>
      </c>
      <c r="U3628" s="39">
        <v>32.24</v>
      </c>
      <c r="V3628" s="34">
        <v>9.827</v>
      </c>
      <c r="X3628" s="39"/>
      <c r="AA3628" s="34">
        <v>433.36099999999999</v>
      </c>
      <c r="AB3628" s="34">
        <v>423.53399999999999</v>
      </c>
      <c r="AD3628" s="34">
        <v>9.1069999999999993</v>
      </c>
    </row>
    <row r="3629" spans="1:30" s="34" customFormat="1" x14ac:dyDescent="0.2">
      <c r="A3629" s="34" t="s">
        <v>200</v>
      </c>
      <c r="C3629" s="36" t="s">
        <v>56</v>
      </c>
      <c r="D3629" s="37">
        <v>30854</v>
      </c>
      <c r="E3629" s="37"/>
      <c r="F3629" s="37"/>
      <c r="G3629" s="37"/>
      <c r="H3629" s="37"/>
      <c r="I3629" s="37"/>
      <c r="J3629" s="38" t="str">
        <f t="shared" si="290"/>
        <v>S</v>
      </c>
      <c r="K3629" s="38"/>
      <c r="L3629" s="38"/>
      <c r="M3629" s="38"/>
      <c r="N3629" s="38"/>
      <c r="O3629" s="38"/>
      <c r="P3629" s="38"/>
      <c r="Q3629" s="34">
        <v>34</v>
      </c>
      <c r="R3629" s="34">
        <v>1.77</v>
      </c>
      <c r="U3629" s="39">
        <v>32.229999999999997</v>
      </c>
      <c r="V3629" s="34">
        <v>9.8239999999999998</v>
      </c>
      <c r="X3629" s="39"/>
      <c r="AA3629" s="34">
        <v>433.36099999999999</v>
      </c>
      <c r="AB3629" s="34">
        <v>423.53699999999998</v>
      </c>
      <c r="AD3629" s="34">
        <v>9.1039999999999992</v>
      </c>
    </row>
    <row r="3630" spans="1:30" s="34" customFormat="1" x14ac:dyDescent="0.2">
      <c r="A3630" s="34" t="s">
        <v>200</v>
      </c>
      <c r="C3630" s="36" t="s">
        <v>56</v>
      </c>
      <c r="D3630" s="37">
        <v>30861</v>
      </c>
      <c r="E3630" s="37"/>
      <c r="F3630" s="37"/>
      <c r="G3630" s="37"/>
      <c r="H3630" s="37"/>
      <c r="I3630" s="37"/>
      <c r="J3630" s="38" t="str">
        <f t="shared" si="290"/>
        <v>S</v>
      </c>
      <c r="K3630" s="38"/>
      <c r="L3630" s="38"/>
      <c r="M3630" s="38"/>
      <c r="N3630" s="38"/>
      <c r="O3630" s="38"/>
      <c r="P3630" s="38"/>
      <c r="Q3630" s="34">
        <v>33</v>
      </c>
      <c r="R3630" s="34">
        <v>1.07</v>
      </c>
      <c r="U3630" s="39">
        <v>31.93</v>
      </c>
      <c r="V3630" s="34">
        <v>9.7319999999999993</v>
      </c>
      <c r="X3630" s="39"/>
      <c r="AA3630" s="34">
        <v>433.36099999999999</v>
      </c>
      <c r="AB3630" s="34">
        <v>423.62900000000002</v>
      </c>
      <c r="AD3630" s="34">
        <v>9.0120000000000005</v>
      </c>
    </row>
    <row r="3631" spans="1:30" s="34" customFormat="1" x14ac:dyDescent="0.2">
      <c r="A3631" s="34" t="s">
        <v>200</v>
      </c>
      <c r="C3631" s="36" t="s">
        <v>56</v>
      </c>
      <c r="D3631" s="37">
        <v>30869</v>
      </c>
      <c r="E3631" s="37"/>
      <c r="F3631" s="37"/>
      <c r="G3631" s="37"/>
      <c r="H3631" s="37"/>
      <c r="I3631" s="37"/>
      <c r="J3631" s="38" t="str">
        <f t="shared" si="290"/>
        <v>S</v>
      </c>
      <c r="K3631" s="38"/>
      <c r="L3631" s="38"/>
      <c r="M3631" s="38"/>
      <c r="N3631" s="38"/>
      <c r="O3631" s="38"/>
      <c r="P3631" s="38"/>
      <c r="Q3631" s="34">
        <v>32</v>
      </c>
      <c r="R3631" s="34">
        <v>0.12</v>
      </c>
      <c r="U3631" s="39">
        <v>31.88</v>
      </c>
      <c r="V3631" s="34">
        <v>9.7170000000000005</v>
      </c>
      <c r="X3631" s="39"/>
      <c r="AA3631" s="34">
        <v>433.36099999999999</v>
      </c>
      <c r="AB3631" s="34">
        <v>423.64400000000001</v>
      </c>
      <c r="AD3631" s="34">
        <v>8.9969999999999999</v>
      </c>
    </row>
    <row r="3632" spans="1:30" s="34" customFormat="1" x14ac:dyDescent="0.2">
      <c r="A3632" s="34" t="s">
        <v>200</v>
      </c>
      <c r="C3632" s="36" t="s">
        <v>56</v>
      </c>
      <c r="D3632" s="37">
        <v>30880</v>
      </c>
      <c r="E3632" s="37"/>
      <c r="F3632" s="37"/>
      <c r="G3632" s="37"/>
      <c r="H3632" s="37"/>
      <c r="I3632" s="37"/>
      <c r="J3632" s="38" t="str">
        <f t="shared" si="290"/>
        <v>S</v>
      </c>
      <c r="K3632" s="38"/>
      <c r="L3632" s="38"/>
      <c r="M3632" s="38"/>
      <c r="N3632" s="38"/>
      <c r="O3632" s="38"/>
      <c r="P3632" s="38"/>
      <c r="Q3632" s="34">
        <v>33</v>
      </c>
      <c r="R3632" s="34">
        <v>1</v>
      </c>
      <c r="U3632" s="39">
        <v>32</v>
      </c>
      <c r="V3632" s="34">
        <v>9.7539999999999996</v>
      </c>
      <c r="X3632" s="39"/>
      <c r="AA3632" s="34">
        <v>433.36099999999999</v>
      </c>
      <c r="AB3632" s="34">
        <v>423.60700000000003</v>
      </c>
      <c r="AD3632" s="34">
        <v>9.0340000000000007</v>
      </c>
    </row>
    <row r="3633" spans="1:30" s="34" customFormat="1" x14ac:dyDescent="0.2">
      <c r="A3633" s="34" t="s">
        <v>200</v>
      </c>
      <c r="C3633" s="36" t="s">
        <v>56</v>
      </c>
      <c r="D3633" s="37">
        <v>30881</v>
      </c>
      <c r="E3633" s="37"/>
      <c r="F3633" s="37"/>
      <c r="G3633" s="37"/>
      <c r="H3633" s="37"/>
      <c r="I3633" s="37"/>
      <c r="J3633" s="38" t="str">
        <f t="shared" si="290"/>
        <v>S</v>
      </c>
      <c r="K3633" s="38"/>
      <c r="L3633" s="38"/>
      <c r="M3633" s="38"/>
      <c r="N3633" s="38"/>
      <c r="O3633" s="38"/>
      <c r="P3633" s="38"/>
      <c r="Q3633" s="34">
        <v>32</v>
      </c>
      <c r="R3633" s="34">
        <v>0.01</v>
      </c>
      <c r="U3633" s="39">
        <v>31.99</v>
      </c>
      <c r="V3633" s="34">
        <v>9.7509999999999994</v>
      </c>
      <c r="X3633" s="39"/>
      <c r="AA3633" s="34">
        <v>433.36099999999999</v>
      </c>
      <c r="AB3633" s="34">
        <v>423.61</v>
      </c>
      <c r="AD3633" s="34">
        <v>9.0310000000000006</v>
      </c>
    </row>
    <row r="3634" spans="1:30" s="34" customFormat="1" x14ac:dyDescent="0.2">
      <c r="A3634" s="34" t="s">
        <v>200</v>
      </c>
      <c r="C3634" s="36" t="s">
        <v>56</v>
      </c>
      <c r="D3634" s="37">
        <v>30888</v>
      </c>
      <c r="E3634" s="37"/>
      <c r="F3634" s="37"/>
      <c r="G3634" s="37"/>
      <c r="H3634" s="37"/>
      <c r="I3634" s="37"/>
      <c r="J3634" s="38" t="str">
        <f t="shared" si="290"/>
        <v>S</v>
      </c>
      <c r="K3634" s="38"/>
      <c r="L3634" s="38"/>
      <c r="M3634" s="38"/>
      <c r="N3634" s="38"/>
      <c r="O3634" s="38"/>
      <c r="P3634" s="38"/>
      <c r="Q3634" s="34">
        <v>35</v>
      </c>
      <c r="R3634" s="34">
        <v>2.54</v>
      </c>
      <c r="U3634" s="39">
        <v>32.46</v>
      </c>
      <c r="V3634" s="34">
        <v>9.8940000000000001</v>
      </c>
      <c r="X3634" s="39"/>
      <c r="AA3634" s="34">
        <v>433.36099999999999</v>
      </c>
      <c r="AB3634" s="34">
        <v>423.46699999999998</v>
      </c>
      <c r="AD3634" s="34">
        <v>9.1739999999999995</v>
      </c>
    </row>
    <row r="3635" spans="1:30" s="34" customFormat="1" x14ac:dyDescent="0.2">
      <c r="A3635" s="34" t="s">
        <v>200</v>
      </c>
      <c r="C3635" s="36" t="s">
        <v>56</v>
      </c>
      <c r="D3635" s="37">
        <v>30904</v>
      </c>
      <c r="E3635" s="37"/>
      <c r="F3635" s="37"/>
      <c r="G3635" s="37"/>
      <c r="H3635" s="37"/>
      <c r="I3635" s="37"/>
      <c r="J3635" s="38" t="str">
        <f t="shared" ref="J3635:J3698" si="293">IF(ISBLANK(Q3635),"V","S")</f>
        <v>S</v>
      </c>
      <c r="K3635" s="38"/>
      <c r="L3635" s="38"/>
      <c r="M3635" s="38"/>
      <c r="N3635" s="38"/>
      <c r="O3635" s="38"/>
      <c r="P3635" s="38"/>
      <c r="Q3635" s="34">
        <v>33</v>
      </c>
      <c r="R3635" s="34">
        <v>0.85</v>
      </c>
      <c r="U3635" s="39">
        <v>32.15</v>
      </c>
      <c r="V3635" s="34">
        <v>9.7989999999999995</v>
      </c>
      <c r="X3635" s="39"/>
      <c r="AA3635" s="34">
        <v>433.36099999999999</v>
      </c>
      <c r="AB3635" s="34">
        <v>423.56200000000001</v>
      </c>
      <c r="AD3635" s="34">
        <v>9.0790000000000006</v>
      </c>
    </row>
    <row r="3636" spans="1:30" s="34" customFormat="1" x14ac:dyDescent="0.2">
      <c r="A3636" s="34" t="s">
        <v>200</v>
      </c>
      <c r="C3636" s="36" t="s">
        <v>56</v>
      </c>
      <c r="D3636" s="37">
        <v>30911</v>
      </c>
      <c r="E3636" s="37"/>
      <c r="F3636" s="37"/>
      <c r="G3636" s="37"/>
      <c r="H3636" s="37"/>
      <c r="I3636" s="37"/>
      <c r="J3636" s="38" t="str">
        <f t="shared" si="293"/>
        <v>S</v>
      </c>
      <c r="K3636" s="38"/>
      <c r="L3636" s="38"/>
      <c r="M3636" s="38"/>
      <c r="N3636" s="38"/>
      <c r="O3636" s="38"/>
      <c r="P3636" s="38"/>
      <c r="Q3636" s="34">
        <v>33</v>
      </c>
      <c r="R3636" s="34">
        <v>0.78</v>
      </c>
      <c r="U3636" s="39">
        <v>32.22</v>
      </c>
      <c r="V3636" s="34">
        <v>9.8209999999999997</v>
      </c>
      <c r="X3636" s="39"/>
      <c r="AA3636" s="34">
        <v>433.36099999999999</v>
      </c>
      <c r="AB3636" s="34">
        <v>423.54</v>
      </c>
      <c r="AD3636" s="34">
        <v>9.1010000000000009</v>
      </c>
    </row>
    <row r="3637" spans="1:30" s="34" customFormat="1" x14ac:dyDescent="0.2">
      <c r="A3637" s="34" t="s">
        <v>200</v>
      </c>
      <c r="C3637" s="36" t="s">
        <v>56</v>
      </c>
      <c r="D3637" s="37">
        <v>30917</v>
      </c>
      <c r="E3637" s="37"/>
      <c r="F3637" s="37"/>
      <c r="G3637" s="37"/>
      <c r="H3637" s="37"/>
      <c r="I3637" s="37"/>
      <c r="J3637" s="38" t="str">
        <f t="shared" si="293"/>
        <v>S</v>
      </c>
      <c r="K3637" s="38"/>
      <c r="L3637" s="38"/>
      <c r="M3637" s="38"/>
      <c r="N3637" s="38"/>
      <c r="O3637" s="38"/>
      <c r="P3637" s="38"/>
      <c r="Q3637" s="34">
        <v>33</v>
      </c>
      <c r="R3637" s="34">
        <v>0.74</v>
      </c>
      <c r="U3637" s="39">
        <v>32.26</v>
      </c>
      <c r="V3637" s="34">
        <v>9.8330000000000002</v>
      </c>
      <c r="X3637" s="39"/>
      <c r="AA3637" s="34">
        <v>433.36099999999999</v>
      </c>
      <c r="AB3637" s="34">
        <v>423.52800000000002</v>
      </c>
      <c r="AD3637" s="34">
        <v>9.1129999999999995</v>
      </c>
    </row>
    <row r="3638" spans="1:30" s="34" customFormat="1" x14ac:dyDescent="0.2">
      <c r="A3638" s="34" t="s">
        <v>200</v>
      </c>
      <c r="C3638" s="36" t="s">
        <v>56</v>
      </c>
      <c r="D3638" s="37">
        <v>30934</v>
      </c>
      <c r="E3638" s="37"/>
      <c r="F3638" s="37"/>
      <c r="G3638" s="37"/>
      <c r="H3638" s="37"/>
      <c r="I3638" s="37"/>
      <c r="J3638" s="38" t="str">
        <f t="shared" si="293"/>
        <v>S</v>
      </c>
      <c r="K3638" s="38"/>
      <c r="L3638" s="38"/>
      <c r="M3638" s="38"/>
      <c r="N3638" s="38"/>
      <c r="O3638" s="38"/>
      <c r="P3638" s="38"/>
      <c r="Q3638" s="34">
        <v>34</v>
      </c>
      <c r="R3638" s="34">
        <v>1.73</v>
      </c>
      <c r="U3638" s="39">
        <v>32.270000000000003</v>
      </c>
      <c r="V3638" s="34">
        <v>9.8360000000000003</v>
      </c>
      <c r="X3638" s="39"/>
      <c r="AA3638" s="34">
        <v>433.36099999999999</v>
      </c>
      <c r="AB3638" s="34">
        <v>423.52499999999998</v>
      </c>
      <c r="AD3638" s="34">
        <v>9.1159999999999997</v>
      </c>
    </row>
    <row r="3639" spans="1:30" s="34" customFormat="1" x14ac:dyDescent="0.2">
      <c r="A3639" s="34" t="s">
        <v>200</v>
      </c>
      <c r="C3639" s="36" t="s">
        <v>56</v>
      </c>
      <c r="D3639" s="37">
        <v>30945</v>
      </c>
      <c r="E3639" s="37"/>
      <c r="F3639" s="37"/>
      <c r="G3639" s="37"/>
      <c r="H3639" s="37"/>
      <c r="I3639" s="37"/>
      <c r="J3639" s="38" t="str">
        <f t="shared" si="293"/>
        <v>S</v>
      </c>
      <c r="K3639" s="38"/>
      <c r="L3639" s="38"/>
      <c r="M3639" s="38"/>
      <c r="N3639" s="38"/>
      <c r="O3639" s="38"/>
      <c r="P3639" s="38"/>
      <c r="Q3639" s="34">
        <v>33</v>
      </c>
      <c r="R3639" s="34">
        <v>0.6</v>
      </c>
      <c r="U3639" s="39">
        <v>32.4</v>
      </c>
      <c r="V3639" s="34">
        <v>9.8759999999999994</v>
      </c>
      <c r="X3639" s="39"/>
      <c r="AA3639" s="34">
        <v>433.36099999999999</v>
      </c>
      <c r="AB3639" s="34">
        <v>423.48500000000001</v>
      </c>
      <c r="AD3639" s="34">
        <v>9.1560000000000006</v>
      </c>
    </row>
    <row r="3640" spans="1:30" s="34" customFormat="1" x14ac:dyDescent="0.2">
      <c r="A3640" s="34" t="s">
        <v>200</v>
      </c>
      <c r="C3640" s="36" t="s">
        <v>56</v>
      </c>
      <c r="D3640" s="37">
        <v>30972</v>
      </c>
      <c r="E3640" s="37"/>
      <c r="F3640" s="37"/>
      <c r="G3640" s="37"/>
      <c r="H3640" s="37"/>
      <c r="I3640" s="37"/>
      <c r="J3640" s="38" t="str">
        <f t="shared" si="293"/>
        <v>S</v>
      </c>
      <c r="K3640" s="38"/>
      <c r="L3640" s="38"/>
      <c r="M3640" s="38"/>
      <c r="N3640" s="38"/>
      <c r="O3640" s="38"/>
      <c r="P3640" s="38"/>
      <c r="Q3640" s="34">
        <v>33</v>
      </c>
      <c r="R3640" s="34">
        <v>0.46</v>
      </c>
      <c r="U3640" s="39">
        <v>32.54</v>
      </c>
      <c r="V3640" s="34">
        <v>9.9179999999999993</v>
      </c>
      <c r="X3640" s="39"/>
      <c r="AA3640" s="34">
        <v>433.36099999999999</v>
      </c>
      <c r="AB3640" s="34">
        <v>423.44299999999998</v>
      </c>
      <c r="AD3640" s="34">
        <v>9.1980000000000004</v>
      </c>
    </row>
    <row r="3641" spans="1:30" s="34" customFormat="1" x14ac:dyDescent="0.2">
      <c r="A3641" s="34" t="s">
        <v>200</v>
      </c>
      <c r="C3641" s="36" t="s">
        <v>56</v>
      </c>
      <c r="D3641" s="37">
        <v>30979</v>
      </c>
      <c r="E3641" s="37"/>
      <c r="F3641" s="37"/>
      <c r="G3641" s="37"/>
      <c r="H3641" s="37"/>
      <c r="I3641" s="37"/>
      <c r="J3641" s="38" t="str">
        <f t="shared" si="293"/>
        <v>S</v>
      </c>
      <c r="K3641" s="38"/>
      <c r="L3641" s="38"/>
      <c r="M3641" s="38"/>
      <c r="N3641" s="38"/>
      <c r="O3641" s="38"/>
      <c r="P3641" s="38"/>
      <c r="Q3641" s="34">
        <v>33</v>
      </c>
      <c r="R3641" s="34">
        <v>0.67</v>
      </c>
      <c r="U3641" s="39">
        <v>32.33</v>
      </c>
      <c r="V3641" s="34">
        <v>9.8539999999999992</v>
      </c>
      <c r="X3641" s="39"/>
      <c r="AA3641" s="34">
        <v>433.36099999999999</v>
      </c>
      <c r="AB3641" s="34">
        <v>423.50700000000001</v>
      </c>
      <c r="AD3641" s="34">
        <v>9.1340000000000003</v>
      </c>
    </row>
    <row r="3642" spans="1:30" s="34" customFormat="1" x14ac:dyDescent="0.2">
      <c r="A3642" s="34" t="s">
        <v>200</v>
      </c>
      <c r="C3642" s="36" t="s">
        <v>56</v>
      </c>
      <c r="D3642" s="37">
        <v>30986</v>
      </c>
      <c r="E3642" s="37"/>
      <c r="F3642" s="37"/>
      <c r="G3642" s="37"/>
      <c r="H3642" s="37"/>
      <c r="I3642" s="37"/>
      <c r="J3642" s="38" t="str">
        <f t="shared" si="293"/>
        <v>S</v>
      </c>
      <c r="K3642" s="38"/>
      <c r="L3642" s="38"/>
      <c r="M3642" s="38"/>
      <c r="N3642" s="38"/>
      <c r="O3642" s="38"/>
      <c r="P3642" s="38"/>
      <c r="Q3642" s="34">
        <v>33</v>
      </c>
      <c r="R3642" s="34">
        <v>0.74</v>
      </c>
      <c r="U3642" s="39">
        <v>32.26</v>
      </c>
      <c r="V3642" s="34">
        <v>9.8330000000000002</v>
      </c>
      <c r="X3642" s="39"/>
      <c r="AA3642" s="34">
        <v>433.36099999999999</v>
      </c>
      <c r="AB3642" s="34">
        <v>423.52800000000002</v>
      </c>
      <c r="AD3642" s="34">
        <v>9.1129999999999995</v>
      </c>
    </row>
    <row r="3643" spans="1:30" s="34" customFormat="1" x14ac:dyDescent="0.2">
      <c r="A3643" s="34" t="s">
        <v>200</v>
      </c>
      <c r="C3643" s="36" t="s">
        <v>56</v>
      </c>
      <c r="D3643" s="37">
        <v>30993</v>
      </c>
      <c r="E3643" s="37"/>
      <c r="F3643" s="37"/>
      <c r="G3643" s="37"/>
      <c r="H3643" s="37"/>
      <c r="I3643" s="37"/>
      <c r="J3643" s="38" t="str">
        <f t="shared" si="293"/>
        <v>S</v>
      </c>
      <c r="K3643" s="38"/>
      <c r="L3643" s="38"/>
      <c r="M3643" s="38"/>
      <c r="N3643" s="38"/>
      <c r="O3643" s="38"/>
      <c r="P3643" s="38"/>
      <c r="Q3643" s="34">
        <v>33</v>
      </c>
      <c r="R3643" s="34">
        <v>0.79</v>
      </c>
      <c r="U3643" s="39">
        <v>32.21</v>
      </c>
      <c r="V3643" s="34">
        <v>9.8179999999999996</v>
      </c>
      <c r="X3643" s="39"/>
      <c r="AA3643" s="34">
        <v>433.36099999999999</v>
      </c>
      <c r="AB3643" s="34">
        <v>423.54300000000001</v>
      </c>
      <c r="AD3643" s="34">
        <v>9.0980000000000008</v>
      </c>
    </row>
    <row r="3644" spans="1:30" s="34" customFormat="1" x14ac:dyDescent="0.2">
      <c r="A3644" s="34" t="s">
        <v>200</v>
      </c>
      <c r="C3644" s="36" t="s">
        <v>56</v>
      </c>
      <c r="D3644" s="37">
        <v>31002</v>
      </c>
      <c r="E3644" s="37"/>
      <c r="F3644" s="37"/>
      <c r="G3644" s="37"/>
      <c r="H3644" s="37"/>
      <c r="I3644" s="37"/>
      <c r="J3644" s="38" t="str">
        <f t="shared" si="293"/>
        <v>S</v>
      </c>
      <c r="K3644" s="38"/>
      <c r="L3644" s="38"/>
      <c r="M3644" s="38"/>
      <c r="N3644" s="38"/>
      <c r="O3644" s="38"/>
      <c r="P3644" s="38"/>
      <c r="Q3644" s="34">
        <v>33</v>
      </c>
      <c r="R3644" s="34">
        <v>1.06</v>
      </c>
      <c r="U3644" s="39">
        <v>31.94</v>
      </c>
      <c r="V3644" s="34">
        <v>9.7349999999999994</v>
      </c>
      <c r="X3644" s="39"/>
      <c r="AA3644" s="34">
        <v>433.36099999999999</v>
      </c>
      <c r="AB3644" s="34">
        <v>423.62599999999998</v>
      </c>
      <c r="AD3644" s="34">
        <v>9.0150000000000006</v>
      </c>
    </row>
    <row r="3645" spans="1:30" s="34" customFormat="1" x14ac:dyDescent="0.2">
      <c r="A3645" s="34" t="s">
        <v>200</v>
      </c>
      <c r="C3645" s="36" t="s">
        <v>56</v>
      </c>
      <c r="D3645" s="37">
        <v>31007</v>
      </c>
      <c r="E3645" s="37"/>
      <c r="F3645" s="37"/>
      <c r="G3645" s="37"/>
      <c r="H3645" s="37"/>
      <c r="I3645" s="37"/>
      <c r="J3645" s="38" t="str">
        <f t="shared" si="293"/>
        <v>S</v>
      </c>
      <c r="K3645" s="38"/>
      <c r="L3645" s="38"/>
      <c r="M3645" s="38"/>
      <c r="N3645" s="38"/>
      <c r="O3645" s="38"/>
      <c r="P3645" s="38"/>
      <c r="Q3645" s="34">
        <v>33</v>
      </c>
      <c r="R3645" s="34">
        <v>0.76</v>
      </c>
      <c r="U3645" s="39">
        <v>32.24</v>
      </c>
      <c r="V3645" s="34">
        <v>9.827</v>
      </c>
      <c r="X3645" s="39"/>
      <c r="AA3645" s="34">
        <v>433.36099999999999</v>
      </c>
      <c r="AB3645" s="34">
        <v>423.53399999999999</v>
      </c>
      <c r="AD3645" s="34">
        <v>9.1069999999999993</v>
      </c>
    </row>
    <row r="3646" spans="1:30" s="34" customFormat="1" x14ac:dyDescent="0.2">
      <c r="A3646" s="34" t="s">
        <v>200</v>
      </c>
      <c r="C3646" s="36" t="s">
        <v>56</v>
      </c>
      <c r="D3646" s="37">
        <v>31016</v>
      </c>
      <c r="E3646" s="37"/>
      <c r="F3646" s="37"/>
      <c r="G3646" s="37"/>
      <c r="H3646" s="37"/>
      <c r="I3646" s="37"/>
      <c r="J3646" s="38" t="str">
        <f t="shared" si="293"/>
        <v>S</v>
      </c>
      <c r="K3646" s="38"/>
      <c r="L3646" s="38"/>
      <c r="M3646" s="38"/>
      <c r="N3646" s="38"/>
      <c r="O3646" s="38"/>
      <c r="P3646" s="38"/>
      <c r="Q3646" s="34">
        <v>33</v>
      </c>
      <c r="R3646" s="34">
        <v>0.72</v>
      </c>
      <c r="U3646" s="39">
        <v>32.28</v>
      </c>
      <c r="V3646" s="34">
        <v>9.8390000000000004</v>
      </c>
      <c r="X3646" s="39"/>
      <c r="AA3646" s="34">
        <v>433.36099999999999</v>
      </c>
      <c r="AB3646" s="34">
        <v>423.52199999999999</v>
      </c>
      <c r="AD3646" s="34">
        <v>9.1189999999999998</v>
      </c>
    </row>
    <row r="3647" spans="1:30" s="34" customFormat="1" x14ac:dyDescent="0.2">
      <c r="A3647" s="34" t="s">
        <v>200</v>
      </c>
      <c r="C3647" s="36" t="s">
        <v>56</v>
      </c>
      <c r="D3647" s="37">
        <v>31021</v>
      </c>
      <c r="E3647" s="37"/>
      <c r="F3647" s="37"/>
      <c r="G3647" s="37"/>
      <c r="H3647" s="37"/>
      <c r="I3647" s="37"/>
      <c r="J3647" s="38" t="str">
        <f t="shared" si="293"/>
        <v>S</v>
      </c>
      <c r="K3647" s="38"/>
      <c r="L3647" s="38"/>
      <c r="M3647" s="38"/>
      <c r="N3647" s="38"/>
      <c r="O3647" s="38"/>
      <c r="P3647" s="38"/>
      <c r="Q3647" s="34">
        <v>33</v>
      </c>
      <c r="R3647" s="34">
        <v>0.69</v>
      </c>
      <c r="U3647" s="39">
        <v>32.31</v>
      </c>
      <c r="V3647" s="34">
        <v>9.8480000000000008</v>
      </c>
      <c r="X3647" s="39"/>
      <c r="AA3647" s="34">
        <v>433.36099999999999</v>
      </c>
      <c r="AB3647" s="34">
        <v>423.51299999999998</v>
      </c>
      <c r="AD3647" s="34">
        <v>9.1280000000000001</v>
      </c>
    </row>
    <row r="3648" spans="1:30" s="34" customFormat="1" x14ac:dyDescent="0.2">
      <c r="A3648" s="34" t="s">
        <v>200</v>
      </c>
      <c r="C3648" s="36" t="s">
        <v>56</v>
      </c>
      <c r="D3648" s="37">
        <v>31029</v>
      </c>
      <c r="E3648" s="37"/>
      <c r="F3648" s="37"/>
      <c r="G3648" s="37"/>
      <c r="H3648" s="37"/>
      <c r="I3648" s="37"/>
      <c r="J3648" s="38" t="str">
        <f t="shared" si="293"/>
        <v>S</v>
      </c>
      <c r="K3648" s="38"/>
      <c r="L3648" s="38"/>
      <c r="M3648" s="38"/>
      <c r="N3648" s="38"/>
      <c r="O3648" s="38"/>
      <c r="P3648" s="38"/>
      <c r="Q3648" s="34">
        <v>33</v>
      </c>
      <c r="R3648" s="34">
        <v>0.65</v>
      </c>
      <c r="U3648" s="39">
        <v>32.35</v>
      </c>
      <c r="V3648" s="34">
        <v>9.86</v>
      </c>
      <c r="X3648" s="39"/>
      <c r="AA3648" s="34">
        <v>433.36099999999999</v>
      </c>
      <c r="AB3648" s="34">
        <v>423.50099999999998</v>
      </c>
      <c r="AD3648" s="34">
        <v>9.14</v>
      </c>
    </row>
    <row r="3649" spans="1:30" s="34" customFormat="1" x14ac:dyDescent="0.2">
      <c r="A3649" s="34" t="s">
        <v>200</v>
      </c>
      <c r="C3649" s="36" t="s">
        <v>56</v>
      </c>
      <c r="D3649" s="37">
        <v>31039</v>
      </c>
      <c r="E3649" s="37"/>
      <c r="F3649" s="37"/>
      <c r="G3649" s="37"/>
      <c r="H3649" s="37"/>
      <c r="I3649" s="37"/>
      <c r="J3649" s="38" t="str">
        <f t="shared" si="293"/>
        <v>S</v>
      </c>
      <c r="K3649" s="38"/>
      <c r="L3649" s="38"/>
      <c r="M3649" s="38"/>
      <c r="N3649" s="38"/>
      <c r="O3649" s="38"/>
      <c r="P3649" s="38"/>
      <c r="Q3649" s="34">
        <v>33</v>
      </c>
      <c r="R3649" s="34">
        <v>0.6</v>
      </c>
      <c r="U3649" s="39">
        <v>32.4</v>
      </c>
      <c r="V3649" s="34">
        <v>9.8759999999999994</v>
      </c>
      <c r="X3649" s="39"/>
      <c r="AA3649" s="34">
        <v>433.36099999999999</v>
      </c>
      <c r="AB3649" s="34">
        <v>423.48500000000001</v>
      </c>
      <c r="AD3649" s="34">
        <v>9.1560000000000006</v>
      </c>
    </row>
    <row r="3650" spans="1:30" s="34" customFormat="1" x14ac:dyDescent="0.2">
      <c r="A3650" s="34" t="s">
        <v>200</v>
      </c>
      <c r="C3650" s="36" t="s">
        <v>56</v>
      </c>
      <c r="D3650" s="37">
        <v>31046</v>
      </c>
      <c r="E3650" s="37"/>
      <c r="F3650" s="37"/>
      <c r="G3650" s="37"/>
      <c r="H3650" s="37"/>
      <c r="I3650" s="37"/>
      <c r="J3650" s="38" t="str">
        <f t="shared" si="293"/>
        <v>S</v>
      </c>
      <c r="K3650" s="38"/>
      <c r="L3650" s="38"/>
      <c r="M3650" s="38"/>
      <c r="N3650" s="38"/>
      <c r="O3650" s="38"/>
      <c r="P3650" s="38"/>
      <c r="Q3650" s="34">
        <v>33</v>
      </c>
      <c r="R3650" s="34">
        <v>0.56999999999999995</v>
      </c>
      <c r="U3650" s="39">
        <v>32.43</v>
      </c>
      <c r="V3650" s="34">
        <v>9.8849999999999998</v>
      </c>
      <c r="X3650" s="39"/>
      <c r="AA3650" s="34">
        <v>433.36099999999999</v>
      </c>
      <c r="AB3650" s="34">
        <v>423.476</v>
      </c>
      <c r="AD3650" s="34">
        <v>9.1649999999999991</v>
      </c>
    </row>
    <row r="3651" spans="1:30" s="34" customFormat="1" x14ac:dyDescent="0.2">
      <c r="A3651" s="34" t="s">
        <v>200</v>
      </c>
      <c r="C3651" s="36" t="s">
        <v>56</v>
      </c>
      <c r="D3651" s="37">
        <v>31053</v>
      </c>
      <c r="E3651" s="37"/>
      <c r="F3651" s="37"/>
      <c r="G3651" s="37"/>
      <c r="H3651" s="37"/>
      <c r="I3651" s="37"/>
      <c r="J3651" s="38" t="str">
        <f t="shared" si="293"/>
        <v>S</v>
      </c>
      <c r="K3651" s="38"/>
      <c r="L3651" s="38"/>
      <c r="M3651" s="38"/>
      <c r="N3651" s="38"/>
      <c r="O3651" s="38"/>
      <c r="P3651" s="38"/>
      <c r="Q3651" s="34">
        <v>33</v>
      </c>
      <c r="R3651" s="34">
        <v>0.52</v>
      </c>
      <c r="U3651" s="39">
        <v>32.479999999999997</v>
      </c>
      <c r="V3651" s="34">
        <v>9.9</v>
      </c>
      <c r="X3651" s="39"/>
      <c r="AA3651" s="34">
        <v>433.36099999999999</v>
      </c>
      <c r="AB3651" s="34">
        <v>423.46100000000001</v>
      </c>
      <c r="AD3651" s="34">
        <v>9.18</v>
      </c>
    </row>
    <row r="3652" spans="1:30" s="34" customFormat="1" x14ac:dyDescent="0.2">
      <c r="A3652" s="34" t="s">
        <v>200</v>
      </c>
      <c r="C3652" s="36" t="s">
        <v>56</v>
      </c>
      <c r="D3652" s="37">
        <v>31060</v>
      </c>
      <c r="E3652" s="37"/>
      <c r="F3652" s="37"/>
      <c r="G3652" s="37"/>
      <c r="H3652" s="37"/>
      <c r="I3652" s="37"/>
      <c r="J3652" s="38" t="str">
        <f t="shared" si="293"/>
        <v>S</v>
      </c>
      <c r="K3652" s="38"/>
      <c r="L3652" s="38"/>
      <c r="M3652" s="38"/>
      <c r="N3652" s="38"/>
      <c r="O3652" s="38"/>
      <c r="P3652" s="38"/>
      <c r="Q3652" s="34">
        <v>33</v>
      </c>
      <c r="R3652" s="34">
        <v>0.49</v>
      </c>
      <c r="U3652" s="39">
        <v>32.51</v>
      </c>
      <c r="V3652" s="34">
        <v>9.9090000000000007</v>
      </c>
      <c r="X3652" s="39"/>
      <c r="AA3652" s="34">
        <v>433.36099999999999</v>
      </c>
      <c r="AB3652" s="34">
        <v>423.452</v>
      </c>
      <c r="AD3652" s="34">
        <v>9.1890000000000001</v>
      </c>
    </row>
    <row r="3653" spans="1:30" s="34" customFormat="1" x14ac:dyDescent="0.2">
      <c r="A3653" s="34" t="s">
        <v>200</v>
      </c>
      <c r="C3653" s="36" t="s">
        <v>56</v>
      </c>
      <c r="D3653" s="37">
        <v>31076</v>
      </c>
      <c r="E3653" s="37"/>
      <c r="F3653" s="37"/>
      <c r="G3653" s="37"/>
      <c r="H3653" s="37"/>
      <c r="I3653" s="37"/>
      <c r="J3653" s="38" t="str">
        <f t="shared" si="293"/>
        <v>S</v>
      </c>
      <c r="K3653" s="38"/>
      <c r="L3653" s="38"/>
      <c r="M3653" s="38"/>
      <c r="N3653" s="38"/>
      <c r="O3653" s="38"/>
      <c r="P3653" s="38"/>
      <c r="Q3653" s="34">
        <v>33</v>
      </c>
      <c r="R3653" s="34">
        <v>0.41</v>
      </c>
      <c r="U3653" s="39">
        <v>32.590000000000003</v>
      </c>
      <c r="V3653" s="34">
        <v>9.9339999999999993</v>
      </c>
      <c r="X3653" s="39"/>
      <c r="AA3653" s="34">
        <v>433.36099999999999</v>
      </c>
      <c r="AB3653" s="34">
        <v>423.428</v>
      </c>
      <c r="AD3653" s="34">
        <v>9.2140000000000004</v>
      </c>
    </row>
    <row r="3654" spans="1:30" s="34" customFormat="1" x14ac:dyDescent="0.2">
      <c r="A3654" s="34" t="s">
        <v>200</v>
      </c>
      <c r="C3654" s="36" t="s">
        <v>56</v>
      </c>
      <c r="D3654" s="37">
        <v>31081</v>
      </c>
      <c r="E3654" s="37"/>
      <c r="F3654" s="37"/>
      <c r="G3654" s="37"/>
      <c r="H3654" s="37"/>
      <c r="I3654" s="37"/>
      <c r="J3654" s="38" t="str">
        <f t="shared" si="293"/>
        <v>S</v>
      </c>
      <c r="K3654" s="38"/>
      <c r="L3654" s="38"/>
      <c r="M3654" s="38"/>
      <c r="N3654" s="38"/>
      <c r="O3654" s="38"/>
      <c r="P3654" s="38"/>
      <c r="Q3654" s="34">
        <v>33</v>
      </c>
      <c r="R3654" s="34">
        <v>0.37</v>
      </c>
      <c r="U3654" s="39">
        <v>32.630000000000003</v>
      </c>
      <c r="V3654" s="34">
        <v>9.9459999999999997</v>
      </c>
      <c r="X3654" s="39"/>
      <c r="AA3654" s="34">
        <v>433.36099999999999</v>
      </c>
      <c r="AB3654" s="34">
        <v>423.41500000000002</v>
      </c>
      <c r="AD3654" s="34">
        <v>9.2260000000000009</v>
      </c>
    </row>
    <row r="3655" spans="1:30" s="34" customFormat="1" x14ac:dyDescent="0.2">
      <c r="A3655" s="34" t="s">
        <v>200</v>
      </c>
      <c r="C3655" s="36" t="s">
        <v>56</v>
      </c>
      <c r="D3655" s="37">
        <v>31088</v>
      </c>
      <c r="E3655" s="37"/>
      <c r="F3655" s="37"/>
      <c r="G3655" s="37"/>
      <c r="H3655" s="37"/>
      <c r="I3655" s="37"/>
      <c r="J3655" s="38" t="str">
        <f t="shared" si="293"/>
        <v>S</v>
      </c>
      <c r="K3655" s="38"/>
      <c r="L3655" s="38"/>
      <c r="M3655" s="38"/>
      <c r="N3655" s="38"/>
      <c r="O3655" s="38"/>
      <c r="P3655" s="38"/>
      <c r="Q3655" s="34">
        <v>33</v>
      </c>
      <c r="R3655" s="34">
        <v>0.35</v>
      </c>
      <c r="U3655" s="39">
        <v>32.65</v>
      </c>
      <c r="V3655" s="34">
        <v>9.952</v>
      </c>
      <c r="X3655" s="39"/>
      <c r="AA3655" s="34">
        <v>433.36099999999999</v>
      </c>
      <c r="AB3655" s="34">
        <v>423.40899999999999</v>
      </c>
      <c r="AD3655" s="34">
        <v>9.2319999999999993</v>
      </c>
    </row>
    <row r="3656" spans="1:30" s="34" customFormat="1" x14ac:dyDescent="0.2">
      <c r="A3656" s="34" t="s">
        <v>200</v>
      </c>
      <c r="C3656" s="36" t="s">
        <v>56</v>
      </c>
      <c r="D3656" s="37">
        <v>31095</v>
      </c>
      <c r="E3656" s="37"/>
      <c r="F3656" s="37"/>
      <c r="G3656" s="37"/>
      <c r="H3656" s="37"/>
      <c r="I3656" s="37"/>
      <c r="J3656" s="38" t="str">
        <f t="shared" si="293"/>
        <v>S</v>
      </c>
      <c r="K3656" s="38"/>
      <c r="L3656" s="38"/>
      <c r="M3656" s="38"/>
      <c r="N3656" s="38"/>
      <c r="O3656" s="38"/>
      <c r="P3656" s="38"/>
      <c r="Q3656" s="34">
        <v>33</v>
      </c>
      <c r="R3656" s="34">
        <v>0.33</v>
      </c>
      <c r="U3656" s="39">
        <v>32.67</v>
      </c>
      <c r="V3656" s="34">
        <v>9.9580000000000002</v>
      </c>
      <c r="X3656" s="39"/>
      <c r="AA3656" s="34">
        <v>433.36099999999999</v>
      </c>
      <c r="AB3656" s="34">
        <v>423.40300000000002</v>
      </c>
      <c r="AD3656" s="34">
        <v>9.2379999999999995</v>
      </c>
    </row>
    <row r="3657" spans="1:30" s="34" customFormat="1" x14ac:dyDescent="0.2">
      <c r="A3657" s="34" t="s">
        <v>200</v>
      </c>
      <c r="C3657" s="36" t="s">
        <v>56</v>
      </c>
      <c r="D3657" s="37">
        <v>31102</v>
      </c>
      <c r="E3657" s="37"/>
      <c r="F3657" s="37"/>
      <c r="G3657" s="37"/>
      <c r="H3657" s="37"/>
      <c r="I3657" s="37"/>
      <c r="J3657" s="38" t="str">
        <f t="shared" si="293"/>
        <v>S</v>
      </c>
      <c r="K3657" s="38"/>
      <c r="L3657" s="38"/>
      <c r="M3657" s="38"/>
      <c r="N3657" s="38"/>
      <c r="O3657" s="38"/>
      <c r="P3657" s="38"/>
      <c r="Q3657" s="34">
        <v>33</v>
      </c>
      <c r="R3657" s="34">
        <v>0.32</v>
      </c>
      <c r="U3657" s="39">
        <v>32.68</v>
      </c>
      <c r="V3657" s="34">
        <v>9.9610000000000003</v>
      </c>
      <c r="X3657" s="39"/>
      <c r="AA3657" s="34">
        <v>433.36099999999999</v>
      </c>
      <c r="AB3657" s="34">
        <v>423.4</v>
      </c>
      <c r="AD3657" s="34">
        <v>9.2409999999999997</v>
      </c>
    </row>
    <row r="3658" spans="1:30" s="34" customFormat="1" x14ac:dyDescent="0.2">
      <c r="A3658" s="34" t="s">
        <v>200</v>
      </c>
      <c r="C3658" s="36" t="s">
        <v>56</v>
      </c>
      <c r="D3658" s="37">
        <v>31109</v>
      </c>
      <c r="E3658" s="37"/>
      <c r="F3658" s="37"/>
      <c r="G3658" s="37"/>
      <c r="H3658" s="37"/>
      <c r="I3658" s="37"/>
      <c r="J3658" s="38" t="str">
        <f t="shared" si="293"/>
        <v>S</v>
      </c>
      <c r="K3658" s="38"/>
      <c r="L3658" s="38"/>
      <c r="M3658" s="38"/>
      <c r="N3658" s="38"/>
      <c r="O3658" s="38"/>
      <c r="P3658" s="38"/>
      <c r="Q3658" s="34">
        <v>33</v>
      </c>
      <c r="R3658" s="34">
        <v>0.3</v>
      </c>
      <c r="U3658" s="39">
        <v>32.700000000000003</v>
      </c>
      <c r="V3658" s="34">
        <v>9.9670000000000005</v>
      </c>
      <c r="X3658" s="39"/>
      <c r="AA3658" s="34">
        <v>433.36099999999999</v>
      </c>
      <c r="AB3658" s="34">
        <v>423.39400000000001</v>
      </c>
      <c r="AD3658" s="34">
        <v>9.2469999999999999</v>
      </c>
    </row>
    <row r="3659" spans="1:30" s="34" customFormat="1" x14ac:dyDescent="0.2">
      <c r="A3659" s="34" t="s">
        <v>200</v>
      </c>
      <c r="C3659" s="36" t="s">
        <v>56</v>
      </c>
      <c r="D3659" s="37">
        <v>31116</v>
      </c>
      <c r="E3659" s="37"/>
      <c r="F3659" s="37"/>
      <c r="G3659" s="37"/>
      <c r="H3659" s="37"/>
      <c r="I3659" s="37"/>
      <c r="J3659" s="38" t="str">
        <f t="shared" si="293"/>
        <v>S</v>
      </c>
      <c r="K3659" s="38"/>
      <c r="L3659" s="38"/>
      <c r="M3659" s="38"/>
      <c r="N3659" s="38"/>
      <c r="O3659" s="38"/>
      <c r="P3659" s="38"/>
      <c r="Q3659" s="34">
        <v>33</v>
      </c>
      <c r="R3659" s="34">
        <v>0.25</v>
      </c>
      <c r="U3659" s="39">
        <v>32.75</v>
      </c>
      <c r="V3659" s="34">
        <v>9.9819999999999993</v>
      </c>
      <c r="X3659" s="39"/>
      <c r="AA3659" s="34">
        <v>433.36099999999999</v>
      </c>
      <c r="AB3659" s="34">
        <v>423.37900000000002</v>
      </c>
      <c r="AD3659" s="34">
        <v>9.2620000000000005</v>
      </c>
    </row>
    <row r="3660" spans="1:30" s="34" customFormat="1" x14ac:dyDescent="0.2">
      <c r="A3660" s="34" t="s">
        <v>200</v>
      </c>
      <c r="C3660" s="36" t="s">
        <v>56</v>
      </c>
      <c r="D3660" s="37">
        <v>31123</v>
      </c>
      <c r="E3660" s="37"/>
      <c r="F3660" s="37"/>
      <c r="G3660" s="37"/>
      <c r="H3660" s="37"/>
      <c r="I3660" s="37"/>
      <c r="J3660" s="38" t="str">
        <f t="shared" si="293"/>
        <v>S</v>
      </c>
      <c r="K3660" s="38"/>
      <c r="L3660" s="38"/>
      <c r="M3660" s="38"/>
      <c r="N3660" s="38"/>
      <c r="O3660" s="38"/>
      <c r="P3660" s="38"/>
      <c r="Q3660" s="34">
        <v>33</v>
      </c>
      <c r="R3660" s="34">
        <v>0.25</v>
      </c>
      <c r="U3660" s="39">
        <v>32.75</v>
      </c>
      <c r="V3660" s="34">
        <v>9.9819999999999993</v>
      </c>
      <c r="X3660" s="39"/>
      <c r="AA3660" s="34">
        <v>433.36099999999999</v>
      </c>
      <c r="AB3660" s="34">
        <v>423.37900000000002</v>
      </c>
      <c r="AD3660" s="34">
        <v>9.2620000000000005</v>
      </c>
    </row>
    <row r="3661" spans="1:30" s="34" customFormat="1" x14ac:dyDescent="0.2">
      <c r="A3661" s="34" t="s">
        <v>200</v>
      </c>
      <c r="C3661" s="36" t="s">
        <v>56</v>
      </c>
      <c r="D3661" s="37">
        <v>31127</v>
      </c>
      <c r="E3661" s="37"/>
      <c r="F3661" s="37"/>
      <c r="G3661" s="37"/>
      <c r="H3661" s="37"/>
      <c r="I3661" s="37"/>
      <c r="J3661" s="38" t="str">
        <f t="shared" si="293"/>
        <v>S</v>
      </c>
      <c r="K3661" s="38"/>
      <c r="L3661" s="38"/>
      <c r="M3661" s="38"/>
      <c r="N3661" s="38"/>
      <c r="O3661" s="38"/>
      <c r="P3661" s="38"/>
      <c r="Q3661" s="34">
        <v>33</v>
      </c>
      <c r="R3661" s="34">
        <v>0.35</v>
      </c>
      <c r="U3661" s="39">
        <v>32.65</v>
      </c>
      <c r="V3661" s="34">
        <v>9.952</v>
      </c>
      <c r="X3661" s="39"/>
      <c r="AA3661" s="34">
        <v>433.36099999999999</v>
      </c>
      <c r="AB3661" s="34">
        <v>423.40899999999999</v>
      </c>
      <c r="AD3661" s="34">
        <v>9.2319999999999993</v>
      </c>
    </row>
    <row r="3662" spans="1:30" s="34" customFormat="1" x14ac:dyDescent="0.2">
      <c r="A3662" s="34" t="s">
        <v>200</v>
      </c>
      <c r="C3662" s="36" t="s">
        <v>56</v>
      </c>
      <c r="D3662" s="37">
        <v>31137</v>
      </c>
      <c r="E3662" s="37"/>
      <c r="F3662" s="37"/>
      <c r="G3662" s="37"/>
      <c r="H3662" s="37"/>
      <c r="I3662" s="37"/>
      <c r="J3662" s="38" t="str">
        <f t="shared" si="293"/>
        <v>S</v>
      </c>
      <c r="K3662" s="38"/>
      <c r="L3662" s="38"/>
      <c r="M3662" s="38"/>
      <c r="N3662" s="38"/>
      <c r="O3662" s="38"/>
      <c r="P3662" s="38"/>
      <c r="Q3662" s="34">
        <v>33</v>
      </c>
      <c r="R3662" s="34">
        <v>0.39</v>
      </c>
      <c r="U3662" s="39">
        <v>32.61</v>
      </c>
      <c r="V3662" s="34">
        <v>9.94</v>
      </c>
      <c r="X3662" s="39"/>
      <c r="AA3662" s="34">
        <v>433.36099999999999</v>
      </c>
      <c r="AB3662" s="34">
        <v>423.42099999999999</v>
      </c>
      <c r="AD3662" s="34">
        <v>9.2200000000000006</v>
      </c>
    </row>
    <row r="3663" spans="1:30" s="34" customFormat="1" x14ac:dyDescent="0.2">
      <c r="A3663" s="34" t="s">
        <v>200</v>
      </c>
      <c r="C3663" s="36" t="s">
        <v>56</v>
      </c>
      <c r="D3663" s="37">
        <v>31144</v>
      </c>
      <c r="E3663" s="37"/>
      <c r="F3663" s="37"/>
      <c r="G3663" s="37"/>
      <c r="H3663" s="37"/>
      <c r="I3663" s="37"/>
      <c r="J3663" s="38" t="str">
        <f t="shared" si="293"/>
        <v>S</v>
      </c>
      <c r="K3663" s="38"/>
      <c r="L3663" s="38"/>
      <c r="M3663" s="38"/>
      <c r="N3663" s="38"/>
      <c r="O3663" s="38"/>
      <c r="P3663" s="38"/>
      <c r="Q3663" s="34">
        <v>33</v>
      </c>
      <c r="R3663" s="34">
        <v>0.41</v>
      </c>
      <c r="U3663" s="39">
        <v>32.590000000000003</v>
      </c>
      <c r="V3663" s="34">
        <v>9.9339999999999993</v>
      </c>
      <c r="X3663" s="39"/>
      <c r="AA3663" s="34">
        <v>433.36099999999999</v>
      </c>
      <c r="AB3663" s="34">
        <v>423.428</v>
      </c>
      <c r="AD3663" s="34">
        <v>9.2140000000000004</v>
      </c>
    </row>
    <row r="3664" spans="1:30" s="34" customFormat="1" x14ac:dyDescent="0.2">
      <c r="A3664" s="34" t="s">
        <v>200</v>
      </c>
      <c r="C3664" s="36" t="s">
        <v>56</v>
      </c>
      <c r="D3664" s="37">
        <v>31151</v>
      </c>
      <c r="E3664" s="37"/>
      <c r="F3664" s="37"/>
      <c r="G3664" s="37"/>
      <c r="H3664" s="37"/>
      <c r="I3664" s="37"/>
      <c r="J3664" s="38" t="str">
        <f t="shared" si="293"/>
        <v>S</v>
      </c>
      <c r="K3664" s="38"/>
      <c r="L3664" s="38"/>
      <c r="M3664" s="38"/>
      <c r="N3664" s="38"/>
      <c r="O3664" s="38"/>
      <c r="P3664" s="38"/>
      <c r="Q3664" s="34">
        <v>33</v>
      </c>
      <c r="R3664" s="34">
        <v>0.42</v>
      </c>
      <c r="U3664" s="39">
        <v>32.58</v>
      </c>
      <c r="V3664" s="34">
        <v>9.9309999999999992</v>
      </c>
      <c r="X3664" s="39"/>
      <c r="AA3664" s="34">
        <v>433.36099999999999</v>
      </c>
      <c r="AB3664" s="34">
        <v>423.43099999999998</v>
      </c>
      <c r="AD3664" s="34">
        <v>9.2110000000000003</v>
      </c>
    </row>
    <row r="3665" spans="1:30" s="34" customFormat="1" x14ac:dyDescent="0.2">
      <c r="A3665" s="34" t="s">
        <v>200</v>
      </c>
      <c r="C3665" s="36" t="s">
        <v>56</v>
      </c>
      <c r="D3665" s="37">
        <v>31158</v>
      </c>
      <c r="E3665" s="37"/>
      <c r="F3665" s="37"/>
      <c r="G3665" s="37"/>
      <c r="H3665" s="37"/>
      <c r="I3665" s="37"/>
      <c r="J3665" s="38" t="str">
        <f t="shared" si="293"/>
        <v>S</v>
      </c>
      <c r="K3665" s="38"/>
      <c r="L3665" s="38"/>
      <c r="M3665" s="38"/>
      <c r="N3665" s="38"/>
      <c r="O3665" s="38"/>
      <c r="P3665" s="38"/>
      <c r="Q3665" s="34">
        <v>33</v>
      </c>
      <c r="R3665" s="34">
        <v>0.43</v>
      </c>
      <c r="U3665" s="39">
        <v>32.57</v>
      </c>
      <c r="V3665" s="34">
        <v>9.9269999999999996</v>
      </c>
      <c r="X3665" s="39"/>
      <c r="AA3665" s="34">
        <v>433.36099999999999</v>
      </c>
      <c r="AB3665" s="34">
        <v>423.43400000000003</v>
      </c>
      <c r="AD3665" s="34">
        <v>9.2070000000000007</v>
      </c>
    </row>
    <row r="3666" spans="1:30" s="34" customFormat="1" x14ac:dyDescent="0.2">
      <c r="A3666" s="34" t="s">
        <v>200</v>
      </c>
      <c r="C3666" s="36" t="s">
        <v>56</v>
      </c>
      <c r="D3666" s="37">
        <v>31165</v>
      </c>
      <c r="E3666" s="37"/>
      <c r="F3666" s="37"/>
      <c r="G3666" s="37"/>
      <c r="H3666" s="37"/>
      <c r="I3666" s="37"/>
      <c r="J3666" s="38" t="str">
        <f t="shared" si="293"/>
        <v>S</v>
      </c>
      <c r="K3666" s="38"/>
      <c r="L3666" s="38"/>
      <c r="M3666" s="38"/>
      <c r="N3666" s="38"/>
      <c r="O3666" s="38"/>
      <c r="P3666" s="38"/>
      <c r="Q3666" s="34">
        <v>33</v>
      </c>
      <c r="R3666" s="34">
        <v>0.53</v>
      </c>
      <c r="U3666" s="39">
        <v>32.47</v>
      </c>
      <c r="V3666" s="34">
        <v>9.8970000000000002</v>
      </c>
      <c r="X3666" s="39"/>
      <c r="AA3666" s="34">
        <v>433.36099999999999</v>
      </c>
      <c r="AB3666" s="34">
        <v>423.464</v>
      </c>
      <c r="AD3666" s="34">
        <v>9.1769999999999996</v>
      </c>
    </row>
    <row r="3667" spans="1:30" s="34" customFormat="1" x14ac:dyDescent="0.2">
      <c r="A3667" s="34" t="s">
        <v>200</v>
      </c>
      <c r="C3667" s="36" t="s">
        <v>56</v>
      </c>
      <c r="D3667" s="37">
        <v>31172</v>
      </c>
      <c r="E3667" s="37"/>
      <c r="F3667" s="37"/>
      <c r="G3667" s="37"/>
      <c r="H3667" s="37"/>
      <c r="I3667" s="37"/>
      <c r="J3667" s="38" t="str">
        <f t="shared" si="293"/>
        <v>S</v>
      </c>
      <c r="K3667" s="38"/>
      <c r="L3667" s="38"/>
      <c r="M3667" s="38"/>
      <c r="N3667" s="38"/>
      <c r="O3667" s="38"/>
      <c r="P3667" s="38"/>
      <c r="Q3667" s="34">
        <v>33</v>
      </c>
      <c r="R3667" s="34">
        <v>0.67</v>
      </c>
      <c r="U3667" s="39">
        <v>32.33</v>
      </c>
      <c r="V3667" s="34">
        <v>9.8539999999999992</v>
      </c>
      <c r="X3667" s="39"/>
      <c r="AA3667" s="34">
        <v>433.36099999999999</v>
      </c>
      <c r="AB3667" s="34">
        <v>423.50700000000001</v>
      </c>
      <c r="AD3667" s="34">
        <v>9.1340000000000003</v>
      </c>
    </row>
    <row r="3668" spans="1:30" s="34" customFormat="1" x14ac:dyDescent="0.2">
      <c r="A3668" s="34" t="s">
        <v>200</v>
      </c>
      <c r="C3668" s="36" t="s">
        <v>56</v>
      </c>
      <c r="D3668" s="37">
        <v>31179</v>
      </c>
      <c r="E3668" s="37"/>
      <c r="F3668" s="37"/>
      <c r="G3668" s="37"/>
      <c r="H3668" s="37"/>
      <c r="I3668" s="37"/>
      <c r="J3668" s="38" t="str">
        <f t="shared" si="293"/>
        <v>S</v>
      </c>
      <c r="K3668" s="38"/>
      <c r="L3668" s="38"/>
      <c r="M3668" s="38"/>
      <c r="N3668" s="38"/>
      <c r="O3668" s="38"/>
      <c r="P3668" s="38"/>
      <c r="Q3668" s="34">
        <v>33</v>
      </c>
      <c r="R3668" s="34">
        <v>0.9</v>
      </c>
      <c r="U3668" s="39">
        <v>32.1</v>
      </c>
      <c r="V3668" s="34">
        <v>9.7840000000000007</v>
      </c>
      <c r="X3668" s="39"/>
      <c r="AA3668" s="34">
        <v>433.36099999999999</v>
      </c>
      <c r="AB3668" s="34">
        <v>423.577</v>
      </c>
      <c r="AD3668" s="34">
        <v>9.0640000000000001</v>
      </c>
    </row>
    <row r="3669" spans="1:30" s="34" customFormat="1" x14ac:dyDescent="0.2">
      <c r="A3669" s="34" t="s">
        <v>200</v>
      </c>
      <c r="C3669" s="36" t="s">
        <v>56</v>
      </c>
      <c r="D3669" s="37">
        <v>31186</v>
      </c>
      <c r="E3669" s="37"/>
      <c r="F3669" s="37"/>
      <c r="G3669" s="37"/>
      <c r="H3669" s="37"/>
      <c r="I3669" s="37"/>
      <c r="J3669" s="38" t="str">
        <f t="shared" si="293"/>
        <v>S</v>
      </c>
      <c r="K3669" s="38"/>
      <c r="L3669" s="38"/>
      <c r="M3669" s="38"/>
      <c r="N3669" s="38"/>
      <c r="O3669" s="38"/>
      <c r="P3669" s="38"/>
      <c r="Q3669" s="34">
        <v>33</v>
      </c>
      <c r="R3669" s="34">
        <v>0.97</v>
      </c>
      <c r="U3669" s="39">
        <v>32.03</v>
      </c>
      <c r="V3669" s="34">
        <v>9.7629999999999999</v>
      </c>
      <c r="X3669" s="39"/>
      <c r="AA3669" s="34">
        <v>433.36099999999999</v>
      </c>
      <c r="AB3669" s="34">
        <v>423.59800000000001</v>
      </c>
      <c r="AD3669" s="34">
        <v>9.0429999999999993</v>
      </c>
    </row>
    <row r="3670" spans="1:30" s="34" customFormat="1" x14ac:dyDescent="0.2">
      <c r="A3670" s="34" t="s">
        <v>200</v>
      </c>
      <c r="C3670" s="36" t="s">
        <v>56</v>
      </c>
      <c r="D3670" s="37">
        <v>31193</v>
      </c>
      <c r="E3670" s="37"/>
      <c r="F3670" s="37"/>
      <c r="G3670" s="37"/>
      <c r="H3670" s="37"/>
      <c r="I3670" s="37"/>
      <c r="J3670" s="38" t="str">
        <f t="shared" si="293"/>
        <v>S</v>
      </c>
      <c r="K3670" s="38"/>
      <c r="L3670" s="38"/>
      <c r="M3670" s="38"/>
      <c r="N3670" s="38"/>
      <c r="O3670" s="38"/>
      <c r="P3670" s="38"/>
      <c r="Q3670" s="34">
        <v>33</v>
      </c>
      <c r="R3670" s="34">
        <v>0.99</v>
      </c>
      <c r="U3670" s="39">
        <v>32.01</v>
      </c>
      <c r="V3670" s="34">
        <v>9.7569999999999997</v>
      </c>
      <c r="X3670" s="39"/>
      <c r="AA3670" s="34">
        <v>433.36099999999999</v>
      </c>
      <c r="AB3670" s="34">
        <v>423.60399999999998</v>
      </c>
      <c r="AD3670" s="34">
        <v>9.0370000000000008</v>
      </c>
    </row>
    <row r="3671" spans="1:30" s="34" customFormat="1" x14ac:dyDescent="0.2">
      <c r="A3671" s="34" t="s">
        <v>200</v>
      </c>
      <c r="C3671" s="36" t="s">
        <v>56</v>
      </c>
      <c r="D3671" s="37">
        <v>31200</v>
      </c>
      <c r="E3671" s="37"/>
      <c r="F3671" s="37"/>
      <c r="G3671" s="37"/>
      <c r="H3671" s="37"/>
      <c r="I3671" s="37"/>
      <c r="J3671" s="38" t="str">
        <f t="shared" si="293"/>
        <v>S</v>
      </c>
      <c r="K3671" s="38"/>
      <c r="L3671" s="38"/>
      <c r="M3671" s="38"/>
      <c r="N3671" s="38"/>
      <c r="O3671" s="38"/>
      <c r="P3671" s="38"/>
      <c r="Q3671" s="34">
        <v>33</v>
      </c>
      <c r="R3671" s="34">
        <v>1.07</v>
      </c>
      <c r="U3671" s="39">
        <v>31.93</v>
      </c>
      <c r="V3671" s="34">
        <v>9.7319999999999993</v>
      </c>
      <c r="X3671" s="39"/>
      <c r="AA3671" s="34">
        <v>433.36099999999999</v>
      </c>
      <c r="AB3671" s="34">
        <v>423.62900000000002</v>
      </c>
      <c r="AD3671" s="34">
        <v>9.0120000000000005</v>
      </c>
    </row>
    <row r="3672" spans="1:30" s="34" customFormat="1" x14ac:dyDescent="0.2">
      <c r="A3672" s="34" t="s">
        <v>200</v>
      </c>
      <c r="C3672" s="36" t="s">
        <v>56</v>
      </c>
      <c r="D3672" s="37">
        <v>31207</v>
      </c>
      <c r="E3672" s="37"/>
      <c r="F3672" s="37"/>
      <c r="G3672" s="37"/>
      <c r="H3672" s="37"/>
      <c r="I3672" s="37"/>
      <c r="J3672" s="38" t="str">
        <f t="shared" si="293"/>
        <v>S</v>
      </c>
      <c r="K3672" s="38"/>
      <c r="L3672" s="38"/>
      <c r="M3672" s="38"/>
      <c r="N3672" s="38"/>
      <c r="O3672" s="38"/>
      <c r="P3672" s="38"/>
      <c r="Q3672" s="34">
        <v>33</v>
      </c>
      <c r="R3672" s="34">
        <v>1.07</v>
      </c>
      <c r="U3672" s="39">
        <v>31.93</v>
      </c>
      <c r="V3672" s="34">
        <v>9.7319999999999993</v>
      </c>
      <c r="X3672" s="39"/>
      <c r="AA3672" s="34">
        <v>433.36099999999999</v>
      </c>
      <c r="AB3672" s="34">
        <v>423.62900000000002</v>
      </c>
      <c r="AD3672" s="34">
        <v>9.0120000000000005</v>
      </c>
    </row>
    <row r="3673" spans="1:30" s="34" customFormat="1" x14ac:dyDescent="0.2">
      <c r="A3673" s="34" t="s">
        <v>200</v>
      </c>
      <c r="C3673" s="36" t="s">
        <v>56</v>
      </c>
      <c r="D3673" s="37">
        <v>31214</v>
      </c>
      <c r="E3673" s="37"/>
      <c r="F3673" s="37"/>
      <c r="G3673" s="37"/>
      <c r="H3673" s="37"/>
      <c r="I3673" s="37"/>
      <c r="J3673" s="38" t="str">
        <f t="shared" si="293"/>
        <v>S</v>
      </c>
      <c r="K3673" s="38"/>
      <c r="L3673" s="38"/>
      <c r="M3673" s="38"/>
      <c r="N3673" s="38"/>
      <c r="O3673" s="38"/>
      <c r="P3673" s="38"/>
      <c r="Q3673" s="34">
        <v>33</v>
      </c>
      <c r="R3673" s="34">
        <v>1.1000000000000001</v>
      </c>
      <c r="U3673" s="39">
        <v>31.9</v>
      </c>
      <c r="V3673" s="34">
        <v>9.7230000000000008</v>
      </c>
      <c r="X3673" s="39"/>
      <c r="AA3673" s="34">
        <v>433.36099999999999</v>
      </c>
      <c r="AB3673" s="34">
        <v>423.63799999999998</v>
      </c>
      <c r="AD3673" s="34">
        <v>9.0030000000000001</v>
      </c>
    </row>
    <row r="3674" spans="1:30" s="34" customFormat="1" x14ac:dyDescent="0.2">
      <c r="A3674" s="34" t="s">
        <v>200</v>
      </c>
      <c r="C3674" s="36" t="s">
        <v>56</v>
      </c>
      <c r="D3674" s="37">
        <v>31216</v>
      </c>
      <c r="E3674" s="37"/>
      <c r="F3674" s="37"/>
      <c r="G3674" s="37"/>
      <c r="H3674" s="37"/>
      <c r="I3674" s="37"/>
      <c r="J3674" s="38" t="str">
        <f t="shared" si="293"/>
        <v>S</v>
      </c>
      <c r="K3674" s="38"/>
      <c r="L3674" s="38"/>
      <c r="M3674" s="38"/>
      <c r="N3674" s="38"/>
      <c r="O3674" s="38"/>
      <c r="P3674" s="38"/>
      <c r="Q3674" s="34">
        <v>33</v>
      </c>
      <c r="R3674" s="34">
        <v>1.1299999999999999</v>
      </c>
      <c r="U3674" s="39">
        <v>31.87</v>
      </c>
      <c r="V3674" s="34">
        <v>9.7140000000000004</v>
      </c>
      <c r="X3674" s="39"/>
      <c r="AA3674" s="34">
        <v>433.36099999999999</v>
      </c>
      <c r="AB3674" s="34">
        <v>423.64699999999999</v>
      </c>
      <c r="AD3674" s="34">
        <v>8.9939999999999998</v>
      </c>
    </row>
    <row r="3675" spans="1:30" s="34" customFormat="1" x14ac:dyDescent="0.2">
      <c r="A3675" s="34" t="s">
        <v>200</v>
      </c>
      <c r="C3675" s="36" t="s">
        <v>56</v>
      </c>
      <c r="D3675" s="37">
        <v>31228</v>
      </c>
      <c r="E3675" s="37"/>
      <c r="F3675" s="37"/>
      <c r="G3675" s="37"/>
      <c r="H3675" s="37"/>
      <c r="I3675" s="37"/>
      <c r="J3675" s="38" t="str">
        <f t="shared" si="293"/>
        <v>S</v>
      </c>
      <c r="K3675" s="38"/>
      <c r="L3675" s="38"/>
      <c r="M3675" s="38"/>
      <c r="N3675" s="38"/>
      <c r="O3675" s="38"/>
      <c r="P3675" s="38"/>
      <c r="Q3675" s="34">
        <v>33</v>
      </c>
      <c r="R3675" s="34">
        <v>1.1100000000000001</v>
      </c>
      <c r="U3675" s="39">
        <v>31.89</v>
      </c>
      <c r="V3675" s="34">
        <v>9.7200000000000006</v>
      </c>
      <c r="X3675" s="39"/>
      <c r="AA3675" s="34">
        <v>433.36099999999999</v>
      </c>
      <c r="AB3675" s="34">
        <v>423.64100000000002</v>
      </c>
      <c r="AD3675" s="34">
        <v>9</v>
      </c>
    </row>
    <row r="3676" spans="1:30" s="34" customFormat="1" x14ac:dyDescent="0.2">
      <c r="A3676" s="34" t="s">
        <v>200</v>
      </c>
      <c r="C3676" s="36" t="s">
        <v>56</v>
      </c>
      <c r="D3676" s="37">
        <v>31235</v>
      </c>
      <c r="E3676" s="37"/>
      <c r="F3676" s="37"/>
      <c r="G3676" s="37"/>
      <c r="H3676" s="37"/>
      <c r="I3676" s="37"/>
      <c r="J3676" s="38" t="str">
        <f t="shared" si="293"/>
        <v>S</v>
      </c>
      <c r="K3676" s="38"/>
      <c r="L3676" s="38"/>
      <c r="M3676" s="38"/>
      <c r="N3676" s="38"/>
      <c r="O3676" s="38"/>
      <c r="P3676" s="38"/>
      <c r="Q3676" s="34">
        <v>33</v>
      </c>
      <c r="R3676" s="34">
        <v>1.1499999999999999</v>
      </c>
      <c r="U3676" s="39">
        <v>31.85</v>
      </c>
      <c r="V3676" s="34">
        <v>9.7080000000000002</v>
      </c>
      <c r="X3676" s="39"/>
      <c r="AA3676" s="34">
        <v>433.36099999999999</v>
      </c>
      <c r="AB3676" s="34">
        <v>423.65300000000002</v>
      </c>
      <c r="AD3676" s="34">
        <v>8.9879999999999995</v>
      </c>
    </row>
    <row r="3677" spans="1:30" s="34" customFormat="1" x14ac:dyDescent="0.2">
      <c r="A3677" s="34" t="s">
        <v>200</v>
      </c>
      <c r="C3677" s="36" t="s">
        <v>56</v>
      </c>
      <c r="D3677" s="37">
        <v>31242</v>
      </c>
      <c r="E3677" s="37"/>
      <c r="F3677" s="37"/>
      <c r="G3677" s="37"/>
      <c r="H3677" s="37"/>
      <c r="I3677" s="37"/>
      <c r="J3677" s="38" t="str">
        <f t="shared" si="293"/>
        <v>S</v>
      </c>
      <c r="K3677" s="38"/>
      <c r="L3677" s="38"/>
      <c r="M3677" s="38"/>
      <c r="N3677" s="38"/>
      <c r="O3677" s="38"/>
      <c r="P3677" s="38"/>
      <c r="Q3677" s="34">
        <v>33</v>
      </c>
      <c r="R3677" s="34">
        <v>1.1599999999999999</v>
      </c>
      <c r="U3677" s="39">
        <v>31.84</v>
      </c>
      <c r="V3677" s="34">
        <v>9.7050000000000001</v>
      </c>
      <c r="X3677" s="39"/>
      <c r="AA3677" s="34">
        <v>433.36099999999999</v>
      </c>
      <c r="AB3677" s="34">
        <v>423.65600000000001</v>
      </c>
      <c r="AD3677" s="34">
        <v>8.9849999999999994</v>
      </c>
    </row>
    <row r="3678" spans="1:30" s="34" customFormat="1" x14ac:dyDescent="0.2">
      <c r="A3678" s="34" t="s">
        <v>200</v>
      </c>
      <c r="C3678" s="36" t="s">
        <v>56</v>
      </c>
      <c r="D3678" s="37">
        <v>31249</v>
      </c>
      <c r="E3678" s="37"/>
      <c r="F3678" s="37"/>
      <c r="G3678" s="37"/>
      <c r="H3678" s="37"/>
      <c r="I3678" s="37"/>
      <c r="J3678" s="38" t="str">
        <f t="shared" si="293"/>
        <v>S</v>
      </c>
      <c r="K3678" s="38"/>
      <c r="L3678" s="38"/>
      <c r="M3678" s="38"/>
      <c r="N3678" s="38"/>
      <c r="O3678" s="38"/>
      <c r="P3678" s="38"/>
      <c r="Q3678" s="34">
        <v>33</v>
      </c>
      <c r="R3678" s="34">
        <v>1.21</v>
      </c>
      <c r="U3678" s="39">
        <v>31.79</v>
      </c>
      <c r="V3678" s="34">
        <v>9.69</v>
      </c>
      <c r="X3678" s="39"/>
      <c r="AA3678" s="34">
        <v>433.36099999999999</v>
      </c>
      <c r="AB3678" s="34">
        <v>423.67099999999999</v>
      </c>
      <c r="AD3678" s="34">
        <v>8.9700000000000006</v>
      </c>
    </row>
    <row r="3679" spans="1:30" s="34" customFormat="1" x14ac:dyDescent="0.2">
      <c r="A3679" s="34" t="s">
        <v>200</v>
      </c>
      <c r="C3679" s="36" t="s">
        <v>56</v>
      </c>
      <c r="D3679" s="37">
        <v>31256</v>
      </c>
      <c r="E3679" s="37"/>
      <c r="F3679" s="37"/>
      <c r="G3679" s="37"/>
      <c r="H3679" s="37"/>
      <c r="I3679" s="37"/>
      <c r="J3679" s="38" t="str">
        <f t="shared" si="293"/>
        <v>S</v>
      </c>
      <c r="K3679" s="38"/>
      <c r="L3679" s="38"/>
      <c r="M3679" s="38"/>
      <c r="N3679" s="38"/>
      <c r="O3679" s="38"/>
      <c r="P3679" s="38"/>
      <c r="Q3679" s="34">
        <v>33</v>
      </c>
      <c r="R3679" s="34">
        <v>1.22</v>
      </c>
      <c r="U3679" s="39">
        <v>31.78</v>
      </c>
      <c r="V3679" s="34">
        <v>9.6869999999999994</v>
      </c>
      <c r="X3679" s="39"/>
      <c r="AA3679" s="34">
        <v>433.36099999999999</v>
      </c>
      <c r="AB3679" s="34">
        <v>423.67399999999998</v>
      </c>
      <c r="AD3679" s="34">
        <v>8.9670000000000005</v>
      </c>
    </row>
    <row r="3680" spans="1:30" s="34" customFormat="1" x14ac:dyDescent="0.2">
      <c r="A3680" s="34" t="s">
        <v>200</v>
      </c>
      <c r="C3680" s="36" t="s">
        <v>56</v>
      </c>
      <c r="D3680" s="37">
        <v>31263</v>
      </c>
      <c r="E3680" s="37"/>
      <c r="F3680" s="37"/>
      <c r="G3680" s="37"/>
      <c r="H3680" s="37"/>
      <c r="I3680" s="37"/>
      <c r="J3680" s="38" t="str">
        <f t="shared" si="293"/>
        <v>S</v>
      </c>
      <c r="K3680" s="38"/>
      <c r="L3680" s="38"/>
      <c r="M3680" s="38"/>
      <c r="N3680" s="38"/>
      <c r="O3680" s="38"/>
      <c r="P3680" s="38"/>
      <c r="Q3680" s="34">
        <v>33</v>
      </c>
      <c r="R3680" s="34">
        <v>1.2</v>
      </c>
      <c r="U3680" s="39">
        <v>31.8</v>
      </c>
      <c r="V3680" s="34">
        <v>9.6929999999999996</v>
      </c>
      <c r="X3680" s="39"/>
      <c r="AA3680" s="34">
        <v>433.36099999999999</v>
      </c>
      <c r="AB3680" s="34">
        <v>423.66800000000001</v>
      </c>
      <c r="AD3680" s="34">
        <v>8.9730000000000008</v>
      </c>
    </row>
    <row r="3681" spans="1:30" s="34" customFormat="1" x14ac:dyDescent="0.2">
      <c r="A3681" s="34" t="s">
        <v>200</v>
      </c>
      <c r="C3681" s="36" t="s">
        <v>56</v>
      </c>
      <c r="D3681" s="37">
        <v>31270</v>
      </c>
      <c r="E3681" s="37"/>
      <c r="F3681" s="37"/>
      <c r="G3681" s="37"/>
      <c r="H3681" s="37"/>
      <c r="I3681" s="37"/>
      <c r="J3681" s="38" t="str">
        <f t="shared" si="293"/>
        <v>S</v>
      </c>
      <c r="K3681" s="38"/>
      <c r="L3681" s="38"/>
      <c r="M3681" s="38"/>
      <c r="N3681" s="38"/>
      <c r="O3681" s="38"/>
      <c r="P3681" s="38"/>
      <c r="Q3681" s="34">
        <v>33</v>
      </c>
      <c r="R3681" s="34">
        <v>1.19</v>
      </c>
      <c r="U3681" s="39">
        <v>31.81</v>
      </c>
      <c r="V3681" s="34">
        <v>9.6959999999999997</v>
      </c>
      <c r="X3681" s="39"/>
      <c r="AA3681" s="34">
        <v>433.36099999999999</v>
      </c>
      <c r="AB3681" s="34">
        <v>423.66500000000002</v>
      </c>
      <c r="AD3681" s="34">
        <v>8.9760000000000009</v>
      </c>
    </row>
    <row r="3682" spans="1:30" s="34" customFormat="1" x14ac:dyDescent="0.2">
      <c r="A3682" s="34" t="s">
        <v>200</v>
      </c>
      <c r="C3682" s="36" t="s">
        <v>56</v>
      </c>
      <c r="D3682" s="37">
        <v>31272</v>
      </c>
      <c r="E3682" s="37"/>
      <c r="F3682" s="37"/>
      <c r="G3682" s="37"/>
      <c r="H3682" s="37"/>
      <c r="I3682" s="37"/>
      <c r="J3682" s="38" t="str">
        <f t="shared" si="293"/>
        <v>S</v>
      </c>
      <c r="K3682" s="38"/>
      <c r="L3682" s="38"/>
      <c r="M3682" s="38"/>
      <c r="N3682" s="38"/>
      <c r="O3682" s="38"/>
      <c r="P3682" s="38"/>
      <c r="Q3682" s="34">
        <v>32</v>
      </c>
      <c r="R3682" s="34">
        <v>0.2</v>
      </c>
      <c r="U3682" s="39">
        <v>31.8</v>
      </c>
      <c r="V3682" s="34">
        <v>9.6929999999999996</v>
      </c>
      <c r="X3682" s="39"/>
      <c r="AA3682" s="34">
        <v>433.36099999999999</v>
      </c>
      <c r="AB3682" s="34">
        <v>423.66800000000001</v>
      </c>
      <c r="AD3682" s="34">
        <v>8.9730000000000008</v>
      </c>
    </row>
    <row r="3683" spans="1:30" s="34" customFormat="1" x14ac:dyDescent="0.2">
      <c r="A3683" s="34" t="s">
        <v>200</v>
      </c>
      <c r="C3683" s="36" t="s">
        <v>56</v>
      </c>
      <c r="D3683" s="37">
        <v>31277</v>
      </c>
      <c r="E3683" s="37"/>
      <c r="F3683" s="37"/>
      <c r="G3683" s="37"/>
      <c r="H3683" s="37"/>
      <c r="I3683" s="37"/>
      <c r="J3683" s="38" t="str">
        <f t="shared" si="293"/>
        <v>S</v>
      </c>
      <c r="K3683" s="38"/>
      <c r="L3683" s="38"/>
      <c r="M3683" s="38"/>
      <c r="N3683" s="38"/>
      <c r="O3683" s="38"/>
      <c r="P3683" s="38"/>
      <c r="Q3683" s="34">
        <v>33</v>
      </c>
      <c r="R3683" s="34">
        <v>1.19</v>
      </c>
      <c r="U3683" s="39">
        <v>31.81</v>
      </c>
      <c r="V3683" s="34">
        <v>9.6959999999999997</v>
      </c>
      <c r="X3683" s="39"/>
      <c r="AA3683" s="34">
        <v>433.36099999999999</v>
      </c>
      <c r="AB3683" s="34">
        <v>423.66500000000002</v>
      </c>
      <c r="AD3683" s="34">
        <v>8.9760000000000009</v>
      </c>
    </row>
    <row r="3684" spans="1:30" s="34" customFormat="1" x14ac:dyDescent="0.2">
      <c r="A3684" s="34" t="s">
        <v>200</v>
      </c>
      <c r="C3684" s="36" t="s">
        <v>56</v>
      </c>
      <c r="D3684" s="37">
        <v>31284</v>
      </c>
      <c r="E3684" s="37"/>
      <c r="F3684" s="37"/>
      <c r="G3684" s="37"/>
      <c r="H3684" s="37"/>
      <c r="I3684" s="37"/>
      <c r="J3684" s="38" t="str">
        <f t="shared" si="293"/>
        <v>S</v>
      </c>
      <c r="K3684" s="38"/>
      <c r="L3684" s="38"/>
      <c r="M3684" s="38"/>
      <c r="N3684" s="38"/>
      <c r="O3684" s="38"/>
      <c r="P3684" s="38"/>
      <c r="Q3684" s="34">
        <v>33</v>
      </c>
      <c r="R3684" s="34">
        <v>1.18</v>
      </c>
      <c r="U3684" s="39">
        <v>31.82</v>
      </c>
      <c r="V3684" s="34">
        <v>9.6989999999999998</v>
      </c>
      <c r="X3684" s="39"/>
      <c r="AA3684" s="34">
        <v>433.36099999999999</v>
      </c>
      <c r="AB3684" s="34">
        <v>423.66199999999998</v>
      </c>
      <c r="AD3684" s="34">
        <v>8.9789999999999992</v>
      </c>
    </row>
    <row r="3685" spans="1:30" s="34" customFormat="1" x14ac:dyDescent="0.2">
      <c r="A3685" s="34" t="s">
        <v>200</v>
      </c>
      <c r="C3685" s="36" t="s">
        <v>56</v>
      </c>
      <c r="D3685" s="37">
        <v>31291</v>
      </c>
      <c r="E3685" s="37"/>
      <c r="F3685" s="37"/>
      <c r="G3685" s="37"/>
      <c r="H3685" s="37"/>
      <c r="I3685" s="37"/>
      <c r="J3685" s="38" t="str">
        <f t="shared" si="293"/>
        <v>S</v>
      </c>
      <c r="K3685" s="38"/>
      <c r="L3685" s="38"/>
      <c r="M3685" s="38"/>
      <c r="N3685" s="38"/>
      <c r="O3685" s="38"/>
      <c r="P3685" s="38"/>
      <c r="Q3685" s="34">
        <v>33</v>
      </c>
      <c r="R3685" s="34">
        <v>1.18</v>
      </c>
      <c r="U3685" s="39">
        <v>31.82</v>
      </c>
      <c r="V3685" s="34">
        <v>9.6989999999999998</v>
      </c>
      <c r="X3685" s="39"/>
      <c r="AA3685" s="34">
        <v>433.36099999999999</v>
      </c>
      <c r="AB3685" s="34">
        <v>423.66199999999998</v>
      </c>
      <c r="AD3685" s="34">
        <v>8.9789999999999992</v>
      </c>
    </row>
    <row r="3686" spans="1:30" s="34" customFormat="1" x14ac:dyDescent="0.2">
      <c r="A3686" s="34" t="s">
        <v>200</v>
      </c>
      <c r="C3686" s="36" t="s">
        <v>56</v>
      </c>
      <c r="D3686" s="37">
        <v>31298</v>
      </c>
      <c r="E3686" s="37"/>
      <c r="F3686" s="37"/>
      <c r="G3686" s="37"/>
      <c r="H3686" s="37"/>
      <c r="I3686" s="37"/>
      <c r="J3686" s="38" t="str">
        <f t="shared" si="293"/>
        <v>S</v>
      </c>
      <c r="K3686" s="38"/>
      <c r="L3686" s="38"/>
      <c r="M3686" s="38"/>
      <c r="N3686" s="38"/>
      <c r="O3686" s="38"/>
      <c r="P3686" s="38"/>
      <c r="Q3686" s="34">
        <v>33</v>
      </c>
      <c r="R3686" s="34">
        <v>1.1599999999999999</v>
      </c>
      <c r="U3686" s="39">
        <v>31.84</v>
      </c>
      <c r="V3686" s="34">
        <v>9.7050000000000001</v>
      </c>
      <c r="X3686" s="39"/>
      <c r="AA3686" s="34">
        <v>433.36099999999999</v>
      </c>
      <c r="AB3686" s="34">
        <v>423.65600000000001</v>
      </c>
      <c r="AD3686" s="34">
        <v>8.9849999999999994</v>
      </c>
    </row>
    <row r="3687" spans="1:30" s="34" customFormat="1" x14ac:dyDescent="0.2">
      <c r="A3687" s="34" t="s">
        <v>200</v>
      </c>
      <c r="C3687" s="36" t="s">
        <v>56</v>
      </c>
      <c r="D3687" s="37">
        <v>31305</v>
      </c>
      <c r="E3687" s="37"/>
      <c r="F3687" s="37"/>
      <c r="G3687" s="37"/>
      <c r="H3687" s="37"/>
      <c r="I3687" s="37"/>
      <c r="J3687" s="38" t="str">
        <f t="shared" si="293"/>
        <v>S</v>
      </c>
      <c r="K3687" s="38"/>
      <c r="L3687" s="38"/>
      <c r="M3687" s="38"/>
      <c r="N3687" s="38"/>
      <c r="O3687" s="38"/>
      <c r="P3687" s="38"/>
      <c r="Q3687" s="34">
        <v>33</v>
      </c>
      <c r="R3687" s="34">
        <v>1.1399999999999999</v>
      </c>
      <c r="U3687" s="39">
        <v>31.86</v>
      </c>
      <c r="V3687" s="34">
        <v>9.7110000000000003</v>
      </c>
      <c r="X3687" s="39"/>
      <c r="AA3687" s="34">
        <v>433.36099999999999</v>
      </c>
      <c r="AB3687" s="34">
        <v>423.65</v>
      </c>
      <c r="AD3687" s="34">
        <v>8.9909999999999997</v>
      </c>
    </row>
    <row r="3688" spans="1:30" s="34" customFormat="1" x14ac:dyDescent="0.2">
      <c r="A3688" s="34" t="s">
        <v>200</v>
      </c>
      <c r="C3688" s="36" t="s">
        <v>56</v>
      </c>
      <c r="D3688" s="37">
        <v>31312</v>
      </c>
      <c r="E3688" s="37"/>
      <c r="F3688" s="37"/>
      <c r="G3688" s="37"/>
      <c r="H3688" s="37"/>
      <c r="I3688" s="37"/>
      <c r="J3688" s="38" t="str">
        <f t="shared" si="293"/>
        <v>S</v>
      </c>
      <c r="K3688" s="38"/>
      <c r="L3688" s="38"/>
      <c r="M3688" s="38"/>
      <c r="N3688" s="38"/>
      <c r="O3688" s="38"/>
      <c r="P3688" s="38"/>
      <c r="Q3688" s="34">
        <v>33</v>
      </c>
      <c r="R3688" s="34">
        <v>1.1399999999999999</v>
      </c>
      <c r="U3688" s="39">
        <v>31.86</v>
      </c>
      <c r="V3688" s="34">
        <v>9.7110000000000003</v>
      </c>
      <c r="X3688" s="39"/>
      <c r="AA3688" s="34">
        <v>433.36099999999999</v>
      </c>
      <c r="AB3688" s="34">
        <v>423.65</v>
      </c>
      <c r="AD3688" s="34">
        <v>8.9909999999999997</v>
      </c>
    </row>
    <row r="3689" spans="1:30" s="34" customFormat="1" x14ac:dyDescent="0.2">
      <c r="A3689" s="34" t="s">
        <v>200</v>
      </c>
      <c r="C3689" s="36" t="s">
        <v>56</v>
      </c>
      <c r="D3689" s="37">
        <v>31319</v>
      </c>
      <c r="E3689" s="37"/>
      <c r="F3689" s="37"/>
      <c r="G3689" s="37"/>
      <c r="H3689" s="37"/>
      <c r="I3689" s="37"/>
      <c r="J3689" s="38" t="str">
        <f t="shared" si="293"/>
        <v>S</v>
      </c>
      <c r="K3689" s="38"/>
      <c r="L3689" s="38"/>
      <c r="M3689" s="38"/>
      <c r="N3689" s="38"/>
      <c r="O3689" s="38"/>
      <c r="P3689" s="38"/>
      <c r="Q3689" s="34">
        <v>33</v>
      </c>
      <c r="R3689" s="34">
        <v>1.1499999999999999</v>
      </c>
      <c r="U3689" s="39">
        <v>31.85</v>
      </c>
      <c r="V3689" s="34">
        <v>9.7080000000000002</v>
      </c>
      <c r="X3689" s="39"/>
      <c r="AA3689" s="34">
        <v>433.36099999999999</v>
      </c>
      <c r="AB3689" s="34">
        <v>423.65300000000002</v>
      </c>
      <c r="AD3689" s="34">
        <v>8.9879999999999995</v>
      </c>
    </row>
    <row r="3690" spans="1:30" s="34" customFormat="1" x14ac:dyDescent="0.2">
      <c r="A3690" s="34" t="s">
        <v>200</v>
      </c>
      <c r="C3690" s="36" t="s">
        <v>56</v>
      </c>
      <c r="D3690" s="37">
        <v>31326</v>
      </c>
      <c r="E3690" s="37"/>
      <c r="F3690" s="37"/>
      <c r="G3690" s="37"/>
      <c r="H3690" s="37"/>
      <c r="I3690" s="37"/>
      <c r="J3690" s="38" t="str">
        <f t="shared" si="293"/>
        <v>S</v>
      </c>
      <c r="K3690" s="38"/>
      <c r="L3690" s="38"/>
      <c r="M3690" s="38"/>
      <c r="N3690" s="38"/>
      <c r="O3690" s="38"/>
      <c r="P3690" s="38"/>
      <c r="Q3690" s="34">
        <v>33</v>
      </c>
      <c r="R3690" s="34">
        <v>1.1299999999999999</v>
      </c>
      <c r="U3690" s="39">
        <v>31.87</v>
      </c>
      <c r="V3690" s="34">
        <v>9.7140000000000004</v>
      </c>
      <c r="X3690" s="39"/>
      <c r="AA3690" s="34">
        <v>433.36099999999999</v>
      </c>
      <c r="AB3690" s="34">
        <v>423.64699999999999</v>
      </c>
      <c r="AD3690" s="34">
        <v>8.9939999999999998</v>
      </c>
    </row>
    <row r="3691" spans="1:30" s="34" customFormat="1" x14ac:dyDescent="0.2">
      <c r="A3691" s="34" t="s">
        <v>200</v>
      </c>
      <c r="C3691" s="36" t="s">
        <v>56</v>
      </c>
      <c r="D3691" s="37">
        <v>31333</v>
      </c>
      <c r="E3691" s="37"/>
      <c r="F3691" s="37"/>
      <c r="G3691" s="37"/>
      <c r="H3691" s="37"/>
      <c r="I3691" s="37"/>
      <c r="J3691" s="38" t="str">
        <f t="shared" si="293"/>
        <v>S</v>
      </c>
      <c r="K3691" s="38"/>
      <c r="L3691" s="38"/>
      <c r="M3691" s="38"/>
      <c r="N3691" s="38"/>
      <c r="O3691" s="38"/>
      <c r="P3691" s="38"/>
      <c r="Q3691" s="34">
        <v>33</v>
      </c>
      <c r="R3691" s="34">
        <v>1.0900000000000001</v>
      </c>
      <c r="U3691" s="39">
        <v>31.91</v>
      </c>
      <c r="V3691" s="34">
        <v>9.7260000000000009</v>
      </c>
      <c r="X3691" s="39"/>
      <c r="AA3691" s="34">
        <v>433.36099999999999</v>
      </c>
      <c r="AB3691" s="34">
        <v>423.63499999999999</v>
      </c>
      <c r="AD3691" s="34">
        <v>9.0060000000000002</v>
      </c>
    </row>
    <row r="3692" spans="1:30" s="34" customFormat="1" x14ac:dyDescent="0.2">
      <c r="A3692" s="34" t="s">
        <v>200</v>
      </c>
      <c r="C3692" s="36" t="s">
        <v>56</v>
      </c>
      <c r="D3692" s="37">
        <v>31340</v>
      </c>
      <c r="E3692" s="37"/>
      <c r="F3692" s="37"/>
      <c r="G3692" s="37"/>
      <c r="H3692" s="37"/>
      <c r="I3692" s="37"/>
      <c r="J3692" s="38" t="str">
        <f t="shared" si="293"/>
        <v>S</v>
      </c>
      <c r="K3692" s="38"/>
      <c r="L3692" s="38"/>
      <c r="M3692" s="38"/>
      <c r="N3692" s="38"/>
      <c r="O3692" s="38"/>
      <c r="P3692" s="38"/>
      <c r="Q3692" s="34">
        <v>33</v>
      </c>
      <c r="R3692" s="34">
        <v>1.05</v>
      </c>
      <c r="U3692" s="39">
        <v>31.95</v>
      </c>
      <c r="V3692" s="34">
        <v>9.7379999999999995</v>
      </c>
      <c r="X3692" s="39"/>
      <c r="AA3692" s="34">
        <v>433.36099999999999</v>
      </c>
      <c r="AB3692" s="34">
        <v>423.62299999999999</v>
      </c>
      <c r="AD3692" s="34">
        <v>9.0180000000000007</v>
      </c>
    </row>
    <row r="3693" spans="1:30" s="34" customFormat="1" x14ac:dyDescent="0.2">
      <c r="A3693" s="34" t="s">
        <v>200</v>
      </c>
      <c r="C3693" s="36" t="s">
        <v>56</v>
      </c>
      <c r="D3693" s="37">
        <v>31347</v>
      </c>
      <c r="E3693" s="37"/>
      <c r="F3693" s="37"/>
      <c r="G3693" s="37"/>
      <c r="H3693" s="37"/>
      <c r="I3693" s="37"/>
      <c r="J3693" s="38" t="str">
        <f t="shared" si="293"/>
        <v>S</v>
      </c>
      <c r="K3693" s="38"/>
      <c r="L3693" s="38"/>
      <c r="M3693" s="38"/>
      <c r="N3693" s="38"/>
      <c r="O3693" s="38"/>
      <c r="P3693" s="38"/>
      <c r="Q3693" s="34">
        <v>33</v>
      </c>
      <c r="R3693" s="34">
        <v>1.01</v>
      </c>
      <c r="U3693" s="39">
        <v>31.99</v>
      </c>
      <c r="V3693" s="34">
        <v>9.7509999999999994</v>
      </c>
      <c r="X3693" s="39"/>
      <c r="AA3693" s="34">
        <v>433.36099999999999</v>
      </c>
      <c r="AB3693" s="34">
        <v>423.61</v>
      </c>
      <c r="AD3693" s="34">
        <v>9.0310000000000006</v>
      </c>
    </row>
    <row r="3694" spans="1:30" s="34" customFormat="1" x14ac:dyDescent="0.2">
      <c r="A3694" s="34" t="s">
        <v>200</v>
      </c>
      <c r="C3694" s="36" t="s">
        <v>56</v>
      </c>
      <c r="D3694" s="37">
        <v>31437</v>
      </c>
      <c r="E3694" s="37"/>
      <c r="F3694" s="37"/>
      <c r="G3694" s="37"/>
      <c r="H3694" s="37"/>
      <c r="I3694" s="37"/>
      <c r="J3694" s="38" t="str">
        <f t="shared" si="293"/>
        <v>S</v>
      </c>
      <c r="K3694" s="38"/>
      <c r="L3694" s="38"/>
      <c r="M3694" s="38"/>
      <c r="N3694" s="38"/>
      <c r="O3694" s="38"/>
      <c r="P3694" s="38"/>
      <c r="Q3694" s="34">
        <v>33</v>
      </c>
      <c r="R3694" s="34">
        <v>0.9</v>
      </c>
      <c r="U3694" s="39">
        <v>32.1</v>
      </c>
      <c r="V3694" s="34">
        <v>9.7840000000000007</v>
      </c>
      <c r="X3694" s="39"/>
      <c r="AA3694" s="34">
        <v>433.36099999999999</v>
      </c>
      <c r="AB3694" s="34">
        <v>423.577</v>
      </c>
      <c r="AD3694" s="34">
        <v>9.0640000000000001</v>
      </c>
    </row>
    <row r="3695" spans="1:30" s="34" customFormat="1" x14ac:dyDescent="0.2">
      <c r="A3695" s="34" t="s">
        <v>200</v>
      </c>
      <c r="C3695" s="36" t="s">
        <v>56</v>
      </c>
      <c r="D3695" s="37">
        <v>31445</v>
      </c>
      <c r="E3695" s="37"/>
      <c r="F3695" s="37"/>
      <c r="G3695" s="37"/>
      <c r="H3695" s="37"/>
      <c r="I3695" s="37"/>
      <c r="J3695" s="38" t="str">
        <f t="shared" si="293"/>
        <v>S</v>
      </c>
      <c r="K3695" s="38"/>
      <c r="L3695" s="38"/>
      <c r="M3695" s="38"/>
      <c r="N3695" s="38"/>
      <c r="O3695" s="38"/>
      <c r="P3695" s="38"/>
      <c r="Q3695" s="34">
        <v>33</v>
      </c>
      <c r="R3695" s="34">
        <v>0.74</v>
      </c>
      <c r="U3695" s="39">
        <v>32.26</v>
      </c>
      <c r="V3695" s="34">
        <v>9.8330000000000002</v>
      </c>
      <c r="X3695" s="39"/>
      <c r="AA3695" s="34">
        <v>433.36099999999999</v>
      </c>
      <c r="AB3695" s="34">
        <v>423.52800000000002</v>
      </c>
      <c r="AD3695" s="34">
        <v>9.1129999999999995</v>
      </c>
    </row>
    <row r="3696" spans="1:30" s="34" customFormat="1" x14ac:dyDescent="0.2">
      <c r="A3696" s="34" t="s">
        <v>200</v>
      </c>
      <c r="C3696" s="36" t="s">
        <v>56</v>
      </c>
      <c r="D3696" s="37">
        <v>31451</v>
      </c>
      <c r="E3696" s="37"/>
      <c r="F3696" s="37"/>
      <c r="G3696" s="37"/>
      <c r="H3696" s="37"/>
      <c r="I3696" s="37"/>
      <c r="J3696" s="38" t="str">
        <f t="shared" si="293"/>
        <v>S</v>
      </c>
      <c r="K3696" s="38"/>
      <c r="L3696" s="38"/>
      <c r="M3696" s="38"/>
      <c r="N3696" s="38"/>
      <c r="O3696" s="38"/>
      <c r="P3696" s="38"/>
      <c r="Q3696" s="34">
        <v>33</v>
      </c>
      <c r="R3696" s="34">
        <v>0.71</v>
      </c>
      <c r="U3696" s="39">
        <v>32.29</v>
      </c>
      <c r="V3696" s="34">
        <v>9.8420000000000005</v>
      </c>
      <c r="X3696" s="39"/>
      <c r="AA3696" s="34">
        <v>433.36099999999999</v>
      </c>
      <c r="AB3696" s="34">
        <v>423.51900000000001</v>
      </c>
      <c r="AD3696" s="34">
        <v>9.1219999999999999</v>
      </c>
    </row>
    <row r="3697" spans="1:30" s="34" customFormat="1" x14ac:dyDescent="0.2">
      <c r="A3697" s="34" t="s">
        <v>200</v>
      </c>
      <c r="C3697" s="36" t="s">
        <v>56</v>
      </c>
      <c r="D3697" s="37">
        <v>31458</v>
      </c>
      <c r="E3697" s="37"/>
      <c r="F3697" s="37"/>
      <c r="G3697" s="37"/>
      <c r="H3697" s="37"/>
      <c r="I3697" s="37"/>
      <c r="J3697" s="38" t="str">
        <f t="shared" si="293"/>
        <v>S</v>
      </c>
      <c r="K3697" s="38"/>
      <c r="L3697" s="38"/>
      <c r="M3697" s="38"/>
      <c r="N3697" s="38"/>
      <c r="O3697" s="38"/>
      <c r="P3697" s="38"/>
      <c r="Q3697" s="34">
        <v>33</v>
      </c>
      <c r="R3697" s="34">
        <v>0.72</v>
      </c>
      <c r="U3697" s="39">
        <v>32.28</v>
      </c>
      <c r="V3697" s="34">
        <v>9.8390000000000004</v>
      </c>
      <c r="X3697" s="39"/>
      <c r="AA3697" s="34">
        <v>433.36099999999999</v>
      </c>
      <c r="AB3697" s="34">
        <v>423.52199999999999</v>
      </c>
      <c r="AD3697" s="34">
        <v>9.1189999999999998</v>
      </c>
    </row>
    <row r="3698" spans="1:30" s="34" customFormat="1" x14ac:dyDescent="0.2">
      <c r="A3698" s="34" t="s">
        <v>200</v>
      </c>
      <c r="C3698" s="36" t="s">
        <v>56</v>
      </c>
      <c r="D3698" s="37">
        <v>31465</v>
      </c>
      <c r="E3698" s="37"/>
      <c r="F3698" s="37"/>
      <c r="G3698" s="37"/>
      <c r="H3698" s="37"/>
      <c r="I3698" s="37"/>
      <c r="J3698" s="38" t="str">
        <f t="shared" si="293"/>
        <v>S</v>
      </c>
      <c r="K3698" s="38"/>
      <c r="L3698" s="38"/>
      <c r="M3698" s="38"/>
      <c r="N3698" s="38"/>
      <c r="O3698" s="38"/>
      <c r="P3698" s="38"/>
      <c r="Q3698" s="34">
        <v>33</v>
      </c>
      <c r="R3698" s="34">
        <v>0.66</v>
      </c>
      <c r="U3698" s="39">
        <v>32.340000000000003</v>
      </c>
      <c r="V3698" s="34">
        <v>9.8569999999999993</v>
      </c>
      <c r="X3698" s="39"/>
      <c r="AA3698" s="34">
        <v>433.36099999999999</v>
      </c>
      <c r="AB3698" s="34">
        <v>423.50400000000002</v>
      </c>
      <c r="AD3698" s="34">
        <v>9.1370000000000005</v>
      </c>
    </row>
    <row r="3699" spans="1:30" s="34" customFormat="1" x14ac:dyDescent="0.2">
      <c r="A3699" s="34" t="s">
        <v>200</v>
      </c>
      <c r="C3699" s="36" t="s">
        <v>56</v>
      </c>
      <c r="D3699" s="37">
        <v>31473</v>
      </c>
      <c r="E3699" s="37"/>
      <c r="F3699" s="37"/>
      <c r="G3699" s="37"/>
      <c r="H3699" s="37"/>
      <c r="I3699" s="37"/>
      <c r="J3699" s="38" t="str">
        <f t="shared" ref="J3699:J3762" si="294">IF(ISBLANK(Q3699),"V","S")</f>
        <v>S</v>
      </c>
      <c r="K3699" s="38"/>
      <c r="L3699" s="38"/>
      <c r="M3699" s="38"/>
      <c r="N3699" s="38"/>
      <c r="O3699" s="38"/>
      <c r="P3699" s="38"/>
      <c r="Q3699" s="34">
        <v>33</v>
      </c>
      <c r="R3699" s="34">
        <v>0.65</v>
      </c>
      <c r="U3699" s="39">
        <v>32.35</v>
      </c>
      <c r="V3699" s="34">
        <v>9.86</v>
      </c>
      <c r="X3699" s="39"/>
      <c r="AA3699" s="34">
        <v>433.36099999999999</v>
      </c>
      <c r="AB3699" s="34">
        <v>423.50099999999998</v>
      </c>
      <c r="AD3699" s="34">
        <v>9.14</v>
      </c>
    </row>
    <row r="3700" spans="1:30" s="34" customFormat="1" x14ac:dyDescent="0.2">
      <c r="A3700" s="34" t="s">
        <v>200</v>
      </c>
      <c r="C3700" s="36" t="s">
        <v>56</v>
      </c>
      <c r="D3700" s="37">
        <v>31480</v>
      </c>
      <c r="E3700" s="37"/>
      <c r="F3700" s="37"/>
      <c r="G3700" s="37"/>
      <c r="H3700" s="37"/>
      <c r="I3700" s="37"/>
      <c r="J3700" s="38" t="str">
        <f t="shared" si="294"/>
        <v>S</v>
      </c>
      <c r="K3700" s="38"/>
      <c r="L3700" s="38"/>
      <c r="M3700" s="38"/>
      <c r="N3700" s="38"/>
      <c r="O3700" s="38"/>
      <c r="P3700" s="38"/>
      <c r="Q3700" s="34">
        <v>33</v>
      </c>
      <c r="R3700" s="34">
        <v>0.64</v>
      </c>
      <c r="U3700" s="39">
        <v>32.36</v>
      </c>
      <c r="V3700" s="34">
        <v>9.8629999999999995</v>
      </c>
      <c r="X3700" s="39"/>
      <c r="AA3700" s="34">
        <v>433.36099999999999</v>
      </c>
      <c r="AB3700" s="34">
        <v>423.49799999999999</v>
      </c>
      <c r="AD3700" s="34">
        <v>9.1430000000000007</v>
      </c>
    </row>
    <row r="3701" spans="1:30" s="34" customFormat="1" x14ac:dyDescent="0.2">
      <c r="A3701" s="34" t="s">
        <v>200</v>
      </c>
      <c r="C3701" s="36" t="s">
        <v>56</v>
      </c>
      <c r="D3701" s="37">
        <v>31487</v>
      </c>
      <c r="E3701" s="37"/>
      <c r="F3701" s="37"/>
      <c r="G3701" s="37"/>
      <c r="H3701" s="37"/>
      <c r="I3701" s="37"/>
      <c r="J3701" s="38" t="str">
        <f t="shared" si="294"/>
        <v>S</v>
      </c>
      <c r="K3701" s="38"/>
      <c r="L3701" s="38"/>
      <c r="M3701" s="38"/>
      <c r="N3701" s="38"/>
      <c r="O3701" s="38"/>
      <c r="P3701" s="38"/>
      <c r="Q3701" s="34">
        <v>33</v>
      </c>
      <c r="R3701" s="34">
        <v>0.61</v>
      </c>
      <c r="U3701" s="39">
        <v>32.39</v>
      </c>
      <c r="V3701" s="34">
        <v>9.8729999999999993</v>
      </c>
      <c r="X3701" s="39"/>
      <c r="AA3701" s="34">
        <v>433.36099999999999</v>
      </c>
      <c r="AB3701" s="34">
        <v>423.488</v>
      </c>
      <c r="AD3701" s="34">
        <v>9.1530000000000005</v>
      </c>
    </row>
    <row r="3702" spans="1:30" s="34" customFormat="1" x14ac:dyDescent="0.2">
      <c r="A3702" s="34" t="s">
        <v>200</v>
      </c>
      <c r="C3702" s="36" t="s">
        <v>56</v>
      </c>
      <c r="D3702" s="37">
        <v>31493</v>
      </c>
      <c r="E3702" s="37"/>
      <c r="F3702" s="37"/>
      <c r="G3702" s="37"/>
      <c r="H3702" s="37"/>
      <c r="I3702" s="37"/>
      <c r="J3702" s="38" t="str">
        <f t="shared" si="294"/>
        <v>S</v>
      </c>
      <c r="K3702" s="38"/>
      <c r="L3702" s="38"/>
      <c r="M3702" s="38"/>
      <c r="N3702" s="38"/>
      <c r="O3702" s="38"/>
      <c r="P3702" s="38"/>
      <c r="Q3702" s="34">
        <v>33</v>
      </c>
      <c r="R3702" s="34">
        <v>0.57999999999999996</v>
      </c>
      <c r="U3702" s="39">
        <v>32.42</v>
      </c>
      <c r="V3702" s="34">
        <v>9.8819999999999997</v>
      </c>
      <c r="X3702" s="39"/>
      <c r="AA3702" s="34">
        <v>433.36099999999999</v>
      </c>
      <c r="AB3702" s="34">
        <v>423.47899999999998</v>
      </c>
      <c r="AD3702" s="34">
        <v>9.1620000000000008</v>
      </c>
    </row>
    <row r="3703" spans="1:30" s="34" customFormat="1" x14ac:dyDescent="0.2">
      <c r="A3703" s="34" t="s">
        <v>200</v>
      </c>
      <c r="C3703" s="36" t="s">
        <v>56</v>
      </c>
      <c r="D3703" s="37">
        <v>31500</v>
      </c>
      <c r="E3703" s="37"/>
      <c r="F3703" s="37"/>
      <c r="G3703" s="37"/>
      <c r="H3703" s="37"/>
      <c r="I3703" s="37"/>
      <c r="J3703" s="38" t="str">
        <f t="shared" si="294"/>
        <v>S</v>
      </c>
      <c r="K3703" s="38"/>
      <c r="L3703" s="38"/>
      <c r="M3703" s="38"/>
      <c r="N3703" s="38"/>
      <c r="O3703" s="38"/>
      <c r="P3703" s="38"/>
      <c r="Q3703" s="34">
        <v>33</v>
      </c>
      <c r="R3703" s="34">
        <v>0.73</v>
      </c>
      <c r="U3703" s="39">
        <v>32.270000000000003</v>
      </c>
      <c r="V3703" s="34">
        <v>9.8360000000000003</v>
      </c>
      <c r="X3703" s="39"/>
      <c r="AA3703" s="34">
        <v>433.36099999999999</v>
      </c>
      <c r="AB3703" s="34">
        <v>423.52499999999998</v>
      </c>
      <c r="AD3703" s="34">
        <v>9.1159999999999997</v>
      </c>
    </row>
    <row r="3704" spans="1:30" s="34" customFormat="1" x14ac:dyDescent="0.2">
      <c r="A3704" s="34" t="s">
        <v>200</v>
      </c>
      <c r="C3704" s="36" t="s">
        <v>56</v>
      </c>
      <c r="D3704" s="37">
        <v>31507</v>
      </c>
      <c r="E3704" s="37"/>
      <c r="F3704" s="37"/>
      <c r="G3704" s="37"/>
      <c r="H3704" s="37"/>
      <c r="I3704" s="37"/>
      <c r="J3704" s="38" t="str">
        <f t="shared" si="294"/>
        <v>S</v>
      </c>
      <c r="K3704" s="38"/>
      <c r="L3704" s="38"/>
      <c r="M3704" s="38"/>
      <c r="N3704" s="38"/>
      <c r="O3704" s="38"/>
      <c r="P3704" s="38"/>
      <c r="Q3704" s="34">
        <v>33</v>
      </c>
      <c r="R3704" s="34">
        <v>0.78</v>
      </c>
      <c r="U3704" s="39">
        <v>32.22</v>
      </c>
      <c r="V3704" s="34">
        <v>9.8209999999999997</v>
      </c>
      <c r="X3704" s="39"/>
      <c r="AA3704" s="34">
        <v>433.36099999999999</v>
      </c>
      <c r="AB3704" s="34">
        <v>423.54</v>
      </c>
      <c r="AD3704" s="34">
        <v>9.1010000000000009</v>
      </c>
    </row>
    <row r="3705" spans="1:30" s="34" customFormat="1" x14ac:dyDescent="0.2">
      <c r="A3705" s="34" t="s">
        <v>200</v>
      </c>
      <c r="C3705" s="36" t="s">
        <v>56</v>
      </c>
      <c r="D3705" s="37">
        <v>31515</v>
      </c>
      <c r="E3705" s="37"/>
      <c r="F3705" s="37"/>
      <c r="G3705" s="37"/>
      <c r="H3705" s="37"/>
      <c r="I3705" s="37"/>
      <c r="J3705" s="38" t="str">
        <f t="shared" si="294"/>
        <v>S</v>
      </c>
      <c r="K3705" s="38"/>
      <c r="L3705" s="38"/>
      <c r="M3705" s="38"/>
      <c r="N3705" s="38"/>
      <c r="O3705" s="38"/>
      <c r="P3705" s="38"/>
      <c r="Q3705" s="34">
        <v>33</v>
      </c>
      <c r="R3705" s="34">
        <v>0.86</v>
      </c>
      <c r="U3705" s="39">
        <v>32.14</v>
      </c>
      <c r="V3705" s="34">
        <v>9.7959999999999994</v>
      </c>
      <c r="X3705" s="39"/>
      <c r="AA3705" s="34">
        <v>433.36099999999999</v>
      </c>
      <c r="AB3705" s="34">
        <v>423.565</v>
      </c>
      <c r="AD3705" s="34">
        <v>9.0760000000000005</v>
      </c>
    </row>
    <row r="3706" spans="1:30" s="34" customFormat="1" x14ac:dyDescent="0.2">
      <c r="A3706" s="34" t="s">
        <v>200</v>
      </c>
      <c r="C3706" s="36" t="s">
        <v>56</v>
      </c>
      <c r="D3706" s="37">
        <v>31522</v>
      </c>
      <c r="E3706" s="37"/>
      <c r="F3706" s="37"/>
      <c r="G3706" s="37"/>
      <c r="H3706" s="37"/>
      <c r="I3706" s="37"/>
      <c r="J3706" s="38" t="str">
        <f t="shared" si="294"/>
        <v>S</v>
      </c>
      <c r="K3706" s="38"/>
      <c r="L3706" s="38"/>
      <c r="M3706" s="38"/>
      <c r="N3706" s="38"/>
      <c r="O3706" s="38"/>
      <c r="P3706" s="38"/>
      <c r="Q3706" s="34">
        <v>33</v>
      </c>
      <c r="R3706" s="34">
        <v>0.92</v>
      </c>
      <c r="U3706" s="39">
        <v>32.08</v>
      </c>
      <c r="V3706" s="34">
        <v>9.7780000000000005</v>
      </c>
      <c r="X3706" s="39"/>
      <c r="AA3706" s="34">
        <v>433.36099999999999</v>
      </c>
      <c r="AB3706" s="34">
        <v>423.58300000000003</v>
      </c>
      <c r="AD3706" s="34">
        <v>9.0579999999999998</v>
      </c>
    </row>
    <row r="3707" spans="1:30" s="34" customFormat="1" x14ac:dyDescent="0.2">
      <c r="A3707" s="34" t="s">
        <v>200</v>
      </c>
      <c r="C3707" s="36" t="s">
        <v>56</v>
      </c>
      <c r="D3707" s="37">
        <v>31529</v>
      </c>
      <c r="E3707" s="37"/>
      <c r="F3707" s="37"/>
      <c r="G3707" s="37"/>
      <c r="H3707" s="37"/>
      <c r="I3707" s="37"/>
      <c r="J3707" s="38" t="str">
        <f t="shared" si="294"/>
        <v>S</v>
      </c>
      <c r="K3707" s="38"/>
      <c r="L3707" s="38"/>
      <c r="M3707" s="38"/>
      <c r="N3707" s="38"/>
      <c r="O3707" s="38"/>
      <c r="P3707" s="38"/>
      <c r="Q3707" s="34">
        <v>33</v>
      </c>
      <c r="R3707" s="34">
        <v>0.97</v>
      </c>
      <c r="U3707" s="39">
        <v>32.03</v>
      </c>
      <c r="V3707" s="34">
        <v>9.7629999999999999</v>
      </c>
      <c r="X3707" s="39"/>
      <c r="AA3707" s="34">
        <v>433.36099999999999</v>
      </c>
      <c r="AB3707" s="34">
        <v>423.59800000000001</v>
      </c>
      <c r="AD3707" s="34">
        <v>9.0429999999999993</v>
      </c>
    </row>
    <row r="3708" spans="1:30" s="34" customFormat="1" x14ac:dyDescent="0.2">
      <c r="A3708" s="34" t="s">
        <v>200</v>
      </c>
      <c r="C3708" s="36" t="s">
        <v>56</v>
      </c>
      <c r="D3708" s="37">
        <v>31543</v>
      </c>
      <c r="E3708" s="37"/>
      <c r="F3708" s="37"/>
      <c r="G3708" s="37"/>
      <c r="H3708" s="37"/>
      <c r="I3708" s="37"/>
      <c r="J3708" s="38" t="str">
        <f t="shared" si="294"/>
        <v>S</v>
      </c>
      <c r="K3708" s="38"/>
      <c r="L3708" s="38"/>
      <c r="M3708" s="38"/>
      <c r="N3708" s="38"/>
      <c r="O3708" s="38"/>
      <c r="P3708" s="38"/>
      <c r="Q3708" s="34">
        <v>33</v>
      </c>
      <c r="R3708" s="34">
        <v>1.1599999999999999</v>
      </c>
      <c r="U3708" s="39">
        <v>31.84</v>
      </c>
      <c r="V3708" s="34">
        <v>9.7050000000000001</v>
      </c>
      <c r="X3708" s="39"/>
      <c r="AA3708" s="34">
        <v>433.36099999999999</v>
      </c>
      <c r="AB3708" s="34">
        <v>423.65600000000001</v>
      </c>
      <c r="AD3708" s="34">
        <v>8.9849999999999994</v>
      </c>
    </row>
    <row r="3709" spans="1:30" s="34" customFormat="1" x14ac:dyDescent="0.2">
      <c r="A3709" s="34" t="s">
        <v>200</v>
      </c>
      <c r="C3709" s="36" t="s">
        <v>56</v>
      </c>
      <c r="D3709" s="37">
        <v>31551</v>
      </c>
      <c r="E3709" s="37"/>
      <c r="F3709" s="37"/>
      <c r="G3709" s="37"/>
      <c r="H3709" s="37"/>
      <c r="I3709" s="37"/>
      <c r="J3709" s="38" t="str">
        <f t="shared" si="294"/>
        <v>S</v>
      </c>
      <c r="K3709" s="38"/>
      <c r="L3709" s="38"/>
      <c r="M3709" s="38"/>
      <c r="N3709" s="38"/>
      <c r="O3709" s="38"/>
      <c r="P3709" s="38"/>
      <c r="Q3709" s="34">
        <v>33</v>
      </c>
      <c r="R3709" s="34">
        <v>1.19</v>
      </c>
      <c r="U3709" s="39">
        <v>31.81</v>
      </c>
      <c r="V3709" s="34">
        <v>9.6959999999999997</v>
      </c>
      <c r="X3709" s="39"/>
      <c r="AA3709" s="34">
        <v>433.36099999999999</v>
      </c>
      <c r="AB3709" s="34">
        <v>423.66500000000002</v>
      </c>
      <c r="AD3709" s="34">
        <v>8.9760000000000009</v>
      </c>
    </row>
    <row r="3710" spans="1:30" s="34" customFormat="1" x14ac:dyDescent="0.2">
      <c r="A3710" s="34" t="s">
        <v>200</v>
      </c>
      <c r="C3710" s="36" t="s">
        <v>56</v>
      </c>
      <c r="D3710" s="37">
        <v>31578</v>
      </c>
      <c r="E3710" s="37"/>
      <c r="F3710" s="37"/>
      <c r="G3710" s="37"/>
      <c r="H3710" s="37"/>
      <c r="I3710" s="37"/>
      <c r="J3710" s="38" t="str">
        <f t="shared" si="294"/>
        <v>S</v>
      </c>
      <c r="K3710" s="38"/>
      <c r="L3710" s="38"/>
      <c r="M3710" s="38"/>
      <c r="N3710" s="38"/>
      <c r="O3710" s="38"/>
      <c r="P3710" s="38"/>
      <c r="Q3710" s="34">
        <v>33</v>
      </c>
      <c r="R3710" s="34">
        <v>1.17</v>
      </c>
      <c r="U3710" s="39">
        <v>31.83</v>
      </c>
      <c r="V3710" s="34">
        <v>9.702</v>
      </c>
      <c r="X3710" s="39"/>
      <c r="AA3710" s="34">
        <v>433.36099999999999</v>
      </c>
      <c r="AB3710" s="34">
        <v>423.65899999999999</v>
      </c>
      <c r="AD3710" s="34">
        <v>8.9819999999999993</v>
      </c>
    </row>
    <row r="3711" spans="1:30" s="34" customFormat="1" x14ac:dyDescent="0.2">
      <c r="A3711" s="34" t="s">
        <v>200</v>
      </c>
      <c r="C3711" s="36" t="s">
        <v>56</v>
      </c>
      <c r="D3711" s="37">
        <v>31592</v>
      </c>
      <c r="E3711" s="37"/>
      <c r="F3711" s="37"/>
      <c r="G3711" s="37"/>
      <c r="H3711" s="37"/>
      <c r="I3711" s="37"/>
      <c r="J3711" s="38" t="str">
        <f t="shared" si="294"/>
        <v>S</v>
      </c>
      <c r="K3711" s="38"/>
      <c r="L3711" s="38"/>
      <c r="M3711" s="38"/>
      <c r="N3711" s="38"/>
      <c r="O3711" s="38"/>
      <c r="P3711" s="38"/>
      <c r="Q3711" s="34">
        <v>33</v>
      </c>
      <c r="R3711" s="34">
        <v>1.19</v>
      </c>
      <c r="U3711" s="39">
        <v>31.81</v>
      </c>
      <c r="V3711" s="34">
        <v>9.6959999999999997</v>
      </c>
      <c r="X3711" s="39"/>
      <c r="AA3711" s="34">
        <v>433.36099999999999</v>
      </c>
      <c r="AB3711" s="34">
        <v>423.66500000000002</v>
      </c>
      <c r="AD3711" s="34">
        <v>8.9760000000000009</v>
      </c>
    </row>
    <row r="3712" spans="1:30" s="34" customFormat="1" x14ac:dyDescent="0.2">
      <c r="A3712" s="34" t="s">
        <v>200</v>
      </c>
      <c r="C3712" s="36" t="s">
        <v>56</v>
      </c>
      <c r="D3712" s="37">
        <v>31602</v>
      </c>
      <c r="E3712" s="37"/>
      <c r="F3712" s="37"/>
      <c r="G3712" s="37"/>
      <c r="H3712" s="37"/>
      <c r="I3712" s="37"/>
      <c r="J3712" s="38" t="str">
        <f t="shared" si="294"/>
        <v>S</v>
      </c>
      <c r="K3712" s="38"/>
      <c r="L3712" s="38"/>
      <c r="M3712" s="38"/>
      <c r="N3712" s="38"/>
      <c r="O3712" s="38"/>
      <c r="P3712" s="38"/>
      <c r="Q3712" s="34">
        <v>33</v>
      </c>
      <c r="R3712" s="34">
        <v>1.1299999999999999</v>
      </c>
      <c r="U3712" s="39">
        <v>31.87</v>
      </c>
      <c r="V3712" s="34">
        <v>9.7140000000000004</v>
      </c>
      <c r="X3712" s="39"/>
      <c r="AA3712" s="34">
        <v>433.36099999999999</v>
      </c>
      <c r="AB3712" s="34">
        <v>423.64699999999999</v>
      </c>
      <c r="AD3712" s="34">
        <v>8.9939999999999998</v>
      </c>
    </row>
    <row r="3713" spans="1:30" s="34" customFormat="1" x14ac:dyDescent="0.2">
      <c r="A3713" s="34" t="s">
        <v>200</v>
      </c>
      <c r="C3713" s="36" t="s">
        <v>56</v>
      </c>
      <c r="D3713" s="37">
        <v>31606</v>
      </c>
      <c r="E3713" s="37"/>
      <c r="F3713" s="37"/>
      <c r="G3713" s="37"/>
      <c r="H3713" s="37"/>
      <c r="I3713" s="37"/>
      <c r="J3713" s="38" t="str">
        <f t="shared" si="294"/>
        <v>S</v>
      </c>
      <c r="K3713" s="38"/>
      <c r="L3713" s="38"/>
      <c r="M3713" s="38"/>
      <c r="N3713" s="38"/>
      <c r="O3713" s="38"/>
      <c r="P3713" s="38"/>
      <c r="Q3713" s="34">
        <v>33</v>
      </c>
      <c r="R3713" s="34">
        <v>1.04</v>
      </c>
      <c r="U3713" s="39">
        <v>31.96</v>
      </c>
      <c r="V3713" s="34">
        <v>9.7420000000000009</v>
      </c>
      <c r="X3713" s="39"/>
      <c r="AA3713" s="34">
        <v>433.36099999999999</v>
      </c>
      <c r="AB3713" s="34">
        <v>423.62</v>
      </c>
      <c r="AD3713" s="34">
        <v>9.0220000000000002</v>
      </c>
    </row>
    <row r="3714" spans="1:30" s="34" customFormat="1" x14ac:dyDescent="0.2">
      <c r="A3714" s="34" t="s">
        <v>200</v>
      </c>
      <c r="C3714" s="36" t="s">
        <v>56</v>
      </c>
      <c r="D3714" s="37">
        <v>31614</v>
      </c>
      <c r="E3714" s="37"/>
      <c r="F3714" s="37"/>
      <c r="G3714" s="37"/>
      <c r="H3714" s="37"/>
      <c r="I3714" s="37"/>
      <c r="J3714" s="38" t="str">
        <f t="shared" si="294"/>
        <v>S</v>
      </c>
      <c r="K3714" s="38"/>
      <c r="L3714" s="38"/>
      <c r="M3714" s="38"/>
      <c r="N3714" s="38"/>
      <c r="O3714" s="38"/>
      <c r="P3714" s="38"/>
      <c r="Q3714" s="34">
        <v>33</v>
      </c>
      <c r="R3714" s="34">
        <v>1.01</v>
      </c>
      <c r="U3714" s="39">
        <v>31.99</v>
      </c>
      <c r="V3714" s="34">
        <v>9.7509999999999994</v>
      </c>
      <c r="X3714" s="39"/>
      <c r="AA3714" s="34">
        <v>433.36099999999999</v>
      </c>
      <c r="AB3714" s="34">
        <v>423.61</v>
      </c>
      <c r="AD3714" s="34">
        <v>9.0310000000000006</v>
      </c>
    </row>
    <row r="3715" spans="1:30" s="34" customFormat="1" x14ac:dyDescent="0.2">
      <c r="A3715" s="34" t="s">
        <v>200</v>
      </c>
      <c r="C3715" s="36" t="s">
        <v>56</v>
      </c>
      <c r="D3715" s="37">
        <v>31719</v>
      </c>
      <c r="E3715" s="37"/>
      <c r="F3715" s="37"/>
      <c r="G3715" s="37"/>
      <c r="H3715" s="37"/>
      <c r="I3715" s="37"/>
      <c r="J3715" s="38" t="str">
        <f t="shared" si="294"/>
        <v>S</v>
      </c>
      <c r="K3715" s="38"/>
      <c r="L3715" s="38"/>
      <c r="M3715" s="38"/>
      <c r="N3715" s="38"/>
      <c r="O3715" s="38"/>
      <c r="P3715" s="38"/>
      <c r="Q3715" s="34">
        <v>33</v>
      </c>
      <c r="R3715" s="34">
        <v>0.64</v>
      </c>
      <c r="U3715" s="39">
        <v>32.36</v>
      </c>
      <c r="V3715" s="34">
        <v>9.8629999999999995</v>
      </c>
      <c r="X3715" s="39"/>
      <c r="AA3715" s="34">
        <v>433.36099999999999</v>
      </c>
      <c r="AB3715" s="34">
        <v>423.49799999999999</v>
      </c>
      <c r="AD3715" s="34">
        <v>9.1430000000000007</v>
      </c>
    </row>
    <row r="3716" spans="1:30" s="34" customFormat="1" x14ac:dyDescent="0.2">
      <c r="A3716" s="34" t="s">
        <v>200</v>
      </c>
      <c r="C3716" s="36" t="s">
        <v>56</v>
      </c>
      <c r="D3716" s="37">
        <v>31760</v>
      </c>
      <c r="E3716" s="37"/>
      <c r="F3716" s="37"/>
      <c r="G3716" s="37"/>
      <c r="H3716" s="37"/>
      <c r="I3716" s="37"/>
      <c r="J3716" s="38" t="str">
        <f t="shared" si="294"/>
        <v>S</v>
      </c>
      <c r="K3716" s="38"/>
      <c r="L3716" s="38"/>
      <c r="M3716" s="38"/>
      <c r="N3716" s="38"/>
      <c r="O3716" s="38"/>
      <c r="P3716" s="38"/>
      <c r="Q3716" s="34">
        <v>33</v>
      </c>
      <c r="R3716" s="34">
        <v>0.76</v>
      </c>
      <c r="U3716" s="39">
        <v>32.24</v>
      </c>
      <c r="V3716" s="34">
        <v>9.827</v>
      </c>
      <c r="X3716" s="39"/>
      <c r="AA3716" s="34">
        <v>433.36099999999999</v>
      </c>
      <c r="AB3716" s="34">
        <v>423.53399999999999</v>
      </c>
      <c r="AD3716" s="34">
        <v>9.1069999999999993</v>
      </c>
    </row>
    <row r="3717" spans="1:30" s="34" customFormat="1" x14ac:dyDescent="0.2">
      <c r="A3717" s="34" t="s">
        <v>200</v>
      </c>
      <c r="C3717" s="36" t="s">
        <v>56</v>
      </c>
      <c r="D3717" s="37">
        <v>31774</v>
      </c>
      <c r="E3717" s="37"/>
      <c r="F3717" s="37"/>
      <c r="G3717" s="37"/>
      <c r="H3717" s="37"/>
      <c r="I3717" s="37"/>
      <c r="J3717" s="38" t="str">
        <f t="shared" si="294"/>
        <v>S</v>
      </c>
      <c r="K3717" s="38"/>
      <c r="L3717" s="38"/>
      <c r="M3717" s="38"/>
      <c r="N3717" s="38"/>
      <c r="O3717" s="38"/>
      <c r="P3717" s="38"/>
      <c r="Q3717" s="34">
        <v>33</v>
      </c>
      <c r="R3717" s="34">
        <v>0.56999999999999995</v>
      </c>
      <c r="U3717" s="39">
        <v>32.43</v>
      </c>
      <c r="V3717" s="34">
        <v>9.8849999999999998</v>
      </c>
      <c r="X3717" s="39"/>
      <c r="AA3717" s="34">
        <v>433.36099999999999</v>
      </c>
      <c r="AB3717" s="34">
        <v>423.476</v>
      </c>
      <c r="AD3717" s="34">
        <v>9.1649999999999991</v>
      </c>
    </row>
    <row r="3718" spans="1:30" s="34" customFormat="1" x14ac:dyDescent="0.2">
      <c r="A3718" s="34" t="s">
        <v>200</v>
      </c>
      <c r="C3718" s="36" t="s">
        <v>56</v>
      </c>
      <c r="D3718" s="37">
        <v>31780</v>
      </c>
      <c r="E3718" s="37"/>
      <c r="F3718" s="37"/>
      <c r="G3718" s="37"/>
      <c r="H3718" s="37"/>
      <c r="I3718" s="37"/>
      <c r="J3718" s="38" t="str">
        <f t="shared" si="294"/>
        <v>S</v>
      </c>
      <c r="K3718" s="38"/>
      <c r="L3718" s="38"/>
      <c r="M3718" s="38"/>
      <c r="N3718" s="38"/>
      <c r="O3718" s="38"/>
      <c r="P3718" s="38"/>
      <c r="Q3718" s="34">
        <v>33</v>
      </c>
      <c r="R3718" s="34">
        <v>0.55000000000000004</v>
      </c>
      <c r="U3718" s="39">
        <v>32.450000000000003</v>
      </c>
      <c r="V3718" s="34">
        <v>9.891</v>
      </c>
      <c r="X3718" s="39"/>
      <c r="AA3718" s="34">
        <v>433.36099999999999</v>
      </c>
      <c r="AB3718" s="34">
        <v>423.47</v>
      </c>
      <c r="AD3718" s="34">
        <v>9.1709999999999994</v>
      </c>
    </row>
    <row r="3719" spans="1:30" s="34" customFormat="1" x14ac:dyDescent="0.2">
      <c r="A3719" s="34" t="s">
        <v>200</v>
      </c>
      <c r="C3719" s="36" t="s">
        <v>56</v>
      </c>
      <c r="D3719" s="37">
        <v>31788</v>
      </c>
      <c r="E3719" s="37"/>
      <c r="F3719" s="37"/>
      <c r="G3719" s="37"/>
      <c r="H3719" s="37"/>
      <c r="I3719" s="37"/>
      <c r="J3719" s="38" t="str">
        <f t="shared" si="294"/>
        <v>S</v>
      </c>
      <c r="K3719" s="38"/>
      <c r="L3719" s="38"/>
      <c r="M3719" s="38"/>
      <c r="N3719" s="38"/>
      <c r="O3719" s="38"/>
      <c r="P3719" s="38"/>
      <c r="Q3719" s="34">
        <v>33</v>
      </c>
      <c r="R3719" s="34">
        <v>0.55000000000000004</v>
      </c>
      <c r="U3719" s="39">
        <v>32.450000000000003</v>
      </c>
      <c r="V3719" s="34">
        <v>9.891</v>
      </c>
      <c r="X3719" s="39"/>
      <c r="AA3719" s="34">
        <v>433.36099999999999</v>
      </c>
      <c r="AB3719" s="34">
        <v>423.47</v>
      </c>
      <c r="AD3719" s="34">
        <v>9.1709999999999994</v>
      </c>
    </row>
    <row r="3720" spans="1:30" s="34" customFormat="1" x14ac:dyDescent="0.2">
      <c r="A3720" s="34" t="s">
        <v>200</v>
      </c>
      <c r="C3720" s="36" t="s">
        <v>56</v>
      </c>
      <c r="D3720" s="37">
        <v>31984</v>
      </c>
      <c r="E3720" s="37"/>
      <c r="F3720" s="37"/>
      <c r="G3720" s="37"/>
      <c r="H3720" s="37"/>
      <c r="I3720" s="37"/>
      <c r="J3720" s="38" t="str">
        <f t="shared" si="294"/>
        <v>S</v>
      </c>
      <c r="K3720" s="38"/>
      <c r="L3720" s="38"/>
      <c r="M3720" s="38"/>
      <c r="N3720" s="38"/>
      <c r="O3720" s="38"/>
      <c r="P3720" s="38"/>
      <c r="Q3720" s="34">
        <v>33</v>
      </c>
      <c r="R3720" s="34">
        <v>0.97</v>
      </c>
      <c r="U3720" s="39">
        <v>32.03</v>
      </c>
      <c r="V3720" s="34">
        <v>9.7629999999999999</v>
      </c>
      <c r="X3720" s="39"/>
      <c r="AA3720" s="34">
        <v>433.36099999999999</v>
      </c>
      <c r="AB3720" s="34">
        <v>423.59800000000001</v>
      </c>
      <c r="AD3720" s="34">
        <v>9.0429999999999993</v>
      </c>
    </row>
    <row r="3721" spans="1:30" s="34" customFormat="1" x14ac:dyDescent="0.2">
      <c r="A3721" s="34" t="s">
        <v>200</v>
      </c>
      <c r="C3721" s="36" t="s">
        <v>56</v>
      </c>
      <c r="D3721" s="37">
        <v>32171</v>
      </c>
      <c r="E3721" s="37"/>
      <c r="F3721" s="37"/>
      <c r="G3721" s="37"/>
      <c r="H3721" s="37"/>
      <c r="I3721" s="37"/>
      <c r="J3721" s="38" t="str">
        <f t="shared" si="294"/>
        <v>S</v>
      </c>
      <c r="K3721" s="38"/>
      <c r="L3721" s="38"/>
      <c r="M3721" s="38"/>
      <c r="N3721" s="38"/>
      <c r="O3721" s="38"/>
      <c r="P3721" s="38"/>
      <c r="Q3721" s="34">
        <v>33</v>
      </c>
      <c r="R3721" s="34">
        <v>0.16</v>
      </c>
      <c r="U3721" s="39">
        <v>32.840000000000003</v>
      </c>
      <c r="V3721" s="34">
        <v>10.01</v>
      </c>
      <c r="X3721" s="39"/>
      <c r="AA3721" s="34">
        <v>433.36099999999999</v>
      </c>
      <c r="AB3721" s="34">
        <v>423.351</v>
      </c>
      <c r="AD3721" s="34">
        <v>9.2899999999999991</v>
      </c>
    </row>
    <row r="3722" spans="1:30" s="34" customFormat="1" x14ac:dyDescent="0.2">
      <c r="A3722" s="34" t="s">
        <v>200</v>
      </c>
      <c r="C3722" s="36" t="s">
        <v>56</v>
      </c>
      <c r="D3722" s="37">
        <v>32320</v>
      </c>
      <c r="E3722" s="37"/>
      <c r="F3722" s="37"/>
      <c r="G3722" s="37"/>
      <c r="H3722" s="37"/>
      <c r="I3722" s="37"/>
      <c r="J3722" s="38" t="str">
        <f t="shared" si="294"/>
        <v>S</v>
      </c>
      <c r="K3722" s="38"/>
      <c r="L3722" s="38"/>
      <c r="M3722" s="38"/>
      <c r="N3722" s="38"/>
      <c r="O3722" s="38"/>
      <c r="P3722" s="38"/>
      <c r="Q3722" s="34">
        <v>33</v>
      </c>
      <c r="R3722" s="34">
        <v>0.56999999999999995</v>
      </c>
      <c r="U3722" s="39">
        <v>32.43</v>
      </c>
      <c r="V3722" s="34">
        <v>9.8849999999999998</v>
      </c>
      <c r="X3722" s="39"/>
      <c r="AA3722" s="34">
        <v>433.36099999999999</v>
      </c>
      <c r="AB3722" s="34">
        <v>423.476</v>
      </c>
      <c r="AD3722" s="34">
        <v>9.1649999999999991</v>
      </c>
    </row>
    <row r="3723" spans="1:30" s="34" customFormat="1" x14ac:dyDescent="0.2">
      <c r="A3723" s="34" t="s">
        <v>200</v>
      </c>
      <c r="C3723" s="36" t="s">
        <v>56</v>
      </c>
      <c r="D3723" s="37">
        <v>32351</v>
      </c>
      <c r="E3723" s="37"/>
      <c r="F3723" s="37"/>
      <c r="G3723" s="37"/>
      <c r="H3723" s="37"/>
      <c r="I3723" s="37"/>
      <c r="J3723" s="38" t="str">
        <f t="shared" si="294"/>
        <v>S</v>
      </c>
      <c r="K3723" s="38"/>
      <c r="L3723" s="38"/>
      <c r="M3723" s="38"/>
      <c r="N3723" s="38"/>
      <c r="O3723" s="38"/>
      <c r="P3723" s="38"/>
      <c r="Q3723" s="34">
        <v>33</v>
      </c>
      <c r="R3723" s="34">
        <v>0.39</v>
      </c>
      <c r="U3723" s="39">
        <v>32.61</v>
      </c>
      <c r="V3723" s="34">
        <v>9.94</v>
      </c>
      <c r="X3723" s="39"/>
      <c r="AA3723" s="34">
        <v>433.36099999999999</v>
      </c>
      <c r="AB3723" s="34">
        <v>423.42099999999999</v>
      </c>
      <c r="AD3723" s="34">
        <v>9.2200000000000006</v>
      </c>
    </row>
    <row r="3724" spans="1:30" s="34" customFormat="1" x14ac:dyDescent="0.2">
      <c r="A3724" s="34" t="s">
        <v>200</v>
      </c>
      <c r="C3724" s="36" t="s">
        <v>56</v>
      </c>
      <c r="D3724" s="37">
        <v>32381</v>
      </c>
      <c r="E3724" s="37"/>
      <c r="F3724" s="37"/>
      <c r="G3724" s="37"/>
      <c r="H3724" s="37"/>
      <c r="I3724" s="37"/>
      <c r="J3724" s="38" t="str">
        <f t="shared" si="294"/>
        <v>V</v>
      </c>
      <c r="K3724" s="38"/>
      <c r="L3724" s="38"/>
      <c r="M3724" s="38"/>
      <c r="N3724" s="38"/>
      <c r="O3724" s="38"/>
      <c r="P3724" s="38"/>
      <c r="U3724" s="39">
        <v>32.65</v>
      </c>
      <c r="V3724" s="34">
        <v>9.952</v>
      </c>
      <c r="X3724" s="39"/>
      <c r="AA3724" s="34">
        <v>433.36099999999999</v>
      </c>
      <c r="AB3724" s="34">
        <v>423.40899999999999</v>
      </c>
      <c r="AD3724" s="34">
        <v>9.2319999999999993</v>
      </c>
    </row>
    <row r="3725" spans="1:30" s="34" customFormat="1" x14ac:dyDescent="0.2">
      <c r="A3725" s="34" t="s">
        <v>200</v>
      </c>
      <c r="C3725" s="36" t="s">
        <v>56</v>
      </c>
      <c r="D3725" s="37">
        <v>32411</v>
      </c>
      <c r="E3725" s="37"/>
      <c r="F3725" s="37"/>
      <c r="G3725" s="37"/>
      <c r="H3725" s="37"/>
      <c r="I3725" s="37"/>
      <c r="J3725" s="38" t="str">
        <f t="shared" si="294"/>
        <v>V</v>
      </c>
      <c r="K3725" s="38"/>
      <c r="L3725" s="38"/>
      <c r="M3725" s="38"/>
      <c r="N3725" s="38"/>
      <c r="O3725" s="38"/>
      <c r="P3725" s="38"/>
      <c r="U3725" s="39">
        <v>32.79</v>
      </c>
      <c r="V3725" s="34">
        <v>9.9949999999999992</v>
      </c>
      <c r="X3725" s="39"/>
      <c r="AA3725" s="34">
        <v>433.36099999999999</v>
      </c>
      <c r="AB3725" s="34">
        <f t="shared" ref="AB3725:AB3753" si="295">AA3725-V3725</f>
        <v>423.36599999999999</v>
      </c>
      <c r="AD3725" s="34">
        <v>9.2750000000000004</v>
      </c>
    </row>
    <row r="3726" spans="1:30" s="34" customFormat="1" x14ac:dyDescent="0.2">
      <c r="A3726" s="34" t="s">
        <v>200</v>
      </c>
      <c r="C3726" s="36" t="s">
        <v>56</v>
      </c>
      <c r="D3726" s="37">
        <v>32605</v>
      </c>
      <c r="E3726" s="37"/>
      <c r="F3726" s="37"/>
      <c r="G3726" s="37"/>
      <c r="H3726" s="37"/>
      <c r="I3726" s="37"/>
      <c r="J3726" s="38" t="str">
        <f t="shared" si="294"/>
        <v>V</v>
      </c>
      <c r="K3726" s="38"/>
      <c r="L3726" s="38"/>
      <c r="M3726" s="38"/>
      <c r="N3726" s="38"/>
      <c r="O3726" s="38"/>
      <c r="P3726" s="38"/>
      <c r="U3726" s="39">
        <v>32.881999999999998</v>
      </c>
      <c r="V3726" s="34">
        <v>10.025</v>
      </c>
      <c r="X3726" s="39"/>
      <c r="AA3726" s="34">
        <v>433.36099999999999</v>
      </c>
      <c r="AB3726" s="34">
        <f t="shared" si="295"/>
        <v>423.33600000000001</v>
      </c>
      <c r="AD3726" s="34">
        <f t="shared" ref="AD3726:AD3753" si="296">432.641-AB3726</f>
        <v>9.3050000000000068</v>
      </c>
    </row>
    <row r="3727" spans="1:30" s="34" customFormat="1" x14ac:dyDescent="0.2">
      <c r="A3727" s="34" t="s">
        <v>200</v>
      </c>
      <c r="C3727" s="36" t="s">
        <v>56</v>
      </c>
      <c r="D3727" s="37">
        <v>32613</v>
      </c>
      <c r="E3727" s="37"/>
      <c r="F3727" s="37"/>
      <c r="G3727" s="37"/>
      <c r="H3727" s="37"/>
      <c r="I3727" s="37"/>
      <c r="J3727" s="38" t="str">
        <f t="shared" si="294"/>
        <v>V</v>
      </c>
      <c r="K3727" s="38"/>
      <c r="L3727" s="38"/>
      <c r="M3727" s="38"/>
      <c r="N3727" s="38"/>
      <c r="O3727" s="38"/>
      <c r="P3727" s="38"/>
      <c r="U3727" s="39">
        <v>32.790999999999997</v>
      </c>
      <c r="V3727" s="34">
        <v>9.9819999999999993</v>
      </c>
      <c r="X3727" s="39"/>
      <c r="AA3727" s="34">
        <v>433.36099999999999</v>
      </c>
      <c r="AB3727" s="34">
        <f t="shared" si="295"/>
        <v>423.37900000000002</v>
      </c>
      <c r="AD3727" s="34">
        <f t="shared" si="296"/>
        <v>9.2620000000000005</v>
      </c>
    </row>
    <row r="3728" spans="1:30" s="34" customFormat="1" x14ac:dyDescent="0.2">
      <c r="A3728" s="34" t="s">
        <v>200</v>
      </c>
      <c r="C3728" s="36" t="s">
        <v>56</v>
      </c>
      <c r="D3728" s="37">
        <v>32641</v>
      </c>
      <c r="E3728" s="37"/>
      <c r="F3728" s="37"/>
      <c r="G3728" s="37"/>
      <c r="H3728" s="37"/>
      <c r="I3728" s="37"/>
      <c r="J3728" s="38" t="str">
        <f t="shared" si="294"/>
        <v>S</v>
      </c>
      <c r="K3728" s="38"/>
      <c r="L3728" s="38"/>
      <c r="M3728" s="38"/>
      <c r="N3728" s="38"/>
      <c r="O3728" s="38"/>
      <c r="P3728" s="38"/>
      <c r="Q3728" s="34">
        <v>33</v>
      </c>
      <c r="R3728" s="34">
        <v>0.54</v>
      </c>
      <c r="U3728" s="39">
        <v>32.46</v>
      </c>
      <c r="V3728" s="34">
        <v>9.8940000000000001</v>
      </c>
      <c r="X3728" s="39"/>
      <c r="AA3728" s="34">
        <v>433.36099999999999</v>
      </c>
      <c r="AB3728" s="34">
        <f t="shared" si="295"/>
        <v>423.46699999999998</v>
      </c>
      <c r="AD3728" s="34">
        <f t="shared" si="296"/>
        <v>9.174000000000035</v>
      </c>
    </row>
    <row r="3729" spans="1:30" s="34" customFormat="1" x14ac:dyDescent="0.2">
      <c r="A3729" s="34" t="s">
        <v>200</v>
      </c>
      <c r="C3729" s="36" t="s">
        <v>56</v>
      </c>
      <c r="D3729" s="37">
        <v>32667</v>
      </c>
      <c r="E3729" s="37"/>
      <c r="F3729" s="37"/>
      <c r="G3729" s="37"/>
      <c r="H3729" s="37"/>
      <c r="I3729" s="37"/>
      <c r="J3729" s="38" t="str">
        <f t="shared" si="294"/>
        <v>V</v>
      </c>
      <c r="K3729" s="38"/>
      <c r="L3729" s="38"/>
      <c r="M3729" s="38"/>
      <c r="N3729" s="38"/>
      <c r="O3729" s="38"/>
      <c r="P3729" s="38"/>
      <c r="U3729" s="39">
        <f>V3729*3.281</f>
        <v>32.393312999999999</v>
      </c>
      <c r="V3729" s="34">
        <v>9.8729999999999993</v>
      </c>
      <c r="X3729" s="39"/>
      <c r="AA3729" s="34">
        <v>433.36099999999999</v>
      </c>
      <c r="AB3729" s="34">
        <f t="shared" si="295"/>
        <v>423.488</v>
      </c>
      <c r="AD3729" s="34">
        <f t="shared" si="296"/>
        <v>9.15300000000002</v>
      </c>
    </row>
    <row r="3730" spans="1:30" s="34" customFormat="1" x14ac:dyDescent="0.2">
      <c r="A3730" s="34" t="s">
        <v>200</v>
      </c>
      <c r="C3730" s="36" t="s">
        <v>56</v>
      </c>
      <c r="D3730" s="37">
        <v>32723</v>
      </c>
      <c r="E3730" s="37"/>
      <c r="F3730" s="37"/>
      <c r="G3730" s="37"/>
      <c r="H3730" s="37"/>
      <c r="I3730" s="37"/>
      <c r="J3730" s="38" t="str">
        <f t="shared" si="294"/>
        <v>V</v>
      </c>
      <c r="K3730" s="38"/>
      <c r="L3730" s="38"/>
      <c r="M3730" s="38"/>
      <c r="N3730" s="38"/>
      <c r="O3730" s="38"/>
      <c r="P3730" s="38"/>
      <c r="U3730" s="39">
        <f t="shared" ref="U3730:U3737" si="297">V3730*3.281</f>
        <v>32.547519999999999</v>
      </c>
      <c r="V3730" s="34">
        <v>9.92</v>
      </c>
      <c r="X3730" s="39"/>
      <c r="AA3730" s="34">
        <v>433.36099999999999</v>
      </c>
      <c r="AB3730" s="34">
        <f t="shared" si="295"/>
        <v>423.44099999999997</v>
      </c>
      <c r="AD3730" s="34">
        <f t="shared" si="296"/>
        <v>9.2000000000000455</v>
      </c>
    </row>
    <row r="3731" spans="1:30" s="34" customFormat="1" x14ac:dyDescent="0.2">
      <c r="A3731" s="34" t="s">
        <v>200</v>
      </c>
      <c r="C3731" s="36" t="s">
        <v>56</v>
      </c>
      <c r="D3731" s="37">
        <v>32755</v>
      </c>
      <c r="E3731" s="37"/>
      <c r="F3731" s="37"/>
      <c r="G3731" s="37"/>
      <c r="H3731" s="37"/>
      <c r="I3731" s="37"/>
      <c r="J3731" s="38" t="str">
        <f t="shared" si="294"/>
        <v>V</v>
      </c>
      <c r="K3731" s="38"/>
      <c r="L3731" s="38"/>
      <c r="M3731" s="38"/>
      <c r="N3731" s="38"/>
      <c r="O3731" s="38"/>
      <c r="P3731" s="38"/>
      <c r="U3731" s="39">
        <f t="shared" si="297"/>
        <v>32.705007999999999</v>
      </c>
      <c r="V3731" s="34">
        <v>9.968</v>
      </c>
      <c r="X3731" s="39"/>
      <c r="AA3731" s="34">
        <v>433.36099999999999</v>
      </c>
      <c r="AB3731" s="34">
        <f t="shared" si="295"/>
        <v>423.39299999999997</v>
      </c>
      <c r="AD3731" s="34">
        <f t="shared" si="296"/>
        <v>9.2480000000000473</v>
      </c>
    </row>
    <row r="3732" spans="1:30" s="34" customFormat="1" x14ac:dyDescent="0.2">
      <c r="A3732" s="34" t="s">
        <v>200</v>
      </c>
      <c r="C3732" s="36" t="s">
        <v>56</v>
      </c>
      <c r="D3732" s="37">
        <v>32781</v>
      </c>
      <c r="E3732" s="37"/>
      <c r="F3732" s="37"/>
      <c r="G3732" s="37"/>
      <c r="H3732" s="37"/>
      <c r="I3732" s="37"/>
      <c r="J3732" s="38" t="str">
        <f t="shared" si="294"/>
        <v>V</v>
      </c>
      <c r="K3732" s="38"/>
      <c r="L3732" s="38"/>
      <c r="M3732" s="38"/>
      <c r="N3732" s="38"/>
      <c r="O3732" s="38"/>
      <c r="P3732" s="38"/>
      <c r="U3732" s="39">
        <f t="shared" si="297"/>
        <v>32.714851000000003</v>
      </c>
      <c r="V3732" s="34">
        <v>9.9710000000000001</v>
      </c>
      <c r="X3732" s="39"/>
      <c r="AA3732" s="34">
        <v>433.36099999999999</v>
      </c>
      <c r="AB3732" s="34">
        <f t="shared" si="295"/>
        <v>423.39</v>
      </c>
      <c r="AD3732" s="34">
        <f t="shared" si="296"/>
        <v>9.2510000000000332</v>
      </c>
    </row>
    <row r="3733" spans="1:30" s="34" customFormat="1" x14ac:dyDescent="0.2">
      <c r="A3733" s="34" t="s">
        <v>200</v>
      </c>
      <c r="C3733" s="36" t="s">
        <v>56</v>
      </c>
      <c r="D3733" s="37">
        <v>32802</v>
      </c>
      <c r="E3733" s="37"/>
      <c r="F3733" s="37"/>
      <c r="G3733" s="37"/>
      <c r="H3733" s="37"/>
      <c r="I3733" s="37"/>
      <c r="J3733" s="38" t="str">
        <f t="shared" si="294"/>
        <v>V</v>
      </c>
      <c r="K3733" s="38"/>
      <c r="L3733" s="38"/>
      <c r="M3733" s="38"/>
      <c r="N3733" s="38"/>
      <c r="O3733" s="38"/>
      <c r="P3733" s="38"/>
      <c r="U3733" s="39">
        <f t="shared" si="297"/>
        <v>32.718131999999997</v>
      </c>
      <c r="V3733" s="34">
        <v>9.9719999999999995</v>
      </c>
      <c r="X3733" s="39"/>
      <c r="AA3733" s="34">
        <v>433.36099999999999</v>
      </c>
      <c r="AB3733" s="34">
        <f t="shared" si="295"/>
        <v>423.38900000000001</v>
      </c>
      <c r="AD3733" s="34">
        <f t="shared" si="296"/>
        <v>9.2520000000000095</v>
      </c>
    </row>
    <row r="3734" spans="1:30" s="34" customFormat="1" x14ac:dyDescent="0.2">
      <c r="A3734" s="34" t="s">
        <v>200</v>
      </c>
      <c r="C3734" s="36" t="s">
        <v>56</v>
      </c>
      <c r="D3734" s="37">
        <v>32811</v>
      </c>
      <c r="E3734" s="37"/>
      <c r="F3734" s="37"/>
      <c r="G3734" s="37"/>
      <c r="H3734" s="37"/>
      <c r="I3734" s="37"/>
      <c r="J3734" s="38" t="str">
        <f t="shared" si="294"/>
        <v>V</v>
      </c>
      <c r="K3734" s="38"/>
      <c r="L3734" s="38"/>
      <c r="M3734" s="38"/>
      <c r="N3734" s="38"/>
      <c r="O3734" s="38"/>
      <c r="P3734" s="38"/>
      <c r="U3734" s="39">
        <f t="shared" si="297"/>
        <v>32.714851000000003</v>
      </c>
      <c r="V3734" s="34">
        <v>9.9710000000000001</v>
      </c>
      <c r="X3734" s="39"/>
      <c r="AA3734" s="34">
        <v>433.36099999999999</v>
      </c>
      <c r="AB3734" s="34">
        <f t="shared" si="295"/>
        <v>423.39</v>
      </c>
      <c r="AD3734" s="34">
        <f t="shared" si="296"/>
        <v>9.2510000000000332</v>
      </c>
    </row>
    <row r="3735" spans="1:30" s="34" customFormat="1" x14ac:dyDescent="0.2">
      <c r="A3735" s="34" t="s">
        <v>200</v>
      </c>
      <c r="C3735" s="36" t="s">
        <v>56</v>
      </c>
      <c r="D3735" s="37">
        <v>33257</v>
      </c>
      <c r="E3735" s="37"/>
      <c r="F3735" s="37"/>
      <c r="G3735" s="37"/>
      <c r="H3735" s="37"/>
      <c r="I3735" s="37"/>
      <c r="J3735" s="38" t="str">
        <f t="shared" si="294"/>
        <v>V</v>
      </c>
      <c r="K3735" s="38"/>
      <c r="L3735" s="38"/>
      <c r="M3735" s="38"/>
      <c r="N3735" s="38"/>
      <c r="O3735" s="38"/>
      <c r="P3735" s="38"/>
      <c r="U3735" s="39">
        <f t="shared" si="297"/>
        <v>33.364489000000006</v>
      </c>
      <c r="V3735" s="34">
        <v>10.169</v>
      </c>
      <c r="X3735" s="39"/>
      <c r="AA3735" s="34">
        <v>433.36099999999999</v>
      </c>
      <c r="AB3735" s="34">
        <f t="shared" si="295"/>
        <v>423.19200000000001</v>
      </c>
      <c r="AD3735" s="34">
        <f t="shared" si="296"/>
        <v>9.4490000000000123</v>
      </c>
    </row>
    <row r="3736" spans="1:30" s="34" customFormat="1" x14ac:dyDescent="0.2">
      <c r="A3736" s="34" t="s">
        <v>200</v>
      </c>
      <c r="C3736" s="36" t="s">
        <v>56</v>
      </c>
      <c r="D3736" s="37">
        <v>33313</v>
      </c>
      <c r="E3736" s="37"/>
      <c r="F3736" s="37"/>
      <c r="G3736" s="37"/>
      <c r="H3736" s="37"/>
      <c r="I3736" s="37"/>
      <c r="J3736" s="38" t="str">
        <f t="shared" si="294"/>
        <v>V</v>
      </c>
      <c r="K3736" s="38"/>
      <c r="L3736" s="38"/>
      <c r="M3736" s="38"/>
      <c r="N3736" s="38"/>
      <c r="O3736" s="38"/>
      <c r="P3736" s="38"/>
      <c r="U3736" s="39">
        <f t="shared" si="297"/>
        <v>33.469481000000002</v>
      </c>
      <c r="V3736" s="34">
        <v>10.201000000000001</v>
      </c>
      <c r="X3736" s="39"/>
      <c r="AA3736" s="34">
        <v>433.36099999999999</v>
      </c>
      <c r="AB3736" s="34">
        <f t="shared" si="295"/>
        <v>423.15999999999997</v>
      </c>
      <c r="AD3736" s="34">
        <f t="shared" si="296"/>
        <v>9.4810000000000514</v>
      </c>
    </row>
    <row r="3737" spans="1:30" s="34" customFormat="1" x14ac:dyDescent="0.2">
      <c r="A3737" s="34" t="s">
        <v>200</v>
      </c>
      <c r="C3737" s="36" t="s">
        <v>56</v>
      </c>
      <c r="D3737" s="37">
        <v>33323</v>
      </c>
      <c r="E3737" s="37"/>
      <c r="F3737" s="37"/>
      <c r="G3737" s="37"/>
      <c r="H3737" s="37"/>
      <c r="I3737" s="37"/>
      <c r="J3737" s="38" t="str">
        <f t="shared" si="294"/>
        <v>V</v>
      </c>
      <c r="K3737" s="38"/>
      <c r="L3737" s="38"/>
      <c r="M3737" s="38"/>
      <c r="N3737" s="38"/>
      <c r="O3737" s="38"/>
      <c r="P3737" s="38"/>
      <c r="U3737" s="39">
        <f t="shared" si="297"/>
        <v>33.410423000000002</v>
      </c>
      <c r="V3737" s="34">
        <v>10.183</v>
      </c>
      <c r="X3737" s="39"/>
      <c r="AA3737" s="34">
        <v>433.36099999999999</v>
      </c>
      <c r="AB3737" s="34">
        <f t="shared" si="295"/>
        <v>423.178</v>
      </c>
      <c r="AD3737" s="34">
        <f t="shared" si="296"/>
        <v>9.4630000000000223</v>
      </c>
    </row>
    <row r="3738" spans="1:30" s="34" customFormat="1" x14ac:dyDescent="0.2">
      <c r="A3738" s="34" t="s">
        <v>200</v>
      </c>
      <c r="C3738" s="36" t="s">
        <v>56</v>
      </c>
      <c r="D3738" s="37">
        <v>33403</v>
      </c>
      <c r="E3738" s="37"/>
      <c r="F3738" s="37"/>
      <c r="G3738" s="37"/>
      <c r="H3738" s="37"/>
      <c r="I3738" s="37"/>
      <c r="J3738" s="38" t="str">
        <f t="shared" si="294"/>
        <v>S</v>
      </c>
      <c r="K3738" s="38"/>
      <c r="L3738" s="38"/>
      <c r="M3738" s="38"/>
      <c r="N3738" s="38"/>
      <c r="O3738" s="38"/>
      <c r="P3738" s="38"/>
      <c r="Q3738" s="34">
        <v>34</v>
      </c>
      <c r="R3738" s="34">
        <v>1.77</v>
      </c>
      <c r="U3738" s="39">
        <v>32.229999999999997</v>
      </c>
      <c r="V3738" s="34">
        <v>9.8239999999999998</v>
      </c>
      <c r="X3738" s="39"/>
      <c r="AA3738" s="34">
        <v>433.36099999999999</v>
      </c>
      <c r="AB3738" s="34">
        <f t="shared" si="295"/>
        <v>423.53699999999998</v>
      </c>
      <c r="AD3738" s="34">
        <f t="shared" si="296"/>
        <v>9.1040000000000418</v>
      </c>
    </row>
    <row r="3739" spans="1:30" s="34" customFormat="1" x14ac:dyDescent="0.2">
      <c r="A3739" s="34" t="s">
        <v>200</v>
      </c>
      <c r="C3739" s="36" t="s">
        <v>56</v>
      </c>
      <c r="D3739" s="37">
        <v>33679</v>
      </c>
      <c r="E3739" s="37"/>
      <c r="F3739" s="37"/>
      <c r="G3739" s="37"/>
      <c r="H3739" s="37"/>
      <c r="I3739" s="37"/>
      <c r="J3739" s="38" t="str">
        <f t="shared" si="294"/>
        <v>V</v>
      </c>
      <c r="K3739" s="38"/>
      <c r="L3739" s="38"/>
      <c r="M3739" s="38"/>
      <c r="N3739" s="38"/>
      <c r="O3739" s="38"/>
      <c r="P3739" s="38"/>
      <c r="U3739" s="39">
        <f t="shared" ref="U3739:U3754" si="298">V3739*3.281</f>
        <v>33.157786000000002</v>
      </c>
      <c r="V3739" s="34">
        <v>10.106</v>
      </c>
      <c r="X3739" s="39"/>
      <c r="AA3739" s="34">
        <v>433.36099999999999</v>
      </c>
      <c r="AB3739" s="34">
        <f t="shared" si="295"/>
        <v>423.255</v>
      </c>
      <c r="AD3739" s="34">
        <f t="shared" si="296"/>
        <v>9.3860000000000241</v>
      </c>
    </row>
    <row r="3740" spans="1:30" s="34" customFormat="1" x14ac:dyDescent="0.2">
      <c r="A3740" s="34" t="s">
        <v>200</v>
      </c>
      <c r="C3740" s="36" t="s">
        <v>56</v>
      </c>
      <c r="D3740" s="37">
        <v>33686</v>
      </c>
      <c r="E3740" s="37"/>
      <c r="F3740" s="37"/>
      <c r="G3740" s="37"/>
      <c r="H3740" s="37"/>
      <c r="I3740" s="37"/>
      <c r="J3740" s="38" t="str">
        <f t="shared" si="294"/>
        <v>V</v>
      </c>
      <c r="K3740" s="38"/>
      <c r="L3740" s="38"/>
      <c r="M3740" s="38"/>
      <c r="N3740" s="38"/>
      <c r="O3740" s="38"/>
      <c r="P3740" s="38"/>
      <c r="U3740" s="39">
        <f t="shared" si="298"/>
        <v>33.151223999999999</v>
      </c>
      <c r="V3740" s="34">
        <v>10.103999999999999</v>
      </c>
      <c r="X3740" s="39"/>
      <c r="AA3740" s="34">
        <v>433.36099999999999</v>
      </c>
      <c r="AB3740" s="34">
        <f t="shared" si="295"/>
        <v>423.25700000000001</v>
      </c>
      <c r="AD3740" s="34">
        <f t="shared" si="296"/>
        <v>9.3840000000000146</v>
      </c>
    </row>
    <row r="3741" spans="1:30" s="34" customFormat="1" x14ac:dyDescent="0.2">
      <c r="A3741" s="34" t="s">
        <v>200</v>
      </c>
      <c r="C3741" s="36" t="s">
        <v>56</v>
      </c>
      <c r="D3741" s="37">
        <v>33688</v>
      </c>
      <c r="E3741" s="37"/>
      <c r="F3741" s="37"/>
      <c r="G3741" s="37"/>
      <c r="H3741" s="37"/>
      <c r="I3741" s="37"/>
      <c r="J3741" s="38" t="str">
        <f t="shared" si="294"/>
        <v>V</v>
      </c>
      <c r="K3741" s="38"/>
      <c r="L3741" s="38"/>
      <c r="M3741" s="38"/>
      <c r="N3741" s="38"/>
      <c r="O3741" s="38"/>
      <c r="P3741" s="38"/>
      <c r="U3741" s="39">
        <f t="shared" si="298"/>
        <v>33.138100000000001</v>
      </c>
      <c r="V3741" s="34">
        <v>10.1</v>
      </c>
      <c r="X3741" s="39"/>
      <c r="AA3741" s="34">
        <v>433.36099999999999</v>
      </c>
      <c r="AB3741" s="34">
        <f t="shared" si="295"/>
        <v>423.26099999999997</v>
      </c>
      <c r="AD3741" s="34">
        <f t="shared" si="296"/>
        <v>9.3800000000000523</v>
      </c>
    </row>
    <row r="3742" spans="1:30" s="34" customFormat="1" x14ac:dyDescent="0.2">
      <c r="A3742" s="34" t="s">
        <v>200</v>
      </c>
      <c r="C3742" s="36" t="s">
        <v>56</v>
      </c>
      <c r="D3742" s="37">
        <v>33690</v>
      </c>
      <c r="E3742" s="37"/>
      <c r="F3742" s="37"/>
      <c r="G3742" s="37"/>
      <c r="H3742" s="37"/>
      <c r="I3742" s="37"/>
      <c r="J3742" s="38" t="str">
        <f t="shared" si="294"/>
        <v>V</v>
      </c>
      <c r="K3742" s="38"/>
      <c r="L3742" s="38"/>
      <c r="M3742" s="38"/>
      <c r="N3742" s="38"/>
      <c r="O3742" s="38"/>
      <c r="P3742" s="38"/>
      <c r="U3742" s="39">
        <f t="shared" si="298"/>
        <v>33.144662000000004</v>
      </c>
      <c r="V3742" s="34">
        <v>10.102</v>
      </c>
      <c r="X3742" s="39"/>
      <c r="AA3742" s="34">
        <v>433.36099999999999</v>
      </c>
      <c r="AB3742" s="34">
        <f t="shared" si="295"/>
        <v>423.25900000000001</v>
      </c>
      <c r="AD3742" s="34">
        <f t="shared" si="296"/>
        <v>9.382000000000005</v>
      </c>
    </row>
    <row r="3743" spans="1:30" s="34" customFormat="1" x14ac:dyDescent="0.2">
      <c r="A3743" s="34" t="s">
        <v>200</v>
      </c>
      <c r="C3743" s="36" t="s">
        <v>56</v>
      </c>
      <c r="D3743" s="37">
        <v>33693</v>
      </c>
      <c r="E3743" s="37"/>
      <c r="F3743" s="37"/>
      <c r="G3743" s="37"/>
      <c r="H3743" s="37"/>
      <c r="I3743" s="37"/>
      <c r="J3743" s="38" t="str">
        <f t="shared" si="294"/>
        <v>V</v>
      </c>
      <c r="K3743" s="38"/>
      <c r="L3743" s="38"/>
      <c r="M3743" s="38"/>
      <c r="N3743" s="38"/>
      <c r="O3743" s="38"/>
      <c r="P3743" s="38"/>
      <c r="U3743" s="39">
        <f t="shared" si="298"/>
        <v>32.839529000000006</v>
      </c>
      <c r="V3743" s="34">
        <v>10.009</v>
      </c>
      <c r="X3743" s="39"/>
      <c r="AA3743" s="34">
        <v>433.36099999999999</v>
      </c>
      <c r="AB3743" s="34">
        <f t="shared" si="295"/>
        <v>423.35199999999998</v>
      </c>
      <c r="AD3743" s="34">
        <f t="shared" si="296"/>
        <v>9.2890000000000441</v>
      </c>
    </row>
    <row r="3744" spans="1:30" s="34" customFormat="1" x14ac:dyDescent="0.2">
      <c r="A3744" s="34" t="s">
        <v>200</v>
      </c>
      <c r="C3744" s="36" t="s">
        <v>56</v>
      </c>
      <c r="D3744" s="37">
        <v>33695</v>
      </c>
      <c r="E3744" s="37"/>
      <c r="F3744" s="37"/>
      <c r="G3744" s="37"/>
      <c r="H3744" s="37"/>
      <c r="I3744" s="37"/>
      <c r="J3744" s="38" t="str">
        <f t="shared" si="294"/>
        <v>V</v>
      </c>
      <c r="K3744" s="38"/>
      <c r="L3744" s="38"/>
      <c r="M3744" s="38"/>
      <c r="N3744" s="38"/>
      <c r="O3744" s="38"/>
      <c r="P3744" s="38"/>
      <c r="U3744" s="39">
        <f t="shared" si="298"/>
        <v>33.124976000000004</v>
      </c>
      <c r="V3744" s="34">
        <v>10.096</v>
      </c>
      <c r="X3744" s="39"/>
      <c r="AA3744" s="34">
        <v>433.36099999999999</v>
      </c>
      <c r="AB3744" s="34">
        <f t="shared" si="295"/>
        <v>423.26499999999999</v>
      </c>
      <c r="AD3744" s="34">
        <f t="shared" si="296"/>
        <v>9.3760000000000332</v>
      </c>
    </row>
    <row r="3745" spans="1:30" s="34" customFormat="1" x14ac:dyDescent="0.2">
      <c r="A3745" s="34" t="s">
        <v>200</v>
      </c>
      <c r="C3745" s="36" t="s">
        <v>56</v>
      </c>
      <c r="D3745" s="37">
        <v>33699</v>
      </c>
      <c r="E3745" s="37"/>
      <c r="F3745" s="37"/>
      <c r="G3745" s="37"/>
      <c r="H3745" s="37"/>
      <c r="I3745" s="37"/>
      <c r="J3745" s="38" t="str">
        <f t="shared" si="294"/>
        <v>V</v>
      </c>
      <c r="K3745" s="38"/>
      <c r="L3745" s="38"/>
      <c r="M3745" s="38"/>
      <c r="N3745" s="38"/>
      <c r="O3745" s="38"/>
      <c r="P3745" s="38"/>
      <c r="U3745" s="39">
        <f t="shared" si="298"/>
        <v>33.115133</v>
      </c>
      <c r="V3745" s="34">
        <v>10.093</v>
      </c>
      <c r="X3745" s="39"/>
      <c r="AA3745" s="34">
        <v>433.36099999999999</v>
      </c>
      <c r="AB3745" s="34">
        <f t="shared" si="295"/>
        <v>423.26799999999997</v>
      </c>
      <c r="AD3745" s="34">
        <f t="shared" si="296"/>
        <v>9.3730000000000473</v>
      </c>
    </row>
    <row r="3746" spans="1:30" s="34" customFormat="1" x14ac:dyDescent="0.2">
      <c r="A3746" s="34" t="s">
        <v>200</v>
      </c>
      <c r="C3746" s="36" t="s">
        <v>56</v>
      </c>
      <c r="D3746" s="37">
        <v>33700</v>
      </c>
      <c r="E3746" s="37"/>
      <c r="F3746" s="37"/>
      <c r="G3746" s="37"/>
      <c r="H3746" s="37"/>
      <c r="I3746" s="37"/>
      <c r="J3746" s="38" t="str">
        <f t="shared" si="294"/>
        <v>V</v>
      </c>
      <c r="K3746" s="38"/>
      <c r="L3746" s="38"/>
      <c r="M3746" s="38"/>
      <c r="N3746" s="38"/>
      <c r="O3746" s="38"/>
      <c r="P3746" s="38"/>
      <c r="U3746" s="39">
        <f t="shared" si="298"/>
        <v>33.121695000000003</v>
      </c>
      <c r="V3746" s="34">
        <v>10.095000000000001</v>
      </c>
      <c r="X3746" s="39"/>
      <c r="AA3746" s="34">
        <v>433.36099999999999</v>
      </c>
      <c r="AB3746" s="34">
        <f t="shared" si="295"/>
        <v>423.26599999999996</v>
      </c>
      <c r="AD3746" s="34">
        <f t="shared" si="296"/>
        <v>9.3750000000000568</v>
      </c>
    </row>
    <row r="3747" spans="1:30" s="34" customFormat="1" x14ac:dyDescent="0.2">
      <c r="A3747" s="34" t="s">
        <v>200</v>
      </c>
      <c r="C3747" s="36" t="s">
        <v>56</v>
      </c>
      <c r="D3747" s="37">
        <v>33702</v>
      </c>
      <c r="E3747" s="37"/>
      <c r="F3747" s="37"/>
      <c r="G3747" s="37"/>
      <c r="H3747" s="37"/>
      <c r="I3747" s="37"/>
      <c r="J3747" s="38" t="str">
        <f t="shared" si="294"/>
        <v>V</v>
      </c>
      <c r="K3747" s="38"/>
      <c r="L3747" s="38"/>
      <c r="M3747" s="38"/>
      <c r="N3747" s="38"/>
      <c r="O3747" s="38"/>
      <c r="P3747" s="38"/>
      <c r="U3747" s="39">
        <f t="shared" si="298"/>
        <v>33.121695000000003</v>
      </c>
      <c r="V3747" s="34">
        <v>10.095000000000001</v>
      </c>
      <c r="X3747" s="39"/>
      <c r="AA3747" s="34">
        <v>433.36099999999999</v>
      </c>
      <c r="AB3747" s="34">
        <f t="shared" si="295"/>
        <v>423.26599999999996</v>
      </c>
      <c r="AD3747" s="34">
        <f t="shared" si="296"/>
        <v>9.3750000000000568</v>
      </c>
    </row>
    <row r="3748" spans="1:30" s="34" customFormat="1" x14ac:dyDescent="0.2">
      <c r="A3748" s="34" t="s">
        <v>200</v>
      </c>
      <c r="C3748" s="36" t="s">
        <v>56</v>
      </c>
      <c r="D3748" s="37">
        <v>33707</v>
      </c>
      <c r="E3748" s="37"/>
      <c r="F3748" s="37"/>
      <c r="G3748" s="37"/>
      <c r="H3748" s="37"/>
      <c r="I3748" s="37"/>
      <c r="J3748" s="38" t="str">
        <f t="shared" si="294"/>
        <v>V</v>
      </c>
      <c r="K3748" s="38"/>
      <c r="L3748" s="38"/>
      <c r="M3748" s="38"/>
      <c r="N3748" s="38"/>
      <c r="O3748" s="38"/>
      <c r="P3748" s="38"/>
      <c r="U3748" s="39">
        <f t="shared" si="298"/>
        <v>33.111852000000006</v>
      </c>
      <c r="V3748" s="34">
        <v>10.092000000000001</v>
      </c>
      <c r="X3748" s="39"/>
      <c r="AA3748" s="34">
        <v>433.36099999999999</v>
      </c>
      <c r="AB3748" s="34">
        <f t="shared" si="295"/>
        <v>423.26900000000001</v>
      </c>
      <c r="AD3748" s="34">
        <f t="shared" si="296"/>
        <v>9.3720000000000141</v>
      </c>
    </row>
    <row r="3749" spans="1:30" s="34" customFormat="1" x14ac:dyDescent="0.2">
      <c r="A3749" s="34" t="s">
        <v>200</v>
      </c>
      <c r="C3749" s="36" t="s">
        <v>56</v>
      </c>
      <c r="D3749" s="37">
        <v>33709</v>
      </c>
      <c r="E3749" s="37"/>
      <c r="F3749" s="37"/>
      <c r="G3749" s="37"/>
      <c r="H3749" s="37"/>
      <c r="I3749" s="37"/>
      <c r="J3749" s="38" t="str">
        <f t="shared" si="294"/>
        <v>V</v>
      </c>
      <c r="K3749" s="38"/>
      <c r="L3749" s="38"/>
      <c r="M3749" s="38"/>
      <c r="N3749" s="38"/>
      <c r="O3749" s="38"/>
      <c r="P3749" s="38"/>
      <c r="U3749" s="39">
        <f t="shared" si="298"/>
        <v>33.098728000000001</v>
      </c>
      <c r="V3749" s="34">
        <v>10.087999999999999</v>
      </c>
      <c r="X3749" s="39"/>
      <c r="AA3749" s="34">
        <v>433.36099999999999</v>
      </c>
      <c r="AB3749" s="34">
        <f t="shared" si="295"/>
        <v>423.27299999999997</v>
      </c>
      <c r="AD3749" s="34">
        <f t="shared" si="296"/>
        <v>9.3680000000000518</v>
      </c>
    </row>
    <row r="3750" spans="1:30" s="34" customFormat="1" x14ac:dyDescent="0.2">
      <c r="A3750" s="34" t="s">
        <v>200</v>
      </c>
      <c r="C3750" s="36" t="s">
        <v>56</v>
      </c>
      <c r="D3750" s="37">
        <v>33711</v>
      </c>
      <c r="E3750" s="37"/>
      <c r="F3750" s="37"/>
      <c r="G3750" s="37"/>
      <c r="H3750" s="37"/>
      <c r="I3750" s="37"/>
      <c r="J3750" s="38" t="str">
        <f t="shared" si="294"/>
        <v>V</v>
      </c>
      <c r="K3750" s="38"/>
      <c r="L3750" s="38"/>
      <c r="M3750" s="38"/>
      <c r="N3750" s="38"/>
      <c r="O3750" s="38"/>
      <c r="P3750" s="38"/>
      <c r="U3750" s="39">
        <f t="shared" si="298"/>
        <v>33.092165999999999</v>
      </c>
      <c r="V3750" s="34">
        <v>10.086</v>
      </c>
      <c r="X3750" s="39"/>
      <c r="AA3750" s="34">
        <v>433.36099999999999</v>
      </c>
      <c r="AB3750" s="34">
        <f t="shared" si="295"/>
        <v>423.27499999999998</v>
      </c>
      <c r="AD3750" s="34">
        <f t="shared" si="296"/>
        <v>9.3660000000000423</v>
      </c>
    </row>
    <row r="3751" spans="1:30" s="34" customFormat="1" x14ac:dyDescent="0.2">
      <c r="A3751" s="34" t="s">
        <v>200</v>
      </c>
      <c r="C3751" s="36" t="s">
        <v>56</v>
      </c>
      <c r="D3751" s="37">
        <v>33714</v>
      </c>
      <c r="E3751" s="37"/>
      <c r="F3751" s="37"/>
      <c r="G3751" s="37"/>
      <c r="H3751" s="37"/>
      <c r="I3751" s="37"/>
      <c r="J3751" s="38" t="str">
        <f t="shared" si="294"/>
        <v>V</v>
      </c>
      <c r="K3751" s="38"/>
      <c r="L3751" s="38"/>
      <c r="M3751" s="38"/>
      <c r="N3751" s="38"/>
      <c r="O3751" s="38"/>
      <c r="P3751" s="38"/>
      <c r="U3751" s="39">
        <f t="shared" si="298"/>
        <v>33.082323000000002</v>
      </c>
      <c r="V3751" s="34">
        <v>10.083</v>
      </c>
      <c r="X3751" s="39"/>
      <c r="AA3751" s="34">
        <v>433.36099999999999</v>
      </c>
      <c r="AB3751" s="34">
        <f t="shared" si="295"/>
        <v>423.27799999999996</v>
      </c>
      <c r="AD3751" s="34">
        <f t="shared" si="296"/>
        <v>9.3630000000000564</v>
      </c>
    </row>
    <row r="3752" spans="1:30" s="34" customFormat="1" x14ac:dyDescent="0.2">
      <c r="A3752" s="34" t="s">
        <v>200</v>
      </c>
      <c r="C3752" s="36" t="s">
        <v>56</v>
      </c>
      <c r="D3752" s="37">
        <v>33716</v>
      </c>
      <c r="E3752" s="37"/>
      <c r="F3752" s="37"/>
      <c r="G3752" s="37"/>
      <c r="H3752" s="37"/>
      <c r="I3752" s="37"/>
      <c r="J3752" s="38" t="str">
        <f t="shared" si="294"/>
        <v>V</v>
      </c>
      <c r="K3752" s="38"/>
      <c r="L3752" s="38"/>
      <c r="M3752" s="38"/>
      <c r="N3752" s="38"/>
      <c r="O3752" s="38"/>
      <c r="P3752" s="38"/>
      <c r="U3752" s="39">
        <f t="shared" si="298"/>
        <v>33.065917999999996</v>
      </c>
      <c r="V3752" s="34">
        <v>10.077999999999999</v>
      </c>
      <c r="X3752" s="39"/>
      <c r="AA3752" s="34">
        <v>433.36099999999999</v>
      </c>
      <c r="AB3752" s="34">
        <f t="shared" si="295"/>
        <v>423.28300000000002</v>
      </c>
      <c r="AD3752" s="34">
        <f t="shared" si="296"/>
        <v>9.3580000000000041</v>
      </c>
    </row>
    <row r="3753" spans="1:30" s="34" customFormat="1" x14ac:dyDescent="0.2">
      <c r="A3753" s="34" t="s">
        <v>200</v>
      </c>
      <c r="C3753" s="36" t="s">
        <v>56</v>
      </c>
      <c r="D3753" s="37">
        <v>33718</v>
      </c>
      <c r="E3753" s="37"/>
      <c r="F3753" s="37"/>
      <c r="G3753" s="37"/>
      <c r="H3753" s="37"/>
      <c r="I3753" s="37"/>
      <c r="J3753" s="38" t="str">
        <f t="shared" si="294"/>
        <v>V</v>
      </c>
      <c r="K3753" s="38"/>
      <c r="L3753" s="38"/>
      <c r="M3753" s="38"/>
      <c r="N3753" s="38"/>
      <c r="O3753" s="38"/>
      <c r="P3753" s="38"/>
      <c r="U3753" s="39">
        <f t="shared" si="298"/>
        <v>33.049513000000005</v>
      </c>
      <c r="V3753" s="34">
        <v>10.073</v>
      </c>
      <c r="X3753" s="39"/>
      <c r="AA3753" s="34">
        <v>433.36099999999999</v>
      </c>
      <c r="AB3753" s="34">
        <f t="shared" si="295"/>
        <v>423.28800000000001</v>
      </c>
      <c r="AD3753" s="34">
        <f t="shared" si="296"/>
        <v>9.3530000000000086</v>
      </c>
    </row>
    <row r="3754" spans="1:30" s="34" customFormat="1" x14ac:dyDescent="0.2">
      <c r="A3754" s="34" t="s">
        <v>200</v>
      </c>
      <c r="C3754" s="36" t="s">
        <v>56</v>
      </c>
      <c r="D3754" s="37">
        <v>33771</v>
      </c>
      <c r="E3754" s="37"/>
      <c r="F3754" s="37"/>
      <c r="G3754" s="37"/>
      <c r="H3754" s="37"/>
      <c r="I3754" s="37"/>
      <c r="J3754" s="38" t="str">
        <f t="shared" si="294"/>
        <v>V</v>
      </c>
      <c r="K3754" s="38"/>
      <c r="L3754" s="38"/>
      <c r="M3754" s="38"/>
      <c r="N3754" s="38"/>
      <c r="O3754" s="38"/>
      <c r="P3754" s="38"/>
      <c r="U3754" s="39">
        <f t="shared" si="298"/>
        <v>32.882182</v>
      </c>
      <c r="V3754" s="34">
        <v>10.022</v>
      </c>
      <c r="X3754" s="39"/>
      <c r="AA3754" s="34">
        <v>433.36099999999999</v>
      </c>
      <c r="AB3754" s="34">
        <f>AA3754-V3754</f>
        <v>423.339</v>
      </c>
      <c r="AD3754" s="34">
        <f>432.641-AB3754</f>
        <v>9.3020000000000209</v>
      </c>
    </row>
    <row r="3755" spans="1:30" s="34" customFormat="1" x14ac:dyDescent="0.2">
      <c r="A3755" s="34" t="s">
        <v>200</v>
      </c>
      <c r="C3755" s="36"/>
      <c r="D3755" s="37"/>
      <c r="E3755" s="37"/>
      <c r="F3755" s="37"/>
      <c r="G3755" s="37"/>
      <c r="H3755" s="37"/>
      <c r="I3755" s="37"/>
      <c r="J3755" s="38"/>
      <c r="K3755" s="38"/>
      <c r="L3755" s="38"/>
      <c r="M3755" s="38"/>
      <c r="N3755" s="38"/>
      <c r="O3755" s="38"/>
      <c r="P3755" s="38"/>
      <c r="U3755" s="39"/>
      <c r="X3755" s="39"/>
    </row>
    <row r="3756" spans="1:30" s="34" customFormat="1" x14ac:dyDescent="0.2">
      <c r="A3756" s="34" t="s">
        <v>200</v>
      </c>
      <c r="C3756" s="36" t="s">
        <v>58</v>
      </c>
      <c r="D3756" s="37">
        <v>32381</v>
      </c>
      <c r="E3756" s="37"/>
      <c r="F3756" s="37"/>
      <c r="G3756" s="37"/>
      <c r="H3756" s="37"/>
      <c r="I3756" s="37"/>
      <c r="J3756" s="38" t="str">
        <f t="shared" si="294"/>
        <v>V</v>
      </c>
      <c r="K3756" s="38"/>
      <c r="L3756" s="38"/>
      <c r="M3756" s="38"/>
      <c r="N3756" s="38"/>
      <c r="O3756" s="38"/>
      <c r="P3756" s="38"/>
      <c r="U3756" s="39">
        <v>32.14</v>
      </c>
      <c r="V3756" s="34">
        <v>9.7959999999999994</v>
      </c>
      <c r="X3756" s="39"/>
      <c r="AA3756" s="34">
        <v>433.20400000000001</v>
      </c>
      <c r="AB3756" s="34">
        <f t="shared" ref="AB3756:AB3772" si="299">AA3756-V3756</f>
        <v>423.40800000000002</v>
      </c>
      <c r="AD3756" s="34">
        <f t="shared" ref="AD3756:AD3772" si="300">432.601-AB3756</f>
        <v>9.1929999999999836</v>
      </c>
    </row>
    <row r="3757" spans="1:30" s="34" customFormat="1" x14ac:dyDescent="0.2">
      <c r="A3757" s="34" t="s">
        <v>200</v>
      </c>
      <c r="C3757" s="36" t="s">
        <v>58</v>
      </c>
      <c r="D3757" s="37">
        <v>32476</v>
      </c>
      <c r="E3757" s="37"/>
      <c r="F3757" s="37"/>
      <c r="G3757" s="37"/>
      <c r="H3757" s="37"/>
      <c r="I3757" s="37"/>
      <c r="J3757" s="38" t="str">
        <f t="shared" si="294"/>
        <v>S</v>
      </c>
      <c r="K3757" s="38"/>
      <c r="L3757" s="38"/>
      <c r="M3757" s="38"/>
      <c r="N3757" s="38"/>
      <c r="O3757" s="38"/>
      <c r="P3757" s="38"/>
      <c r="Q3757" s="34">
        <v>33</v>
      </c>
      <c r="R3757" s="34">
        <v>0.67</v>
      </c>
      <c r="U3757" s="39">
        <v>32.33</v>
      </c>
      <c r="V3757" s="34">
        <v>9.8539999999999992</v>
      </c>
      <c r="X3757" s="39"/>
      <c r="AA3757" s="34">
        <v>433.20400000000001</v>
      </c>
      <c r="AB3757" s="34">
        <f t="shared" si="299"/>
        <v>423.35</v>
      </c>
      <c r="AD3757" s="34">
        <f t="shared" si="300"/>
        <v>9.2509999999999764</v>
      </c>
    </row>
    <row r="3758" spans="1:30" s="34" customFormat="1" x14ac:dyDescent="0.2">
      <c r="A3758" s="34" t="s">
        <v>200</v>
      </c>
      <c r="C3758" s="36" t="s">
        <v>58</v>
      </c>
      <c r="D3758" s="37">
        <v>32605</v>
      </c>
      <c r="E3758" s="37"/>
      <c r="F3758" s="37"/>
      <c r="G3758" s="37"/>
      <c r="H3758" s="37"/>
      <c r="I3758" s="37"/>
      <c r="J3758" s="38" t="str">
        <f t="shared" si="294"/>
        <v>V</v>
      </c>
      <c r="K3758" s="38"/>
      <c r="L3758" s="38"/>
      <c r="M3758" s="38"/>
      <c r="N3758" s="38"/>
      <c r="O3758" s="38"/>
      <c r="P3758" s="38"/>
      <c r="U3758" s="39">
        <v>32.36</v>
      </c>
      <c r="V3758" s="34">
        <v>9.8659999999999997</v>
      </c>
      <c r="X3758" s="39"/>
      <c r="AA3758" s="34">
        <v>433.20400000000001</v>
      </c>
      <c r="AB3758" s="34">
        <f t="shared" si="299"/>
        <v>423.33800000000002</v>
      </c>
      <c r="AD3758" s="34">
        <f t="shared" si="300"/>
        <v>9.2629999999999768</v>
      </c>
    </row>
    <row r="3759" spans="1:30" s="34" customFormat="1" x14ac:dyDescent="0.2">
      <c r="A3759" s="34" t="s">
        <v>200</v>
      </c>
      <c r="C3759" s="36" t="s">
        <v>58</v>
      </c>
      <c r="D3759" s="37">
        <v>32613</v>
      </c>
      <c r="E3759" s="37"/>
      <c r="F3759" s="37"/>
      <c r="G3759" s="37"/>
      <c r="H3759" s="37"/>
      <c r="I3759" s="37"/>
      <c r="J3759" s="38" t="str">
        <f t="shared" si="294"/>
        <v>V</v>
      </c>
      <c r="K3759" s="38"/>
      <c r="L3759" s="38"/>
      <c r="M3759" s="38"/>
      <c r="N3759" s="38"/>
      <c r="O3759" s="38"/>
      <c r="P3759" s="38"/>
      <c r="U3759" s="39">
        <v>32.232999999999997</v>
      </c>
      <c r="V3759" s="34">
        <v>9.827</v>
      </c>
      <c r="X3759" s="39"/>
      <c r="AA3759" s="34">
        <v>433.20400000000001</v>
      </c>
      <c r="AB3759" s="34">
        <f t="shared" si="299"/>
        <v>423.37700000000001</v>
      </c>
      <c r="AD3759" s="34">
        <f t="shared" si="300"/>
        <v>9.2239999999999895</v>
      </c>
    </row>
    <row r="3760" spans="1:30" s="34" customFormat="1" x14ac:dyDescent="0.2">
      <c r="A3760" s="34" t="s">
        <v>200</v>
      </c>
      <c r="C3760" s="36" t="s">
        <v>58</v>
      </c>
      <c r="D3760" s="37">
        <v>32641</v>
      </c>
      <c r="E3760" s="37"/>
      <c r="F3760" s="37"/>
      <c r="G3760" s="37"/>
      <c r="H3760" s="37"/>
      <c r="I3760" s="37"/>
      <c r="J3760" s="38" t="str">
        <f t="shared" si="294"/>
        <v>S</v>
      </c>
      <c r="K3760" s="38"/>
      <c r="L3760" s="38"/>
      <c r="M3760" s="38"/>
      <c r="N3760" s="38"/>
      <c r="O3760" s="38"/>
      <c r="P3760" s="38"/>
      <c r="Q3760" s="34">
        <v>34</v>
      </c>
      <c r="R3760" s="34">
        <v>2.14</v>
      </c>
      <c r="U3760" s="39">
        <v>31.86</v>
      </c>
      <c r="V3760" s="34">
        <v>9.7110000000000003</v>
      </c>
      <c r="X3760" s="39"/>
      <c r="AA3760" s="34">
        <v>433.20400000000001</v>
      </c>
      <c r="AB3760" s="34">
        <f t="shared" si="299"/>
        <v>423.49299999999999</v>
      </c>
      <c r="AD3760" s="34">
        <f t="shared" si="300"/>
        <v>9.1080000000000041</v>
      </c>
    </row>
    <row r="3761" spans="1:31" s="34" customFormat="1" x14ac:dyDescent="0.2">
      <c r="A3761" s="34" t="s">
        <v>200</v>
      </c>
      <c r="C3761" s="36" t="s">
        <v>58</v>
      </c>
      <c r="D3761" s="37">
        <v>32667</v>
      </c>
      <c r="E3761" s="37"/>
      <c r="F3761" s="37"/>
      <c r="G3761" s="37"/>
      <c r="H3761" s="37"/>
      <c r="I3761" s="37"/>
      <c r="J3761" s="38" t="str">
        <f t="shared" si="294"/>
        <v>V</v>
      </c>
      <c r="K3761" s="38"/>
      <c r="L3761" s="38"/>
      <c r="M3761" s="38"/>
      <c r="N3761" s="38"/>
      <c r="O3761" s="38"/>
      <c r="P3761" s="38"/>
      <c r="U3761" s="39">
        <f t="shared" ref="U3761:U3769" si="301">V3761*3.281</f>
        <v>31.894601000000002</v>
      </c>
      <c r="V3761" s="34">
        <v>9.7210000000000001</v>
      </c>
      <c r="X3761" s="39"/>
      <c r="AA3761" s="34">
        <v>433.20400000000001</v>
      </c>
      <c r="AB3761" s="34">
        <f t="shared" si="299"/>
        <v>423.483</v>
      </c>
      <c r="AD3761" s="34">
        <f t="shared" si="300"/>
        <v>9.117999999999995</v>
      </c>
    </row>
    <row r="3762" spans="1:31" s="34" customFormat="1" x14ac:dyDescent="0.2">
      <c r="A3762" s="34" t="s">
        <v>200</v>
      </c>
      <c r="C3762" s="36" t="s">
        <v>58</v>
      </c>
      <c r="D3762" s="37">
        <v>32723</v>
      </c>
      <c r="E3762" s="37"/>
      <c r="F3762" s="37"/>
      <c r="G3762" s="37"/>
      <c r="H3762" s="37"/>
      <c r="I3762" s="37"/>
      <c r="J3762" s="38" t="str">
        <f t="shared" si="294"/>
        <v>V</v>
      </c>
      <c r="K3762" s="38"/>
      <c r="L3762" s="38"/>
      <c r="M3762" s="38"/>
      <c r="N3762" s="38"/>
      <c r="O3762" s="38"/>
      <c r="P3762" s="38"/>
      <c r="U3762" s="39">
        <f t="shared" si="301"/>
        <v>32.055370000000003</v>
      </c>
      <c r="V3762" s="34">
        <v>9.77</v>
      </c>
      <c r="X3762" s="39"/>
      <c r="AA3762" s="34">
        <v>433.20400000000001</v>
      </c>
      <c r="AB3762" s="34">
        <f t="shared" si="299"/>
        <v>423.43400000000003</v>
      </c>
      <c r="AD3762" s="34">
        <f t="shared" si="300"/>
        <v>9.1669999999999732</v>
      </c>
    </row>
    <row r="3763" spans="1:31" s="34" customFormat="1" x14ac:dyDescent="0.2">
      <c r="A3763" s="34" t="s">
        <v>200</v>
      </c>
      <c r="C3763" s="36" t="s">
        <v>58</v>
      </c>
      <c r="D3763" s="37">
        <v>32755</v>
      </c>
      <c r="E3763" s="37"/>
      <c r="F3763" s="37"/>
      <c r="G3763" s="37"/>
      <c r="H3763" s="37"/>
      <c r="I3763" s="37"/>
      <c r="J3763" s="38" t="str">
        <f t="shared" ref="J3763:J3826" si="302">IF(ISBLANK(Q3763),"V","S")</f>
        <v>V</v>
      </c>
      <c r="K3763" s="38"/>
      <c r="L3763" s="38"/>
      <c r="M3763" s="38"/>
      <c r="N3763" s="38"/>
      <c r="O3763" s="38"/>
      <c r="P3763" s="38"/>
      <c r="U3763" s="39">
        <f t="shared" si="301"/>
        <v>32.206296000000002</v>
      </c>
      <c r="V3763" s="34">
        <v>9.8160000000000007</v>
      </c>
      <c r="X3763" s="39"/>
      <c r="AA3763" s="34">
        <v>433.20400000000001</v>
      </c>
      <c r="AB3763" s="34">
        <f t="shared" si="299"/>
        <v>423.38800000000003</v>
      </c>
      <c r="AD3763" s="34">
        <f t="shared" si="300"/>
        <v>9.2129999999999654</v>
      </c>
    </row>
    <row r="3764" spans="1:31" s="34" customFormat="1" x14ac:dyDescent="0.2">
      <c r="A3764" s="34" t="s">
        <v>200</v>
      </c>
      <c r="C3764" s="36" t="s">
        <v>58</v>
      </c>
      <c r="D3764" s="37">
        <v>32781</v>
      </c>
      <c r="E3764" s="37"/>
      <c r="F3764" s="37"/>
      <c r="G3764" s="37"/>
      <c r="H3764" s="37"/>
      <c r="I3764" s="37"/>
      <c r="J3764" s="38" t="str">
        <f t="shared" si="302"/>
        <v>V</v>
      </c>
      <c r="K3764" s="38"/>
      <c r="L3764" s="38"/>
      <c r="M3764" s="38"/>
      <c r="N3764" s="38"/>
      <c r="O3764" s="38"/>
      <c r="P3764" s="38"/>
      <c r="U3764" s="39">
        <f t="shared" si="301"/>
        <v>32.222701000000001</v>
      </c>
      <c r="V3764" s="34">
        <v>9.8209999999999997</v>
      </c>
      <c r="X3764" s="39"/>
      <c r="AA3764" s="34">
        <v>433.20400000000001</v>
      </c>
      <c r="AB3764" s="34">
        <f t="shared" si="299"/>
        <v>423.38299999999998</v>
      </c>
      <c r="AD3764" s="34">
        <f t="shared" si="300"/>
        <v>9.2180000000000177</v>
      </c>
    </row>
    <row r="3765" spans="1:31" s="34" customFormat="1" x14ac:dyDescent="0.2">
      <c r="A3765" s="34" t="s">
        <v>200</v>
      </c>
      <c r="C3765" s="36" t="s">
        <v>58</v>
      </c>
      <c r="D3765" s="37">
        <v>32802</v>
      </c>
      <c r="E3765" s="37"/>
      <c r="F3765" s="37"/>
      <c r="G3765" s="37"/>
      <c r="H3765" s="37"/>
      <c r="I3765" s="37"/>
      <c r="J3765" s="38" t="str">
        <f t="shared" si="302"/>
        <v>V</v>
      </c>
      <c r="K3765" s="38"/>
      <c r="L3765" s="38"/>
      <c r="M3765" s="38"/>
      <c r="N3765" s="38"/>
      <c r="O3765" s="38"/>
      <c r="P3765" s="38"/>
      <c r="U3765" s="39">
        <f t="shared" si="301"/>
        <v>32.255510999999998</v>
      </c>
      <c r="V3765" s="34">
        <v>9.8309999999999995</v>
      </c>
      <c r="X3765" s="39"/>
      <c r="AA3765" s="34">
        <v>433.20400000000001</v>
      </c>
      <c r="AB3765" s="34">
        <f t="shared" si="299"/>
        <v>423.37299999999999</v>
      </c>
      <c r="AD3765" s="34">
        <f t="shared" si="300"/>
        <v>9.2280000000000086</v>
      </c>
    </row>
    <row r="3766" spans="1:31" s="34" customFormat="1" x14ac:dyDescent="0.2">
      <c r="A3766" s="34" t="s">
        <v>200</v>
      </c>
      <c r="C3766" s="36" t="s">
        <v>58</v>
      </c>
      <c r="D3766" s="37">
        <v>32811</v>
      </c>
      <c r="E3766" s="37"/>
      <c r="F3766" s="37"/>
      <c r="G3766" s="37"/>
      <c r="H3766" s="37"/>
      <c r="I3766" s="37"/>
      <c r="J3766" s="38" t="str">
        <f t="shared" si="302"/>
        <v>V</v>
      </c>
      <c r="K3766" s="38"/>
      <c r="L3766" s="38"/>
      <c r="M3766" s="38"/>
      <c r="N3766" s="38"/>
      <c r="O3766" s="38"/>
      <c r="P3766" s="38"/>
      <c r="U3766" s="39">
        <f t="shared" si="301"/>
        <v>32.248949000000003</v>
      </c>
      <c r="V3766" s="34">
        <v>9.8290000000000006</v>
      </c>
      <c r="X3766" s="39"/>
      <c r="AA3766" s="34">
        <v>433.20400000000001</v>
      </c>
      <c r="AB3766" s="34">
        <f t="shared" si="299"/>
        <v>423.375</v>
      </c>
      <c r="AD3766" s="34">
        <f t="shared" si="300"/>
        <v>9.2259999999999991</v>
      </c>
    </row>
    <row r="3767" spans="1:31" s="34" customFormat="1" x14ac:dyDescent="0.2">
      <c r="A3767" s="34" t="s">
        <v>200</v>
      </c>
      <c r="C3767" s="36" t="s">
        <v>58</v>
      </c>
      <c r="D3767" s="37">
        <v>33257</v>
      </c>
      <c r="E3767" s="37"/>
      <c r="F3767" s="37"/>
      <c r="G3767" s="37"/>
      <c r="H3767" s="37"/>
      <c r="I3767" s="37"/>
      <c r="J3767" s="38" t="str">
        <f t="shared" si="302"/>
        <v>V</v>
      </c>
      <c r="K3767" s="38"/>
      <c r="L3767" s="38"/>
      <c r="M3767" s="38"/>
      <c r="N3767" s="38"/>
      <c r="O3767" s="38"/>
      <c r="P3767" s="38"/>
      <c r="U3767" s="39">
        <f t="shared" si="301"/>
        <v>32.859215000000006</v>
      </c>
      <c r="V3767" s="34">
        <v>10.015000000000001</v>
      </c>
      <c r="X3767" s="39"/>
      <c r="AA3767" s="34">
        <v>433.20400000000001</v>
      </c>
      <c r="AB3767" s="34">
        <f t="shared" si="299"/>
        <v>423.18900000000002</v>
      </c>
      <c r="AD3767" s="34">
        <f t="shared" si="300"/>
        <v>9.4119999999999777</v>
      </c>
    </row>
    <row r="3768" spans="1:31" s="34" customFormat="1" x14ac:dyDescent="0.2">
      <c r="A3768" s="34" t="s">
        <v>200</v>
      </c>
      <c r="C3768" s="36" t="s">
        <v>58</v>
      </c>
      <c r="D3768" s="37">
        <v>33313</v>
      </c>
      <c r="E3768" s="37"/>
      <c r="F3768" s="37"/>
      <c r="G3768" s="37"/>
      <c r="H3768" s="37"/>
      <c r="I3768" s="37"/>
      <c r="J3768" s="38" t="str">
        <f t="shared" si="302"/>
        <v>V</v>
      </c>
      <c r="K3768" s="38"/>
      <c r="L3768" s="38"/>
      <c r="M3768" s="38"/>
      <c r="N3768" s="38"/>
      <c r="O3768" s="38"/>
      <c r="P3768" s="38"/>
      <c r="U3768" s="39">
        <f t="shared" si="301"/>
        <v>32.964207000000002</v>
      </c>
      <c r="V3768" s="34">
        <v>10.047000000000001</v>
      </c>
      <c r="X3768" s="39"/>
      <c r="AA3768" s="34">
        <v>433.20400000000001</v>
      </c>
      <c r="AB3768" s="34">
        <f t="shared" si="299"/>
        <v>423.15699999999998</v>
      </c>
      <c r="AD3768" s="34">
        <f t="shared" si="300"/>
        <v>9.4440000000000168</v>
      </c>
    </row>
    <row r="3769" spans="1:31" s="34" customFormat="1" x14ac:dyDescent="0.2">
      <c r="A3769" s="34" t="s">
        <v>200</v>
      </c>
      <c r="C3769" s="36" t="s">
        <v>58</v>
      </c>
      <c r="D3769" s="37">
        <v>33323</v>
      </c>
      <c r="E3769" s="37"/>
      <c r="F3769" s="37"/>
      <c r="G3769" s="37"/>
      <c r="H3769" s="37"/>
      <c r="I3769" s="37"/>
      <c r="J3769" s="38" t="str">
        <f t="shared" si="302"/>
        <v>V</v>
      </c>
      <c r="K3769" s="38"/>
      <c r="L3769" s="38"/>
      <c r="M3769" s="38"/>
      <c r="N3769" s="38"/>
      <c r="O3769" s="38"/>
      <c r="P3769" s="38"/>
      <c r="U3769" s="39">
        <f t="shared" si="301"/>
        <v>32.931397000000004</v>
      </c>
      <c r="V3769" s="34">
        <v>10.037000000000001</v>
      </c>
      <c r="X3769" s="39"/>
      <c r="AA3769" s="34">
        <v>433.20400000000001</v>
      </c>
      <c r="AB3769" s="34">
        <f t="shared" si="299"/>
        <v>423.16700000000003</v>
      </c>
      <c r="AD3769" s="34">
        <f t="shared" si="300"/>
        <v>9.4339999999999691</v>
      </c>
    </row>
    <row r="3770" spans="1:31" s="34" customFormat="1" x14ac:dyDescent="0.2">
      <c r="A3770" s="34" t="s">
        <v>200</v>
      </c>
      <c r="C3770" s="36" t="s">
        <v>58</v>
      </c>
      <c r="D3770" s="37">
        <v>33403</v>
      </c>
      <c r="E3770" s="37"/>
      <c r="F3770" s="37"/>
      <c r="G3770" s="37"/>
      <c r="H3770" s="37"/>
      <c r="I3770" s="37"/>
      <c r="J3770" s="38" t="str">
        <f t="shared" si="302"/>
        <v>S</v>
      </c>
      <c r="K3770" s="38"/>
      <c r="L3770" s="38"/>
      <c r="M3770" s="38"/>
      <c r="N3770" s="38"/>
      <c r="O3770" s="38"/>
      <c r="P3770" s="38"/>
      <c r="Q3770" s="34">
        <v>34</v>
      </c>
      <c r="R3770" s="34">
        <v>1.62</v>
      </c>
      <c r="U3770" s="39">
        <v>32.380000000000003</v>
      </c>
      <c r="V3770" s="34">
        <v>9.8699999999999992</v>
      </c>
      <c r="X3770" s="39"/>
      <c r="AA3770" s="34">
        <v>433.20400000000001</v>
      </c>
      <c r="AB3770" s="34">
        <f t="shared" si="299"/>
        <v>423.334</v>
      </c>
      <c r="AD3770" s="34">
        <f t="shared" si="300"/>
        <v>9.2669999999999959</v>
      </c>
    </row>
    <row r="3771" spans="1:31" s="34" customFormat="1" x14ac:dyDescent="0.2">
      <c r="A3771" s="34" t="s">
        <v>200</v>
      </c>
      <c r="C3771" s="36" t="s">
        <v>58</v>
      </c>
      <c r="D3771" s="37">
        <v>33679</v>
      </c>
      <c r="E3771" s="37"/>
      <c r="F3771" s="37"/>
      <c r="G3771" s="37"/>
      <c r="H3771" s="37"/>
      <c r="I3771" s="37"/>
      <c r="J3771" s="38" t="str">
        <f t="shared" si="302"/>
        <v>V</v>
      </c>
      <c r="K3771" s="38"/>
      <c r="L3771" s="38"/>
      <c r="M3771" s="38"/>
      <c r="N3771" s="38"/>
      <c r="O3771" s="38"/>
      <c r="P3771" s="38"/>
      <c r="U3771" s="39">
        <f>V3771*3.281</f>
        <v>32.645949999999999</v>
      </c>
      <c r="V3771" s="34">
        <v>9.9499999999999993</v>
      </c>
      <c r="X3771" s="39"/>
      <c r="AA3771" s="34">
        <v>433.20400000000001</v>
      </c>
      <c r="AB3771" s="34">
        <f t="shared" si="299"/>
        <v>423.25400000000002</v>
      </c>
      <c r="AD3771" s="34">
        <f t="shared" si="300"/>
        <v>9.34699999999998</v>
      </c>
    </row>
    <row r="3772" spans="1:31" s="34" customFormat="1" x14ac:dyDescent="0.2">
      <c r="A3772" s="34" t="s">
        <v>200</v>
      </c>
      <c r="C3772" s="36" t="s">
        <v>58</v>
      </c>
      <c r="D3772" s="37">
        <v>33771</v>
      </c>
      <c r="E3772" s="37"/>
      <c r="F3772" s="37"/>
      <c r="G3772" s="37"/>
      <c r="H3772" s="37"/>
      <c r="I3772" s="37"/>
      <c r="J3772" s="38" t="str">
        <f t="shared" si="302"/>
        <v>V</v>
      </c>
      <c r="K3772" s="38"/>
      <c r="L3772" s="38"/>
      <c r="M3772" s="38"/>
      <c r="N3772" s="38"/>
      <c r="O3772" s="38"/>
      <c r="P3772" s="38"/>
      <c r="U3772" s="39">
        <f>V3772*3.281</f>
        <v>32.380189000000001</v>
      </c>
      <c r="V3772" s="34">
        <v>9.8689999999999998</v>
      </c>
      <c r="X3772" s="39"/>
      <c r="AA3772" s="34">
        <v>433.20400000000001</v>
      </c>
      <c r="AB3772" s="34">
        <f t="shared" si="299"/>
        <v>423.33500000000004</v>
      </c>
      <c r="AD3772" s="34">
        <f t="shared" si="300"/>
        <v>9.2659999999999627</v>
      </c>
    </row>
    <row r="3773" spans="1:31" s="34" customFormat="1" x14ac:dyDescent="0.2">
      <c r="A3773" s="34" t="s">
        <v>200</v>
      </c>
      <c r="C3773" s="36" t="s">
        <v>58</v>
      </c>
      <c r="D3773" s="37">
        <v>33855</v>
      </c>
      <c r="E3773" s="37"/>
      <c r="F3773" s="37"/>
      <c r="G3773" s="37"/>
      <c r="H3773" s="37"/>
      <c r="I3773" s="37"/>
      <c r="J3773" s="38" t="str">
        <f t="shared" si="302"/>
        <v>V</v>
      </c>
      <c r="K3773" s="38"/>
      <c r="L3773" s="38"/>
      <c r="M3773" s="38"/>
      <c r="N3773" s="38"/>
      <c r="O3773" s="38"/>
      <c r="P3773" s="38"/>
      <c r="U3773" s="39">
        <f>V3773*3.281</f>
        <v>32.412998999999999</v>
      </c>
      <c r="V3773" s="34">
        <v>9.8789999999999996</v>
      </c>
      <c r="X3773" s="39"/>
      <c r="AA3773" s="34">
        <v>433.20400000000001</v>
      </c>
      <c r="AB3773" s="34">
        <f>AA3773-V3773</f>
        <v>423.32499999999999</v>
      </c>
      <c r="AD3773" s="34">
        <f>432.601-AB3773</f>
        <v>9.2760000000000105</v>
      </c>
    </row>
    <row r="3774" spans="1:31" s="34" customFormat="1" x14ac:dyDescent="0.2">
      <c r="A3774" s="34" t="s">
        <v>200</v>
      </c>
      <c r="C3774" s="36"/>
      <c r="D3774" s="37"/>
      <c r="E3774" s="37"/>
      <c r="F3774" s="37"/>
      <c r="G3774" s="37"/>
      <c r="H3774" s="37"/>
      <c r="I3774" s="37"/>
      <c r="J3774" s="38"/>
      <c r="K3774" s="38"/>
      <c r="L3774" s="38"/>
      <c r="M3774" s="38"/>
      <c r="N3774" s="38"/>
      <c r="O3774" s="38"/>
      <c r="P3774" s="38"/>
      <c r="U3774" s="39"/>
      <c r="X3774" s="39"/>
    </row>
    <row r="3775" spans="1:31" s="34" customFormat="1" x14ac:dyDescent="0.2">
      <c r="A3775" s="34" t="s">
        <v>200</v>
      </c>
      <c r="C3775" s="36">
        <v>319</v>
      </c>
      <c r="D3775" s="37">
        <v>30509</v>
      </c>
      <c r="E3775" s="37"/>
      <c r="F3775" s="37"/>
      <c r="G3775" s="37"/>
      <c r="H3775" s="37"/>
      <c r="I3775" s="37"/>
      <c r="J3775" s="38" t="str">
        <f t="shared" si="302"/>
        <v>S</v>
      </c>
      <c r="K3775" s="38"/>
      <c r="L3775" s="38"/>
      <c r="M3775" s="38"/>
      <c r="N3775" s="38"/>
      <c r="O3775" s="38"/>
      <c r="P3775" s="38"/>
      <c r="Q3775" s="34">
        <v>28</v>
      </c>
      <c r="R3775" s="34">
        <v>5.08</v>
      </c>
      <c r="U3775" s="39"/>
      <c r="X3775" s="39">
        <v>22.92</v>
      </c>
      <c r="Y3775" s="34">
        <v>6.9859999999999998</v>
      </c>
      <c r="AA3775" s="34">
        <v>430.87200000000001</v>
      </c>
      <c r="AC3775" s="34">
        <v>423.88600000000002</v>
      </c>
      <c r="AE3775" s="34">
        <v>6.1349999999999998</v>
      </c>
    </row>
    <row r="3776" spans="1:31" s="34" customFormat="1" x14ac:dyDescent="0.2">
      <c r="A3776" s="34" t="s">
        <v>200</v>
      </c>
      <c r="C3776" s="36">
        <v>319</v>
      </c>
      <c r="D3776" s="37">
        <v>30524</v>
      </c>
      <c r="E3776" s="37"/>
      <c r="F3776" s="37"/>
      <c r="G3776" s="37"/>
      <c r="H3776" s="37"/>
      <c r="I3776" s="37"/>
      <c r="J3776" s="38" t="str">
        <f t="shared" si="302"/>
        <v>S</v>
      </c>
      <c r="K3776" s="38"/>
      <c r="L3776" s="38"/>
      <c r="M3776" s="38"/>
      <c r="N3776" s="38"/>
      <c r="O3776" s="38"/>
      <c r="P3776" s="38"/>
      <c r="Q3776" s="34">
        <v>25</v>
      </c>
      <c r="R3776" s="34">
        <v>2.04</v>
      </c>
      <c r="U3776" s="39"/>
      <c r="X3776" s="39">
        <v>22.96</v>
      </c>
      <c r="Y3776" s="34">
        <v>6.9980000000000002</v>
      </c>
      <c r="AA3776" s="34">
        <v>430.87200000000001</v>
      </c>
      <c r="AC3776" s="34">
        <v>423.87299999999999</v>
      </c>
      <c r="AE3776" s="34">
        <v>6.1470000000000002</v>
      </c>
    </row>
    <row r="3777" spans="1:32" s="34" customFormat="1" x14ac:dyDescent="0.2">
      <c r="A3777" s="34" t="s">
        <v>200</v>
      </c>
      <c r="C3777" s="36">
        <v>319</v>
      </c>
      <c r="D3777" s="37">
        <v>30566</v>
      </c>
      <c r="E3777" s="37"/>
      <c r="F3777" s="37"/>
      <c r="G3777" s="37"/>
      <c r="H3777" s="37"/>
      <c r="I3777" s="37"/>
      <c r="J3777" s="38" t="str">
        <f t="shared" si="302"/>
        <v>V</v>
      </c>
      <c r="K3777" s="38"/>
      <c r="L3777" s="38"/>
      <c r="M3777" s="38"/>
      <c r="N3777" s="38"/>
      <c r="O3777" s="38"/>
      <c r="P3777" s="38"/>
      <c r="U3777" s="39">
        <v>27.26</v>
      </c>
      <c r="V3777" s="34">
        <v>8.3089999999999993</v>
      </c>
      <c r="X3777" s="39">
        <v>23.04</v>
      </c>
      <c r="Y3777" s="34">
        <v>7.0229999999999997</v>
      </c>
      <c r="AA3777" s="34">
        <v>430.87200000000001</v>
      </c>
      <c r="AB3777" s="34">
        <v>422.56299999999999</v>
      </c>
      <c r="AC3777" s="34">
        <v>423.84899999999999</v>
      </c>
      <c r="AD3777" s="34">
        <v>7.4580000000000002</v>
      </c>
      <c r="AE3777" s="34">
        <v>6.1719999999999997</v>
      </c>
      <c r="AF3777" s="34">
        <f t="shared" ref="AF3777:AF3840" si="303">AC3777-AB3777</f>
        <v>1.2860000000000014</v>
      </c>
    </row>
    <row r="3778" spans="1:32" s="34" customFormat="1" x14ac:dyDescent="0.2">
      <c r="A3778" s="34" t="s">
        <v>200</v>
      </c>
      <c r="C3778" s="36">
        <v>319</v>
      </c>
      <c r="D3778" s="37">
        <v>30739</v>
      </c>
      <c r="E3778" s="37"/>
      <c r="F3778" s="37"/>
      <c r="G3778" s="37"/>
      <c r="H3778" s="37"/>
      <c r="I3778" s="37"/>
      <c r="J3778" s="38" t="str">
        <f t="shared" si="302"/>
        <v>S</v>
      </c>
      <c r="K3778" s="38"/>
      <c r="L3778" s="38"/>
      <c r="M3778" s="38"/>
      <c r="N3778" s="38"/>
      <c r="O3778" s="38"/>
      <c r="P3778" s="38"/>
      <c r="Q3778" s="34">
        <v>24</v>
      </c>
      <c r="R3778" s="34">
        <v>0.6</v>
      </c>
      <c r="U3778" s="39"/>
      <c r="X3778" s="39">
        <v>23.4</v>
      </c>
      <c r="Y3778" s="34">
        <v>7.1319999999999997</v>
      </c>
      <c r="AA3778" s="34">
        <v>430.87200000000001</v>
      </c>
      <c r="AC3778" s="34">
        <v>423.73899999999998</v>
      </c>
      <c r="AE3778" s="34">
        <v>6.2809999999999997</v>
      </c>
    </row>
    <row r="3779" spans="1:32" s="34" customFormat="1" x14ac:dyDescent="0.2">
      <c r="A3779" s="34" t="s">
        <v>200</v>
      </c>
      <c r="C3779" s="36">
        <v>319</v>
      </c>
      <c r="D3779" s="37">
        <v>30778</v>
      </c>
      <c r="E3779" s="37"/>
      <c r="F3779" s="37"/>
      <c r="G3779" s="37"/>
      <c r="H3779" s="37"/>
      <c r="I3779" s="37"/>
      <c r="J3779" s="38" t="str">
        <f t="shared" si="302"/>
        <v>S</v>
      </c>
      <c r="K3779" s="38"/>
      <c r="L3779" s="38"/>
      <c r="M3779" s="38"/>
      <c r="N3779" s="38"/>
      <c r="O3779" s="38"/>
      <c r="P3779" s="38"/>
      <c r="Q3779" s="34">
        <v>24</v>
      </c>
      <c r="R3779" s="34">
        <v>0.61</v>
      </c>
      <c r="U3779" s="39"/>
      <c r="X3779" s="39">
        <v>23.39</v>
      </c>
      <c r="Y3779" s="34">
        <v>7.1289999999999996</v>
      </c>
      <c r="Z3779" s="34" t="s">
        <v>59</v>
      </c>
      <c r="AA3779" s="34">
        <v>430.87200000000001</v>
      </c>
      <c r="AC3779" s="34">
        <v>423.74200000000002</v>
      </c>
      <c r="AE3779" s="34">
        <v>6.2779999999999996</v>
      </c>
    </row>
    <row r="3780" spans="1:32" s="34" customFormat="1" x14ac:dyDescent="0.2">
      <c r="A3780" s="34" t="s">
        <v>200</v>
      </c>
      <c r="C3780" s="36">
        <v>319</v>
      </c>
      <c r="D3780" s="37">
        <v>30785</v>
      </c>
      <c r="E3780" s="37"/>
      <c r="F3780" s="37"/>
      <c r="G3780" s="37"/>
      <c r="H3780" s="37"/>
      <c r="I3780" s="37"/>
      <c r="J3780" s="38" t="str">
        <f t="shared" si="302"/>
        <v>S</v>
      </c>
      <c r="K3780" s="38"/>
      <c r="L3780" s="38"/>
      <c r="M3780" s="38"/>
      <c r="N3780" s="38"/>
      <c r="O3780" s="38"/>
      <c r="P3780" s="38"/>
      <c r="Q3780" s="34">
        <v>24</v>
      </c>
      <c r="R3780" s="34">
        <v>0.67</v>
      </c>
      <c r="U3780" s="39"/>
      <c r="X3780" s="39">
        <v>23.33</v>
      </c>
      <c r="Y3780" s="34">
        <v>7.1109999999999998</v>
      </c>
      <c r="AA3780" s="34">
        <v>430.87200000000001</v>
      </c>
      <c r="AC3780" s="34">
        <v>423.76100000000002</v>
      </c>
      <c r="AE3780" s="34">
        <v>6.26</v>
      </c>
    </row>
    <row r="3781" spans="1:32" s="34" customFormat="1" x14ac:dyDescent="0.2">
      <c r="A3781" s="34" t="s">
        <v>200</v>
      </c>
      <c r="C3781" s="36">
        <v>319</v>
      </c>
      <c r="D3781" s="37">
        <v>30799</v>
      </c>
      <c r="E3781" s="37"/>
      <c r="F3781" s="37"/>
      <c r="G3781" s="37"/>
      <c r="H3781" s="37"/>
      <c r="I3781" s="37"/>
      <c r="J3781" s="38" t="str">
        <f t="shared" si="302"/>
        <v>S</v>
      </c>
      <c r="K3781" s="38"/>
      <c r="L3781" s="38"/>
      <c r="M3781" s="38"/>
      <c r="N3781" s="38"/>
      <c r="O3781" s="38"/>
      <c r="P3781" s="38"/>
      <c r="Q3781" s="34">
        <v>24</v>
      </c>
      <c r="R3781" s="34">
        <v>0.72</v>
      </c>
      <c r="U3781" s="39"/>
      <c r="X3781" s="39">
        <v>23.28</v>
      </c>
      <c r="Y3781" s="34">
        <v>7.0960000000000001</v>
      </c>
      <c r="AA3781" s="34">
        <v>430.87200000000001</v>
      </c>
      <c r="AC3781" s="34">
        <v>423.77600000000001</v>
      </c>
      <c r="AE3781" s="34">
        <v>6.2450000000000001</v>
      </c>
    </row>
    <row r="3782" spans="1:32" s="34" customFormat="1" x14ac:dyDescent="0.2">
      <c r="A3782" s="34" t="s">
        <v>200</v>
      </c>
      <c r="C3782" s="36">
        <v>319</v>
      </c>
      <c r="D3782" s="37">
        <v>30806</v>
      </c>
      <c r="E3782" s="37"/>
      <c r="F3782" s="37"/>
      <c r="G3782" s="37"/>
      <c r="H3782" s="37"/>
      <c r="I3782" s="37"/>
      <c r="J3782" s="38" t="str">
        <f t="shared" si="302"/>
        <v>V</v>
      </c>
      <c r="K3782" s="38"/>
      <c r="L3782" s="38"/>
      <c r="M3782" s="38"/>
      <c r="N3782" s="38"/>
      <c r="O3782" s="38"/>
      <c r="P3782" s="38"/>
      <c r="U3782" s="39">
        <v>27.19</v>
      </c>
      <c r="V3782" s="34">
        <v>8.2880000000000003</v>
      </c>
      <c r="X3782" s="39">
        <v>23.19</v>
      </c>
      <c r="Y3782" s="34">
        <v>7.0679999999999996</v>
      </c>
      <c r="AA3782" s="34">
        <v>430.87200000000001</v>
      </c>
      <c r="AB3782" s="34">
        <v>422.584</v>
      </c>
      <c r="AC3782" s="34">
        <v>423.803</v>
      </c>
      <c r="AD3782" s="34">
        <v>7.4370000000000003</v>
      </c>
      <c r="AE3782" s="34">
        <v>6.2169999999999996</v>
      </c>
      <c r="AF3782" s="34">
        <f t="shared" si="303"/>
        <v>1.2189999999999941</v>
      </c>
    </row>
    <row r="3783" spans="1:32" s="34" customFormat="1" x14ac:dyDescent="0.2">
      <c r="A3783" s="34" t="s">
        <v>200</v>
      </c>
      <c r="C3783" s="36">
        <v>319</v>
      </c>
      <c r="D3783" s="37">
        <v>30830</v>
      </c>
      <c r="E3783" s="37"/>
      <c r="F3783" s="37"/>
      <c r="G3783" s="37"/>
      <c r="H3783" s="37"/>
      <c r="I3783" s="37"/>
      <c r="J3783" s="38" t="str">
        <f t="shared" si="302"/>
        <v>V</v>
      </c>
      <c r="K3783" s="38"/>
      <c r="L3783" s="38"/>
      <c r="M3783" s="38"/>
      <c r="N3783" s="38"/>
      <c r="O3783" s="38"/>
      <c r="P3783" s="38"/>
      <c r="U3783" s="39"/>
      <c r="X3783" s="39">
        <v>23.21</v>
      </c>
      <c r="Y3783" s="34">
        <v>7.0739999999999998</v>
      </c>
      <c r="AA3783" s="34">
        <v>430.87200000000001</v>
      </c>
      <c r="AC3783" s="34">
        <v>423.79700000000003</v>
      </c>
      <c r="AE3783" s="34">
        <v>6.2229999999999999</v>
      </c>
    </row>
    <row r="3784" spans="1:32" s="34" customFormat="1" x14ac:dyDescent="0.2">
      <c r="A3784" s="34" t="s">
        <v>200</v>
      </c>
      <c r="C3784" s="36">
        <v>319</v>
      </c>
      <c r="D3784" s="37">
        <v>30839</v>
      </c>
      <c r="E3784" s="37"/>
      <c r="F3784" s="37"/>
      <c r="G3784" s="37"/>
      <c r="H3784" s="37"/>
      <c r="I3784" s="37"/>
      <c r="J3784" s="38" t="str">
        <f t="shared" si="302"/>
        <v>V</v>
      </c>
      <c r="K3784" s="38"/>
      <c r="L3784" s="38"/>
      <c r="M3784" s="38"/>
      <c r="N3784" s="38"/>
      <c r="O3784" s="38"/>
      <c r="P3784" s="38"/>
      <c r="U3784" s="39">
        <v>27.17</v>
      </c>
      <c r="V3784" s="34">
        <v>8.282</v>
      </c>
      <c r="X3784" s="39">
        <v>23.19</v>
      </c>
      <c r="Y3784" s="34">
        <v>7.0679999999999996</v>
      </c>
      <c r="AA3784" s="34">
        <v>430.87200000000001</v>
      </c>
      <c r="AB3784" s="34">
        <v>422.59</v>
      </c>
      <c r="AC3784" s="34">
        <v>423.803</v>
      </c>
      <c r="AD3784" s="34">
        <v>7.431</v>
      </c>
      <c r="AE3784" s="34">
        <v>6.2169999999999996</v>
      </c>
      <c r="AF3784" s="34">
        <f t="shared" si="303"/>
        <v>1.2130000000000223</v>
      </c>
    </row>
    <row r="3785" spans="1:32" s="34" customFormat="1" x14ac:dyDescent="0.2">
      <c r="A3785" s="34" t="s">
        <v>200</v>
      </c>
      <c r="C3785" s="36">
        <v>319</v>
      </c>
      <c r="D3785" s="37">
        <v>30848</v>
      </c>
      <c r="E3785" s="37"/>
      <c r="F3785" s="37"/>
      <c r="G3785" s="37"/>
      <c r="H3785" s="37"/>
      <c r="I3785" s="37"/>
      <c r="J3785" s="38" t="str">
        <f t="shared" si="302"/>
        <v>V</v>
      </c>
      <c r="K3785" s="38"/>
      <c r="L3785" s="38"/>
      <c r="M3785" s="38"/>
      <c r="N3785" s="38"/>
      <c r="O3785" s="38"/>
      <c r="P3785" s="38"/>
      <c r="U3785" s="39">
        <v>26.55</v>
      </c>
      <c r="V3785" s="34">
        <v>8.093</v>
      </c>
      <c r="X3785" s="39">
        <v>23.08</v>
      </c>
      <c r="Y3785" s="34">
        <v>7.0350000000000001</v>
      </c>
      <c r="AA3785" s="34">
        <v>430.87200000000001</v>
      </c>
      <c r="AB3785" s="34">
        <v>422.779</v>
      </c>
      <c r="AC3785" s="34">
        <v>423.83699999999999</v>
      </c>
      <c r="AD3785" s="34">
        <v>7.242</v>
      </c>
      <c r="AE3785" s="34">
        <v>6.1840000000000002</v>
      </c>
      <c r="AF3785" s="34">
        <f t="shared" si="303"/>
        <v>1.0579999999999927</v>
      </c>
    </row>
    <row r="3786" spans="1:32" s="34" customFormat="1" x14ac:dyDescent="0.2">
      <c r="A3786" s="34" t="s">
        <v>200</v>
      </c>
      <c r="C3786" s="36">
        <v>319</v>
      </c>
      <c r="D3786" s="37">
        <v>30854</v>
      </c>
      <c r="E3786" s="37"/>
      <c r="F3786" s="37"/>
      <c r="G3786" s="37"/>
      <c r="H3786" s="37"/>
      <c r="I3786" s="37"/>
      <c r="J3786" s="38" t="str">
        <f t="shared" si="302"/>
        <v>V</v>
      </c>
      <c r="K3786" s="38"/>
      <c r="L3786" s="38"/>
      <c r="M3786" s="38"/>
      <c r="N3786" s="38"/>
      <c r="O3786" s="38"/>
      <c r="P3786" s="38"/>
      <c r="U3786" s="39">
        <v>26.31</v>
      </c>
      <c r="V3786" s="34">
        <v>8.0190000000000001</v>
      </c>
      <c r="X3786" s="39">
        <v>22.75</v>
      </c>
      <c r="Y3786" s="34">
        <v>6.9340000000000002</v>
      </c>
      <c r="AA3786" s="34">
        <v>430.87200000000001</v>
      </c>
      <c r="AB3786" s="34">
        <v>422.85199999999998</v>
      </c>
      <c r="AC3786" s="34">
        <v>423.93700000000001</v>
      </c>
      <c r="AD3786" s="34">
        <v>7.1680000000000001</v>
      </c>
      <c r="AE3786" s="34">
        <v>6.0830000000000002</v>
      </c>
      <c r="AF3786" s="34">
        <f t="shared" si="303"/>
        <v>1.0850000000000364</v>
      </c>
    </row>
    <row r="3787" spans="1:32" s="34" customFormat="1" x14ac:dyDescent="0.2">
      <c r="A3787" s="34" t="s">
        <v>200</v>
      </c>
      <c r="C3787" s="36">
        <v>319</v>
      </c>
      <c r="D3787" s="37">
        <v>30861</v>
      </c>
      <c r="E3787" s="37"/>
      <c r="F3787" s="37"/>
      <c r="G3787" s="37"/>
      <c r="H3787" s="37"/>
      <c r="I3787" s="37"/>
      <c r="J3787" s="38" t="str">
        <f t="shared" si="302"/>
        <v>V</v>
      </c>
      <c r="K3787" s="38"/>
      <c r="L3787" s="38"/>
      <c r="M3787" s="38"/>
      <c r="N3787" s="38"/>
      <c r="O3787" s="38"/>
      <c r="P3787" s="38"/>
      <c r="U3787" s="39">
        <v>26.08</v>
      </c>
      <c r="V3787" s="34">
        <v>7.9489999999999998</v>
      </c>
      <c r="X3787" s="39">
        <v>22.72</v>
      </c>
      <c r="Y3787" s="34">
        <v>6.9249999999999998</v>
      </c>
      <c r="AA3787" s="34">
        <v>430.87200000000001</v>
      </c>
      <c r="AB3787" s="34">
        <v>422.92200000000003</v>
      </c>
      <c r="AC3787" s="34">
        <v>423.947</v>
      </c>
      <c r="AD3787" s="34">
        <v>7.0979999999999999</v>
      </c>
      <c r="AE3787" s="34">
        <v>6.0739999999999998</v>
      </c>
      <c r="AF3787" s="34">
        <f t="shared" si="303"/>
        <v>1.0249999999999773</v>
      </c>
    </row>
    <row r="3788" spans="1:32" s="34" customFormat="1" x14ac:dyDescent="0.2">
      <c r="A3788" s="34" t="s">
        <v>200</v>
      </c>
      <c r="C3788" s="36">
        <v>319</v>
      </c>
      <c r="D3788" s="37">
        <v>30869</v>
      </c>
      <c r="E3788" s="37"/>
      <c r="F3788" s="37"/>
      <c r="G3788" s="37"/>
      <c r="H3788" s="37"/>
      <c r="I3788" s="37"/>
      <c r="J3788" s="38" t="str">
        <f t="shared" si="302"/>
        <v>V</v>
      </c>
      <c r="K3788" s="38"/>
      <c r="L3788" s="38"/>
      <c r="M3788" s="38"/>
      <c r="N3788" s="38"/>
      <c r="O3788" s="38"/>
      <c r="P3788" s="38"/>
      <c r="U3788" s="39">
        <v>25.91</v>
      </c>
      <c r="V3788" s="34">
        <v>7.8970000000000002</v>
      </c>
      <c r="X3788" s="39">
        <v>22.77</v>
      </c>
      <c r="Y3788" s="34">
        <v>6.94</v>
      </c>
      <c r="AA3788" s="34">
        <v>430.87200000000001</v>
      </c>
      <c r="AB3788" s="34">
        <v>422.97399999999999</v>
      </c>
      <c r="AC3788" s="34">
        <v>423.93099999999998</v>
      </c>
      <c r="AD3788" s="34">
        <v>7.0460000000000003</v>
      </c>
      <c r="AE3788" s="34">
        <v>6.0890000000000004</v>
      </c>
      <c r="AF3788" s="34">
        <f t="shared" si="303"/>
        <v>0.95699999999999363</v>
      </c>
    </row>
    <row r="3789" spans="1:32" s="34" customFormat="1" x14ac:dyDescent="0.2">
      <c r="A3789" s="34" t="s">
        <v>200</v>
      </c>
      <c r="C3789" s="36">
        <v>319</v>
      </c>
      <c r="D3789" s="37">
        <v>30881</v>
      </c>
      <c r="E3789" s="37"/>
      <c r="F3789" s="37"/>
      <c r="G3789" s="37"/>
      <c r="H3789" s="37"/>
      <c r="I3789" s="37"/>
      <c r="J3789" s="38" t="str">
        <f t="shared" si="302"/>
        <v>V</v>
      </c>
      <c r="K3789" s="38"/>
      <c r="L3789" s="38"/>
      <c r="M3789" s="38"/>
      <c r="N3789" s="38"/>
      <c r="O3789" s="38"/>
      <c r="P3789" s="38"/>
      <c r="U3789" s="39">
        <v>25.93</v>
      </c>
      <c r="V3789" s="34">
        <v>7.9039999999999999</v>
      </c>
      <c r="X3789" s="39">
        <v>22.88</v>
      </c>
      <c r="Y3789" s="34">
        <v>6.9740000000000002</v>
      </c>
      <c r="AA3789" s="34">
        <v>430.87200000000001</v>
      </c>
      <c r="AB3789" s="34">
        <v>422.96800000000002</v>
      </c>
      <c r="AC3789" s="34">
        <v>423.89800000000002</v>
      </c>
      <c r="AD3789" s="34">
        <v>7.0529999999999999</v>
      </c>
      <c r="AE3789" s="34">
        <v>6.1230000000000002</v>
      </c>
      <c r="AF3789" s="34">
        <f t="shared" si="303"/>
        <v>0.93000000000000682</v>
      </c>
    </row>
    <row r="3790" spans="1:32" s="34" customFormat="1" x14ac:dyDescent="0.2">
      <c r="A3790" s="34" t="s">
        <v>200</v>
      </c>
      <c r="C3790" s="36">
        <v>319</v>
      </c>
      <c r="D3790" s="37">
        <v>30897</v>
      </c>
      <c r="E3790" s="37"/>
      <c r="F3790" s="37"/>
      <c r="G3790" s="37"/>
      <c r="H3790" s="37"/>
      <c r="I3790" s="37"/>
      <c r="J3790" s="38" t="str">
        <f t="shared" si="302"/>
        <v>V</v>
      </c>
      <c r="K3790" s="38"/>
      <c r="L3790" s="38"/>
      <c r="M3790" s="38"/>
      <c r="N3790" s="38"/>
      <c r="O3790" s="38"/>
      <c r="P3790" s="38"/>
      <c r="U3790" s="39">
        <v>26.08</v>
      </c>
      <c r="V3790" s="34">
        <v>7.9489999999999998</v>
      </c>
      <c r="X3790" s="39">
        <v>23.06</v>
      </c>
      <c r="Y3790" s="34">
        <v>7.0289999999999999</v>
      </c>
      <c r="AA3790" s="34">
        <v>430.87200000000001</v>
      </c>
      <c r="AB3790" s="34">
        <v>422.92200000000003</v>
      </c>
      <c r="AC3790" s="34">
        <v>423.84300000000002</v>
      </c>
      <c r="AD3790" s="34">
        <v>7.0979999999999999</v>
      </c>
      <c r="AE3790" s="34">
        <v>6.1779999999999999</v>
      </c>
      <c r="AF3790" s="34">
        <f t="shared" si="303"/>
        <v>0.92099999999999227</v>
      </c>
    </row>
    <row r="3791" spans="1:32" s="34" customFormat="1" x14ac:dyDescent="0.2">
      <c r="A3791" s="34" t="s">
        <v>200</v>
      </c>
      <c r="C3791" s="36">
        <v>319</v>
      </c>
      <c r="D3791" s="37">
        <v>30904</v>
      </c>
      <c r="E3791" s="37"/>
      <c r="F3791" s="37"/>
      <c r="G3791" s="37"/>
      <c r="H3791" s="37"/>
      <c r="I3791" s="37"/>
      <c r="J3791" s="38" t="str">
        <f t="shared" si="302"/>
        <v>V</v>
      </c>
      <c r="K3791" s="38"/>
      <c r="L3791" s="38"/>
      <c r="M3791" s="38"/>
      <c r="N3791" s="38"/>
      <c r="O3791" s="38"/>
      <c r="P3791" s="38"/>
      <c r="U3791" s="39">
        <v>26.39</v>
      </c>
      <c r="V3791" s="34">
        <v>8.0440000000000005</v>
      </c>
      <c r="X3791" s="39">
        <v>23.07</v>
      </c>
      <c r="Y3791" s="34">
        <v>7.032</v>
      </c>
      <c r="AA3791" s="34">
        <v>430.87200000000001</v>
      </c>
      <c r="AB3791" s="34">
        <v>422.82799999999997</v>
      </c>
      <c r="AC3791" s="34">
        <v>423.84</v>
      </c>
      <c r="AD3791" s="34">
        <v>7.1929999999999996</v>
      </c>
      <c r="AE3791" s="34">
        <v>6.181</v>
      </c>
      <c r="AF3791" s="34">
        <f t="shared" si="303"/>
        <v>1.0120000000000005</v>
      </c>
    </row>
    <row r="3792" spans="1:32" s="34" customFormat="1" x14ac:dyDescent="0.2">
      <c r="A3792" s="34" t="s">
        <v>200</v>
      </c>
      <c r="C3792" s="36">
        <v>319</v>
      </c>
      <c r="D3792" s="37">
        <v>30911</v>
      </c>
      <c r="E3792" s="37"/>
      <c r="F3792" s="37"/>
      <c r="G3792" s="37"/>
      <c r="H3792" s="37"/>
      <c r="I3792" s="37"/>
      <c r="J3792" s="38" t="str">
        <f t="shared" si="302"/>
        <v>V</v>
      </c>
      <c r="K3792" s="38"/>
      <c r="L3792" s="38"/>
      <c r="M3792" s="38"/>
      <c r="N3792" s="38"/>
      <c r="O3792" s="38"/>
      <c r="P3792" s="38"/>
      <c r="U3792" s="39">
        <v>26.78</v>
      </c>
      <c r="V3792" s="34">
        <v>8.1630000000000003</v>
      </c>
      <c r="X3792" s="39">
        <v>22.82</v>
      </c>
      <c r="Y3792" s="34">
        <v>6.9560000000000004</v>
      </c>
      <c r="AA3792" s="34">
        <v>430.87200000000001</v>
      </c>
      <c r="AB3792" s="34">
        <v>422.709</v>
      </c>
      <c r="AC3792" s="34">
        <v>423.916</v>
      </c>
      <c r="AD3792" s="34">
        <v>7.3120000000000003</v>
      </c>
      <c r="AE3792" s="34">
        <v>6.1050000000000004</v>
      </c>
      <c r="AF3792" s="34">
        <f t="shared" si="303"/>
        <v>1.2069999999999936</v>
      </c>
    </row>
    <row r="3793" spans="1:32" s="34" customFormat="1" x14ac:dyDescent="0.2">
      <c r="A3793" s="34" t="s">
        <v>200</v>
      </c>
      <c r="C3793" s="36">
        <v>319</v>
      </c>
      <c r="D3793" s="37">
        <v>30917</v>
      </c>
      <c r="E3793" s="37"/>
      <c r="F3793" s="37"/>
      <c r="G3793" s="37"/>
      <c r="H3793" s="37"/>
      <c r="I3793" s="37"/>
      <c r="J3793" s="38" t="str">
        <f t="shared" si="302"/>
        <v>V</v>
      </c>
      <c r="K3793" s="38"/>
      <c r="L3793" s="38"/>
      <c r="M3793" s="38"/>
      <c r="N3793" s="38"/>
      <c r="O3793" s="38"/>
      <c r="P3793" s="38"/>
      <c r="U3793" s="39">
        <v>26.75</v>
      </c>
      <c r="V3793" s="34">
        <v>8.1530000000000005</v>
      </c>
      <c r="X3793" s="39">
        <v>22.8</v>
      </c>
      <c r="Y3793" s="34">
        <v>6.95</v>
      </c>
      <c r="AA3793" s="34">
        <v>430.87200000000001</v>
      </c>
      <c r="AB3793" s="34">
        <v>422.71800000000002</v>
      </c>
      <c r="AC3793" s="34">
        <v>423.92200000000003</v>
      </c>
      <c r="AD3793" s="34">
        <v>7.3019999999999996</v>
      </c>
      <c r="AE3793" s="34">
        <v>6.0990000000000002</v>
      </c>
      <c r="AF3793" s="34">
        <f t="shared" si="303"/>
        <v>1.2040000000000077</v>
      </c>
    </row>
    <row r="3794" spans="1:32" s="34" customFormat="1" x14ac:dyDescent="0.2">
      <c r="A3794" s="34" t="s">
        <v>200</v>
      </c>
      <c r="C3794" s="36">
        <v>319</v>
      </c>
      <c r="D3794" s="37">
        <v>30925</v>
      </c>
      <c r="E3794" s="37"/>
      <c r="F3794" s="37"/>
      <c r="G3794" s="37"/>
      <c r="H3794" s="37"/>
      <c r="I3794" s="37"/>
      <c r="J3794" s="38" t="str">
        <f t="shared" si="302"/>
        <v>V</v>
      </c>
      <c r="K3794" s="38"/>
      <c r="L3794" s="38"/>
      <c r="M3794" s="38"/>
      <c r="N3794" s="38"/>
      <c r="O3794" s="38"/>
      <c r="P3794" s="38"/>
      <c r="U3794" s="39">
        <v>26.8</v>
      </c>
      <c r="V3794" s="34">
        <v>8.1690000000000005</v>
      </c>
      <c r="X3794" s="39">
        <v>23.8</v>
      </c>
      <c r="Y3794" s="34">
        <v>7.2539999999999996</v>
      </c>
      <c r="AA3794" s="34">
        <v>430.87200000000001</v>
      </c>
      <c r="AB3794" s="34">
        <v>422.70299999999997</v>
      </c>
      <c r="AC3794" s="34">
        <v>423.61700000000002</v>
      </c>
      <c r="AD3794" s="34">
        <v>7.3179999999999996</v>
      </c>
      <c r="AE3794" s="34">
        <v>6.4029999999999996</v>
      </c>
      <c r="AF3794" s="34">
        <f t="shared" si="303"/>
        <v>0.91400000000004411</v>
      </c>
    </row>
    <row r="3795" spans="1:32" s="34" customFormat="1" x14ac:dyDescent="0.2">
      <c r="A3795" s="34" t="s">
        <v>200</v>
      </c>
      <c r="C3795" s="36">
        <v>319</v>
      </c>
      <c r="D3795" s="37">
        <v>30934</v>
      </c>
      <c r="E3795" s="37"/>
      <c r="F3795" s="37"/>
      <c r="G3795" s="37"/>
      <c r="H3795" s="37"/>
      <c r="I3795" s="37"/>
      <c r="J3795" s="38" t="str">
        <f t="shared" si="302"/>
        <v>V</v>
      </c>
      <c r="K3795" s="38"/>
      <c r="L3795" s="38"/>
      <c r="M3795" s="38"/>
      <c r="N3795" s="38"/>
      <c r="O3795" s="38"/>
      <c r="P3795" s="38"/>
      <c r="U3795" s="39">
        <v>25.89</v>
      </c>
      <c r="V3795" s="34">
        <v>7.891</v>
      </c>
      <c r="X3795" s="39">
        <v>22.25</v>
      </c>
      <c r="Y3795" s="34">
        <v>6.782</v>
      </c>
      <c r="AA3795" s="34">
        <v>430.87200000000001</v>
      </c>
      <c r="AB3795" s="34">
        <v>422.98</v>
      </c>
      <c r="AC3795" s="34">
        <v>424.09</v>
      </c>
      <c r="AD3795" s="34">
        <v>7.04</v>
      </c>
      <c r="AE3795" s="34">
        <v>5.931</v>
      </c>
      <c r="AF3795" s="34">
        <f t="shared" si="303"/>
        <v>1.1099999999999568</v>
      </c>
    </row>
    <row r="3796" spans="1:32" s="34" customFormat="1" x14ac:dyDescent="0.2">
      <c r="A3796" s="34" t="s">
        <v>200</v>
      </c>
      <c r="C3796" s="36">
        <v>319</v>
      </c>
      <c r="D3796" s="37">
        <v>30945</v>
      </c>
      <c r="E3796" s="37"/>
      <c r="F3796" s="37"/>
      <c r="G3796" s="37"/>
      <c r="H3796" s="37"/>
      <c r="I3796" s="37"/>
      <c r="J3796" s="38" t="str">
        <f t="shared" si="302"/>
        <v>V</v>
      </c>
      <c r="K3796" s="38"/>
      <c r="L3796" s="38"/>
      <c r="M3796" s="38"/>
      <c r="N3796" s="38"/>
      <c r="O3796" s="38"/>
      <c r="P3796" s="38"/>
      <c r="U3796" s="39">
        <v>25.93</v>
      </c>
      <c r="V3796" s="34">
        <v>7.9039999999999999</v>
      </c>
      <c r="X3796" s="39">
        <v>22.29</v>
      </c>
      <c r="Y3796" s="34">
        <v>6.7939999999999996</v>
      </c>
      <c r="AA3796" s="34">
        <v>430.87200000000001</v>
      </c>
      <c r="AB3796" s="34">
        <v>422.96800000000002</v>
      </c>
      <c r="AC3796" s="34">
        <v>424.07799999999997</v>
      </c>
      <c r="AD3796" s="34">
        <v>7.0529999999999999</v>
      </c>
      <c r="AE3796" s="34">
        <v>5.9429999999999996</v>
      </c>
      <c r="AF3796" s="34">
        <f t="shared" si="303"/>
        <v>1.1099999999999568</v>
      </c>
    </row>
    <row r="3797" spans="1:32" s="34" customFormat="1" x14ac:dyDescent="0.2">
      <c r="A3797" s="34" t="s">
        <v>200</v>
      </c>
      <c r="C3797" s="36">
        <v>319</v>
      </c>
      <c r="D3797" s="37">
        <v>30979</v>
      </c>
      <c r="E3797" s="37"/>
      <c r="F3797" s="37"/>
      <c r="G3797" s="37"/>
      <c r="H3797" s="37"/>
      <c r="I3797" s="37"/>
      <c r="J3797" s="38" t="str">
        <f t="shared" si="302"/>
        <v>V</v>
      </c>
      <c r="K3797" s="38"/>
      <c r="L3797" s="38"/>
      <c r="M3797" s="38"/>
      <c r="N3797" s="38"/>
      <c r="O3797" s="38"/>
      <c r="P3797" s="38"/>
      <c r="U3797" s="39">
        <v>26.8</v>
      </c>
      <c r="V3797" s="34">
        <v>8.1690000000000005</v>
      </c>
      <c r="X3797" s="39">
        <v>23.06</v>
      </c>
      <c r="Y3797" s="34">
        <v>7.0289999999999999</v>
      </c>
      <c r="AA3797" s="34">
        <v>430.87200000000001</v>
      </c>
      <c r="AB3797" s="34">
        <v>422.70299999999997</v>
      </c>
      <c r="AC3797" s="34">
        <v>423.84300000000002</v>
      </c>
      <c r="AD3797" s="34">
        <v>7.3179999999999996</v>
      </c>
      <c r="AE3797" s="34">
        <v>6.1779999999999999</v>
      </c>
      <c r="AF3797" s="34">
        <f t="shared" si="303"/>
        <v>1.1400000000000432</v>
      </c>
    </row>
    <row r="3798" spans="1:32" s="34" customFormat="1" x14ac:dyDescent="0.2">
      <c r="A3798" s="34" t="s">
        <v>200</v>
      </c>
      <c r="C3798" s="36">
        <v>319</v>
      </c>
      <c r="D3798" s="37">
        <v>30986</v>
      </c>
      <c r="E3798" s="37"/>
      <c r="F3798" s="37"/>
      <c r="G3798" s="37"/>
      <c r="H3798" s="37"/>
      <c r="I3798" s="37"/>
      <c r="J3798" s="38" t="str">
        <f t="shared" si="302"/>
        <v>V</v>
      </c>
      <c r="K3798" s="38"/>
      <c r="L3798" s="38"/>
      <c r="M3798" s="38"/>
      <c r="N3798" s="38"/>
      <c r="O3798" s="38"/>
      <c r="P3798" s="38"/>
      <c r="U3798" s="39">
        <v>26.86</v>
      </c>
      <c r="V3798" s="34">
        <v>8.1869999999999994</v>
      </c>
      <c r="X3798" s="39">
        <v>22.9</v>
      </c>
      <c r="Y3798" s="34">
        <v>6.98</v>
      </c>
      <c r="AA3798" s="34">
        <v>430.87200000000001</v>
      </c>
      <c r="AB3798" s="34">
        <v>422.685</v>
      </c>
      <c r="AC3798" s="34">
        <v>423.892</v>
      </c>
      <c r="AD3798" s="34">
        <v>7.3360000000000003</v>
      </c>
      <c r="AE3798" s="34">
        <v>6.1289999999999996</v>
      </c>
      <c r="AF3798" s="34">
        <f t="shared" si="303"/>
        <v>1.2069999999999936</v>
      </c>
    </row>
    <row r="3799" spans="1:32" s="34" customFormat="1" x14ac:dyDescent="0.2">
      <c r="A3799" s="34" t="s">
        <v>200</v>
      </c>
      <c r="C3799" s="36">
        <v>319</v>
      </c>
      <c r="D3799" s="37">
        <v>30993</v>
      </c>
      <c r="E3799" s="37"/>
      <c r="F3799" s="37"/>
      <c r="G3799" s="37"/>
      <c r="H3799" s="37"/>
      <c r="I3799" s="37"/>
      <c r="J3799" s="38" t="str">
        <f t="shared" si="302"/>
        <v>V</v>
      </c>
      <c r="K3799" s="38"/>
      <c r="L3799" s="38"/>
      <c r="M3799" s="38"/>
      <c r="N3799" s="38"/>
      <c r="O3799" s="38"/>
      <c r="P3799" s="38"/>
      <c r="U3799" s="39">
        <v>26.58</v>
      </c>
      <c r="V3799" s="34">
        <v>8.1020000000000003</v>
      </c>
      <c r="X3799" s="39">
        <v>22.95</v>
      </c>
      <c r="Y3799" s="34">
        <v>6.9950000000000001</v>
      </c>
      <c r="AA3799" s="34">
        <v>430.87200000000001</v>
      </c>
      <c r="AB3799" s="34">
        <v>422.77</v>
      </c>
      <c r="AC3799" s="34">
        <v>423.87599999999998</v>
      </c>
      <c r="AD3799" s="34">
        <v>7.2510000000000003</v>
      </c>
      <c r="AE3799" s="34">
        <v>6.1440000000000001</v>
      </c>
      <c r="AF3799" s="34">
        <f t="shared" si="303"/>
        <v>1.1059999999999945</v>
      </c>
    </row>
    <row r="3800" spans="1:32" s="34" customFormat="1" x14ac:dyDescent="0.2">
      <c r="A3800" s="34" t="s">
        <v>200</v>
      </c>
      <c r="C3800" s="36">
        <v>319</v>
      </c>
      <c r="D3800" s="37">
        <v>31001</v>
      </c>
      <c r="E3800" s="37"/>
      <c r="F3800" s="37"/>
      <c r="G3800" s="37"/>
      <c r="H3800" s="37"/>
      <c r="I3800" s="37"/>
      <c r="J3800" s="38" t="str">
        <f t="shared" si="302"/>
        <v>V</v>
      </c>
      <c r="K3800" s="38"/>
      <c r="L3800" s="38"/>
      <c r="M3800" s="38"/>
      <c r="N3800" s="38"/>
      <c r="O3800" s="38"/>
      <c r="P3800" s="38"/>
      <c r="U3800" s="39">
        <v>26.53</v>
      </c>
      <c r="V3800" s="34">
        <v>8.0860000000000003</v>
      </c>
      <c r="X3800" s="39">
        <v>23</v>
      </c>
      <c r="Y3800" s="34">
        <v>7.01</v>
      </c>
      <c r="AA3800" s="34">
        <v>430.87200000000001</v>
      </c>
      <c r="AB3800" s="34">
        <v>422.78500000000003</v>
      </c>
      <c r="AC3800" s="34">
        <v>423.86099999999999</v>
      </c>
      <c r="AD3800" s="34">
        <v>7.2350000000000003</v>
      </c>
      <c r="AE3800" s="34">
        <v>6.1589999999999998</v>
      </c>
      <c r="AF3800" s="34">
        <f t="shared" si="303"/>
        <v>1.075999999999965</v>
      </c>
    </row>
    <row r="3801" spans="1:32" s="34" customFormat="1" x14ac:dyDescent="0.2">
      <c r="A3801" s="34" t="s">
        <v>200</v>
      </c>
      <c r="C3801" s="36">
        <v>319</v>
      </c>
      <c r="D3801" s="37">
        <v>31007</v>
      </c>
      <c r="E3801" s="37"/>
      <c r="F3801" s="37"/>
      <c r="G3801" s="37"/>
      <c r="H3801" s="37"/>
      <c r="I3801" s="37"/>
      <c r="J3801" s="38" t="str">
        <f t="shared" si="302"/>
        <v>V</v>
      </c>
      <c r="K3801" s="38"/>
      <c r="L3801" s="38"/>
      <c r="M3801" s="38"/>
      <c r="N3801" s="38"/>
      <c r="O3801" s="38"/>
      <c r="P3801" s="38"/>
      <c r="U3801" s="39">
        <v>26.49</v>
      </c>
      <c r="V3801" s="34">
        <v>8.0739999999999998</v>
      </c>
      <c r="X3801" s="39">
        <v>23.05</v>
      </c>
      <c r="Y3801" s="34">
        <v>7.0259999999999998</v>
      </c>
      <c r="AA3801" s="34">
        <v>430.87200000000001</v>
      </c>
      <c r="AB3801" s="34">
        <v>422.79700000000003</v>
      </c>
      <c r="AC3801" s="34">
        <v>423.846</v>
      </c>
      <c r="AD3801" s="34">
        <v>7.2229999999999999</v>
      </c>
      <c r="AE3801" s="34">
        <v>6.1749999999999998</v>
      </c>
      <c r="AF3801" s="34">
        <f t="shared" si="303"/>
        <v>1.0489999999999782</v>
      </c>
    </row>
    <row r="3802" spans="1:32" s="34" customFormat="1" x14ac:dyDescent="0.2">
      <c r="A3802" s="34" t="s">
        <v>200</v>
      </c>
      <c r="C3802" s="36">
        <v>319</v>
      </c>
      <c r="D3802" s="37">
        <v>31016</v>
      </c>
      <c r="E3802" s="37"/>
      <c r="F3802" s="37"/>
      <c r="G3802" s="37"/>
      <c r="H3802" s="37"/>
      <c r="I3802" s="37"/>
      <c r="J3802" s="38" t="str">
        <f t="shared" si="302"/>
        <v>V</v>
      </c>
      <c r="K3802" s="38"/>
      <c r="L3802" s="38"/>
      <c r="M3802" s="38"/>
      <c r="N3802" s="38"/>
      <c r="O3802" s="38"/>
      <c r="P3802" s="38"/>
      <c r="U3802" s="39">
        <v>26.6</v>
      </c>
      <c r="V3802" s="34">
        <v>8.1080000000000005</v>
      </c>
      <c r="X3802" s="39">
        <v>23.08</v>
      </c>
      <c r="Y3802" s="34">
        <v>7.0350000000000001</v>
      </c>
      <c r="AA3802" s="34">
        <v>430.87200000000001</v>
      </c>
      <c r="AB3802" s="34">
        <v>422.76400000000001</v>
      </c>
      <c r="AC3802" s="34">
        <v>423.83699999999999</v>
      </c>
      <c r="AD3802" s="34">
        <v>7.2569999999999997</v>
      </c>
      <c r="AE3802" s="34">
        <v>6.1840000000000002</v>
      </c>
      <c r="AF3802" s="34">
        <f t="shared" si="303"/>
        <v>1.0729999999999791</v>
      </c>
    </row>
    <row r="3803" spans="1:32" s="34" customFormat="1" x14ac:dyDescent="0.2">
      <c r="A3803" s="34" t="s">
        <v>200</v>
      </c>
      <c r="C3803" s="36">
        <v>319</v>
      </c>
      <c r="D3803" s="37">
        <v>31021</v>
      </c>
      <c r="E3803" s="37"/>
      <c r="F3803" s="37"/>
      <c r="G3803" s="37"/>
      <c r="H3803" s="37"/>
      <c r="I3803" s="37"/>
      <c r="J3803" s="38" t="str">
        <f t="shared" si="302"/>
        <v>V</v>
      </c>
      <c r="K3803" s="38"/>
      <c r="L3803" s="38"/>
      <c r="M3803" s="38"/>
      <c r="N3803" s="38"/>
      <c r="O3803" s="38"/>
      <c r="P3803" s="38"/>
      <c r="U3803" s="39">
        <v>26.68</v>
      </c>
      <c r="V3803" s="34">
        <v>8.1319999999999997</v>
      </c>
      <c r="X3803" s="39">
        <v>23.1</v>
      </c>
      <c r="Y3803" s="34">
        <v>7.0410000000000004</v>
      </c>
      <c r="AA3803" s="34">
        <v>430.87200000000001</v>
      </c>
      <c r="AB3803" s="34">
        <v>422.74</v>
      </c>
      <c r="AC3803" s="34">
        <v>423.83100000000002</v>
      </c>
      <c r="AD3803" s="34">
        <v>7.2809999999999997</v>
      </c>
      <c r="AE3803" s="34">
        <v>6.19</v>
      </c>
      <c r="AF3803" s="34">
        <f t="shared" si="303"/>
        <v>1.0910000000000082</v>
      </c>
    </row>
    <row r="3804" spans="1:32" s="34" customFormat="1" x14ac:dyDescent="0.2">
      <c r="A3804" s="34" t="s">
        <v>200</v>
      </c>
      <c r="C3804" s="36">
        <v>319</v>
      </c>
      <c r="D3804" s="37">
        <v>31029</v>
      </c>
      <c r="E3804" s="37"/>
      <c r="F3804" s="37"/>
      <c r="G3804" s="37"/>
      <c r="H3804" s="37"/>
      <c r="I3804" s="37"/>
      <c r="J3804" s="38" t="str">
        <f t="shared" si="302"/>
        <v>V</v>
      </c>
      <c r="K3804" s="38"/>
      <c r="L3804" s="38"/>
      <c r="M3804" s="38"/>
      <c r="N3804" s="38"/>
      <c r="O3804" s="38"/>
      <c r="P3804" s="38"/>
      <c r="U3804" s="39">
        <v>26.8</v>
      </c>
      <c r="V3804" s="34">
        <v>8.1690000000000005</v>
      </c>
      <c r="X3804" s="39">
        <v>23.14</v>
      </c>
      <c r="Y3804" s="34">
        <v>7.0529999999999999</v>
      </c>
      <c r="AA3804" s="34">
        <v>430.87200000000001</v>
      </c>
      <c r="AB3804" s="34">
        <v>422.70299999999997</v>
      </c>
      <c r="AC3804" s="34">
        <v>423.81900000000002</v>
      </c>
      <c r="AD3804" s="34">
        <v>7.3179999999999996</v>
      </c>
      <c r="AE3804" s="34">
        <v>6.202</v>
      </c>
      <c r="AF3804" s="34">
        <f t="shared" si="303"/>
        <v>1.1160000000000423</v>
      </c>
    </row>
    <row r="3805" spans="1:32" s="34" customFormat="1" x14ac:dyDescent="0.2">
      <c r="A3805" s="34" t="s">
        <v>200</v>
      </c>
      <c r="C3805" s="36">
        <v>319</v>
      </c>
      <c r="D3805" s="37">
        <v>31039</v>
      </c>
      <c r="E3805" s="37"/>
      <c r="F3805" s="37"/>
      <c r="G3805" s="37"/>
      <c r="H3805" s="37"/>
      <c r="I3805" s="37"/>
      <c r="J3805" s="38" t="str">
        <f t="shared" si="302"/>
        <v>V</v>
      </c>
      <c r="K3805" s="38"/>
      <c r="L3805" s="38"/>
      <c r="M3805" s="38"/>
      <c r="N3805" s="38"/>
      <c r="O3805" s="38"/>
      <c r="P3805" s="38"/>
      <c r="U3805" s="39">
        <v>26.98</v>
      </c>
      <c r="V3805" s="34">
        <v>8.2240000000000002</v>
      </c>
      <c r="X3805" s="39">
        <v>23.17</v>
      </c>
      <c r="Y3805" s="34">
        <v>7.0620000000000003</v>
      </c>
      <c r="AA3805" s="34">
        <v>430.87200000000001</v>
      </c>
      <c r="AB3805" s="34">
        <v>422.64800000000002</v>
      </c>
      <c r="AC3805" s="34">
        <v>423.80900000000003</v>
      </c>
      <c r="AD3805" s="34">
        <v>7.3730000000000002</v>
      </c>
      <c r="AE3805" s="34">
        <v>6.2110000000000003</v>
      </c>
      <c r="AF3805" s="34">
        <f t="shared" si="303"/>
        <v>1.1610000000000014</v>
      </c>
    </row>
    <row r="3806" spans="1:32" s="34" customFormat="1" x14ac:dyDescent="0.2">
      <c r="A3806" s="34" t="s">
        <v>200</v>
      </c>
      <c r="C3806" s="36">
        <v>319</v>
      </c>
      <c r="D3806" s="37">
        <v>31046</v>
      </c>
      <c r="E3806" s="37"/>
      <c r="F3806" s="37"/>
      <c r="G3806" s="37"/>
      <c r="H3806" s="37"/>
      <c r="I3806" s="37"/>
      <c r="J3806" s="38" t="str">
        <f t="shared" si="302"/>
        <v>V</v>
      </c>
      <c r="K3806" s="38"/>
      <c r="L3806" s="38"/>
      <c r="M3806" s="38"/>
      <c r="N3806" s="38"/>
      <c r="O3806" s="38"/>
      <c r="P3806" s="38"/>
      <c r="U3806" s="39">
        <v>27.17</v>
      </c>
      <c r="V3806" s="34">
        <v>8.282</v>
      </c>
      <c r="X3806" s="39">
        <v>23.2</v>
      </c>
      <c r="Y3806" s="34">
        <v>7.0709999999999997</v>
      </c>
      <c r="AA3806" s="34">
        <v>430.87200000000001</v>
      </c>
      <c r="AB3806" s="34">
        <v>422.59</v>
      </c>
      <c r="AC3806" s="34">
        <v>423.8</v>
      </c>
      <c r="AD3806" s="34">
        <v>7.431</v>
      </c>
      <c r="AE3806" s="34">
        <v>6.22</v>
      </c>
      <c r="AF3806" s="34">
        <f t="shared" si="303"/>
        <v>1.2100000000000364</v>
      </c>
    </row>
    <row r="3807" spans="1:32" s="34" customFormat="1" x14ac:dyDescent="0.2">
      <c r="A3807" s="34" t="s">
        <v>200</v>
      </c>
      <c r="C3807" s="36">
        <v>319</v>
      </c>
      <c r="D3807" s="37">
        <v>31053</v>
      </c>
      <c r="E3807" s="37"/>
      <c r="F3807" s="37"/>
      <c r="G3807" s="37"/>
      <c r="H3807" s="37"/>
      <c r="I3807" s="37"/>
      <c r="J3807" s="38" t="str">
        <f t="shared" si="302"/>
        <v>V</v>
      </c>
      <c r="K3807" s="38"/>
      <c r="L3807" s="38"/>
      <c r="M3807" s="38"/>
      <c r="N3807" s="38"/>
      <c r="O3807" s="38"/>
      <c r="P3807" s="38"/>
      <c r="U3807" s="39">
        <v>27.36</v>
      </c>
      <c r="V3807" s="34">
        <v>8.3390000000000004</v>
      </c>
      <c r="X3807" s="39">
        <v>23.21</v>
      </c>
      <c r="Y3807" s="34">
        <v>7.0739999999999998</v>
      </c>
      <c r="AA3807" s="34">
        <v>430.87200000000001</v>
      </c>
      <c r="AB3807" s="34">
        <v>422.53199999999998</v>
      </c>
      <c r="AC3807" s="34">
        <v>423.79700000000003</v>
      </c>
      <c r="AD3807" s="34">
        <v>7.4880000000000004</v>
      </c>
      <c r="AE3807" s="34">
        <v>6.2229999999999999</v>
      </c>
      <c r="AF3807" s="34">
        <f t="shared" si="303"/>
        <v>1.2650000000000432</v>
      </c>
    </row>
    <row r="3808" spans="1:32" s="34" customFormat="1" x14ac:dyDescent="0.2">
      <c r="A3808" s="34" t="s">
        <v>200</v>
      </c>
      <c r="C3808" s="36">
        <v>319</v>
      </c>
      <c r="D3808" s="37">
        <v>31060</v>
      </c>
      <c r="E3808" s="37"/>
      <c r="F3808" s="37"/>
      <c r="G3808" s="37"/>
      <c r="H3808" s="37"/>
      <c r="I3808" s="37"/>
      <c r="J3808" s="38" t="str">
        <f t="shared" si="302"/>
        <v>V</v>
      </c>
      <c r="K3808" s="38"/>
      <c r="L3808" s="38"/>
      <c r="M3808" s="38"/>
      <c r="N3808" s="38"/>
      <c r="O3808" s="38"/>
      <c r="P3808" s="38"/>
      <c r="U3808" s="39">
        <v>27.54</v>
      </c>
      <c r="V3808" s="34">
        <v>8.3940000000000001</v>
      </c>
      <c r="X3808" s="39">
        <v>23.21</v>
      </c>
      <c r="Y3808" s="34">
        <v>7.0739999999999998</v>
      </c>
      <c r="AA3808" s="34">
        <v>430.87200000000001</v>
      </c>
      <c r="AB3808" s="34">
        <v>422.47699999999998</v>
      </c>
      <c r="AC3808" s="34">
        <v>423.79700000000003</v>
      </c>
      <c r="AD3808" s="34">
        <v>7.5430000000000001</v>
      </c>
      <c r="AE3808" s="34">
        <v>6.2229999999999999</v>
      </c>
      <c r="AF3808" s="34">
        <f t="shared" si="303"/>
        <v>1.32000000000005</v>
      </c>
    </row>
    <row r="3809" spans="1:32" s="34" customFormat="1" x14ac:dyDescent="0.2">
      <c r="A3809" s="34" t="s">
        <v>200</v>
      </c>
      <c r="C3809" s="36">
        <v>319</v>
      </c>
      <c r="D3809" s="37">
        <v>31076</v>
      </c>
      <c r="E3809" s="37"/>
      <c r="F3809" s="37"/>
      <c r="G3809" s="37"/>
      <c r="H3809" s="37"/>
      <c r="I3809" s="37"/>
      <c r="J3809" s="38" t="str">
        <f t="shared" si="302"/>
        <v>V</v>
      </c>
      <c r="K3809" s="38"/>
      <c r="L3809" s="38"/>
      <c r="M3809" s="38"/>
      <c r="N3809" s="38"/>
      <c r="O3809" s="38"/>
      <c r="P3809" s="38"/>
      <c r="U3809" s="39">
        <v>27.73</v>
      </c>
      <c r="V3809" s="34">
        <v>8.452</v>
      </c>
      <c r="X3809" s="39">
        <v>23.35</v>
      </c>
      <c r="Y3809" s="34">
        <v>7.117</v>
      </c>
      <c r="AA3809" s="34">
        <v>430.87200000000001</v>
      </c>
      <c r="AB3809" s="34">
        <v>422.42</v>
      </c>
      <c r="AC3809" s="34">
        <v>423.755</v>
      </c>
      <c r="AD3809" s="34">
        <v>7.601</v>
      </c>
      <c r="AE3809" s="34">
        <v>6.266</v>
      </c>
      <c r="AF3809" s="34">
        <f t="shared" si="303"/>
        <v>1.3349999999999795</v>
      </c>
    </row>
    <row r="3810" spans="1:32" s="34" customFormat="1" x14ac:dyDescent="0.2">
      <c r="A3810" s="34" t="s">
        <v>200</v>
      </c>
      <c r="C3810" s="36">
        <v>319</v>
      </c>
      <c r="D3810" s="37">
        <v>31081</v>
      </c>
      <c r="E3810" s="37"/>
      <c r="F3810" s="37"/>
      <c r="G3810" s="37"/>
      <c r="H3810" s="37"/>
      <c r="I3810" s="37"/>
      <c r="J3810" s="38" t="str">
        <f t="shared" si="302"/>
        <v>V</v>
      </c>
      <c r="K3810" s="38"/>
      <c r="L3810" s="38"/>
      <c r="M3810" s="38"/>
      <c r="N3810" s="38"/>
      <c r="O3810" s="38"/>
      <c r="P3810" s="38"/>
      <c r="U3810" s="39">
        <v>27.81</v>
      </c>
      <c r="V3810" s="34">
        <v>8.4770000000000003</v>
      </c>
      <c r="X3810" s="39">
        <v>23.35</v>
      </c>
      <c r="Y3810" s="34">
        <v>7.117</v>
      </c>
      <c r="AA3810" s="34">
        <v>430.87200000000001</v>
      </c>
      <c r="AB3810" s="34">
        <v>422.39499999999998</v>
      </c>
      <c r="AC3810" s="34">
        <v>423.755</v>
      </c>
      <c r="AD3810" s="34">
        <v>7.6260000000000003</v>
      </c>
      <c r="AE3810" s="34">
        <v>6.266</v>
      </c>
      <c r="AF3810" s="34">
        <f t="shared" si="303"/>
        <v>1.3600000000000136</v>
      </c>
    </row>
    <row r="3811" spans="1:32" s="34" customFormat="1" x14ac:dyDescent="0.2">
      <c r="A3811" s="34" t="s">
        <v>200</v>
      </c>
      <c r="C3811" s="36">
        <v>319</v>
      </c>
      <c r="D3811" s="37">
        <v>31088</v>
      </c>
      <c r="E3811" s="37"/>
      <c r="F3811" s="37"/>
      <c r="G3811" s="37"/>
      <c r="H3811" s="37"/>
      <c r="I3811" s="37"/>
      <c r="J3811" s="38" t="str">
        <f t="shared" si="302"/>
        <v>V</v>
      </c>
      <c r="K3811" s="38"/>
      <c r="L3811" s="38"/>
      <c r="M3811" s="38"/>
      <c r="N3811" s="38"/>
      <c r="O3811" s="38"/>
      <c r="P3811" s="38"/>
      <c r="U3811" s="39">
        <v>27.87</v>
      </c>
      <c r="V3811" s="34">
        <v>8.4949999999999992</v>
      </c>
      <c r="X3811" s="39">
        <v>23.35</v>
      </c>
      <c r="Y3811" s="34">
        <v>7.117</v>
      </c>
      <c r="AA3811" s="34">
        <v>430.87200000000001</v>
      </c>
      <c r="AB3811" s="34">
        <v>422.37700000000001</v>
      </c>
      <c r="AC3811" s="34">
        <v>423.755</v>
      </c>
      <c r="AD3811" s="34">
        <v>7.6440000000000001</v>
      </c>
      <c r="AE3811" s="34">
        <v>6.266</v>
      </c>
      <c r="AF3811" s="34">
        <f t="shared" si="303"/>
        <v>1.3779999999999859</v>
      </c>
    </row>
    <row r="3812" spans="1:32" s="34" customFormat="1" x14ac:dyDescent="0.2">
      <c r="A3812" s="34" t="s">
        <v>200</v>
      </c>
      <c r="C3812" s="36">
        <v>319</v>
      </c>
      <c r="D3812" s="37">
        <v>31095</v>
      </c>
      <c r="E3812" s="37"/>
      <c r="F3812" s="37"/>
      <c r="G3812" s="37"/>
      <c r="H3812" s="37"/>
      <c r="I3812" s="37"/>
      <c r="J3812" s="38" t="str">
        <f t="shared" si="302"/>
        <v>V</v>
      </c>
      <c r="K3812" s="38"/>
      <c r="L3812" s="38"/>
      <c r="M3812" s="38"/>
      <c r="N3812" s="38"/>
      <c r="O3812" s="38"/>
      <c r="P3812" s="38"/>
      <c r="U3812" s="39">
        <v>27.94</v>
      </c>
      <c r="V3812" s="34">
        <v>8.516</v>
      </c>
      <c r="X3812" s="39">
        <v>23.37</v>
      </c>
      <c r="Y3812" s="34">
        <v>7.1230000000000002</v>
      </c>
      <c r="AA3812" s="34">
        <v>430.87200000000001</v>
      </c>
      <c r="AB3812" s="34">
        <v>422.35599999999999</v>
      </c>
      <c r="AC3812" s="34">
        <v>423.74799999999999</v>
      </c>
      <c r="AD3812" s="34">
        <v>7.665</v>
      </c>
      <c r="AE3812" s="34">
        <v>6.2720000000000002</v>
      </c>
      <c r="AF3812" s="34">
        <f t="shared" si="303"/>
        <v>1.3919999999999959</v>
      </c>
    </row>
    <row r="3813" spans="1:32" s="34" customFormat="1" x14ac:dyDescent="0.2">
      <c r="A3813" s="34" t="s">
        <v>200</v>
      </c>
      <c r="C3813" s="36">
        <v>319</v>
      </c>
      <c r="D3813" s="37">
        <v>31116</v>
      </c>
      <c r="E3813" s="37"/>
      <c r="F3813" s="37"/>
      <c r="G3813" s="37"/>
      <c r="H3813" s="37"/>
      <c r="I3813" s="37"/>
      <c r="J3813" s="38" t="str">
        <f t="shared" si="302"/>
        <v>V</v>
      </c>
      <c r="K3813" s="38"/>
      <c r="L3813" s="38"/>
      <c r="M3813" s="38"/>
      <c r="N3813" s="38"/>
      <c r="O3813" s="38"/>
      <c r="P3813" s="38"/>
      <c r="U3813" s="39">
        <v>28.16</v>
      </c>
      <c r="V3813" s="34">
        <v>8.5830000000000002</v>
      </c>
      <c r="X3813" s="39">
        <v>23.43</v>
      </c>
      <c r="Y3813" s="34">
        <v>7.1420000000000003</v>
      </c>
      <c r="AA3813" s="34">
        <v>430.87200000000001</v>
      </c>
      <c r="AB3813" s="34">
        <v>422.28800000000001</v>
      </c>
      <c r="AC3813" s="34">
        <v>423.73</v>
      </c>
      <c r="AD3813" s="34">
        <v>7.7320000000000002</v>
      </c>
      <c r="AE3813" s="34">
        <v>6.2910000000000004</v>
      </c>
      <c r="AF3813" s="34">
        <f t="shared" si="303"/>
        <v>1.4420000000000073</v>
      </c>
    </row>
    <row r="3814" spans="1:32" s="34" customFormat="1" x14ac:dyDescent="0.2">
      <c r="A3814" s="34" t="s">
        <v>200</v>
      </c>
      <c r="C3814" s="36">
        <v>319</v>
      </c>
      <c r="D3814" s="37">
        <v>31123</v>
      </c>
      <c r="E3814" s="37"/>
      <c r="F3814" s="37"/>
      <c r="G3814" s="37"/>
      <c r="H3814" s="37"/>
      <c r="I3814" s="37"/>
      <c r="J3814" s="38" t="str">
        <f t="shared" si="302"/>
        <v>V</v>
      </c>
      <c r="K3814" s="38"/>
      <c r="L3814" s="38"/>
      <c r="M3814" s="38"/>
      <c r="N3814" s="38"/>
      <c r="O3814" s="38"/>
      <c r="P3814" s="38"/>
      <c r="U3814" s="39">
        <v>28.23</v>
      </c>
      <c r="V3814" s="34">
        <v>8.6050000000000004</v>
      </c>
      <c r="X3814" s="39">
        <v>23.47</v>
      </c>
      <c r="Y3814" s="34">
        <v>7.1539999999999999</v>
      </c>
      <c r="AA3814" s="34">
        <v>430.87200000000001</v>
      </c>
      <c r="AB3814" s="34">
        <v>422.267</v>
      </c>
      <c r="AC3814" s="34">
        <v>423.71800000000002</v>
      </c>
      <c r="AD3814" s="34">
        <v>7.7539999999999996</v>
      </c>
      <c r="AE3814" s="34">
        <v>6.3029999999999999</v>
      </c>
      <c r="AF3814" s="34">
        <f t="shared" si="303"/>
        <v>1.4510000000000218</v>
      </c>
    </row>
    <row r="3815" spans="1:32" s="34" customFormat="1" x14ac:dyDescent="0.2">
      <c r="A3815" s="34" t="s">
        <v>200</v>
      </c>
      <c r="C3815" s="36">
        <v>319</v>
      </c>
      <c r="D3815" s="37">
        <v>31130</v>
      </c>
      <c r="E3815" s="37"/>
      <c r="F3815" s="37"/>
      <c r="G3815" s="37"/>
      <c r="H3815" s="37"/>
      <c r="I3815" s="37"/>
      <c r="J3815" s="38" t="str">
        <f t="shared" si="302"/>
        <v>V</v>
      </c>
      <c r="K3815" s="38"/>
      <c r="L3815" s="38"/>
      <c r="M3815" s="38"/>
      <c r="N3815" s="38"/>
      <c r="O3815" s="38"/>
      <c r="P3815" s="38"/>
      <c r="U3815" s="39">
        <v>27.95</v>
      </c>
      <c r="V3815" s="34">
        <v>8.5190000000000001</v>
      </c>
      <c r="X3815" s="39">
        <v>23.35</v>
      </c>
      <c r="Y3815" s="34">
        <v>7.117</v>
      </c>
      <c r="AA3815" s="34">
        <v>430.87200000000001</v>
      </c>
      <c r="AB3815" s="34">
        <v>422.35199999999998</v>
      </c>
      <c r="AC3815" s="34">
        <v>423.755</v>
      </c>
      <c r="AD3815" s="34">
        <v>7.6680000000000001</v>
      </c>
      <c r="AE3815" s="34">
        <v>6.266</v>
      </c>
      <c r="AF3815" s="34">
        <f t="shared" si="303"/>
        <v>1.40300000000002</v>
      </c>
    </row>
    <row r="3816" spans="1:32" s="34" customFormat="1" x14ac:dyDescent="0.2">
      <c r="A3816" s="34" t="s">
        <v>200</v>
      </c>
      <c r="C3816" s="36">
        <v>319</v>
      </c>
      <c r="D3816" s="37">
        <v>31137</v>
      </c>
      <c r="E3816" s="37"/>
      <c r="F3816" s="37"/>
      <c r="G3816" s="37"/>
      <c r="H3816" s="37"/>
      <c r="I3816" s="37"/>
      <c r="J3816" s="38" t="str">
        <f t="shared" si="302"/>
        <v>V</v>
      </c>
      <c r="K3816" s="38"/>
      <c r="L3816" s="38"/>
      <c r="M3816" s="38"/>
      <c r="N3816" s="38"/>
      <c r="O3816" s="38"/>
      <c r="P3816" s="38"/>
      <c r="U3816" s="39">
        <v>27.96</v>
      </c>
      <c r="V3816" s="34">
        <v>8.5220000000000002</v>
      </c>
      <c r="X3816" s="39">
        <v>23.3</v>
      </c>
      <c r="Y3816" s="34">
        <v>7.1020000000000003</v>
      </c>
      <c r="AA3816" s="34">
        <v>430.87200000000001</v>
      </c>
      <c r="AB3816" s="34">
        <v>422.34899999999999</v>
      </c>
      <c r="AC3816" s="34">
        <v>423.77</v>
      </c>
      <c r="AD3816" s="34">
        <v>7.6710000000000003</v>
      </c>
      <c r="AE3816" s="34">
        <v>6.2510000000000003</v>
      </c>
      <c r="AF3816" s="34">
        <f t="shared" si="303"/>
        <v>1.4209999999999923</v>
      </c>
    </row>
    <row r="3817" spans="1:32" s="34" customFormat="1" x14ac:dyDescent="0.2">
      <c r="A3817" s="34" t="s">
        <v>200</v>
      </c>
      <c r="C3817" s="36">
        <v>319</v>
      </c>
      <c r="D3817" s="37">
        <v>31144</v>
      </c>
      <c r="E3817" s="37"/>
      <c r="F3817" s="37"/>
      <c r="G3817" s="37"/>
      <c r="H3817" s="37"/>
      <c r="I3817" s="37"/>
      <c r="J3817" s="38" t="str">
        <f t="shared" si="302"/>
        <v>V</v>
      </c>
      <c r="K3817" s="38"/>
      <c r="L3817" s="38"/>
      <c r="M3817" s="38"/>
      <c r="N3817" s="38"/>
      <c r="O3817" s="38"/>
      <c r="P3817" s="38"/>
      <c r="U3817" s="39">
        <v>28.04</v>
      </c>
      <c r="V3817" s="34">
        <v>8.5470000000000006</v>
      </c>
      <c r="X3817" s="39">
        <v>23.27</v>
      </c>
      <c r="Y3817" s="34">
        <v>7.093</v>
      </c>
      <c r="AA3817" s="34">
        <v>430.87200000000001</v>
      </c>
      <c r="AB3817" s="34">
        <v>422.32499999999999</v>
      </c>
      <c r="AC3817" s="34">
        <v>423.779</v>
      </c>
      <c r="AD3817" s="34">
        <v>7.6959999999999997</v>
      </c>
      <c r="AE3817" s="34">
        <v>6.242</v>
      </c>
      <c r="AF3817" s="34">
        <f t="shared" si="303"/>
        <v>1.4540000000000077</v>
      </c>
    </row>
    <row r="3818" spans="1:32" s="34" customFormat="1" x14ac:dyDescent="0.2">
      <c r="A3818" s="34" t="s">
        <v>200</v>
      </c>
      <c r="C3818" s="36">
        <v>319</v>
      </c>
      <c r="D3818" s="37">
        <v>31151</v>
      </c>
      <c r="E3818" s="37"/>
      <c r="F3818" s="37"/>
      <c r="G3818" s="37"/>
      <c r="H3818" s="37"/>
      <c r="I3818" s="37"/>
      <c r="J3818" s="38" t="str">
        <f t="shared" si="302"/>
        <v>V</v>
      </c>
      <c r="K3818" s="38"/>
      <c r="L3818" s="38"/>
      <c r="M3818" s="38"/>
      <c r="N3818" s="38"/>
      <c r="O3818" s="38"/>
      <c r="P3818" s="38"/>
      <c r="U3818" s="39">
        <v>28</v>
      </c>
      <c r="V3818" s="34">
        <v>8.5350000000000001</v>
      </c>
      <c r="X3818" s="39">
        <v>23.27</v>
      </c>
      <c r="Y3818" s="34">
        <v>7.093</v>
      </c>
      <c r="AA3818" s="34">
        <v>430.87200000000001</v>
      </c>
      <c r="AB3818" s="34">
        <v>422.33699999999999</v>
      </c>
      <c r="AC3818" s="34">
        <v>423.779</v>
      </c>
      <c r="AD3818" s="34">
        <v>7.6840000000000002</v>
      </c>
      <c r="AE3818" s="34">
        <v>6.242</v>
      </c>
      <c r="AF3818" s="34">
        <f t="shared" si="303"/>
        <v>1.4420000000000073</v>
      </c>
    </row>
    <row r="3819" spans="1:32" s="34" customFormat="1" x14ac:dyDescent="0.2">
      <c r="A3819" s="34" t="s">
        <v>200</v>
      </c>
      <c r="C3819" s="36">
        <v>319</v>
      </c>
      <c r="D3819" s="37">
        <v>31158</v>
      </c>
      <c r="E3819" s="37"/>
      <c r="F3819" s="37"/>
      <c r="G3819" s="37"/>
      <c r="H3819" s="37"/>
      <c r="I3819" s="37"/>
      <c r="J3819" s="38" t="str">
        <f t="shared" si="302"/>
        <v>V</v>
      </c>
      <c r="K3819" s="38"/>
      <c r="L3819" s="38"/>
      <c r="M3819" s="38"/>
      <c r="N3819" s="38"/>
      <c r="O3819" s="38"/>
      <c r="P3819" s="38"/>
      <c r="U3819" s="39">
        <v>27.95</v>
      </c>
      <c r="V3819" s="34">
        <v>8.5190000000000001</v>
      </c>
      <c r="X3819" s="39">
        <v>23.26</v>
      </c>
      <c r="Y3819" s="34">
        <v>7.09</v>
      </c>
      <c r="AA3819" s="34">
        <v>430.87200000000001</v>
      </c>
      <c r="AB3819" s="34">
        <v>422.35199999999998</v>
      </c>
      <c r="AC3819" s="34">
        <v>423.78199999999998</v>
      </c>
      <c r="AD3819" s="34">
        <v>7.6680000000000001</v>
      </c>
      <c r="AE3819" s="34">
        <v>6.2389999999999999</v>
      </c>
      <c r="AF3819" s="34">
        <f t="shared" si="303"/>
        <v>1.4300000000000068</v>
      </c>
    </row>
    <row r="3820" spans="1:32" s="34" customFormat="1" x14ac:dyDescent="0.2">
      <c r="A3820" s="34" t="s">
        <v>200</v>
      </c>
      <c r="C3820" s="36">
        <v>319</v>
      </c>
      <c r="D3820" s="37">
        <v>31165</v>
      </c>
      <c r="E3820" s="37"/>
      <c r="F3820" s="37"/>
      <c r="G3820" s="37"/>
      <c r="H3820" s="37"/>
      <c r="I3820" s="37"/>
      <c r="J3820" s="38" t="str">
        <f t="shared" si="302"/>
        <v>V</v>
      </c>
      <c r="K3820" s="38"/>
      <c r="L3820" s="38"/>
      <c r="M3820" s="38"/>
      <c r="N3820" s="38"/>
      <c r="O3820" s="38"/>
      <c r="P3820" s="38"/>
      <c r="U3820" s="39">
        <v>27.68</v>
      </c>
      <c r="V3820" s="34">
        <v>8.4369999999999994</v>
      </c>
      <c r="X3820" s="39">
        <v>23.16</v>
      </c>
      <c r="Y3820" s="34">
        <v>7.0590000000000002</v>
      </c>
      <c r="AA3820" s="34">
        <v>430.87200000000001</v>
      </c>
      <c r="AB3820" s="34">
        <v>422.435</v>
      </c>
      <c r="AC3820" s="34">
        <v>423.81200000000001</v>
      </c>
      <c r="AD3820" s="34">
        <v>7.5860000000000003</v>
      </c>
      <c r="AE3820" s="34">
        <v>6.2080000000000002</v>
      </c>
      <c r="AF3820" s="34">
        <f t="shared" si="303"/>
        <v>1.3770000000000095</v>
      </c>
    </row>
    <row r="3821" spans="1:32" s="34" customFormat="1" x14ac:dyDescent="0.2">
      <c r="A3821" s="34" t="s">
        <v>200</v>
      </c>
      <c r="C3821" s="36">
        <v>319</v>
      </c>
      <c r="D3821" s="37">
        <v>31172</v>
      </c>
      <c r="E3821" s="37"/>
      <c r="F3821" s="37"/>
      <c r="G3821" s="37"/>
      <c r="H3821" s="37"/>
      <c r="I3821" s="37"/>
      <c r="J3821" s="38" t="str">
        <f t="shared" si="302"/>
        <v>V</v>
      </c>
      <c r="K3821" s="38"/>
      <c r="L3821" s="38"/>
      <c r="M3821" s="38"/>
      <c r="N3821" s="38"/>
      <c r="O3821" s="38"/>
      <c r="P3821" s="38"/>
      <c r="U3821" s="39">
        <v>27.36</v>
      </c>
      <c r="V3821" s="34">
        <v>8.3390000000000004</v>
      </c>
      <c r="X3821" s="39">
        <v>23.03</v>
      </c>
      <c r="Y3821" s="34">
        <v>7.02</v>
      </c>
      <c r="AA3821" s="34">
        <v>430.87200000000001</v>
      </c>
      <c r="AB3821" s="34">
        <v>422.53199999999998</v>
      </c>
      <c r="AC3821" s="34">
        <v>423.85199999999998</v>
      </c>
      <c r="AD3821" s="34">
        <v>7.4880000000000004</v>
      </c>
      <c r="AE3821" s="34">
        <v>6.1689999999999996</v>
      </c>
      <c r="AF3821" s="34">
        <f t="shared" si="303"/>
        <v>1.3199999999999932</v>
      </c>
    </row>
    <row r="3822" spans="1:32" s="34" customFormat="1" x14ac:dyDescent="0.2">
      <c r="A3822" s="34" t="s">
        <v>200</v>
      </c>
      <c r="C3822" s="36">
        <v>319</v>
      </c>
      <c r="D3822" s="37">
        <v>31179</v>
      </c>
      <c r="E3822" s="37"/>
      <c r="F3822" s="37"/>
      <c r="G3822" s="37"/>
      <c r="H3822" s="37"/>
      <c r="I3822" s="37"/>
      <c r="J3822" s="38" t="str">
        <f t="shared" si="302"/>
        <v>V</v>
      </c>
      <c r="K3822" s="38"/>
      <c r="L3822" s="38"/>
      <c r="M3822" s="38"/>
      <c r="N3822" s="38"/>
      <c r="O3822" s="38"/>
      <c r="P3822" s="38"/>
      <c r="U3822" s="39">
        <v>26.86</v>
      </c>
      <c r="V3822" s="34">
        <v>8.1869999999999994</v>
      </c>
      <c r="X3822" s="39">
        <v>22.91</v>
      </c>
      <c r="Y3822" s="34">
        <v>6.9829999999999997</v>
      </c>
      <c r="AA3822" s="34">
        <v>430.87200000000001</v>
      </c>
      <c r="AB3822" s="34">
        <v>422.685</v>
      </c>
      <c r="AC3822" s="34">
        <v>423.88900000000001</v>
      </c>
      <c r="AD3822" s="34">
        <v>7.3360000000000003</v>
      </c>
      <c r="AE3822" s="34">
        <v>6.1319999999999997</v>
      </c>
      <c r="AF3822" s="34">
        <f t="shared" si="303"/>
        <v>1.2040000000000077</v>
      </c>
    </row>
    <row r="3823" spans="1:32" s="34" customFormat="1" x14ac:dyDescent="0.2">
      <c r="A3823" s="34" t="s">
        <v>200</v>
      </c>
      <c r="C3823" s="36">
        <v>319</v>
      </c>
      <c r="D3823" s="37">
        <v>31186</v>
      </c>
      <c r="E3823" s="37"/>
      <c r="F3823" s="37"/>
      <c r="G3823" s="37"/>
      <c r="H3823" s="37"/>
      <c r="I3823" s="37"/>
      <c r="J3823" s="38" t="str">
        <f t="shared" si="302"/>
        <v>V</v>
      </c>
      <c r="K3823" s="38"/>
      <c r="L3823" s="38"/>
      <c r="M3823" s="38"/>
      <c r="N3823" s="38"/>
      <c r="O3823" s="38"/>
      <c r="P3823" s="38"/>
      <c r="U3823" s="39">
        <v>26.7</v>
      </c>
      <c r="V3823" s="34">
        <v>8.1379999999999999</v>
      </c>
      <c r="X3823" s="39">
        <v>22.85</v>
      </c>
      <c r="Y3823" s="34">
        <v>6.9649999999999999</v>
      </c>
      <c r="AA3823" s="34">
        <v>430.87200000000001</v>
      </c>
      <c r="AB3823" s="34">
        <v>422.733</v>
      </c>
      <c r="AC3823" s="34">
        <v>423.90699999999998</v>
      </c>
      <c r="AD3823" s="34">
        <v>7.2869999999999999</v>
      </c>
      <c r="AE3823" s="34">
        <v>6.1139999999999999</v>
      </c>
      <c r="AF3823" s="34">
        <f t="shared" si="303"/>
        <v>1.1739999999999782</v>
      </c>
    </row>
    <row r="3824" spans="1:32" s="34" customFormat="1" x14ac:dyDescent="0.2">
      <c r="A3824" s="34" t="s">
        <v>200</v>
      </c>
      <c r="C3824" s="36">
        <v>319</v>
      </c>
      <c r="D3824" s="37">
        <v>31193</v>
      </c>
      <c r="E3824" s="37"/>
      <c r="F3824" s="37"/>
      <c r="G3824" s="37"/>
      <c r="H3824" s="37"/>
      <c r="I3824" s="37"/>
      <c r="J3824" s="38" t="str">
        <f t="shared" si="302"/>
        <v>V</v>
      </c>
      <c r="K3824" s="38"/>
      <c r="L3824" s="38"/>
      <c r="M3824" s="38"/>
      <c r="N3824" s="38"/>
      <c r="O3824" s="38"/>
      <c r="P3824" s="38"/>
      <c r="U3824" s="39">
        <v>26.55</v>
      </c>
      <c r="V3824" s="34">
        <v>8.093</v>
      </c>
      <c r="X3824" s="39">
        <v>22.79</v>
      </c>
      <c r="Y3824" s="34">
        <v>6.9459999999999997</v>
      </c>
      <c r="AA3824" s="34">
        <v>430.87200000000001</v>
      </c>
      <c r="AB3824" s="34">
        <v>422.779</v>
      </c>
      <c r="AC3824" s="34">
        <v>423.92500000000001</v>
      </c>
      <c r="AD3824" s="34">
        <v>7.242</v>
      </c>
      <c r="AE3824" s="34">
        <v>6.0949999999999998</v>
      </c>
      <c r="AF3824" s="34">
        <f t="shared" si="303"/>
        <v>1.146000000000015</v>
      </c>
    </row>
    <row r="3825" spans="1:32" s="34" customFormat="1" x14ac:dyDescent="0.2">
      <c r="A3825" s="34" t="s">
        <v>200</v>
      </c>
      <c r="C3825" s="36">
        <v>319</v>
      </c>
      <c r="D3825" s="37">
        <v>31200</v>
      </c>
      <c r="E3825" s="37"/>
      <c r="F3825" s="37"/>
      <c r="G3825" s="37"/>
      <c r="H3825" s="37"/>
      <c r="I3825" s="37"/>
      <c r="J3825" s="38" t="str">
        <f t="shared" si="302"/>
        <v>V</v>
      </c>
      <c r="K3825" s="38"/>
      <c r="L3825" s="38"/>
      <c r="M3825" s="38"/>
      <c r="N3825" s="38"/>
      <c r="O3825" s="38"/>
      <c r="P3825" s="38"/>
      <c r="U3825" s="39">
        <v>26.21</v>
      </c>
      <c r="V3825" s="34">
        <v>7.9889999999999999</v>
      </c>
      <c r="X3825" s="39">
        <v>22.7</v>
      </c>
      <c r="Y3825" s="34">
        <v>6.9189999999999996</v>
      </c>
      <c r="AA3825" s="34">
        <v>430.87200000000001</v>
      </c>
      <c r="AB3825" s="34">
        <v>422.88299999999998</v>
      </c>
      <c r="AC3825" s="34">
        <v>423.95299999999997</v>
      </c>
      <c r="AD3825" s="34">
        <v>7.1379999999999999</v>
      </c>
      <c r="AE3825" s="34">
        <v>6.0679999999999996</v>
      </c>
      <c r="AF3825" s="34">
        <f t="shared" si="303"/>
        <v>1.0699999999999932</v>
      </c>
    </row>
    <row r="3826" spans="1:32" s="34" customFormat="1" x14ac:dyDescent="0.2">
      <c r="A3826" s="34" t="s">
        <v>200</v>
      </c>
      <c r="C3826" s="36">
        <v>319</v>
      </c>
      <c r="D3826" s="37">
        <v>31207</v>
      </c>
      <c r="E3826" s="37"/>
      <c r="F3826" s="37"/>
      <c r="G3826" s="37"/>
      <c r="H3826" s="37"/>
      <c r="I3826" s="37"/>
      <c r="J3826" s="38" t="str">
        <f t="shared" si="302"/>
        <v>V</v>
      </c>
      <c r="K3826" s="38"/>
      <c r="L3826" s="38"/>
      <c r="M3826" s="38"/>
      <c r="N3826" s="38"/>
      <c r="O3826" s="38"/>
      <c r="P3826" s="38"/>
      <c r="U3826" s="39">
        <v>26.13</v>
      </c>
      <c r="V3826" s="34">
        <v>7.9649999999999999</v>
      </c>
      <c r="X3826" s="39">
        <v>22.7</v>
      </c>
      <c r="Y3826" s="34">
        <v>6.9189999999999996</v>
      </c>
      <c r="AA3826" s="34">
        <v>430.87200000000001</v>
      </c>
      <c r="AB3826" s="34">
        <v>422.90699999999998</v>
      </c>
      <c r="AC3826" s="34">
        <v>423.95299999999997</v>
      </c>
      <c r="AD3826" s="34">
        <v>7.1139999999999999</v>
      </c>
      <c r="AE3826" s="34">
        <v>6.0679999999999996</v>
      </c>
      <c r="AF3826" s="34">
        <f t="shared" si="303"/>
        <v>1.0459999999999923</v>
      </c>
    </row>
    <row r="3827" spans="1:32" s="34" customFormat="1" x14ac:dyDescent="0.2">
      <c r="A3827" s="34" t="s">
        <v>200</v>
      </c>
      <c r="C3827" s="36">
        <v>319</v>
      </c>
      <c r="D3827" s="37">
        <v>31214</v>
      </c>
      <c r="E3827" s="37"/>
      <c r="F3827" s="37"/>
      <c r="G3827" s="37"/>
      <c r="H3827" s="37"/>
      <c r="I3827" s="37"/>
      <c r="J3827" s="38" t="str">
        <f t="shared" ref="J3827:J3882" si="304">IF(ISBLANK(Q3827),"V","S")</f>
        <v>V</v>
      </c>
      <c r="K3827" s="38"/>
      <c r="L3827" s="38"/>
      <c r="M3827" s="38"/>
      <c r="N3827" s="38"/>
      <c r="O3827" s="38"/>
      <c r="P3827" s="38"/>
      <c r="U3827" s="39">
        <v>25.93</v>
      </c>
      <c r="V3827" s="34">
        <v>7.9039999999999999</v>
      </c>
      <c r="X3827" s="39">
        <v>22.69</v>
      </c>
      <c r="Y3827" s="34">
        <v>6.9160000000000004</v>
      </c>
      <c r="AA3827" s="34">
        <v>430.87200000000001</v>
      </c>
      <c r="AB3827" s="34">
        <v>422.96800000000002</v>
      </c>
      <c r="AC3827" s="34">
        <v>423.95600000000002</v>
      </c>
      <c r="AD3827" s="34">
        <v>7.0529999999999999</v>
      </c>
      <c r="AE3827" s="34">
        <v>6.0650000000000004</v>
      </c>
      <c r="AF3827" s="34">
        <f t="shared" si="303"/>
        <v>0.98799999999999955</v>
      </c>
    </row>
    <row r="3828" spans="1:32" s="34" customFormat="1" x14ac:dyDescent="0.2">
      <c r="A3828" s="34" t="s">
        <v>200</v>
      </c>
      <c r="C3828" s="36">
        <v>319</v>
      </c>
      <c r="D3828" s="37">
        <v>31228</v>
      </c>
      <c r="E3828" s="37"/>
      <c r="F3828" s="37"/>
      <c r="G3828" s="37"/>
      <c r="H3828" s="37"/>
      <c r="I3828" s="37"/>
      <c r="J3828" s="38" t="str">
        <f t="shared" si="304"/>
        <v>V</v>
      </c>
      <c r="K3828" s="38"/>
      <c r="L3828" s="38"/>
      <c r="M3828" s="38"/>
      <c r="N3828" s="38"/>
      <c r="O3828" s="38"/>
      <c r="P3828" s="38"/>
      <c r="U3828" s="39">
        <v>25.78</v>
      </c>
      <c r="V3828" s="34">
        <v>7.8579999999999997</v>
      </c>
      <c r="X3828" s="39">
        <v>22.68</v>
      </c>
      <c r="Y3828" s="34">
        <v>6.9130000000000003</v>
      </c>
      <c r="AA3828" s="34">
        <v>430.87200000000001</v>
      </c>
      <c r="AB3828" s="34">
        <v>423.01400000000001</v>
      </c>
      <c r="AC3828" s="34">
        <v>423.959</v>
      </c>
      <c r="AD3828" s="34">
        <v>7.0069999999999997</v>
      </c>
      <c r="AE3828" s="34">
        <v>6.0620000000000003</v>
      </c>
      <c r="AF3828" s="34">
        <f t="shared" si="303"/>
        <v>0.94499999999999318</v>
      </c>
    </row>
    <row r="3829" spans="1:32" s="34" customFormat="1" x14ac:dyDescent="0.2">
      <c r="A3829" s="34" t="s">
        <v>200</v>
      </c>
      <c r="C3829" s="36">
        <v>319</v>
      </c>
      <c r="D3829" s="37">
        <v>31235</v>
      </c>
      <c r="E3829" s="37"/>
      <c r="F3829" s="37"/>
      <c r="G3829" s="37"/>
      <c r="H3829" s="37"/>
      <c r="I3829" s="37"/>
      <c r="J3829" s="38" t="str">
        <f t="shared" si="304"/>
        <v>V</v>
      </c>
      <c r="K3829" s="38"/>
      <c r="L3829" s="38"/>
      <c r="M3829" s="38"/>
      <c r="N3829" s="38"/>
      <c r="O3829" s="38"/>
      <c r="P3829" s="38"/>
      <c r="U3829" s="39">
        <v>25.77</v>
      </c>
      <c r="V3829" s="34">
        <v>7.8550000000000004</v>
      </c>
      <c r="X3829" s="39">
        <v>22.68</v>
      </c>
      <c r="Y3829" s="34">
        <v>6.9130000000000003</v>
      </c>
      <c r="AA3829" s="34">
        <v>430.87200000000001</v>
      </c>
      <c r="AB3829" s="34">
        <v>423.017</v>
      </c>
      <c r="AC3829" s="34">
        <v>423.959</v>
      </c>
      <c r="AD3829" s="34">
        <v>7.0039999999999996</v>
      </c>
      <c r="AE3829" s="34">
        <v>6.0620000000000003</v>
      </c>
      <c r="AF3829" s="34">
        <f t="shared" si="303"/>
        <v>0.94200000000000728</v>
      </c>
    </row>
    <row r="3830" spans="1:32" s="34" customFormat="1" x14ac:dyDescent="0.2">
      <c r="A3830" s="34" t="s">
        <v>200</v>
      </c>
      <c r="C3830" s="36">
        <v>319</v>
      </c>
      <c r="D3830" s="37">
        <v>31242</v>
      </c>
      <c r="E3830" s="37"/>
      <c r="F3830" s="37"/>
      <c r="G3830" s="37"/>
      <c r="H3830" s="37"/>
      <c r="I3830" s="37"/>
      <c r="J3830" s="38" t="str">
        <f t="shared" si="304"/>
        <v>V</v>
      </c>
      <c r="K3830" s="38"/>
      <c r="L3830" s="38"/>
      <c r="M3830" s="38"/>
      <c r="N3830" s="38"/>
      <c r="O3830" s="38"/>
      <c r="P3830" s="38"/>
      <c r="U3830" s="39">
        <v>25.74</v>
      </c>
      <c r="V3830" s="34">
        <v>7.8460000000000001</v>
      </c>
      <c r="X3830" s="39">
        <v>22.69</v>
      </c>
      <c r="Y3830" s="34">
        <v>6.9160000000000004</v>
      </c>
      <c r="AA3830" s="34">
        <v>430.87200000000001</v>
      </c>
      <c r="AB3830" s="34">
        <v>423.02600000000001</v>
      </c>
      <c r="AC3830" s="34">
        <v>423.95600000000002</v>
      </c>
      <c r="AD3830" s="34">
        <v>6.9950000000000001</v>
      </c>
      <c r="AE3830" s="34">
        <v>6.0650000000000004</v>
      </c>
      <c r="AF3830" s="34">
        <f t="shared" si="303"/>
        <v>0.93000000000000682</v>
      </c>
    </row>
    <row r="3831" spans="1:32" s="34" customFormat="1" x14ac:dyDescent="0.2">
      <c r="A3831" s="34" t="s">
        <v>200</v>
      </c>
      <c r="C3831" s="36">
        <v>319</v>
      </c>
      <c r="D3831" s="37">
        <v>31249</v>
      </c>
      <c r="E3831" s="37"/>
      <c r="F3831" s="37"/>
      <c r="G3831" s="37"/>
      <c r="H3831" s="37"/>
      <c r="I3831" s="37"/>
      <c r="J3831" s="38" t="str">
        <f t="shared" si="304"/>
        <v>V</v>
      </c>
      <c r="K3831" s="38"/>
      <c r="L3831" s="38"/>
      <c r="M3831" s="38"/>
      <c r="N3831" s="38"/>
      <c r="O3831" s="38"/>
      <c r="P3831" s="38"/>
      <c r="U3831" s="39">
        <v>25.72</v>
      </c>
      <c r="V3831" s="34">
        <v>7.84</v>
      </c>
      <c r="X3831" s="39">
        <v>22.72</v>
      </c>
      <c r="Y3831" s="34">
        <v>6.9249999999999998</v>
      </c>
      <c r="AA3831" s="34">
        <v>430.87200000000001</v>
      </c>
      <c r="AB3831" s="34">
        <v>423.03199999999998</v>
      </c>
      <c r="AC3831" s="34">
        <v>423.947</v>
      </c>
      <c r="AD3831" s="34">
        <v>6.9889999999999999</v>
      </c>
      <c r="AE3831" s="34">
        <v>6.0739999999999998</v>
      </c>
      <c r="AF3831" s="34">
        <f t="shared" si="303"/>
        <v>0.91500000000002046</v>
      </c>
    </row>
    <row r="3832" spans="1:32" s="34" customFormat="1" x14ac:dyDescent="0.2">
      <c r="A3832" s="34" t="s">
        <v>200</v>
      </c>
      <c r="C3832" s="36">
        <v>319</v>
      </c>
      <c r="D3832" s="37">
        <v>31256</v>
      </c>
      <c r="E3832" s="37"/>
      <c r="F3832" s="37"/>
      <c r="G3832" s="37"/>
      <c r="H3832" s="37"/>
      <c r="I3832" s="37"/>
      <c r="J3832" s="38" t="str">
        <f t="shared" si="304"/>
        <v>V</v>
      </c>
      <c r="K3832" s="38"/>
      <c r="L3832" s="38"/>
      <c r="M3832" s="38"/>
      <c r="N3832" s="38"/>
      <c r="O3832" s="38"/>
      <c r="P3832" s="38"/>
      <c r="U3832" s="39">
        <v>25.6</v>
      </c>
      <c r="V3832" s="34">
        <v>7.8029999999999999</v>
      </c>
      <c r="X3832" s="39">
        <v>22.71</v>
      </c>
      <c r="Y3832" s="34">
        <v>6.9219999999999997</v>
      </c>
      <c r="AA3832" s="34">
        <v>430.87200000000001</v>
      </c>
      <c r="AB3832" s="34">
        <v>423.06900000000002</v>
      </c>
      <c r="AC3832" s="34">
        <v>423.95</v>
      </c>
      <c r="AD3832" s="34">
        <v>6.952</v>
      </c>
      <c r="AE3832" s="34">
        <v>6.0709999999999997</v>
      </c>
      <c r="AF3832" s="34">
        <f t="shared" si="303"/>
        <v>0.88099999999997181</v>
      </c>
    </row>
    <row r="3833" spans="1:32" s="34" customFormat="1" x14ac:dyDescent="0.2">
      <c r="A3833" s="34" t="s">
        <v>200</v>
      </c>
      <c r="C3833" s="36">
        <v>319</v>
      </c>
      <c r="D3833" s="37">
        <v>31263</v>
      </c>
      <c r="E3833" s="37"/>
      <c r="F3833" s="37"/>
      <c r="G3833" s="37"/>
      <c r="H3833" s="37"/>
      <c r="I3833" s="37"/>
      <c r="J3833" s="38" t="str">
        <f t="shared" si="304"/>
        <v>V</v>
      </c>
      <c r="K3833" s="38"/>
      <c r="L3833" s="38"/>
      <c r="M3833" s="38"/>
      <c r="N3833" s="38"/>
      <c r="O3833" s="38"/>
      <c r="P3833" s="38"/>
      <c r="U3833" s="39">
        <v>25.56</v>
      </c>
      <c r="V3833" s="34">
        <v>7.7910000000000004</v>
      </c>
      <c r="X3833" s="39">
        <v>22.72</v>
      </c>
      <c r="Y3833" s="34">
        <v>6.9249999999999998</v>
      </c>
      <c r="AA3833" s="34">
        <v>430.87200000000001</v>
      </c>
      <c r="AB3833" s="34">
        <v>423.08100000000002</v>
      </c>
      <c r="AC3833" s="34">
        <v>423.947</v>
      </c>
      <c r="AD3833" s="34">
        <v>6.94</v>
      </c>
      <c r="AE3833" s="34">
        <v>6.0739999999999998</v>
      </c>
      <c r="AF3833" s="34">
        <f t="shared" si="303"/>
        <v>0.86599999999998545</v>
      </c>
    </row>
    <row r="3834" spans="1:32" s="34" customFormat="1" x14ac:dyDescent="0.2">
      <c r="A3834" s="34" t="s">
        <v>200</v>
      </c>
      <c r="C3834" s="36">
        <v>319</v>
      </c>
      <c r="D3834" s="37">
        <v>31270</v>
      </c>
      <c r="E3834" s="37"/>
      <c r="F3834" s="37"/>
      <c r="G3834" s="37"/>
      <c r="H3834" s="37"/>
      <c r="I3834" s="37"/>
      <c r="J3834" s="38" t="str">
        <f t="shared" si="304"/>
        <v>V</v>
      </c>
      <c r="K3834" s="38"/>
      <c r="L3834" s="38"/>
      <c r="M3834" s="38"/>
      <c r="N3834" s="38"/>
      <c r="O3834" s="38"/>
      <c r="P3834" s="38"/>
      <c r="U3834" s="39">
        <v>25.51</v>
      </c>
      <c r="V3834" s="34">
        <v>7.7759999999999998</v>
      </c>
      <c r="X3834" s="39">
        <v>22.22</v>
      </c>
      <c r="Y3834" s="34">
        <v>6.7729999999999997</v>
      </c>
      <c r="Z3834" s="34" t="s">
        <v>60</v>
      </c>
      <c r="AA3834" s="34">
        <v>430.87200000000001</v>
      </c>
      <c r="AB3834" s="34">
        <v>423.096</v>
      </c>
      <c r="AC3834" s="34">
        <v>424.09899999999999</v>
      </c>
      <c r="AD3834" s="34">
        <v>6.9249999999999998</v>
      </c>
      <c r="AE3834" s="34">
        <v>5.9219999999999997</v>
      </c>
      <c r="AF3834" s="34">
        <f t="shared" si="303"/>
        <v>1.0029999999999859</v>
      </c>
    </row>
    <row r="3835" spans="1:32" s="34" customFormat="1" x14ac:dyDescent="0.2">
      <c r="A3835" s="34" t="s">
        <v>200</v>
      </c>
      <c r="C3835" s="36">
        <v>319</v>
      </c>
      <c r="D3835" s="37">
        <v>31272</v>
      </c>
      <c r="E3835" s="37"/>
      <c r="F3835" s="37"/>
      <c r="G3835" s="37"/>
      <c r="H3835" s="37"/>
      <c r="I3835" s="37"/>
      <c r="J3835" s="38" t="str">
        <f t="shared" si="304"/>
        <v>V</v>
      </c>
      <c r="K3835" s="38"/>
      <c r="L3835" s="38"/>
      <c r="M3835" s="38"/>
      <c r="N3835" s="38"/>
      <c r="O3835" s="38"/>
      <c r="P3835" s="38"/>
      <c r="U3835" s="39">
        <v>25.6</v>
      </c>
      <c r="V3835" s="34">
        <v>7.8029999999999999</v>
      </c>
      <c r="X3835" s="39">
        <v>22.72</v>
      </c>
      <c r="Y3835" s="34">
        <v>6.9249999999999998</v>
      </c>
      <c r="AA3835" s="34">
        <v>430.87200000000001</v>
      </c>
      <c r="AB3835" s="34">
        <v>423.06900000000002</v>
      </c>
      <c r="AC3835" s="34">
        <v>423.947</v>
      </c>
      <c r="AD3835" s="34">
        <v>6.952</v>
      </c>
      <c r="AE3835" s="34">
        <v>6.0739999999999998</v>
      </c>
      <c r="AF3835" s="34">
        <f t="shared" si="303"/>
        <v>0.8779999999999859</v>
      </c>
    </row>
    <row r="3836" spans="1:32" s="34" customFormat="1" x14ac:dyDescent="0.2">
      <c r="A3836" s="34" t="s">
        <v>200</v>
      </c>
      <c r="C3836" s="36">
        <v>319</v>
      </c>
      <c r="D3836" s="37">
        <v>31277</v>
      </c>
      <c r="E3836" s="37"/>
      <c r="F3836" s="37"/>
      <c r="G3836" s="37"/>
      <c r="H3836" s="37"/>
      <c r="I3836" s="37"/>
      <c r="J3836" s="38" t="str">
        <f t="shared" si="304"/>
        <v>V</v>
      </c>
      <c r="K3836" s="38"/>
      <c r="L3836" s="38"/>
      <c r="M3836" s="38"/>
      <c r="N3836" s="38"/>
      <c r="O3836" s="38"/>
      <c r="P3836" s="38"/>
      <c r="U3836" s="39">
        <v>25.49</v>
      </c>
      <c r="V3836" s="34">
        <v>7.7690000000000001</v>
      </c>
      <c r="X3836" s="39">
        <v>22.71</v>
      </c>
      <c r="Y3836" s="34">
        <v>6.9219999999999997</v>
      </c>
      <c r="AA3836" s="34">
        <v>430.87200000000001</v>
      </c>
      <c r="AB3836" s="34">
        <v>423.10199999999998</v>
      </c>
      <c r="AC3836" s="34">
        <v>423.95</v>
      </c>
      <c r="AD3836" s="34">
        <v>6.9180000000000001</v>
      </c>
      <c r="AE3836" s="34">
        <v>6.0709999999999997</v>
      </c>
      <c r="AF3836" s="34">
        <f t="shared" si="303"/>
        <v>0.84800000000001319</v>
      </c>
    </row>
    <row r="3837" spans="1:32" s="34" customFormat="1" x14ac:dyDescent="0.2">
      <c r="A3837" s="34" t="s">
        <v>200</v>
      </c>
      <c r="C3837" s="36">
        <v>319</v>
      </c>
      <c r="D3837" s="37">
        <v>31284</v>
      </c>
      <c r="E3837" s="37"/>
      <c r="F3837" s="37"/>
      <c r="G3837" s="37"/>
      <c r="H3837" s="37"/>
      <c r="I3837" s="37"/>
      <c r="J3837" s="38" t="str">
        <f t="shared" si="304"/>
        <v>V</v>
      </c>
      <c r="K3837" s="38"/>
      <c r="L3837" s="38"/>
      <c r="M3837" s="38"/>
      <c r="N3837" s="38"/>
      <c r="O3837" s="38"/>
      <c r="P3837" s="38"/>
      <c r="U3837" s="39">
        <v>25.46</v>
      </c>
      <c r="V3837" s="34">
        <v>7.76</v>
      </c>
      <c r="X3837" s="39">
        <v>22.72</v>
      </c>
      <c r="Y3837" s="34">
        <v>6.9249999999999998</v>
      </c>
      <c r="AA3837" s="34">
        <v>430.87200000000001</v>
      </c>
      <c r="AB3837" s="34">
        <v>423.11099999999999</v>
      </c>
      <c r="AC3837" s="34">
        <v>423.947</v>
      </c>
      <c r="AD3837" s="34">
        <v>6.9089999999999998</v>
      </c>
      <c r="AE3837" s="34">
        <v>6.0739999999999998</v>
      </c>
      <c r="AF3837" s="34">
        <f t="shared" si="303"/>
        <v>0.83600000000001273</v>
      </c>
    </row>
    <row r="3838" spans="1:32" s="34" customFormat="1" x14ac:dyDescent="0.2">
      <c r="A3838" s="34" t="s">
        <v>200</v>
      </c>
      <c r="C3838" s="36">
        <v>319</v>
      </c>
      <c r="D3838" s="37">
        <v>31291</v>
      </c>
      <c r="E3838" s="37"/>
      <c r="F3838" s="37"/>
      <c r="G3838" s="37"/>
      <c r="H3838" s="37"/>
      <c r="I3838" s="37"/>
      <c r="J3838" s="38" t="str">
        <f t="shared" si="304"/>
        <v>V</v>
      </c>
      <c r="K3838" s="38"/>
      <c r="L3838" s="38"/>
      <c r="M3838" s="38"/>
      <c r="N3838" s="38"/>
      <c r="O3838" s="38"/>
      <c r="P3838" s="38"/>
      <c r="U3838" s="39">
        <v>25.44</v>
      </c>
      <c r="V3838" s="34">
        <v>7.7539999999999996</v>
      </c>
      <c r="X3838" s="39">
        <v>22.71</v>
      </c>
      <c r="Y3838" s="34">
        <v>6.9219999999999997</v>
      </c>
      <c r="AA3838" s="34">
        <v>430.87200000000001</v>
      </c>
      <c r="AB3838" s="34">
        <v>423.11799999999999</v>
      </c>
      <c r="AC3838" s="34">
        <v>423.95</v>
      </c>
      <c r="AD3838" s="34">
        <v>6.9029999999999996</v>
      </c>
      <c r="AE3838" s="34">
        <v>6.0709999999999997</v>
      </c>
      <c r="AF3838" s="34">
        <f t="shared" si="303"/>
        <v>0.83199999999999363</v>
      </c>
    </row>
    <row r="3839" spans="1:32" s="34" customFormat="1" x14ac:dyDescent="0.2">
      <c r="A3839" s="34" t="s">
        <v>200</v>
      </c>
      <c r="C3839" s="36">
        <v>319</v>
      </c>
      <c r="D3839" s="37">
        <v>31298</v>
      </c>
      <c r="E3839" s="37"/>
      <c r="F3839" s="37"/>
      <c r="G3839" s="37"/>
      <c r="H3839" s="37"/>
      <c r="I3839" s="37"/>
      <c r="J3839" s="38" t="str">
        <f t="shared" si="304"/>
        <v>V</v>
      </c>
      <c r="K3839" s="38"/>
      <c r="L3839" s="38"/>
      <c r="M3839" s="38"/>
      <c r="N3839" s="38"/>
      <c r="O3839" s="38"/>
      <c r="P3839" s="38"/>
      <c r="U3839" s="39">
        <v>25.46</v>
      </c>
      <c r="V3839" s="34">
        <v>7.76</v>
      </c>
      <c r="X3839" s="39">
        <v>22.76</v>
      </c>
      <c r="Y3839" s="34">
        <v>6.9370000000000003</v>
      </c>
      <c r="AA3839" s="34">
        <v>430.87200000000001</v>
      </c>
      <c r="AB3839" s="34">
        <v>423.11099999999999</v>
      </c>
      <c r="AC3839" s="34">
        <v>423.93400000000003</v>
      </c>
      <c r="AD3839" s="34">
        <v>6.9089999999999998</v>
      </c>
      <c r="AE3839" s="34">
        <v>6.0860000000000003</v>
      </c>
      <c r="AF3839" s="34">
        <f t="shared" si="303"/>
        <v>0.82300000000003593</v>
      </c>
    </row>
    <row r="3840" spans="1:32" s="34" customFormat="1" x14ac:dyDescent="0.2">
      <c r="A3840" s="34" t="s">
        <v>200</v>
      </c>
      <c r="C3840" s="36">
        <v>319</v>
      </c>
      <c r="D3840" s="37">
        <v>31305</v>
      </c>
      <c r="E3840" s="37"/>
      <c r="F3840" s="37"/>
      <c r="G3840" s="37"/>
      <c r="H3840" s="37"/>
      <c r="I3840" s="37"/>
      <c r="J3840" s="38" t="str">
        <f t="shared" si="304"/>
        <v>V</v>
      </c>
      <c r="K3840" s="38"/>
      <c r="L3840" s="38"/>
      <c r="M3840" s="38"/>
      <c r="N3840" s="38"/>
      <c r="O3840" s="38"/>
      <c r="P3840" s="38"/>
      <c r="U3840" s="39">
        <v>25.49</v>
      </c>
      <c r="V3840" s="34">
        <v>7.7690000000000001</v>
      </c>
      <c r="X3840" s="39">
        <v>22.79</v>
      </c>
      <c r="Y3840" s="34">
        <v>6.9459999999999997</v>
      </c>
      <c r="AA3840" s="34">
        <v>430.87200000000001</v>
      </c>
      <c r="AB3840" s="34">
        <v>423.10199999999998</v>
      </c>
      <c r="AC3840" s="34">
        <v>423.92500000000001</v>
      </c>
      <c r="AD3840" s="34">
        <v>6.9180000000000001</v>
      </c>
      <c r="AE3840" s="34">
        <v>6.0949999999999998</v>
      </c>
      <c r="AF3840" s="34">
        <f t="shared" si="303"/>
        <v>0.82300000000003593</v>
      </c>
    </row>
    <row r="3841" spans="1:32" s="34" customFormat="1" x14ac:dyDescent="0.2">
      <c r="A3841" s="34" t="s">
        <v>200</v>
      </c>
      <c r="C3841" s="36">
        <v>319</v>
      </c>
      <c r="D3841" s="37">
        <v>31312</v>
      </c>
      <c r="E3841" s="37"/>
      <c r="F3841" s="37"/>
      <c r="G3841" s="37"/>
      <c r="H3841" s="37"/>
      <c r="I3841" s="37"/>
      <c r="J3841" s="38" t="str">
        <f t="shared" si="304"/>
        <v>V</v>
      </c>
      <c r="K3841" s="38"/>
      <c r="L3841" s="38"/>
      <c r="M3841" s="38"/>
      <c r="N3841" s="38"/>
      <c r="O3841" s="38"/>
      <c r="P3841" s="38"/>
      <c r="U3841" s="39">
        <v>25.48</v>
      </c>
      <c r="V3841" s="34">
        <v>7.766</v>
      </c>
      <c r="X3841" s="39">
        <v>22.82</v>
      </c>
      <c r="Y3841" s="34">
        <v>6.9560000000000004</v>
      </c>
      <c r="AA3841" s="34">
        <v>430.87200000000001</v>
      </c>
      <c r="AB3841" s="34">
        <v>423.10500000000002</v>
      </c>
      <c r="AC3841" s="34">
        <v>423.916</v>
      </c>
      <c r="AD3841" s="34">
        <v>6.915</v>
      </c>
      <c r="AE3841" s="34">
        <v>6.1050000000000004</v>
      </c>
      <c r="AF3841" s="34">
        <f t="shared" ref="AF3841:AF3882" si="305">AC3841-AB3841</f>
        <v>0.81099999999997863</v>
      </c>
    </row>
    <row r="3842" spans="1:32" s="34" customFormat="1" x14ac:dyDescent="0.2">
      <c r="A3842" s="34" t="s">
        <v>200</v>
      </c>
      <c r="C3842" s="36">
        <v>319</v>
      </c>
      <c r="D3842" s="37">
        <v>31317</v>
      </c>
      <c r="E3842" s="37"/>
      <c r="F3842" s="37"/>
      <c r="G3842" s="37"/>
      <c r="H3842" s="37"/>
      <c r="I3842" s="37"/>
      <c r="J3842" s="38" t="str">
        <f t="shared" si="304"/>
        <v>V</v>
      </c>
      <c r="K3842" s="38"/>
      <c r="L3842" s="38"/>
      <c r="M3842" s="38"/>
      <c r="N3842" s="38"/>
      <c r="O3842" s="38"/>
      <c r="P3842" s="38"/>
      <c r="U3842" s="39">
        <v>25.52</v>
      </c>
      <c r="V3842" s="34">
        <v>7.7789999999999999</v>
      </c>
      <c r="X3842" s="39">
        <v>22.83</v>
      </c>
      <c r="Y3842" s="34">
        <v>6.9589999999999996</v>
      </c>
      <c r="AA3842" s="34">
        <v>430.87200000000001</v>
      </c>
      <c r="AB3842" s="34">
        <v>423.09300000000002</v>
      </c>
      <c r="AC3842" s="34">
        <v>423.91300000000001</v>
      </c>
      <c r="AD3842" s="34">
        <v>6.9279999999999999</v>
      </c>
      <c r="AE3842" s="34">
        <v>6.1079999999999997</v>
      </c>
      <c r="AF3842" s="34">
        <f t="shared" si="305"/>
        <v>0.81999999999999318</v>
      </c>
    </row>
    <row r="3843" spans="1:32" s="34" customFormat="1" x14ac:dyDescent="0.2">
      <c r="A3843" s="34" t="s">
        <v>200</v>
      </c>
      <c r="C3843" s="36">
        <v>319</v>
      </c>
      <c r="D3843" s="37">
        <v>31326</v>
      </c>
      <c r="E3843" s="37"/>
      <c r="F3843" s="37"/>
      <c r="G3843" s="37"/>
      <c r="H3843" s="37"/>
      <c r="I3843" s="37"/>
      <c r="J3843" s="38" t="str">
        <f t="shared" si="304"/>
        <v>V</v>
      </c>
      <c r="K3843" s="38"/>
      <c r="L3843" s="38"/>
      <c r="M3843" s="38"/>
      <c r="N3843" s="38"/>
      <c r="O3843" s="38"/>
      <c r="P3843" s="38"/>
      <c r="U3843" s="39">
        <v>25.56</v>
      </c>
      <c r="V3843" s="34">
        <v>7.7910000000000004</v>
      </c>
      <c r="X3843" s="39">
        <v>22.83</v>
      </c>
      <c r="Y3843" s="34">
        <v>6.9589999999999996</v>
      </c>
      <c r="AA3843" s="34">
        <v>430.87200000000001</v>
      </c>
      <c r="AB3843" s="34">
        <v>423.08100000000002</v>
      </c>
      <c r="AC3843" s="34">
        <v>423.91300000000001</v>
      </c>
      <c r="AD3843" s="34">
        <v>6.94</v>
      </c>
      <c r="AE3843" s="34">
        <v>6.1079999999999997</v>
      </c>
      <c r="AF3843" s="34">
        <f t="shared" si="305"/>
        <v>0.83199999999999363</v>
      </c>
    </row>
    <row r="3844" spans="1:32" s="34" customFormat="1" x14ac:dyDescent="0.2">
      <c r="A3844" s="34" t="s">
        <v>200</v>
      </c>
      <c r="C3844" s="36">
        <v>319</v>
      </c>
      <c r="D3844" s="37">
        <v>31333</v>
      </c>
      <c r="E3844" s="37"/>
      <c r="F3844" s="37"/>
      <c r="G3844" s="37"/>
      <c r="H3844" s="37"/>
      <c r="I3844" s="37"/>
      <c r="J3844" s="38" t="str">
        <f t="shared" si="304"/>
        <v>V</v>
      </c>
      <c r="K3844" s="38"/>
      <c r="L3844" s="38"/>
      <c r="M3844" s="38"/>
      <c r="N3844" s="38"/>
      <c r="O3844" s="38"/>
      <c r="P3844" s="38"/>
      <c r="U3844" s="39">
        <v>25.64</v>
      </c>
      <c r="V3844" s="34">
        <v>7.8150000000000004</v>
      </c>
      <c r="X3844" s="39">
        <v>22.85</v>
      </c>
      <c r="Y3844" s="34">
        <v>6.9649999999999999</v>
      </c>
      <c r="AA3844" s="34">
        <v>430.87200000000001</v>
      </c>
      <c r="AB3844" s="34">
        <v>423.05700000000002</v>
      </c>
      <c r="AC3844" s="34">
        <v>423.90699999999998</v>
      </c>
      <c r="AD3844" s="34">
        <v>6.9640000000000004</v>
      </c>
      <c r="AE3844" s="34">
        <v>6.1139999999999999</v>
      </c>
      <c r="AF3844" s="34">
        <f t="shared" si="305"/>
        <v>0.84999999999996589</v>
      </c>
    </row>
    <row r="3845" spans="1:32" s="34" customFormat="1" x14ac:dyDescent="0.2">
      <c r="A3845" s="34" t="s">
        <v>200</v>
      </c>
      <c r="C3845" s="36">
        <v>319</v>
      </c>
      <c r="D3845" s="37">
        <v>31340</v>
      </c>
      <c r="E3845" s="37"/>
      <c r="F3845" s="37"/>
      <c r="G3845" s="37"/>
      <c r="H3845" s="37"/>
      <c r="I3845" s="37"/>
      <c r="J3845" s="38" t="str">
        <f t="shared" si="304"/>
        <v>V</v>
      </c>
      <c r="K3845" s="38"/>
      <c r="L3845" s="38"/>
      <c r="M3845" s="38"/>
      <c r="N3845" s="38"/>
      <c r="O3845" s="38"/>
      <c r="P3845" s="38"/>
      <c r="U3845" s="39">
        <v>25.7</v>
      </c>
      <c r="V3845" s="34">
        <v>7.8330000000000002</v>
      </c>
      <c r="X3845" s="39">
        <v>22.85</v>
      </c>
      <c r="Y3845" s="34">
        <v>6.9649999999999999</v>
      </c>
      <c r="AA3845" s="34">
        <v>430.87200000000001</v>
      </c>
      <c r="AB3845" s="34">
        <v>423.03800000000001</v>
      </c>
      <c r="AC3845" s="34">
        <v>423.90699999999998</v>
      </c>
      <c r="AD3845" s="34">
        <v>6.9820000000000002</v>
      </c>
      <c r="AE3845" s="34">
        <v>6.1139999999999999</v>
      </c>
      <c r="AF3845" s="34">
        <f t="shared" si="305"/>
        <v>0.86899999999997135</v>
      </c>
    </row>
    <row r="3846" spans="1:32" s="34" customFormat="1" x14ac:dyDescent="0.2">
      <c r="A3846" s="34" t="s">
        <v>200</v>
      </c>
      <c r="C3846" s="36">
        <v>319</v>
      </c>
      <c r="D3846" s="37">
        <v>31347</v>
      </c>
      <c r="E3846" s="37"/>
      <c r="F3846" s="37"/>
      <c r="G3846" s="37"/>
      <c r="H3846" s="37"/>
      <c r="I3846" s="37"/>
      <c r="J3846" s="38" t="str">
        <f t="shared" si="304"/>
        <v>V</v>
      </c>
      <c r="K3846" s="38"/>
      <c r="L3846" s="38"/>
      <c r="M3846" s="38"/>
      <c r="N3846" s="38"/>
      <c r="O3846" s="38"/>
      <c r="P3846" s="38"/>
      <c r="U3846" s="39">
        <v>25.81</v>
      </c>
      <c r="V3846" s="34">
        <v>7.867</v>
      </c>
      <c r="X3846" s="39">
        <v>22.87</v>
      </c>
      <c r="Y3846" s="34">
        <v>6.9710000000000001</v>
      </c>
      <c r="AA3846" s="34">
        <v>430.87200000000001</v>
      </c>
      <c r="AB3846" s="34">
        <v>423.005</v>
      </c>
      <c r="AC3846" s="34">
        <v>423.90100000000001</v>
      </c>
      <c r="AD3846" s="34">
        <v>7.016</v>
      </c>
      <c r="AE3846" s="34">
        <v>6.12</v>
      </c>
      <c r="AF3846" s="34">
        <f t="shared" si="305"/>
        <v>0.89600000000001501</v>
      </c>
    </row>
    <row r="3847" spans="1:32" s="34" customFormat="1" x14ac:dyDescent="0.2">
      <c r="A3847" s="34" t="s">
        <v>200</v>
      </c>
      <c r="C3847" s="36">
        <v>319</v>
      </c>
      <c r="D3847" s="37">
        <v>31437</v>
      </c>
      <c r="E3847" s="37"/>
      <c r="F3847" s="37"/>
      <c r="G3847" s="37"/>
      <c r="H3847" s="37"/>
      <c r="I3847" s="37"/>
      <c r="J3847" s="38" t="str">
        <f t="shared" si="304"/>
        <v>V</v>
      </c>
      <c r="K3847" s="38"/>
      <c r="L3847" s="38"/>
      <c r="M3847" s="38"/>
      <c r="N3847" s="38"/>
      <c r="O3847" s="38"/>
      <c r="P3847" s="38"/>
      <c r="U3847" s="39">
        <v>26.77</v>
      </c>
      <c r="V3847" s="34">
        <v>8.16</v>
      </c>
      <c r="X3847" s="39">
        <v>23.07</v>
      </c>
      <c r="Y3847" s="34">
        <v>7.032</v>
      </c>
      <c r="AA3847" s="34">
        <v>430.87200000000001</v>
      </c>
      <c r="AB3847" s="34">
        <v>422.71199999999999</v>
      </c>
      <c r="AC3847" s="34">
        <v>423.84</v>
      </c>
      <c r="AD3847" s="34">
        <v>7.3090000000000002</v>
      </c>
      <c r="AE3847" s="34">
        <v>6.181</v>
      </c>
      <c r="AF3847" s="34">
        <f t="shared" si="305"/>
        <v>1.1279999999999859</v>
      </c>
    </row>
    <row r="3848" spans="1:32" s="34" customFormat="1" x14ac:dyDescent="0.2">
      <c r="A3848" s="34" t="s">
        <v>200</v>
      </c>
      <c r="C3848" s="36">
        <v>319</v>
      </c>
      <c r="D3848" s="37">
        <v>31445</v>
      </c>
      <c r="E3848" s="37"/>
      <c r="F3848" s="37"/>
      <c r="G3848" s="37"/>
      <c r="H3848" s="37"/>
      <c r="I3848" s="37"/>
      <c r="J3848" s="38" t="str">
        <f t="shared" si="304"/>
        <v>V</v>
      </c>
      <c r="K3848" s="38"/>
      <c r="L3848" s="38"/>
      <c r="M3848" s="38"/>
      <c r="N3848" s="38"/>
      <c r="O3848" s="38"/>
      <c r="P3848" s="38"/>
      <c r="U3848" s="39">
        <v>26.84</v>
      </c>
      <c r="V3848" s="34">
        <v>8.1809999999999992</v>
      </c>
      <c r="X3848" s="39">
        <v>23.09</v>
      </c>
      <c r="Y3848" s="34">
        <v>7.0380000000000003</v>
      </c>
      <c r="AA3848" s="34">
        <v>430.87200000000001</v>
      </c>
      <c r="AB3848" s="34">
        <v>422.69099999999997</v>
      </c>
      <c r="AC3848" s="34">
        <v>423.834</v>
      </c>
      <c r="AD3848" s="34">
        <v>7.33</v>
      </c>
      <c r="AE3848" s="34">
        <v>6.1870000000000003</v>
      </c>
      <c r="AF3848" s="34">
        <f t="shared" si="305"/>
        <v>1.1430000000000291</v>
      </c>
    </row>
    <row r="3849" spans="1:32" s="34" customFormat="1" x14ac:dyDescent="0.2">
      <c r="A3849" s="34" t="s">
        <v>200</v>
      </c>
      <c r="C3849" s="36">
        <v>319</v>
      </c>
      <c r="D3849" s="37">
        <v>31451</v>
      </c>
      <c r="E3849" s="37"/>
      <c r="F3849" s="37"/>
      <c r="G3849" s="37"/>
      <c r="H3849" s="37"/>
      <c r="I3849" s="37"/>
      <c r="J3849" s="38" t="str">
        <f t="shared" si="304"/>
        <v>V</v>
      </c>
      <c r="K3849" s="38"/>
      <c r="L3849" s="38"/>
      <c r="M3849" s="38"/>
      <c r="N3849" s="38"/>
      <c r="O3849" s="38"/>
      <c r="P3849" s="38"/>
      <c r="U3849" s="39">
        <v>26.89</v>
      </c>
      <c r="V3849" s="34">
        <v>8.1959999999999997</v>
      </c>
      <c r="X3849" s="39">
        <v>23.11</v>
      </c>
      <c r="Y3849" s="34">
        <v>7.0439999999999996</v>
      </c>
      <c r="AA3849" s="34">
        <v>430.87200000000001</v>
      </c>
      <c r="AB3849" s="34">
        <v>422.67599999999999</v>
      </c>
      <c r="AC3849" s="34">
        <v>423.82799999999997</v>
      </c>
      <c r="AD3849" s="34">
        <v>7.3449999999999998</v>
      </c>
      <c r="AE3849" s="34">
        <v>6.1929999999999996</v>
      </c>
      <c r="AF3849" s="34">
        <f t="shared" si="305"/>
        <v>1.1519999999999868</v>
      </c>
    </row>
    <row r="3850" spans="1:32" s="34" customFormat="1" x14ac:dyDescent="0.2">
      <c r="A3850" s="34" t="s">
        <v>200</v>
      </c>
      <c r="C3850" s="36">
        <v>319</v>
      </c>
      <c r="D3850" s="37">
        <v>31458</v>
      </c>
      <c r="E3850" s="37"/>
      <c r="F3850" s="37"/>
      <c r="G3850" s="37"/>
      <c r="H3850" s="37"/>
      <c r="I3850" s="37"/>
      <c r="J3850" s="38" t="str">
        <f t="shared" si="304"/>
        <v>V</v>
      </c>
      <c r="K3850" s="38"/>
      <c r="L3850" s="38"/>
      <c r="M3850" s="38"/>
      <c r="N3850" s="38"/>
      <c r="O3850" s="38"/>
      <c r="P3850" s="38"/>
      <c r="U3850" s="39">
        <v>26.94</v>
      </c>
      <c r="V3850" s="34">
        <v>8.2110000000000003</v>
      </c>
      <c r="X3850" s="39">
        <v>23.11</v>
      </c>
      <c r="Y3850" s="34">
        <v>7.0439999999999996</v>
      </c>
      <c r="AA3850" s="34">
        <v>430.87200000000001</v>
      </c>
      <c r="AB3850" s="34">
        <v>422.66</v>
      </c>
      <c r="AC3850" s="34">
        <v>423.82799999999997</v>
      </c>
      <c r="AD3850" s="34">
        <v>7.36</v>
      </c>
      <c r="AE3850" s="34">
        <v>6.1929999999999996</v>
      </c>
      <c r="AF3850" s="34">
        <f t="shared" si="305"/>
        <v>1.1679999999999495</v>
      </c>
    </row>
    <row r="3851" spans="1:32" s="34" customFormat="1" x14ac:dyDescent="0.2">
      <c r="A3851" s="34" t="s">
        <v>200</v>
      </c>
      <c r="C3851" s="36">
        <v>319</v>
      </c>
      <c r="D3851" s="37">
        <v>31465</v>
      </c>
      <c r="E3851" s="37"/>
      <c r="F3851" s="37"/>
      <c r="G3851" s="37"/>
      <c r="H3851" s="37"/>
      <c r="I3851" s="37"/>
      <c r="J3851" s="38" t="str">
        <f t="shared" si="304"/>
        <v>V</v>
      </c>
      <c r="K3851" s="38"/>
      <c r="L3851" s="38"/>
      <c r="M3851" s="38"/>
      <c r="N3851" s="38"/>
      <c r="O3851" s="38"/>
      <c r="P3851" s="38"/>
      <c r="U3851" s="39">
        <v>27.05</v>
      </c>
      <c r="V3851" s="34">
        <v>8.2449999999999992</v>
      </c>
      <c r="X3851" s="39">
        <v>23.16</v>
      </c>
      <c r="Y3851" s="34">
        <v>7.0590000000000002</v>
      </c>
      <c r="AA3851" s="34">
        <v>430.87200000000001</v>
      </c>
      <c r="AB3851" s="34">
        <v>422.62700000000001</v>
      </c>
      <c r="AC3851" s="34">
        <v>423.81200000000001</v>
      </c>
      <c r="AD3851" s="34">
        <v>7.3940000000000001</v>
      </c>
      <c r="AE3851" s="34">
        <v>6.2080000000000002</v>
      </c>
      <c r="AF3851" s="34">
        <f t="shared" si="305"/>
        <v>1.1850000000000023</v>
      </c>
    </row>
    <row r="3852" spans="1:32" s="34" customFormat="1" x14ac:dyDescent="0.2">
      <c r="A3852" s="34" t="s">
        <v>200</v>
      </c>
      <c r="C3852" s="36">
        <v>319</v>
      </c>
      <c r="D3852" s="37">
        <v>31473</v>
      </c>
      <c r="E3852" s="37"/>
      <c r="F3852" s="37"/>
      <c r="G3852" s="37"/>
      <c r="H3852" s="37"/>
      <c r="I3852" s="37"/>
      <c r="J3852" s="38" t="str">
        <f t="shared" si="304"/>
        <v>V</v>
      </c>
      <c r="K3852" s="38"/>
      <c r="L3852" s="38"/>
      <c r="M3852" s="38"/>
      <c r="N3852" s="38"/>
      <c r="O3852" s="38"/>
      <c r="P3852" s="38"/>
      <c r="U3852" s="39">
        <v>27.22</v>
      </c>
      <c r="V3852" s="34">
        <v>8.2970000000000006</v>
      </c>
      <c r="X3852" s="39">
        <v>23.21</v>
      </c>
      <c r="Y3852" s="34">
        <v>7.0739999999999998</v>
      </c>
      <c r="AA3852" s="34">
        <v>430.87200000000001</v>
      </c>
      <c r="AB3852" s="34">
        <v>422.57499999999999</v>
      </c>
      <c r="AC3852" s="34">
        <v>423.79700000000003</v>
      </c>
      <c r="AD3852" s="34">
        <v>7.4459999999999997</v>
      </c>
      <c r="AE3852" s="34">
        <v>6.2229999999999999</v>
      </c>
      <c r="AF3852" s="34">
        <f t="shared" si="305"/>
        <v>1.2220000000000368</v>
      </c>
    </row>
    <row r="3853" spans="1:32" s="34" customFormat="1" x14ac:dyDescent="0.2">
      <c r="A3853" s="34" t="s">
        <v>200</v>
      </c>
      <c r="C3853" s="36">
        <v>319</v>
      </c>
      <c r="D3853" s="37">
        <v>31480</v>
      </c>
      <c r="E3853" s="37"/>
      <c r="F3853" s="37"/>
      <c r="G3853" s="37"/>
      <c r="H3853" s="37"/>
      <c r="I3853" s="37"/>
      <c r="J3853" s="38" t="str">
        <f t="shared" si="304"/>
        <v>V</v>
      </c>
      <c r="K3853" s="38"/>
      <c r="L3853" s="38"/>
      <c r="M3853" s="38"/>
      <c r="N3853" s="38"/>
      <c r="O3853" s="38"/>
      <c r="P3853" s="38"/>
      <c r="U3853" s="39">
        <v>27.22</v>
      </c>
      <c r="V3853" s="34">
        <v>8.2970000000000006</v>
      </c>
      <c r="X3853" s="39">
        <v>23.19</v>
      </c>
      <c r="Y3853" s="34">
        <v>7.0679999999999996</v>
      </c>
      <c r="AA3853" s="34">
        <v>430.87200000000001</v>
      </c>
      <c r="AB3853" s="34">
        <v>422.57499999999999</v>
      </c>
      <c r="AC3853" s="34">
        <v>423.803</v>
      </c>
      <c r="AD3853" s="34">
        <v>7.4459999999999997</v>
      </c>
      <c r="AE3853" s="34">
        <v>6.2169999999999996</v>
      </c>
      <c r="AF3853" s="34">
        <f t="shared" si="305"/>
        <v>1.2280000000000086</v>
      </c>
    </row>
    <row r="3854" spans="1:32" s="34" customFormat="1" x14ac:dyDescent="0.2">
      <c r="A3854" s="34" t="s">
        <v>200</v>
      </c>
      <c r="C3854" s="36">
        <v>319</v>
      </c>
      <c r="D3854" s="37">
        <v>31487</v>
      </c>
      <c r="E3854" s="37"/>
      <c r="F3854" s="37"/>
      <c r="G3854" s="37"/>
      <c r="H3854" s="37"/>
      <c r="I3854" s="37"/>
      <c r="J3854" s="38" t="str">
        <f t="shared" si="304"/>
        <v>V</v>
      </c>
      <c r="K3854" s="38"/>
      <c r="L3854" s="38"/>
      <c r="M3854" s="38"/>
      <c r="N3854" s="38"/>
      <c r="O3854" s="38"/>
      <c r="P3854" s="38"/>
      <c r="U3854" s="39">
        <v>27.16</v>
      </c>
      <c r="V3854" s="34">
        <v>8.2780000000000005</v>
      </c>
      <c r="X3854" s="39">
        <v>23.19</v>
      </c>
      <c r="Y3854" s="34">
        <v>7.0679999999999996</v>
      </c>
      <c r="AA3854" s="34">
        <v>430.87200000000001</v>
      </c>
      <c r="AB3854" s="34">
        <v>422.59300000000002</v>
      </c>
      <c r="AC3854" s="34">
        <v>423.803</v>
      </c>
      <c r="AD3854" s="34">
        <v>7.4269999999999996</v>
      </c>
      <c r="AE3854" s="34">
        <v>6.2169999999999996</v>
      </c>
      <c r="AF3854" s="34">
        <f t="shared" si="305"/>
        <v>1.2099999999999795</v>
      </c>
    </row>
    <row r="3855" spans="1:32" s="34" customFormat="1" x14ac:dyDescent="0.2">
      <c r="A3855" s="34" t="s">
        <v>200</v>
      </c>
      <c r="C3855" s="36">
        <v>319</v>
      </c>
      <c r="D3855" s="37">
        <v>31493</v>
      </c>
      <c r="E3855" s="37"/>
      <c r="F3855" s="37"/>
      <c r="G3855" s="37"/>
      <c r="H3855" s="37"/>
      <c r="I3855" s="37"/>
      <c r="J3855" s="38" t="str">
        <f t="shared" si="304"/>
        <v>V</v>
      </c>
      <c r="K3855" s="38"/>
      <c r="L3855" s="38"/>
      <c r="M3855" s="38"/>
      <c r="N3855" s="38"/>
      <c r="O3855" s="38"/>
      <c r="P3855" s="38"/>
      <c r="U3855" s="39">
        <v>27.31</v>
      </c>
      <c r="V3855" s="34">
        <v>8.3239999999999998</v>
      </c>
      <c r="X3855" s="39">
        <v>23.22</v>
      </c>
      <c r="Y3855" s="34">
        <v>7.0780000000000003</v>
      </c>
      <c r="AA3855" s="34">
        <v>430.87200000000001</v>
      </c>
      <c r="AB3855" s="34">
        <f t="shared" ref="AB3855:AB3880" si="306">AA3855-V3855</f>
        <v>422.548</v>
      </c>
      <c r="AC3855" s="34">
        <f t="shared" ref="AC3855:AC3880" si="307">AA3855-Y3855</f>
        <v>423.79400000000004</v>
      </c>
      <c r="AD3855" s="34">
        <f t="shared" ref="AD3855:AE3880" si="308">430.021-AB3855</f>
        <v>7.4730000000000132</v>
      </c>
      <c r="AE3855" s="34">
        <f t="shared" si="308"/>
        <v>6.2269999999999754</v>
      </c>
      <c r="AF3855" s="34">
        <f t="shared" si="305"/>
        <v>1.2460000000000377</v>
      </c>
    </row>
    <row r="3856" spans="1:32" s="34" customFormat="1" x14ac:dyDescent="0.2">
      <c r="A3856" s="34" t="s">
        <v>200</v>
      </c>
      <c r="C3856" s="36">
        <v>319</v>
      </c>
      <c r="D3856" s="37">
        <v>31500</v>
      </c>
      <c r="E3856" s="37"/>
      <c r="F3856" s="37"/>
      <c r="G3856" s="37"/>
      <c r="H3856" s="37"/>
      <c r="I3856" s="37"/>
      <c r="J3856" s="38" t="str">
        <f t="shared" si="304"/>
        <v>V</v>
      </c>
      <c r="K3856" s="38"/>
      <c r="L3856" s="38"/>
      <c r="M3856" s="38"/>
      <c r="N3856" s="38"/>
      <c r="O3856" s="38"/>
      <c r="P3856" s="38"/>
      <c r="U3856" s="39">
        <v>28.2</v>
      </c>
      <c r="V3856" s="34">
        <v>8.5950000000000006</v>
      </c>
      <c r="X3856" s="39">
        <v>23.08</v>
      </c>
      <c r="Y3856" s="34">
        <v>7.0350000000000001</v>
      </c>
      <c r="AA3856" s="34">
        <v>430.87200000000001</v>
      </c>
      <c r="AB3856" s="34">
        <f t="shared" si="306"/>
        <v>422.27699999999999</v>
      </c>
      <c r="AC3856" s="34">
        <f t="shared" si="307"/>
        <v>423.83699999999999</v>
      </c>
      <c r="AD3856" s="34">
        <f t="shared" si="308"/>
        <v>7.7440000000000282</v>
      </c>
      <c r="AE3856" s="34">
        <f t="shared" si="308"/>
        <v>6.1840000000000259</v>
      </c>
      <c r="AF3856" s="34">
        <f t="shared" si="305"/>
        <v>1.5600000000000023</v>
      </c>
    </row>
    <row r="3857" spans="1:32" s="34" customFormat="1" x14ac:dyDescent="0.2">
      <c r="A3857" s="34" t="s">
        <v>200</v>
      </c>
      <c r="C3857" s="36">
        <v>319</v>
      </c>
      <c r="D3857" s="37">
        <v>31507</v>
      </c>
      <c r="E3857" s="37"/>
      <c r="F3857" s="37"/>
      <c r="G3857" s="37"/>
      <c r="H3857" s="37"/>
      <c r="I3857" s="37"/>
      <c r="J3857" s="38" t="str">
        <f t="shared" si="304"/>
        <v>V</v>
      </c>
      <c r="K3857" s="38"/>
      <c r="L3857" s="38"/>
      <c r="M3857" s="38"/>
      <c r="N3857" s="38"/>
      <c r="O3857" s="38"/>
      <c r="P3857" s="38"/>
      <c r="U3857" s="39">
        <v>26.89</v>
      </c>
      <c r="V3857" s="34">
        <v>8.1959999999999997</v>
      </c>
      <c r="X3857" s="39">
        <v>23.05</v>
      </c>
      <c r="Y3857" s="34">
        <v>7.0259999999999998</v>
      </c>
      <c r="AA3857" s="34">
        <v>430.87200000000001</v>
      </c>
      <c r="AB3857" s="34">
        <f t="shared" si="306"/>
        <v>422.67599999999999</v>
      </c>
      <c r="AC3857" s="34">
        <f t="shared" si="307"/>
        <v>423.846</v>
      </c>
      <c r="AD3857" s="34">
        <f t="shared" si="308"/>
        <v>7.3450000000000273</v>
      </c>
      <c r="AE3857" s="34">
        <f t="shared" si="308"/>
        <v>6.1750000000000114</v>
      </c>
      <c r="AF3857" s="34">
        <f t="shared" si="305"/>
        <v>1.1700000000000159</v>
      </c>
    </row>
    <row r="3858" spans="1:32" s="34" customFormat="1" x14ac:dyDescent="0.2">
      <c r="A3858" s="34" t="s">
        <v>200</v>
      </c>
      <c r="C3858" s="36">
        <v>319</v>
      </c>
      <c r="D3858" s="37">
        <v>31515</v>
      </c>
      <c r="E3858" s="37"/>
      <c r="F3858" s="37"/>
      <c r="G3858" s="37"/>
      <c r="H3858" s="37"/>
      <c r="I3858" s="37"/>
      <c r="J3858" s="38" t="str">
        <f t="shared" si="304"/>
        <v>V</v>
      </c>
      <c r="K3858" s="38"/>
      <c r="L3858" s="38"/>
      <c r="M3858" s="38"/>
      <c r="N3858" s="38"/>
      <c r="O3858" s="38"/>
      <c r="P3858" s="38"/>
      <c r="U3858" s="39">
        <v>26.51</v>
      </c>
      <c r="V3858" s="34">
        <v>8.08</v>
      </c>
      <c r="X3858" s="39">
        <v>22.09</v>
      </c>
      <c r="Y3858" s="34">
        <v>6.7329999999999997</v>
      </c>
      <c r="AA3858" s="34">
        <v>430.87200000000001</v>
      </c>
      <c r="AB3858" s="34">
        <f t="shared" si="306"/>
        <v>422.79200000000003</v>
      </c>
      <c r="AC3858" s="34">
        <f t="shared" si="307"/>
        <v>424.13900000000001</v>
      </c>
      <c r="AD3858" s="34">
        <f t="shared" si="308"/>
        <v>7.228999999999985</v>
      </c>
      <c r="AE3858" s="34">
        <f t="shared" si="308"/>
        <v>5.882000000000005</v>
      </c>
      <c r="AF3858" s="34">
        <f t="shared" si="305"/>
        <v>1.34699999999998</v>
      </c>
    </row>
    <row r="3859" spans="1:32" s="34" customFormat="1" x14ac:dyDescent="0.2">
      <c r="A3859" s="34" t="s">
        <v>200</v>
      </c>
      <c r="C3859" s="36">
        <v>319</v>
      </c>
      <c r="D3859" s="37">
        <v>31522</v>
      </c>
      <c r="E3859" s="37"/>
      <c r="F3859" s="37"/>
      <c r="G3859" s="37"/>
      <c r="H3859" s="37"/>
      <c r="I3859" s="37"/>
      <c r="J3859" s="38" t="str">
        <f t="shared" si="304"/>
        <v>V</v>
      </c>
      <c r="K3859" s="38"/>
      <c r="L3859" s="38"/>
      <c r="M3859" s="38"/>
      <c r="N3859" s="38"/>
      <c r="O3859" s="38"/>
      <c r="P3859" s="38"/>
      <c r="U3859" s="39">
        <v>26.62</v>
      </c>
      <c r="V3859" s="34">
        <v>8.1140000000000008</v>
      </c>
      <c r="X3859" s="39">
        <v>22.95</v>
      </c>
      <c r="Y3859" s="34">
        <v>6.9950000000000001</v>
      </c>
      <c r="AA3859" s="34">
        <v>430.87200000000001</v>
      </c>
      <c r="AB3859" s="34">
        <f t="shared" si="306"/>
        <v>422.75800000000004</v>
      </c>
      <c r="AC3859" s="34">
        <f t="shared" si="307"/>
        <v>423.87700000000001</v>
      </c>
      <c r="AD3859" s="34">
        <f t="shared" si="308"/>
        <v>7.2629999999999768</v>
      </c>
      <c r="AE3859" s="34">
        <f t="shared" si="308"/>
        <v>6.1440000000000055</v>
      </c>
      <c r="AF3859" s="34">
        <f t="shared" si="305"/>
        <v>1.1189999999999714</v>
      </c>
    </row>
    <row r="3860" spans="1:32" s="34" customFormat="1" x14ac:dyDescent="0.2">
      <c r="A3860" s="34" t="s">
        <v>200</v>
      </c>
      <c r="C3860" s="36">
        <v>319</v>
      </c>
      <c r="D3860" s="37">
        <v>31529</v>
      </c>
      <c r="E3860" s="37"/>
      <c r="F3860" s="37"/>
      <c r="G3860" s="37"/>
      <c r="H3860" s="37"/>
      <c r="I3860" s="37"/>
      <c r="J3860" s="38" t="str">
        <f t="shared" si="304"/>
        <v>V</v>
      </c>
      <c r="K3860" s="38"/>
      <c r="L3860" s="38"/>
      <c r="M3860" s="38"/>
      <c r="N3860" s="38"/>
      <c r="O3860" s="38"/>
      <c r="P3860" s="38"/>
      <c r="U3860" s="39">
        <v>26.5</v>
      </c>
      <c r="V3860" s="34">
        <v>8.077</v>
      </c>
      <c r="X3860" s="39">
        <v>22.91</v>
      </c>
      <c r="Y3860" s="34">
        <v>6.9829999999999997</v>
      </c>
      <c r="AA3860" s="34">
        <v>430.87200000000001</v>
      </c>
      <c r="AB3860" s="34">
        <f t="shared" si="306"/>
        <v>422.79500000000002</v>
      </c>
      <c r="AC3860" s="34">
        <f t="shared" si="307"/>
        <v>423.88900000000001</v>
      </c>
      <c r="AD3860" s="34">
        <f t="shared" si="308"/>
        <v>7.2259999999999991</v>
      </c>
      <c r="AE3860" s="34">
        <f t="shared" si="308"/>
        <v>6.132000000000005</v>
      </c>
      <c r="AF3860" s="34">
        <f t="shared" si="305"/>
        <v>1.0939999999999941</v>
      </c>
    </row>
    <row r="3861" spans="1:32" s="34" customFormat="1" x14ac:dyDescent="0.2">
      <c r="A3861" s="34" t="s">
        <v>200</v>
      </c>
      <c r="C3861" s="36">
        <v>319</v>
      </c>
      <c r="D3861" s="37">
        <v>31537</v>
      </c>
      <c r="E3861" s="37"/>
      <c r="F3861" s="37"/>
      <c r="G3861" s="37"/>
      <c r="H3861" s="37"/>
      <c r="I3861" s="37"/>
      <c r="J3861" s="38" t="str">
        <f t="shared" si="304"/>
        <v>V</v>
      </c>
      <c r="K3861" s="38"/>
      <c r="L3861" s="38"/>
      <c r="M3861" s="38"/>
      <c r="N3861" s="38"/>
      <c r="O3861" s="38"/>
      <c r="P3861" s="38"/>
      <c r="U3861" s="39">
        <v>26.28</v>
      </c>
      <c r="V3861" s="34">
        <v>8.01</v>
      </c>
      <c r="X3861" s="39">
        <v>22.82</v>
      </c>
      <c r="Y3861" s="34">
        <v>6.9560000000000004</v>
      </c>
      <c r="AA3861" s="34">
        <v>430.87200000000001</v>
      </c>
      <c r="AB3861" s="34">
        <f t="shared" si="306"/>
        <v>422.86200000000002</v>
      </c>
      <c r="AC3861" s="34">
        <f t="shared" si="307"/>
        <v>423.916</v>
      </c>
      <c r="AD3861" s="34">
        <f t="shared" si="308"/>
        <v>7.1589999999999918</v>
      </c>
      <c r="AE3861" s="34">
        <f t="shared" si="308"/>
        <v>6.1050000000000182</v>
      </c>
      <c r="AF3861" s="34">
        <f t="shared" si="305"/>
        <v>1.0539999999999736</v>
      </c>
    </row>
    <row r="3862" spans="1:32" s="34" customFormat="1" x14ac:dyDescent="0.2">
      <c r="A3862" s="34" t="s">
        <v>200</v>
      </c>
      <c r="C3862" s="36">
        <v>319</v>
      </c>
      <c r="D3862" s="37">
        <v>31543</v>
      </c>
      <c r="E3862" s="37"/>
      <c r="F3862" s="37"/>
      <c r="G3862" s="37"/>
      <c r="H3862" s="37"/>
      <c r="I3862" s="37"/>
      <c r="J3862" s="38" t="str">
        <f t="shared" si="304"/>
        <v>V</v>
      </c>
      <c r="K3862" s="38"/>
      <c r="L3862" s="38"/>
      <c r="M3862" s="38"/>
      <c r="N3862" s="38"/>
      <c r="O3862" s="38"/>
      <c r="P3862" s="38"/>
      <c r="U3862" s="39">
        <v>25.87</v>
      </c>
      <c r="V3862" s="34">
        <v>7.8849999999999998</v>
      </c>
      <c r="X3862" s="39">
        <v>22.63</v>
      </c>
      <c r="Y3862" s="34">
        <v>6.8979999999999997</v>
      </c>
      <c r="AA3862" s="34">
        <v>430.87200000000001</v>
      </c>
      <c r="AB3862" s="34">
        <f t="shared" si="306"/>
        <v>422.98700000000002</v>
      </c>
      <c r="AC3862" s="34">
        <f t="shared" si="307"/>
        <v>423.97399999999999</v>
      </c>
      <c r="AD3862" s="34">
        <f t="shared" si="308"/>
        <v>7.0339999999999918</v>
      </c>
      <c r="AE3862" s="34">
        <f t="shared" si="308"/>
        <v>6.0470000000000255</v>
      </c>
      <c r="AF3862" s="34">
        <f t="shared" si="305"/>
        <v>0.98699999999996635</v>
      </c>
    </row>
    <row r="3863" spans="1:32" s="34" customFormat="1" x14ac:dyDescent="0.2">
      <c r="A3863" s="34" t="s">
        <v>200</v>
      </c>
      <c r="C3863" s="36">
        <v>319</v>
      </c>
      <c r="D3863" s="37">
        <v>31551</v>
      </c>
      <c r="E3863" s="37"/>
      <c r="F3863" s="37"/>
      <c r="G3863" s="37"/>
      <c r="H3863" s="37"/>
      <c r="I3863" s="37"/>
      <c r="J3863" s="38" t="str">
        <f t="shared" si="304"/>
        <v>V</v>
      </c>
      <c r="K3863" s="38"/>
      <c r="L3863" s="38"/>
      <c r="M3863" s="38"/>
      <c r="N3863" s="38"/>
      <c r="O3863" s="38"/>
      <c r="P3863" s="38"/>
      <c r="U3863" s="39">
        <v>25.95</v>
      </c>
      <c r="V3863" s="34">
        <v>7.91</v>
      </c>
      <c r="X3863" s="39">
        <v>22.67</v>
      </c>
      <c r="Y3863" s="34">
        <v>6.91</v>
      </c>
      <c r="AA3863" s="34">
        <v>430.87200000000001</v>
      </c>
      <c r="AB3863" s="34">
        <f t="shared" si="306"/>
        <v>422.96199999999999</v>
      </c>
      <c r="AC3863" s="34">
        <f t="shared" si="307"/>
        <v>423.96199999999999</v>
      </c>
      <c r="AD3863" s="34">
        <f t="shared" si="308"/>
        <v>7.0590000000000259</v>
      </c>
      <c r="AE3863" s="34">
        <f t="shared" si="308"/>
        <v>6.0590000000000259</v>
      </c>
      <c r="AF3863" s="34">
        <f t="shared" si="305"/>
        <v>1</v>
      </c>
    </row>
    <row r="3864" spans="1:32" s="34" customFormat="1" x14ac:dyDescent="0.2">
      <c r="A3864" s="34" t="s">
        <v>200</v>
      </c>
      <c r="C3864" s="36">
        <v>319</v>
      </c>
      <c r="D3864" s="37">
        <v>31578</v>
      </c>
      <c r="E3864" s="37"/>
      <c r="F3864" s="37"/>
      <c r="G3864" s="37"/>
      <c r="H3864" s="37"/>
      <c r="I3864" s="37"/>
      <c r="J3864" s="38" t="str">
        <f t="shared" si="304"/>
        <v>V</v>
      </c>
      <c r="K3864" s="38"/>
      <c r="L3864" s="38"/>
      <c r="M3864" s="38"/>
      <c r="N3864" s="38"/>
      <c r="O3864" s="38"/>
      <c r="P3864" s="38"/>
      <c r="U3864" s="39">
        <v>25.98</v>
      </c>
      <c r="V3864" s="34">
        <v>7.9189999999999996</v>
      </c>
      <c r="X3864" s="39">
        <v>23.12</v>
      </c>
      <c r="Y3864" s="34">
        <v>7.0469999999999997</v>
      </c>
      <c r="AA3864" s="34">
        <v>430.87200000000001</v>
      </c>
      <c r="AB3864" s="34">
        <f t="shared" si="306"/>
        <v>422.95300000000003</v>
      </c>
      <c r="AC3864" s="34">
        <f t="shared" si="307"/>
        <v>423.82499999999999</v>
      </c>
      <c r="AD3864" s="34">
        <f t="shared" si="308"/>
        <v>7.0679999999999836</v>
      </c>
      <c r="AE3864" s="34">
        <f t="shared" si="308"/>
        <v>6.1960000000000264</v>
      </c>
      <c r="AF3864" s="34">
        <f t="shared" si="305"/>
        <v>0.87199999999995725</v>
      </c>
    </row>
    <row r="3865" spans="1:32" s="34" customFormat="1" x14ac:dyDescent="0.2">
      <c r="A3865" s="34" t="s">
        <v>200</v>
      </c>
      <c r="C3865" s="36">
        <v>319</v>
      </c>
      <c r="D3865" s="37">
        <v>31592</v>
      </c>
      <c r="E3865" s="37"/>
      <c r="F3865" s="37"/>
      <c r="G3865" s="37"/>
      <c r="H3865" s="37"/>
      <c r="I3865" s="37"/>
      <c r="J3865" s="38" t="str">
        <f t="shared" si="304"/>
        <v>V</v>
      </c>
      <c r="K3865" s="38"/>
      <c r="L3865" s="38"/>
      <c r="M3865" s="38"/>
      <c r="N3865" s="38"/>
      <c r="O3865" s="38"/>
      <c r="P3865" s="38"/>
      <c r="U3865" s="39">
        <v>25.72</v>
      </c>
      <c r="V3865" s="34">
        <v>7.84</v>
      </c>
      <c r="X3865" s="39">
        <v>22.75</v>
      </c>
      <c r="Y3865" s="34">
        <v>6.9340000000000002</v>
      </c>
      <c r="AA3865" s="34">
        <v>430.87200000000001</v>
      </c>
      <c r="AB3865" s="34">
        <f t="shared" si="306"/>
        <v>423.03200000000004</v>
      </c>
      <c r="AC3865" s="34">
        <f t="shared" si="307"/>
        <v>423.93799999999999</v>
      </c>
      <c r="AD3865" s="34">
        <f t="shared" si="308"/>
        <v>6.9889999999999759</v>
      </c>
      <c r="AE3865" s="34">
        <f t="shared" si="308"/>
        <v>6.0830000000000268</v>
      </c>
      <c r="AF3865" s="34">
        <f t="shared" si="305"/>
        <v>0.90599999999994907</v>
      </c>
    </row>
    <row r="3866" spans="1:32" s="34" customFormat="1" x14ac:dyDescent="0.2">
      <c r="A3866" s="34" t="s">
        <v>200</v>
      </c>
      <c r="C3866" s="36">
        <v>319</v>
      </c>
      <c r="D3866" s="37">
        <v>31602</v>
      </c>
      <c r="E3866" s="37"/>
      <c r="F3866" s="37"/>
      <c r="G3866" s="37"/>
      <c r="H3866" s="37"/>
      <c r="I3866" s="37"/>
      <c r="J3866" s="38" t="str">
        <f t="shared" si="304"/>
        <v>V</v>
      </c>
      <c r="K3866" s="38"/>
      <c r="L3866" s="38"/>
      <c r="M3866" s="38"/>
      <c r="N3866" s="38"/>
      <c r="O3866" s="38"/>
      <c r="P3866" s="38"/>
      <c r="U3866" s="39">
        <v>25.8</v>
      </c>
      <c r="V3866" s="34">
        <v>7.8639999999999999</v>
      </c>
      <c r="X3866" s="39">
        <v>22.81</v>
      </c>
      <c r="Y3866" s="34">
        <v>6.9530000000000003</v>
      </c>
      <c r="AA3866" s="34">
        <v>430.87200000000001</v>
      </c>
      <c r="AB3866" s="34">
        <f t="shared" si="306"/>
        <v>423.00800000000004</v>
      </c>
      <c r="AC3866" s="34">
        <f t="shared" si="307"/>
        <v>423.91900000000004</v>
      </c>
      <c r="AD3866" s="34">
        <f t="shared" si="308"/>
        <v>7.0129999999999768</v>
      </c>
      <c r="AE3866" s="34">
        <f t="shared" si="308"/>
        <v>6.1019999999999754</v>
      </c>
      <c r="AF3866" s="34">
        <f t="shared" si="305"/>
        <v>0.91100000000000136</v>
      </c>
    </row>
    <row r="3867" spans="1:32" s="34" customFormat="1" x14ac:dyDescent="0.2">
      <c r="A3867" s="34" t="s">
        <v>200</v>
      </c>
      <c r="C3867" s="36">
        <v>319</v>
      </c>
      <c r="D3867" s="37">
        <v>31606</v>
      </c>
      <c r="E3867" s="37"/>
      <c r="F3867" s="37"/>
      <c r="G3867" s="37"/>
      <c r="H3867" s="37"/>
      <c r="I3867" s="37"/>
      <c r="J3867" s="38" t="str">
        <f t="shared" si="304"/>
        <v>V</v>
      </c>
      <c r="K3867" s="38"/>
      <c r="L3867" s="38"/>
      <c r="M3867" s="38"/>
      <c r="N3867" s="38"/>
      <c r="O3867" s="38"/>
      <c r="P3867" s="38"/>
      <c r="U3867" s="39">
        <v>25.18</v>
      </c>
      <c r="V3867" s="34">
        <v>7.6749999999999998</v>
      </c>
      <c r="X3867" s="39">
        <v>23.01</v>
      </c>
      <c r="Y3867" s="34">
        <v>7.0140000000000002</v>
      </c>
      <c r="AA3867" s="34">
        <v>430.87200000000001</v>
      </c>
      <c r="AB3867" s="34">
        <f t="shared" si="306"/>
        <v>423.197</v>
      </c>
      <c r="AC3867" s="34">
        <f t="shared" si="307"/>
        <v>423.858</v>
      </c>
      <c r="AD3867" s="34">
        <f t="shared" si="308"/>
        <v>6.8240000000000123</v>
      </c>
      <c r="AE3867" s="34">
        <f t="shared" si="308"/>
        <v>6.1630000000000109</v>
      </c>
      <c r="AF3867" s="34">
        <f t="shared" si="305"/>
        <v>0.66100000000000136</v>
      </c>
    </row>
    <row r="3868" spans="1:32" s="34" customFormat="1" x14ac:dyDescent="0.2">
      <c r="A3868" s="34" t="s">
        <v>200</v>
      </c>
      <c r="C3868" s="36">
        <v>319</v>
      </c>
      <c r="D3868" s="37">
        <v>31614</v>
      </c>
      <c r="E3868" s="37"/>
      <c r="F3868" s="37"/>
      <c r="G3868" s="37"/>
      <c r="H3868" s="37"/>
      <c r="I3868" s="37"/>
      <c r="J3868" s="38" t="str">
        <f t="shared" si="304"/>
        <v>V</v>
      </c>
      <c r="K3868" s="38"/>
      <c r="L3868" s="38"/>
      <c r="M3868" s="38"/>
      <c r="N3868" s="38"/>
      <c r="O3868" s="38"/>
      <c r="P3868" s="38"/>
      <c r="U3868" s="39">
        <v>25.82</v>
      </c>
      <c r="V3868" s="34">
        <v>7.87</v>
      </c>
      <c r="X3868" s="39">
        <v>22.91</v>
      </c>
      <c r="Y3868" s="34">
        <v>6.9829999999999997</v>
      </c>
      <c r="AA3868" s="34">
        <v>430.87200000000001</v>
      </c>
      <c r="AB3868" s="34">
        <f t="shared" si="306"/>
        <v>423.00200000000001</v>
      </c>
      <c r="AC3868" s="34">
        <f t="shared" si="307"/>
        <v>423.88900000000001</v>
      </c>
      <c r="AD3868" s="34">
        <f t="shared" si="308"/>
        <v>7.0190000000000055</v>
      </c>
      <c r="AE3868" s="34">
        <f t="shared" si="308"/>
        <v>6.132000000000005</v>
      </c>
      <c r="AF3868" s="34">
        <f t="shared" si="305"/>
        <v>0.88700000000000045</v>
      </c>
    </row>
    <row r="3869" spans="1:32" s="34" customFormat="1" x14ac:dyDescent="0.2">
      <c r="A3869" s="34" t="s">
        <v>200</v>
      </c>
      <c r="C3869" s="36">
        <v>319</v>
      </c>
      <c r="D3869" s="37">
        <v>31719</v>
      </c>
      <c r="E3869" s="37"/>
      <c r="F3869" s="37"/>
      <c r="G3869" s="37"/>
      <c r="H3869" s="37"/>
      <c r="I3869" s="37"/>
      <c r="J3869" s="38" t="str">
        <f t="shared" si="304"/>
        <v>V</v>
      </c>
      <c r="K3869" s="38"/>
      <c r="L3869" s="38"/>
      <c r="M3869" s="38"/>
      <c r="N3869" s="38"/>
      <c r="O3869" s="38"/>
      <c r="P3869" s="38"/>
      <c r="U3869" s="39">
        <v>26.52</v>
      </c>
      <c r="V3869" s="34">
        <v>8.0830000000000002</v>
      </c>
      <c r="X3869" s="39">
        <v>23.08</v>
      </c>
      <c r="Y3869" s="34">
        <v>7.0350000000000001</v>
      </c>
      <c r="AA3869" s="34">
        <v>430.87200000000001</v>
      </c>
      <c r="AB3869" s="34">
        <f t="shared" si="306"/>
        <v>422.78899999999999</v>
      </c>
      <c r="AC3869" s="34">
        <f t="shared" si="307"/>
        <v>423.83699999999999</v>
      </c>
      <c r="AD3869" s="34">
        <f t="shared" si="308"/>
        <v>7.2320000000000277</v>
      </c>
      <c r="AE3869" s="34">
        <f t="shared" si="308"/>
        <v>6.1840000000000259</v>
      </c>
      <c r="AF3869" s="34">
        <f t="shared" si="305"/>
        <v>1.0480000000000018</v>
      </c>
    </row>
    <row r="3870" spans="1:32" s="34" customFormat="1" x14ac:dyDescent="0.2">
      <c r="A3870" s="34" t="s">
        <v>200</v>
      </c>
      <c r="C3870" s="36">
        <v>319</v>
      </c>
      <c r="D3870" s="37">
        <v>31774</v>
      </c>
      <c r="E3870" s="37"/>
      <c r="F3870" s="37"/>
      <c r="G3870" s="37"/>
      <c r="H3870" s="37"/>
      <c r="I3870" s="37"/>
      <c r="J3870" s="38" t="str">
        <f t="shared" si="304"/>
        <v>V</v>
      </c>
      <c r="K3870" s="38"/>
      <c r="L3870" s="38"/>
      <c r="M3870" s="38"/>
      <c r="N3870" s="38"/>
      <c r="O3870" s="38"/>
      <c r="P3870" s="38"/>
      <c r="U3870" s="39">
        <v>27.43</v>
      </c>
      <c r="V3870" s="34">
        <v>8.3610000000000007</v>
      </c>
      <c r="X3870" s="39">
        <v>23.2</v>
      </c>
      <c r="Y3870" s="34">
        <v>7.0709999999999997</v>
      </c>
      <c r="AA3870" s="34">
        <v>430.87200000000001</v>
      </c>
      <c r="AB3870" s="34">
        <f t="shared" si="306"/>
        <v>422.51100000000002</v>
      </c>
      <c r="AC3870" s="34">
        <f t="shared" si="307"/>
        <v>423.80099999999999</v>
      </c>
      <c r="AD3870" s="34">
        <f t="shared" si="308"/>
        <v>7.5099999999999909</v>
      </c>
      <c r="AE3870" s="34">
        <f t="shared" si="308"/>
        <v>6.2200000000000273</v>
      </c>
      <c r="AF3870" s="34">
        <f t="shared" si="305"/>
        <v>1.2899999999999636</v>
      </c>
    </row>
    <row r="3871" spans="1:32" s="34" customFormat="1" x14ac:dyDescent="0.2">
      <c r="A3871" s="34" t="s">
        <v>200</v>
      </c>
      <c r="C3871" s="36">
        <v>319</v>
      </c>
      <c r="D3871" s="37">
        <v>31780</v>
      </c>
      <c r="E3871" s="37"/>
      <c r="F3871" s="37"/>
      <c r="G3871" s="37"/>
      <c r="H3871" s="37"/>
      <c r="I3871" s="37"/>
      <c r="J3871" s="38" t="str">
        <f t="shared" si="304"/>
        <v>V</v>
      </c>
      <c r="K3871" s="38"/>
      <c r="L3871" s="38"/>
      <c r="M3871" s="38"/>
      <c r="N3871" s="38"/>
      <c r="O3871" s="38"/>
      <c r="P3871" s="38"/>
      <c r="U3871" s="39">
        <v>27.5</v>
      </c>
      <c r="V3871" s="34">
        <v>8.3819999999999997</v>
      </c>
      <c r="X3871" s="39">
        <v>23.23</v>
      </c>
      <c r="Y3871" s="34">
        <v>7.0810000000000004</v>
      </c>
      <c r="AA3871" s="34">
        <v>430.87200000000001</v>
      </c>
      <c r="AB3871" s="34">
        <f t="shared" si="306"/>
        <v>422.49</v>
      </c>
      <c r="AC3871" s="34">
        <f t="shared" si="307"/>
        <v>423.791</v>
      </c>
      <c r="AD3871" s="34">
        <f t="shared" si="308"/>
        <v>7.5310000000000059</v>
      </c>
      <c r="AE3871" s="34">
        <f t="shared" si="308"/>
        <v>6.2300000000000182</v>
      </c>
      <c r="AF3871" s="34">
        <f t="shared" si="305"/>
        <v>1.3009999999999877</v>
      </c>
    </row>
    <row r="3872" spans="1:32" s="34" customFormat="1" x14ac:dyDescent="0.2">
      <c r="A3872" s="34" t="s">
        <v>200</v>
      </c>
      <c r="C3872" s="36">
        <v>319</v>
      </c>
      <c r="D3872" s="37">
        <v>31788</v>
      </c>
      <c r="E3872" s="37"/>
      <c r="F3872" s="37"/>
      <c r="G3872" s="37"/>
      <c r="H3872" s="37"/>
      <c r="I3872" s="37"/>
      <c r="J3872" s="38" t="str">
        <f t="shared" si="304"/>
        <v>V</v>
      </c>
      <c r="K3872" s="38"/>
      <c r="L3872" s="38"/>
      <c r="M3872" s="38"/>
      <c r="N3872" s="38"/>
      <c r="O3872" s="38"/>
      <c r="P3872" s="38"/>
      <c r="U3872" s="39">
        <v>27.56</v>
      </c>
      <c r="V3872" s="34">
        <v>8.4</v>
      </c>
      <c r="X3872" s="39">
        <v>23.25</v>
      </c>
      <c r="Y3872" s="34">
        <v>7.0869999999999997</v>
      </c>
      <c r="AA3872" s="34">
        <v>430.87200000000001</v>
      </c>
      <c r="AB3872" s="34">
        <f t="shared" si="306"/>
        <v>422.47200000000004</v>
      </c>
      <c r="AC3872" s="34">
        <f t="shared" si="307"/>
        <v>423.78500000000003</v>
      </c>
      <c r="AD3872" s="34">
        <f t="shared" si="308"/>
        <v>7.5489999999999782</v>
      </c>
      <c r="AE3872" s="34">
        <f t="shared" si="308"/>
        <v>6.23599999999999</v>
      </c>
      <c r="AF3872" s="34">
        <f t="shared" si="305"/>
        <v>1.3129999999999882</v>
      </c>
    </row>
    <row r="3873" spans="1:32" s="34" customFormat="1" x14ac:dyDescent="0.2">
      <c r="A3873" s="34" t="s">
        <v>200</v>
      </c>
      <c r="C3873" s="36">
        <v>319</v>
      </c>
      <c r="D3873" s="37">
        <v>32800</v>
      </c>
      <c r="E3873" s="37"/>
      <c r="F3873" s="37"/>
      <c r="G3873" s="37"/>
      <c r="H3873" s="37"/>
      <c r="I3873" s="37"/>
      <c r="J3873" s="38" t="str">
        <f t="shared" si="304"/>
        <v>V</v>
      </c>
      <c r="K3873" s="38"/>
      <c r="L3873" s="38"/>
      <c r="M3873" s="38"/>
      <c r="N3873" s="38"/>
      <c r="O3873" s="38"/>
      <c r="P3873" s="38"/>
      <c r="U3873" s="39">
        <v>27.47</v>
      </c>
      <c r="V3873" s="34">
        <v>8.3729999999999993</v>
      </c>
      <c r="X3873" s="39">
        <v>23.55</v>
      </c>
      <c r="Y3873" s="34">
        <v>7.1779999999999999</v>
      </c>
      <c r="AA3873" s="34">
        <v>430.87200000000001</v>
      </c>
      <c r="AB3873" s="34">
        <f t="shared" si="306"/>
        <v>422.49900000000002</v>
      </c>
      <c r="AC3873" s="34">
        <f t="shared" si="307"/>
        <v>423.69400000000002</v>
      </c>
      <c r="AD3873" s="34">
        <f t="shared" si="308"/>
        <v>7.5219999999999914</v>
      </c>
      <c r="AE3873" s="34">
        <f t="shared" si="308"/>
        <v>6.3269999999999982</v>
      </c>
      <c r="AF3873" s="34">
        <f t="shared" si="305"/>
        <v>1.1949999999999932</v>
      </c>
    </row>
    <row r="3874" spans="1:32" s="34" customFormat="1" x14ac:dyDescent="0.2">
      <c r="A3874" s="34" t="s">
        <v>200</v>
      </c>
      <c r="C3874" s="36">
        <v>319</v>
      </c>
      <c r="D3874" s="37">
        <v>33050</v>
      </c>
      <c r="E3874" s="37"/>
      <c r="F3874" s="37"/>
      <c r="G3874" s="37"/>
      <c r="H3874" s="37"/>
      <c r="I3874" s="37"/>
      <c r="J3874" s="38" t="str">
        <f t="shared" si="304"/>
        <v>V</v>
      </c>
      <c r="K3874" s="38"/>
      <c r="L3874" s="38"/>
      <c r="M3874" s="38"/>
      <c r="N3874" s="38"/>
      <c r="O3874" s="38"/>
      <c r="P3874" s="38"/>
      <c r="U3874" s="39">
        <v>27.85</v>
      </c>
      <c r="V3874" s="34">
        <v>8.4890000000000008</v>
      </c>
      <c r="X3874" s="39">
        <v>23.5</v>
      </c>
      <c r="Y3874" s="34">
        <v>7.1630000000000003</v>
      </c>
      <c r="AA3874" s="34">
        <v>430.87200000000001</v>
      </c>
      <c r="AB3874" s="34">
        <f t="shared" si="306"/>
        <v>422.38300000000004</v>
      </c>
      <c r="AC3874" s="34">
        <f t="shared" si="307"/>
        <v>423.709</v>
      </c>
      <c r="AD3874" s="34">
        <f t="shared" si="308"/>
        <v>7.6379999999999768</v>
      </c>
      <c r="AE3874" s="34">
        <f t="shared" si="308"/>
        <v>6.3120000000000118</v>
      </c>
      <c r="AF3874" s="34">
        <f t="shared" si="305"/>
        <v>1.325999999999965</v>
      </c>
    </row>
    <row r="3875" spans="1:32" s="34" customFormat="1" x14ac:dyDescent="0.2">
      <c r="A3875" s="34" t="s">
        <v>200</v>
      </c>
      <c r="C3875" s="36">
        <v>319</v>
      </c>
      <c r="D3875" s="37">
        <v>33257</v>
      </c>
      <c r="E3875" s="37"/>
      <c r="F3875" s="37"/>
      <c r="G3875" s="37"/>
      <c r="H3875" s="37"/>
      <c r="I3875" s="37"/>
      <c r="J3875" s="38" t="str">
        <f t="shared" si="304"/>
        <v>V</v>
      </c>
      <c r="K3875" s="38"/>
      <c r="L3875" s="38"/>
      <c r="M3875" s="38"/>
      <c r="N3875" s="38"/>
      <c r="O3875" s="38"/>
      <c r="P3875" s="38"/>
      <c r="U3875" s="39">
        <v>28.43</v>
      </c>
      <c r="V3875" s="34">
        <v>8.6660000000000004</v>
      </c>
      <c r="X3875" s="39">
        <v>24.06</v>
      </c>
      <c r="Y3875" s="34">
        <v>7.3339999999999996</v>
      </c>
      <c r="AA3875" s="34">
        <v>430.87200000000001</v>
      </c>
      <c r="AB3875" s="34">
        <f t="shared" si="306"/>
        <v>422.20600000000002</v>
      </c>
      <c r="AC3875" s="34">
        <f t="shared" si="307"/>
        <v>423.53800000000001</v>
      </c>
      <c r="AD3875" s="34">
        <f t="shared" si="308"/>
        <v>7.8149999999999977</v>
      </c>
      <c r="AE3875" s="34">
        <f t="shared" si="308"/>
        <v>6.4830000000000041</v>
      </c>
      <c r="AF3875" s="34">
        <f t="shared" si="305"/>
        <v>1.3319999999999936</v>
      </c>
    </row>
    <row r="3876" spans="1:32" s="34" customFormat="1" x14ac:dyDescent="0.2">
      <c r="A3876" s="34" t="s">
        <v>200</v>
      </c>
      <c r="C3876" s="36">
        <v>319</v>
      </c>
      <c r="D3876" s="37">
        <v>33306</v>
      </c>
      <c r="E3876" s="37"/>
      <c r="F3876" s="37"/>
      <c r="G3876" s="37"/>
      <c r="H3876" s="37"/>
      <c r="I3876" s="37"/>
      <c r="J3876" s="38" t="str">
        <f t="shared" si="304"/>
        <v>V</v>
      </c>
      <c r="K3876" s="38"/>
      <c r="L3876" s="38"/>
      <c r="M3876" s="38"/>
      <c r="N3876" s="38"/>
      <c r="O3876" s="38"/>
      <c r="P3876" s="38"/>
      <c r="U3876" s="39">
        <v>28.4</v>
      </c>
      <c r="V3876" s="34">
        <v>8.6560000000000006</v>
      </c>
      <c r="X3876" s="39">
        <v>24.15</v>
      </c>
      <c r="Y3876" s="34">
        <v>7.3609999999999998</v>
      </c>
      <c r="AA3876" s="34">
        <v>430.87200000000001</v>
      </c>
      <c r="AB3876" s="34">
        <f t="shared" si="306"/>
        <v>422.21600000000001</v>
      </c>
      <c r="AC3876" s="34">
        <f t="shared" si="307"/>
        <v>423.51100000000002</v>
      </c>
      <c r="AD3876" s="34">
        <f t="shared" si="308"/>
        <v>7.8050000000000068</v>
      </c>
      <c r="AE3876" s="34">
        <f t="shared" si="308"/>
        <v>6.5099999999999909</v>
      </c>
      <c r="AF3876" s="34">
        <f t="shared" si="305"/>
        <v>1.2950000000000159</v>
      </c>
    </row>
    <row r="3877" spans="1:32" s="34" customFormat="1" x14ac:dyDescent="0.2">
      <c r="A3877" s="34" t="s">
        <v>200</v>
      </c>
      <c r="C3877" s="36">
        <v>319</v>
      </c>
      <c r="D3877" s="37">
        <v>33342</v>
      </c>
      <c r="E3877" s="37"/>
      <c r="F3877" s="37"/>
      <c r="G3877" s="37"/>
      <c r="H3877" s="37"/>
      <c r="I3877" s="37"/>
      <c r="J3877" s="38" t="str">
        <f t="shared" si="304"/>
        <v>V</v>
      </c>
      <c r="K3877" s="38"/>
      <c r="L3877" s="38"/>
      <c r="M3877" s="38"/>
      <c r="N3877" s="38"/>
      <c r="O3877" s="38"/>
      <c r="P3877" s="38"/>
      <c r="U3877" s="39">
        <f>V3877*3.281</f>
        <v>28.472518000000004</v>
      </c>
      <c r="V3877" s="34">
        <v>8.6780000000000008</v>
      </c>
      <c r="X3877" s="39">
        <f>Y3877*3.281</f>
        <v>24.066134999999999</v>
      </c>
      <c r="Y3877" s="34">
        <v>7.335</v>
      </c>
      <c r="AA3877" s="34">
        <v>430.87200000000001</v>
      </c>
      <c r="AB3877" s="34">
        <f t="shared" si="306"/>
        <v>422.19400000000002</v>
      </c>
      <c r="AC3877" s="34">
        <f t="shared" si="307"/>
        <v>423.53700000000003</v>
      </c>
      <c r="AD3877" s="34">
        <f t="shared" si="308"/>
        <v>7.8269999999999982</v>
      </c>
      <c r="AE3877" s="34">
        <f t="shared" si="308"/>
        <v>6.4839999999999804</v>
      </c>
      <c r="AF3877" s="34">
        <f t="shared" si="305"/>
        <v>1.3430000000000177</v>
      </c>
    </row>
    <row r="3878" spans="1:32" s="34" customFormat="1" x14ac:dyDescent="0.2">
      <c r="A3878" s="34" t="s">
        <v>200</v>
      </c>
      <c r="C3878" s="36">
        <v>319</v>
      </c>
      <c r="D3878" s="37">
        <v>33679</v>
      </c>
      <c r="E3878" s="37"/>
      <c r="F3878" s="37"/>
      <c r="G3878" s="37"/>
      <c r="H3878" s="37"/>
      <c r="I3878" s="37"/>
      <c r="J3878" s="38" t="str">
        <f t="shared" si="304"/>
        <v>V</v>
      </c>
      <c r="K3878" s="38"/>
      <c r="L3878" s="38"/>
      <c r="M3878" s="38"/>
      <c r="N3878" s="38"/>
      <c r="O3878" s="38"/>
      <c r="P3878" s="38"/>
      <c r="U3878" s="39">
        <f>V3878*3.281</f>
        <v>28.062393000000004</v>
      </c>
      <c r="V3878" s="34">
        <v>8.5530000000000008</v>
      </c>
      <c r="X3878" s="39">
        <f>Y3878*3.281</f>
        <v>23.970986</v>
      </c>
      <c r="Y3878" s="34">
        <v>7.306</v>
      </c>
      <c r="AA3878" s="34">
        <v>430.87200000000001</v>
      </c>
      <c r="AB3878" s="34">
        <f t="shared" si="306"/>
        <v>422.31900000000002</v>
      </c>
      <c r="AC3878" s="34">
        <f t="shared" si="307"/>
        <v>423.56600000000003</v>
      </c>
      <c r="AD3878" s="34">
        <f t="shared" si="308"/>
        <v>7.7019999999999982</v>
      </c>
      <c r="AE3878" s="34">
        <f t="shared" si="308"/>
        <v>6.4549999999999841</v>
      </c>
      <c r="AF3878" s="34">
        <f t="shared" si="305"/>
        <v>1.2470000000000141</v>
      </c>
    </row>
    <row r="3879" spans="1:32" s="34" customFormat="1" x14ac:dyDescent="0.2">
      <c r="A3879" s="34" t="s">
        <v>200</v>
      </c>
      <c r="C3879" s="36">
        <v>319</v>
      </c>
      <c r="D3879" s="37">
        <v>33855</v>
      </c>
      <c r="E3879" s="37"/>
      <c r="F3879" s="37"/>
      <c r="G3879" s="37"/>
      <c r="H3879" s="37"/>
      <c r="I3879" s="37"/>
      <c r="J3879" s="38" t="str">
        <f t="shared" si="304"/>
        <v>V</v>
      </c>
      <c r="K3879" s="38"/>
      <c r="L3879" s="38"/>
      <c r="M3879" s="38"/>
      <c r="N3879" s="38"/>
      <c r="O3879" s="38"/>
      <c r="P3879" s="38"/>
      <c r="U3879" s="39">
        <f>V3879*3.281</f>
        <v>25.883809000000003</v>
      </c>
      <c r="V3879" s="34">
        <v>7.8890000000000002</v>
      </c>
      <c r="X3879" s="39">
        <f>Y3879*3.281</f>
        <v>23.455869</v>
      </c>
      <c r="Y3879" s="34">
        <v>7.149</v>
      </c>
      <c r="AA3879" s="34">
        <v>430.87200000000001</v>
      </c>
      <c r="AB3879" s="34">
        <f t="shared" si="306"/>
        <v>422.983</v>
      </c>
      <c r="AC3879" s="34">
        <f t="shared" si="307"/>
        <v>423.72300000000001</v>
      </c>
      <c r="AD3879" s="34">
        <f t="shared" si="308"/>
        <v>7.0380000000000109</v>
      </c>
      <c r="AE3879" s="34">
        <f t="shared" si="308"/>
        <v>6.2980000000000018</v>
      </c>
      <c r="AF3879" s="34">
        <f t="shared" si="305"/>
        <v>0.74000000000000909</v>
      </c>
    </row>
    <row r="3880" spans="1:32" s="34" customFormat="1" x14ac:dyDescent="0.2">
      <c r="A3880" s="34" t="s">
        <v>200</v>
      </c>
      <c r="C3880" s="36">
        <v>319</v>
      </c>
      <c r="D3880" s="37">
        <v>33765</v>
      </c>
      <c r="E3880" s="37"/>
      <c r="F3880" s="37"/>
      <c r="G3880" s="37"/>
      <c r="H3880" s="37"/>
      <c r="I3880" s="37"/>
      <c r="J3880" s="38" t="str">
        <f t="shared" si="304"/>
        <v>V</v>
      </c>
      <c r="K3880" s="38"/>
      <c r="L3880" s="38"/>
      <c r="M3880" s="38"/>
      <c r="N3880" s="38"/>
      <c r="O3880" s="38"/>
      <c r="P3880" s="38"/>
      <c r="U3880" s="39">
        <f>V3880*3.281</f>
        <v>27.055126000000001</v>
      </c>
      <c r="V3880" s="34">
        <v>8.2460000000000004</v>
      </c>
      <c r="X3880" s="39">
        <f>Y3880*3.281</f>
        <v>23.833184000000003</v>
      </c>
      <c r="Y3880" s="34">
        <v>7.2640000000000002</v>
      </c>
      <c r="AA3880" s="34">
        <v>430.87200000000001</v>
      </c>
      <c r="AB3880" s="34">
        <f t="shared" si="306"/>
        <v>422.62600000000003</v>
      </c>
      <c r="AC3880" s="34">
        <f t="shared" si="307"/>
        <v>423.608</v>
      </c>
      <c r="AD3880" s="34">
        <f t="shared" si="308"/>
        <v>7.3949999999999818</v>
      </c>
      <c r="AE3880" s="34">
        <f t="shared" si="308"/>
        <v>6.4130000000000109</v>
      </c>
      <c r="AF3880" s="34">
        <f t="shared" si="305"/>
        <v>0.9819999999999709</v>
      </c>
    </row>
    <row r="3881" spans="1:32" s="34" customFormat="1" x14ac:dyDescent="0.2">
      <c r="A3881" s="34" t="s">
        <v>200</v>
      </c>
      <c r="C3881" s="36">
        <v>319</v>
      </c>
      <c r="D3881" s="37">
        <v>33784</v>
      </c>
      <c r="E3881" s="37"/>
      <c r="F3881" s="37"/>
      <c r="G3881" s="37"/>
      <c r="H3881" s="37"/>
      <c r="I3881" s="37"/>
      <c r="J3881" s="38" t="str">
        <f t="shared" si="304"/>
        <v>V</v>
      </c>
      <c r="K3881" s="38"/>
      <c r="L3881" s="38"/>
      <c r="M3881" s="38"/>
      <c r="N3881" s="38"/>
      <c r="O3881" s="38"/>
      <c r="P3881" s="38"/>
      <c r="U3881" s="39">
        <f>V3881*3.281</f>
        <v>26.963258</v>
      </c>
      <c r="V3881" s="34">
        <v>8.218</v>
      </c>
      <c r="X3881" s="39">
        <f>Y3881*3.281</f>
        <v>23.806936</v>
      </c>
      <c r="Y3881" s="34">
        <v>7.2560000000000002</v>
      </c>
      <c r="AA3881" s="34">
        <v>430.87200000000001</v>
      </c>
      <c r="AB3881" s="34">
        <f>AA3881-V3881</f>
        <v>422.654</v>
      </c>
      <c r="AC3881" s="34">
        <f>AA3881-Y3881</f>
        <v>423.61599999999999</v>
      </c>
      <c r="AD3881" s="34">
        <f>430.021-AB3881</f>
        <v>7.3670000000000186</v>
      </c>
      <c r="AE3881" s="34">
        <f>430.021-AC3881</f>
        <v>6.4050000000000296</v>
      </c>
      <c r="AF3881" s="34">
        <f t="shared" si="305"/>
        <v>0.96199999999998909</v>
      </c>
    </row>
    <row r="3882" spans="1:32" s="34" customFormat="1" x14ac:dyDescent="0.2">
      <c r="A3882" s="34" t="s">
        <v>200</v>
      </c>
      <c r="C3882" s="36">
        <v>319</v>
      </c>
      <c r="D3882" s="37">
        <v>38558</v>
      </c>
      <c r="E3882" s="37"/>
      <c r="F3882" s="37"/>
      <c r="G3882" s="37"/>
      <c r="H3882" s="37"/>
      <c r="I3882" s="37"/>
      <c r="J3882" s="38" t="str">
        <f t="shared" si="304"/>
        <v>V</v>
      </c>
      <c r="K3882" s="38"/>
      <c r="L3882" s="38"/>
      <c r="M3882" s="38"/>
      <c r="N3882" s="38"/>
      <c r="O3882" s="38"/>
      <c r="P3882" s="38"/>
      <c r="U3882" s="39">
        <v>24.07</v>
      </c>
      <c r="V3882" s="34">
        <v>7.3369999999999997</v>
      </c>
      <c r="X3882" s="39">
        <v>22.92</v>
      </c>
      <c r="Y3882" s="34">
        <v>6.9859999999999998</v>
      </c>
      <c r="AA3882" s="34">
        <v>430.87200000000001</v>
      </c>
      <c r="AB3882" s="34">
        <f>AA3882-V3882</f>
        <v>423.53500000000003</v>
      </c>
      <c r="AC3882" s="34">
        <f>AA3882-Y3882</f>
        <v>423.88600000000002</v>
      </c>
      <c r="AD3882" s="34">
        <f>430.021-AB3882</f>
        <v>6.48599999999999</v>
      </c>
      <c r="AE3882" s="34">
        <f>430.021-AC3882</f>
        <v>6.1349999999999909</v>
      </c>
      <c r="AF3882" s="34">
        <f t="shared" si="305"/>
        <v>0.35099999999999909</v>
      </c>
    </row>
    <row r="3883" spans="1:32" s="34" customFormat="1" x14ac:dyDescent="0.2">
      <c r="A3883" s="34" t="s">
        <v>200</v>
      </c>
      <c r="C3883" s="36"/>
      <c r="D3883" s="37"/>
      <c r="E3883" s="37"/>
      <c r="F3883" s="37"/>
      <c r="G3883" s="37"/>
      <c r="H3883" s="37"/>
      <c r="I3883" s="37"/>
      <c r="J3883" s="38"/>
      <c r="K3883" s="38"/>
      <c r="L3883" s="38"/>
      <c r="M3883" s="38"/>
      <c r="N3883" s="38"/>
      <c r="O3883" s="38"/>
      <c r="P3883" s="38"/>
      <c r="U3883" s="39"/>
      <c r="X3883" s="39"/>
    </row>
    <row r="3884" spans="1:32" s="34" customFormat="1" x14ac:dyDescent="0.2">
      <c r="A3884" s="34" t="s">
        <v>200</v>
      </c>
      <c r="C3884" s="36" t="s">
        <v>61</v>
      </c>
      <c r="D3884" s="37">
        <v>33771</v>
      </c>
      <c r="E3884" s="37"/>
      <c r="F3884" s="37"/>
      <c r="G3884" s="37"/>
      <c r="H3884" s="37"/>
      <c r="I3884" s="37"/>
      <c r="J3884" s="38" t="s">
        <v>206</v>
      </c>
      <c r="K3884" s="38"/>
      <c r="L3884" s="38"/>
      <c r="M3884" s="38"/>
      <c r="N3884" s="38"/>
      <c r="O3884" s="38"/>
      <c r="P3884" s="38"/>
      <c r="U3884" s="39"/>
      <c r="V3884" s="40"/>
      <c r="W3884" s="40"/>
      <c r="X3884" s="39"/>
      <c r="Z3884" s="34">
        <v>0.995</v>
      </c>
    </row>
    <row r="3885" spans="1:32" s="34" customFormat="1" x14ac:dyDescent="0.2">
      <c r="A3885" s="34" t="s">
        <v>200</v>
      </c>
      <c r="C3885" s="36" t="s">
        <v>61</v>
      </c>
      <c r="D3885" s="37">
        <v>34341</v>
      </c>
      <c r="E3885" s="37"/>
      <c r="F3885" s="37"/>
      <c r="G3885" s="37"/>
      <c r="H3885" s="37"/>
      <c r="I3885" s="37"/>
      <c r="J3885" s="38" t="s">
        <v>206</v>
      </c>
      <c r="K3885" s="38"/>
      <c r="L3885" s="38"/>
      <c r="M3885" s="38"/>
      <c r="N3885" s="38"/>
      <c r="O3885" s="38"/>
      <c r="P3885" s="38"/>
      <c r="U3885" s="39"/>
      <c r="X3885" s="39"/>
      <c r="Z3885" s="34" t="s">
        <v>62</v>
      </c>
    </row>
    <row r="3886" spans="1:32" s="34" customFormat="1" x14ac:dyDescent="0.2">
      <c r="A3886" s="34" t="s">
        <v>200</v>
      </c>
      <c r="C3886" s="36" t="s">
        <v>61</v>
      </c>
      <c r="D3886" s="37">
        <v>34366</v>
      </c>
      <c r="E3886" s="37"/>
      <c r="F3886" s="37"/>
      <c r="G3886" s="37"/>
      <c r="H3886" s="37"/>
      <c r="I3886" s="37"/>
      <c r="J3886" s="38" t="s">
        <v>206</v>
      </c>
      <c r="K3886" s="38"/>
      <c r="L3886" s="38"/>
      <c r="M3886" s="38"/>
      <c r="N3886" s="38"/>
      <c r="O3886" s="38"/>
      <c r="P3886" s="38"/>
      <c r="U3886" s="39"/>
      <c r="X3886" s="39"/>
      <c r="Z3886" s="34" t="s">
        <v>62</v>
      </c>
    </row>
    <row r="3887" spans="1:32" s="34" customFormat="1" x14ac:dyDescent="0.2">
      <c r="A3887" s="34" t="s">
        <v>200</v>
      </c>
      <c r="C3887" s="36" t="s">
        <v>61</v>
      </c>
      <c r="D3887" s="37">
        <v>34402</v>
      </c>
      <c r="E3887" s="37"/>
      <c r="F3887" s="37"/>
      <c r="G3887" s="37"/>
      <c r="H3887" s="37"/>
      <c r="I3887" s="37"/>
      <c r="J3887" s="38" t="s">
        <v>206</v>
      </c>
      <c r="K3887" s="38"/>
      <c r="L3887" s="38"/>
      <c r="M3887" s="38"/>
      <c r="N3887" s="38"/>
      <c r="O3887" s="38"/>
      <c r="P3887" s="38"/>
      <c r="U3887" s="39"/>
      <c r="X3887" s="39"/>
      <c r="Z3887" s="34" t="s">
        <v>62</v>
      </c>
    </row>
    <row r="3888" spans="1:32" s="34" customFormat="1" x14ac:dyDescent="0.2">
      <c r="A3888" s="34" t="s">
        <v>200</v>
      </c>
      <c r="C3888" s="36" t="s">
        <v>61</v>
      </c>
      <c r="D3888" s="37">
        <v>34488</v>
      </c>
      <c r="E3888" s="37"/>
      <c r="F3888" s="37"/>
      <c r="G3888" s="37"/>
      <c r="H3888" s="37"/>
      <c r="I3888" s="37"/>
      <c r="J3888" s="38" t="s">
        <v>206</v>
      </c>
      <c r="K3888" s="38"/>
      <c r="L3888" s="38"/>
      <c r="M3888" s="38"/>
      <c r="N3888" s="38"/>
      <c r="O3888" s="38"/>
      <c r="P3888" s="38"/>
      <c r="U3888" s="39"/>
      <c r="X3888" s="39"/>
      <c r="Z3888" s="34">
        <v>1.69</v>
      </c>
    </row>
    <row r="3889" spans="1:26" s="34" customFormat="1" x14ac:dyDescent="0.2">
      <c r="A3889" s="34" t="s">
        <v>200</v>
      </c>
      <c r="C3889" s="36" t="s">
        <v>61</v>
      </c>
      <c r="D3889" s="37">
        <v>34522</v>
      </c>
      <c r="E3889" s="37"/>
      <c r="F3889" s="37"/>
      <c r="G3889" s="37"/>
      <c r="H3889" s="37"/>
      <c r="I3889" s="37"/>
      <c r="J3889" s="38" t="s">
        <v>206</v>
      </c>
      <c r="K3889" s="38"/>
      <c r="L3889" s="38"/>
      <c r="M3889" s="38"/>
      <c r="N3889" s="38"/>
      <c r="O3889" s="38"/>
      <c r="P3889" s="38"/>
      <c r="U3889" s="39"/>
      <c r="X3889" s="39"/>
      <c r="Z3889" s="34">
        <v>1.85</v>
      </c>
    </row>
    <row r="3890" spans="1:26" s="34" customFormat="1" x14ac:dyDescent="0.2">
      <c r="A3890" s="34" t="s">
        <v>200</v>
      </c>
      <c r="C3890" s="36" t="s">
        <v>61</v>
      </c>
      <c r="D3890" s="37">
        <v>34561</v>
      </c>
      <c r="E3890" s="37"/>
      <c r="F3890" s="37"/>
      <c r="G3890" s="37"/>
      <c r="H3890" s="37"/>
      <c r="I3890" s="37"/>
      <c r="J3890" s="38" t="s">
        <v>206</v>
      </c>
      <c r="K3890" s="38"/>
      <c r="L3890" s="38"/>
      <c r="M3890" s="38"/>
      <c r="N3890" s="38"/>
      <c r="O3890" s="38"/>
      <c r="P3890" s="38"/>
      <c r="U3890" s="39"/>
      <c r="X3890" s="39"/>
      <c r="Z3890" s="34">
        <v>1.94</v>
      </c>
    </row>
    <row r="3891" spans="1:26" s="34" customFormat="1" x14ac:dyDescent="0.2">
      <c r="A3891" s="34" t="s">
        <v>200</v>
      </c>
      <c r="C3891" s="36" t="s">
        <v>61</v>
      </c>
      <c r="D3891" s="37">
        <v>34589</v>
      </c>
      <c r="E3891" s="37"/>
      <c r="F3891" s="37"/>
      <c r="G3891" s="37"/>
      <c r="H3891" s="37"/>
      <c r="I3891" s="37"/>
      <c r="J3891" s="38" t="s">
        <v>206</v>
      </c>
      <c r="K3891" s="38"/>
      <c r="L3891" s="38"/>
      <c r="M3891" s="38"/>
      <c r="N3891" s="38"/>
      <c r="O3891" s="38"/>
      <c r="P3891" s="38"/>
      <c r="U3891" s="39"/>
      <c r="X3891" s="39"/>
      <c r="Z3891" s="34">
        <v>1.97</v>
      </c>
    </row>
    <row r="3892" spans="1:26" s="34" customFormat="1" x14ac:dyDescent="0.2">
      <c r="A3892" s="34" t="s">
        <v>200</v>
      </c>
      <c r="C3892" s="36" t="s">
        <v>61</v>
      </c>
      <c r="D3892" s="37">
        <v>34611</v>
      </c>
      <c r="E3892" s="37"/>
      <c r="F3892" s="37"/>
      <c r="G3892" s="37"/>
      <c r="H3892" s="37"/>
      <c r="I3892" s="37"/>
      <c r="J3892" s="38" t="s">
        <v>206</v>
      </c>
      <c r="K3892" s="38"/>
      <c r="L3892" s="38"/>
      <c r="M3892" s="38"/>
      <c r="N3892" s="38"/>
      <c r="O3892" s="38"/>
      <c r="P3892" s="38"/>
      <c r="U3892" s="39"/>
      <c r="X3892" s="39"/>
      <c r="Z3892" s="34">
        <v>2.0499999999999998</v>
      </c>
    </row>
    <row r="3893" spans="1:26" s="34" customFormat="1" x14ac:dyDescent="0.2">
      <c r="A3893" s="34" t="s">
        <v>200</v>
      </c>
      <c r="C3893" s="36" t="s">
        <v>61</v>
      </c>
      <c r="D3893" s="37">
        <v>34648</v>
      </c>
      <c r="E3893" s="37"/>
      <c r="F3893" s="37"/>
      <c r="G3893" s="37"/>
      <c r="H3893" s="37"/>
      <c r="I3893" s="37"/>
      <c r="J3893" s="38" t="s">
        <v>206</v>
      </c>
      <c r="K3893" s="38"/>
      <c r="L3893" s="38"/>
      <c r="M3893" s="38"/>
      <c r="N3893" s="38"/>
      <c r="O3893" s="38"/>
      <c r="P3893" s="38"/>
      <c r="U3893" s="39"/>
      <c r="X3893" s="39"/>
      <c r="Z3893" s="34">
        <v>2.3199999999999998</v>
      </c>
    </row>
    <row r="3894" spans="1:26" s="34" customFormat="1" x14ac:dyDescent="0.2">
      <c r="A3894" s="34" t="s">
        <v>200</v>
      </c>
      <c r="C3894" s="36" t="s">
        <v>61</v>
      </c>
      <c r="D3894" s="37">
        <v>34676</v>
      </c>
      <c r="E3894" s="37"/>
      <c r="F3894" s="37"/>
      <c r="G3894" s="37"/>
      <c r="H3894" s="37"/>
      <c r="I3894" s="37"/>
      <c r="J3894" s="38" t="s">
        <v>206</v>
      </c>
      <c r="K3894" s="38"/>
      <c r="L3894" s="38"/>
      <c r="M3894" s="38"/>
      <c r="N3894" s="38"/>
      <c r="O3894" s="38"/>
      <c r="P3894" s="38"/>
      <c r="U3894" s="39"/>
      <c r="X3894" s="39"/>
      <c r="Z3894" s="34">
        <v>2.4700000000000002</v>
      </c>
    </row>
    <row r="3895" spans="1:26" s="34" customFormat="1" x14ac:dyDescent="0.2">
      <c r="A3895" s="34" t="s">
        <v>200</v>
      </c>
      <c r="C3895" s="36" t="s">
        <v>61</v>
      </c>
      <c r="D3895" s="37">
        <v>34702</v>
      </c>
      <c r="E3895" s="37"/>
      <c r="F3895" s="37"/>
      <c r="G3895" s="37"/>
      <c r="H3895" s="37"/>
      <c r="I3895" s="37"/>
      <c r="J3895" s="38" t="s">
        <v>206</v>
      </c>
      <c r="K3895" s="38"/>
      <c r="L3895" s="38"/>
      <c r="M3895" s="38"/>
      <c r="N3895" s="38"/>
      <c r="O3895" s="38"/>
      <c r="P3895" s="38"/>
      <c r="U3895" s="39"/>
      <c r="X3895" s="39"/>
      <c r="Z3895" s="34" t="s">
        <v>53</v>
      </c>
    </row>
    <row r="3896" spans="1:26" s="34" customFormat="1" x14ac:dyDescent="0.2">
      <c r="A3896" s="34" t="s">
        <v>200</v>
      </c>
      <c r="C3896" s="36" t="s">
        <v>61</v>
      </c>
      <c r="D3896" s="37">
        <v>34775</v>
      </c>
      <c r="E3896" s="37"/>
      <c r="F3896" s="37"/>
      <c r="G3896" s="37"/>
      <c r="H3896" s="37"/>
      <c r="I3896" s="37"/>
      <c r="J3896" s="38" t="s">
        <v>206</v>
      </c>
      <c r="K3896" s="38"/>
      <c r="L3896" s="38"/>
      <c r="M3896" s="38"/>
      <c r="N3896" s="38"/>
      <c r="O3896" s="38"/>
      <c r="P3896" s="38"/>
      <c r="U3896" s="39"/>
      <c r="X3896" s="39"/>
      <c r="Z3896" s="34">
        <v>2.36</v>
      </c>
    </row>
    <row r="3897" spans="1:26" s="34" customFormat="1" x14ac:dyDescent="0.2">
      <c r="A3897" s="34" t="s">
        <v>200</v>
      </c>
      <c r="C3897" s="36" t="s">
        <v>61</v>
      </c>
      <c r="D3897" s="37">
        <v>34817</v>
      </c>
      <c r="E3897" s="37"/>
      <c r="F3897" s="37"/>
      <c r="G3897" s="37"/>
      <c r="H3897" s="37"/>
      <c r="I3897" s="37"/>
      <c r="J3897" s="38" t="s">
        <v>206</v>
      </c>
      <c r="K3897" s="38"/>
      <c r="L3897" s="38"/>
      <c r="M3897" s="38"/>
      <c r="N3897" s="38"/>
      <c r="O3897" s="38"/>
      <c r="P3897" s="38"/>
      <c r="U3897" s="39"/>
      <c r="X3897" s="39"/>
      <c r="Z3897" s="34">
        <v>2.36</v>
      </c>
    </row>
    <row r="3898" spans="1:26" s="34" customFormat="1" x14ac:dyDescent="0.2">
      <c r="A3898" s="34" t="s">
        <v>200</v>
      </c>
      <c r="C3898" s="36" t="s">
        <v>61</v>
      </c>
      <c r="D3898" s="37">
        <v>34859</v>
      </c>
      <c r="E3898" s="37"/>
      <c r="F3898" s="37"/>
      <c r="G3898" s="37"/>
      <c r="H3898" s="37"/>
      <c r="I3898" s="37"/>
      <c r="J3898" s="38" t="s">
        <v>206</v>
      </c>
      <c r="K3898" s="38"/>
      <c r="L3898" s="38"/>
      <c r="M3898" s="38"/>
      <c r="N3898" s="38"/>
      <c r="O3898" s="38"/>
      <c r="P3898" s="38"/>
      <c r="U3898" s="39"/>
      <c r="X3898" s="39"/>
      <c r="Z3898" s="34">
        <v>2.15</v>
      </c>
    </row>
    <row r="3899" spans="1:26" s="34" customFormat="1" x14ac:dyDescent="0.2">
      <c r="A3899" s="34" t="s">
        <v>200</v>
      </c>
      <c r="C3899" s="36" t="s">
        <v>61</v>
      </c>
      <c r="D3899" s="37">
        <v>35286</v>
      </c>
      <c r="E3899" s="37"/>
      <c r="F3899" s="37"/>
      <c r="G3899" s="37"/>
      <c r="H3899" s="37"/>
      <c r="I3899" s="37"/>
      <c r="J3899" s="38" t="s">
        <v>206</v>
      </c>
      <c r="K3899" s="38"/>
      <c r="L3899" s="38"/>
      <c r="M3899" s="38"/>
      <c r="N3899" s="38"/>
      <c r="O3899" s="38"/>
      <c r="P3899" s="38"/>
      <c r="U3899" s="39"/>
      <c r="X3899" s="39"/>
      <c r="Z3899" s="34">
        <v>2.16</v>
      </c>
    </row>
    <row r="3900" spans="1:26" s="34" customFormat="1" x14ac:dyDescent="0.2">
      <c r="A3900" s="34" t="s">
        <v>200</v>
      </c>
      <c r="C3900" s="36" t="s">
        <v>61</v>
      </c>
      <c r="D3900" s="37">
        <v>35311</v>
      </c>
      <c r="E3900" s="37"/>
      <c r="F3900" s="37"/>
      <c r="G3900" s="37"/>
      <c r="H3900" s="37"/>
      <c r="I3900" s="37"/>
      <c r="J3900" s="38" t="s">
        <v>206</v>
      </c>
      <c r="K3900" s="38"/>
      <c r="L3900" s="38"/>
      <c r="M3900" s="38"/>
      <c r="N3900" s="38"/>
      <c r="O3900" s="38"/>
      <c r="P3900" s="38"/>
      <c r="U3900" s="39"/>
      <c r="V3900" s="40"/>
      <c r="W3900" s="40"/>
      <c r="X3900" s="39"/>
      <c r="Z3900" s="34">
        <v>1.91</v>
      </c>
    </row>
    <row r="3901" spans="1:26" s="34" customFormat="1" x14ac:dyDescent="0.2">
      <c r="A3901" s="34" t="s">
        <v>200</v>
      </c>
      <c r="C3901" s="36" t="s">
        <v>61</v>
      </c>
      <c r="D3901" s="37">
        <v>35551</v>
      </c>
      <c r="E3901" s="37"/>
      <c r="F3901" s="37"/>
      <c r="G3901" s="37"/>
      <c r="H3901" s="37"/>
      <c r="I3901" s="37"/>
      <c r="J3901" s="38" t="s">
        <v>206</v>
      </c>
      <c r="K3901" s="38"/>
      <c r="L3901" s="38"/>
      <c r="M3901" s="38"/>
      <c r="N3901" s="38"/>
      <c r="O3901" s="38"/>
      <c r="P3901" s="38"/>
      <c r="U3901" s="39"/>
      <c r="V3901" s="40"/>
      <c r="W3901" s="40"/>
      <c r="X3901" s="39"/>
      <c r="Z3901" s="34">
        <v>2.35</v>
      </c>
    </row>
    <row r="3902" spans="1:26" s="34" customFormat="1" x14ac:dyDescent="0.2">
      <c r="A3902" s="34" t="s">
        <v>200</v>
      </c>
      <c r="C3902" s="36" t="s">
        <v>61</v>
      </c>
      <c r="D3902" s="37">
        <v>35586</v>
      </c>
      <c r="E3902" s="37"/>
      <c r="F3902" s="37"/>
      <c r="G3902" s="37"/>
      <c r="H3902" s="37"/>
      <c r="I3902" s="37"/>
      <c r="J3902" s="38" t="s">
        <v>206</v>
      </c>
      <c r="K3902" s="38"/>
      <c r="L3902" s="38"/>
      <c r="M3902" s="38"/>
      <c r="N3902" s="38"/>
      <c r="O3902" s="38"/>
      <c r="P3902" s="38"/>
      <c r="U3902" s="39"/>
      <c r="V3902" s="40"/>
      <c r="W3902" s="40"/>
      <c r="X3902" s="39"/>
      <c r="Z3902" s="34">
        <v>2.2799999999999998</v>
      </c>
    </row>
    <row r="3903" spans="1:26" s="34" customFormat="1" x14ac:dyDescent="0.2">
      <c r="A3903" s="34" t="s">
        <v>200</v>
      </c>
      <c r="C3903" s="36" t="s">
        <v>61</v>
      </c>
      <c r="D3903" s="37">
        <v>35651</v>
      </c>
      <c r="E3903" s="37"/>
      <c r="F3903" s="37"/>
      <c r="G3903" s="37"/>
      <c r="H3903" s="37"/>
      <c r="I3903" s="37"/>
      <c r="J3903" s="38" t="s">
        <v>206</v>
      </c>
      <c r="K3903" s="38"/>
      <c r="L3903" s="38"/>
      <c r="M3903" s="38"/>
      <c r="N3903" s="38"/>
      <c r="O3903" s="38"/>
      <c r="P3903" s="38"/>
      <c r="U3903" s="39"/>
      <c r="V3903" s="40"/>
      <c r="W3903" s="40"/>
      <c r="X3903" s="39"/>
      <c r="Z3903" s="34">
        <v>2.98</v>
      </c>
    </row>
    <row r="3904" spans="1:26" s="34" customFormat="1" x14ac:dyDescent="0.2">
      <c r="A3904" s="34" t="s">
        <v>200</v>
      </c>
      <c r="C3904" s="36" t="s">
        <v>63</v>
      </c>
      <c r="D3904" s="37">
        <v>34341</v>
      </c>
      <c r="E3904" s="37"/>
      <c r="F3904" s="37"/>
      <c r="G3904" s="37"/>
      <c r="H3904" s="37"/>
      <c r="I3904" s="37"/>
      <c r="J3904" s="38" t="s">
        <v>206</v>
      </c>
      <c r="K3904" s="38"/>
      <c r="L3904" s="38"/>
      <c r="M3904" s="38"/>
      <c r="N3904" s="38"/>
      <c r="O3904" s="38"/>
      <c r="P3904" s="38"/>
      <c r="U3904" s="39"/>
      <c r="X3904" s="39"/>
      <c r="Z3904" s="34" t="s">
        <v>62</v>
      </c>
    </row>
    <row r="3905" spans="1:28" s="34" customFormat="1" x14ac:dyDescent="0.2">
      <c r="A3905" s="34" t="s">
        <v>200</v>
      </c>
      <c r="C3905" s="36" t="s">
        <v>63</v>
      </c>
      <c r="D3905" s="37">
        <v>34366</v>
      </c>
      <c r="E3905" s="37"/>
      <c r="F3905" s="37"/>
      <c r="G3905" s="37"/>
      <c r="H3905" s="37"/>
      <c r="I3905" s="37"/>
      <c r="J3905" s="38" t="s">
        <v>206</v>
      </c>
      <c r="K3905" s="38"/>
      <c r="L3905" s="38"/>
      <c r="M3905" s="38"/>
      <c r="N3905" s="38"/>
      <c r="O3905" s="38"/>
      <c r="P3905" s="38"/>
      <c r="U3905" s="39"/>
      <c r="X3905" s="39"/>
      <c r="Z3905" s="34" t="s">
        <v>62</v>
      </c>
    </row>
    <row r="3906" spans="1:28" s="34" customFormat="1" x14ac:dyDescent="0.2">
      <c r="A3906" s="34" t="s">
        <v>200</v>
      </c>
      <c r="C3906" s="36" t="s">
        <v>63</v>
      </c>
      <c r="D3906" s="37">
        <v>34402</v>
      </c>
      <c r="E3906" s="37"/>
      <c r="F3906" s="37"/>
      <c r="G3906" s="37"/>
      <c r="H3906" s="37"/>
      <c r="I3906" s="37"/>
      <c r="J3906" s="38" t="s">
        <v>206</v>
      </c>
      <c r="K3906" s="38"/>
      <c r="L3906" s="38"/>
      <c r="M3906" s="38"/>
      <c r="N3906" s="38"/>
      <c r="O3906" s="38"/>
      <c r="P3906" s="38"/>
      <c r="U3906" s="39"/>
      <c r="X3906" s="39"/>
      <c r="Z3906" s="34" t="s">
        <v>62</v>
      </c>
    </row>
    <row r="3907" spans="1:28" s="34" customFormat="1" x14ac:dyDescent="0.2">
      <c r="A3907" s="34" t="s">
        <v>200</v>
      </c>
      <c r="C3907" s="36" t="s">
        <v>63</v>
      </c>
      <c r="D3907" s="37">
        <v>34561</v>
      </c>
      <c r="E3907" s="37"/>
      <c r="F3907" s="37"/>
      <c r="G3907" s="37"/>
      <c r="H3907" s="37"/>
      <c r="I3907" s="37"/>
      <c r="J3907" s="38" t="s">
        <v>206</v>
      </c>
      <c r="K3907" s="38"/>
      <c r="L3907" s="38"/>
      <c r="M3907" s="38"/>
      <c r="N3907" s="38"/>
      <c r="O3907" s="38"/>
      <c r="P3907" s="38"/>
      <c r="U3907" s="39"/>
      <c r="X3907" s="39"/>
      <c r="AB3907" s="34">
        <v>422.72399999999999</v>
      </c>
    </row>
    <row r="3908" spans="1:28" s="34" customFormat="1" x14ac:dyDescent="0.2">
      <c r="A3908" s="34" t="s">
        <v>200</v>
      </c>
      <c r="C3908" s="36" t="s">
        <v>64</v>
      </c>
      <c r="D3908" s="37">
        <v>34341</v>
      </c>
      <c r="E3908" s="37"/>
      <c r="F3908" s="37"/>
      <c r="G3908" s="37"/>
      <c r="H3908" s="37"/>
      <c r="I3908" s="37"/>
      <c r="J3908" s="38" t="s">
        <v>206</v>
      </c>
      <c r="K3908" s="38"/>
      <c r="L3908" s="38"/>
      <c r="M3908" s="38"/>
      <c r="N3908" s="38"/>
      <c r="O3908" s="38"/>
      <c r="P3908" s="38"/>
      <c r="U3908" s="39"/>
      <c r="X3908" s="39"/>
      <c r="Z3908" s="34">
        <v>0.437</v>
      </c>
    </row>
    <row r="3909" spans="1:28" s="34" customFormat="1" x14ac:dyDescent="0.2">
      <c r="A3909" s="34" t="s">
        <v>200</v>
      </c>
      <c r="C3909" s="36" t="s">
        <v>64</v>
      </c>
      <c r="D3909" s="37">
        <v>34366</v>
      </c>
      <c r="E3909" s="37"/>
      <c r="F3909" s="37"/>
      <c r="G3909" s="37"/>
      <c r="H3909" s="37"/>
      <c r="I3909" s="37"/>
      <c r="J3909" s="38" t="s">
        <v>206</v>
      </c>
      <c r="K3909" s="38"/>
      <c r="L3909" s="38"/>
      <c r="M3909" s="38"/>
      <c r="N3909" s="38"/>
      <c r="O3909" s="38"/>
      <c r="P3909" s="38"/>
      <c r="U3909" s="39"/>
      <c r="X3909" s="39"/>
      <c r="Z3909" s="34">
        <v>0.46</v>
      </c>
    </row>
    <row r="3910" spans="1:28" s="34" customFormat="1" x14ac:dyDescent="0.2">
      <c r="A3910" s="34" t="s">
        <v>200</v>
      </c>
      <c r="C3910" s="36" t="s">
        <v>64</v>
      </c>
      <c r="D3910" s="37">
        <v>34402</v>
      </c>
      <c r="E3910" s="37"/>
      <c r="F3910" s="37"/>
      <c r="G3910" s="37"/>
      <c r="H3910" s="37"/>
      <c r="I3910" s="37"/>
      <c r="J3910" s="38" t="s">
        <v>206</v>
      </c>
      <c r="K3910" s="38"/>
      <c r="L3910" s="38"/>
      <c r="M3910" s="38"/>
      <c r="N3910" s="38"/>
      <c r="O3910" s="38"/>
      <c r="P3910" s="38"/>
      <c r="U3910" s="39"/>
      <c r="X3910" s="39"/>
      <c r="Z3910" s="34">
        <v>0.1</v>
      </c>
    </row>
    <row r="3911" spans="1:28" s="34" customFormat="1" x14ac:dyDescent="0.2">
      <c r="A3911" s="34" t="s">
        <v>200</v>
      </c>
      <c r="C3911" s="36" t="s">
        <v>65</v>
      </c>
      <c r="D3911" s="37">
        <v>34341</v>
      </c>
      <c r="E3911" s="37"/>
      <c r="F3911" s="37"/>
      <c r="G3911" s="37"/>
      <c r="H3911" s="37"/>
      <c r="I3911" s="37"/>
      <c r="J3911" s="38" t="s">
        <v>206</v>
      </c>
      <c r="K3911" s="38"/>
      <c r="L3911" s="38"/>
      <c r="M3911" s="38"/>
      <c r="N3911" s="38"/>
      <c r="O3911" s="38"/>
      <c r="P3911" s="38"/>
      <c r="U3911" s="39"/>
      <c r="X3911" s="39"/>
      <c r="Z3911" s="34" t="s">
        <v>62</v>
      </c>
    </row>
    <row r="3912" spans="1:28" s="34" customFormat="1" x14ac:dyDescent="0.2">
      <c r="A3912" s="34" t="s">
        <v>200</v>
      </c>
      <c r="C3912" s="36" t="s">
        <v>65</v>
      </c>
      <c r="D3912" s="37">
        <v>34366</v>
      </c>
      <c r="E3912" s="37"/>
      <c r="F3912" s="37"/>
      <c r="G3912" s="37"/>
      <c r="H3912" s="37"/>
      <c r="I3912" s="37"/>
      <c r="J3912" s="38" t="s">
        <v>206</v>
      </c>
      <c r="K3912" s="38"/>
      <c r="L3912" s="38"/>
      <c r="M3912" s="38"/>
      <c r="N3912" s="38"/>
      <c r="O3912" s="38"/>
      <c r="P3912" s="38"/>
      <c r="U3912" s="39"/>
      <c r="X3912" s="39"/>
      <c r="Z3912" s="34" t="s">
        <v>62</v>
      </c>
    </row>
    <row r="3913" spans="1:28" s="34" customFormat="1" x14ac:dyDescent="0.2">
      <c r="A3913" s="34" t="s">
        <v>200</v>
      </c>
      <c r="C3913" s="36" t="s">
        <v>65</v>
      </c>
      <c r="D3913" s="37">
        <v>34402</v>
      </c>
      <c r="E3913" s="37"/>
      <c r="F3913" s="37"/>
      <c r="G3913" s="37"/>
      <c r="H3913" s="37"/>
      <c r="I3913" s="37"/>
      <c r="J3913" s="38" t="s">
        <v>206</v>
      </c>
      <c r="K3913" s="38"/>
      <c r="L3913" s="38"/>
      <c r="M3913" s="38"/>
      <c r="N3913" s="38"/>
      <c r="O3913" s="38"/>
      <c r="P3913" s="38"/>
      <c r="U3913" s="39"/>
      <c r="X3913" s="39"/>
      <c r="Z3913" s="34" t="s">
        <v>62</v>
      </c>
    </row>
    <row r="3914" spans="1:28" s="34" customFormat="1" x14ac:dyDescent="0.2">
      <c r="A3914" s="34" t="s">
        <v>200</v>
      </c>
      <c r="C3914" s="36" t="s">
        <v>65</v>
      </c>
      <c r="D3914" s="37">
        <v>34488</v>
      </c>
      <c r="E3914" s="37"/>
      <c r="F3914" s="37"/>
      <c r="G3914" s="37"/>
      <c r="H3914" s="37"/>
      <c r="I3914" s="37"/>
      <c r="J3914" s="38" t="s">
        <v>206</v>
      </c>
      <c r="K3914" s="38"/>
      <c r="L3914" s="38"/>
      <c r="M3914" s="38"/>
      <c r="N3914" s="38"/>
      <c r="O3914" s="38"/>
      <c r="P3914" s="38"/>
      <c r="U3914" s="39"/>
      <c r="X3914" s="39"/>
      <c r="Z3914" s="34">
        <v>2.0499999999999998</v>
      </c>
    </row>
    <row r="3915" spans="1:28" s="34" customFormat="1" x14ac:dyDescent="0.2">
      <c r="A3915" s="34" t="s">
        <v>200</v>
      </c>
      <c r="C3915" s="36" t="s">
        <v>65</v>
      </c>
      <c r="D3915" s="37">
        <v>34522</v>
      </c>
      <c r="E3915" s="37"/>
      <c r="F3915" s="37"/>
      <c r="G3915" s="37"/>
      <c r="H3915" s="37"/>
      <c r="I3915" s="37"/>
      <c r="J3915" s="38" t="s">
        <v>206</v>
      </c>
      <c r="K3915" s="38"/>
      <c r="L3915" s="38"/>
      <c r="M3915" s="38"/>
      <c r="N3915" s="38"/>
      <c r="O3915" s="38"/>
      <c r="P3915" s="38"/>
      <c r="U3915" s="39"/>
      <c r="X3915" s="39"/>
      <c r="Z3915" s="34">
        <v>2.2000000000000002</v>
      </c>
    </row>
    <row r="3916" spans="1:28" s="34" customFormat="1" x14ac:dyDescent="0.2">
      <c r="A3916" s="34" t="s">
        <v>200</v>
      </c>
      <c r="C3916" s="36" t="s">
        <v>65</v>
      </c>
      <c r="D3916" s="37">
        <v>34561</v>
      </c>
      <c r="E3916" s="37"/>
      <c r="F3916" s="37"/>
      <c r="G3916" s="37"/>
      <c r="H3916" s="37"/>
      <c r="I3916" s="37"/>
      <c r="J3916" s="38" t="s">
        <v>206</v>
      </c>
      <c r="K3916" s="38"/>
      <c r="L3916" s="38"/>
      <c r="M3916" s="38"/>
      <c r="N3916" s="38"/>
      <c r="O3916" s="38"/>
      <c r="P3916" s="38"/>
      <c r="U3916" s="39"/>
      <c r="X3916" s="39"/>
      <c r="Z3916" s="34">
        <v>2.19</v>
      </c>
    </row>
    <row r="3917" spans="1:28" s="34" customFormat="1" x14ac:dyDescent="0.2">
      <c r="A3917" s="34" t="s">
        <v>200</v>
      </c>
      <c r="C3917" s="36" t="s">
        <v>65</v>
      </c>
      <c r="D3917" s="37">
        <v>34589</v>
      </c>
      <c r="E3917" s="37"/>
      <c r="F3917" s="37"/>
      <c r="G3917" s="37"/>
      <c r="H3917" s="37"/>
      <c r="I3917" s="37"/>
      <c r="J3917" s="38" t="s">
        <v>206</v>
      </c>
      <c r="K3917" s="38"/>
      <c r="L3917" s="38"/>
      <c r="M3917" s="38"/>
      <c r="N3917" s="38"/>
      <c r="O3917" s="38"/>
      <c r="P3917" s="38"/>
      <c r="U3917" s="39"/>
      <c r="X3917" s="39"/>
      <c r="Z3917" s="34">
        <v>2.12</v>
      </c>
    </row>
    <row r="3918" spans="1:28" s="34" customFormat="1" x14ac:dyDescent="0.2">
      <c r="A3918" s="34" t="s">
        <v>200</v>
      </c>
      <c r="C3918" s="36" t="s">
        <v>65</v>
      </c>
      <c r="D3918" s="37">
        <v>34611</v>
      </c>
      <c r="E3918" s="37"/>
      <c r="F3918" s="37"/>
      <c r="G3918" s="37"/>
      <c r="H3918" s="37"/>
      <c r="I3918" s="37"/>
      <c r="J3918" s="38" t="s">
        <v>206</v>
      </c>
      <c r="K3918" s="38"/>
      <c r="L3918" s="38"/>
      <c r="M3918" s="38"/>
      <c r="N3918" s="38"/>
      <c r="O3918" s="38"/>
      <c r="P3918" s="38"/>
      <c r="U3918" s="39"/>
      <c r="X3918" s="39"/>
      <c r="Z3918" s="34">
        <v>2.36</v>
      </c>
    </row>
    <row r="3919" spans="1:28" s="34" customFormat="1" x14ac:dyDescent="0.2">
      <c r="A3919" s="34" t="s">
        <v>200</v>
      </c>
      <c r="C3919" s="36" t="s">
        <v>65</v>
      </c>
      <c r="D3919" s="37">
        <v>34648</v>
      </c>
      <c r="E3919" s="37"/>
      <c r="F3919" s="37"/>
      <c r="G3919" s="37"/>
      <c r="H3919" s="37"/>
      <c r="I3919" s="37"/>
      <c r="J3919" s="38" t="s">
        <v>206</v>
      </c>
      <c r="K3919" s="38"/>
      <c r="L3919" s="38"/>
      <c r="M3919" s="38"/>
      <c r="N3919" s="38"/>
      <c r="O3919" s="38"/>
      <c r="P3919" s="38"/>
      <c r="U3919" s="39"/>
      <c r="X3919" s="39"/>
      <c r="Z3919" s="34">
        <v>2.41</v>
      </c>
    </row>
    <row r="3920" spans="1:28" s="34" customFormat="1" x14ac:dyDescent="0.2">
      <c r="A3920" s="34" t="s">
        <v>200</v>
      </c>
      <c r="C3920" s="36" t="s">
        <v>65</v>
      </c>
      <c r="D3920" s="37">
        <v>34676</v>
      </c>
      <c r="E3920" s="37"/>
      <c r="F3920" s="37"/>
      <c r="G3920" s="37"/>
      <c r="H3920" s="37"/>
      <c r="I3920" s="37"/>
      <c r="J3920" s="38" t="s">
        <v>206</v>
      </c>
      <c r="K3920" s="38"/>
      <c r="L3920" s="38"/>
      <c r="M3920" s="38"/>
      <c r="N3920" s="38"/>
      <c r="O3920" s="38"/>
      <c r="P3920" s="38"/>
      <c r="U3920" s="39"/>
      <c r="X3920" s="39"/>
      <c r="Z3920" s="34">
        <v>2.4</v>
      </c>
    </row>
    <row r="3921" spans="1:26" s="34" customFormat="1" x14ac:dyDescent="0.2">
      <c r="A3921" s="34" t="s">
        <v>200</v>
      </c>
      <c r="C3921" s="36" t="s">
        <v>65</v>
      </c>
      <c r="D3921" s="37">
        <v>34702</v>
      </c>
      <c r="E3921" s="37"/>
      <c r="F3921" s="37"/>
      <c r="G3921" s="37"/>
      <c r="H3921" s="37"/>
      <c r="I3921" s="37"/>
      <c r="J3921" s="38" t="s">
        <v>206</v>
      </c>
      <c r="K3921" s="38"/>
      <c r="L3921" s="38"/>
      <c r="M3921" s="38"/>
      <c r="N3921" s="38"/>
      <c r="O3921" s="38"/>
      <c r="P3921" s="38"/>
      <c r="U3921" s="39"/>
      <c r="X3921" s="39"/>
      <c r="Z3921" s="34" t="s">
        <v>53</v>
      </c>
    </row>
    <row r="3922" spans="1:26" s="34" customFormat="1" x14ac:dyDescent="0.2">
      <c r="A3922" s="34" t="s">
        <v>200</v>
      </c>
      <c r="C3922" s="36" t="s">
        <v>65</v>
      </c>
      <c r="D3922" s="37">
        <v>34775</v>
      </c>
      <c r="E3922" s="37"/>
      <c r="F3922" s="37"/>
      <c r="G3922" s="37"/>
      <c r="H3922" s="37"/>
      <c r="I3922" s="37"/>
      <c r="J3922" s="38" t="s">
        <v>206</v>
      </c>
      <c r="K3922" s="38"/>
      <c r="L3922" s="38"/>
      <c r="M3922" s="38"/>
      <c r="N3922" s="38"/>
      <c r="O3922" s="38"/>
      <c r="P3922" s="38"/>
      <c r="U3922" s="39"/>
      <c r="X3922" s="39"/>
      <c r="Z3922" s="34">
        <v>2.98</v>
      </c>
    </row>
    <row r="3923" spans="1:26" s="34" customFormat="1" x14ac:dyDescent="0.2">
      <c r="A3923" s="34" t="s">
        <v>200</v>
      </c>
      <c r="C3923" s="36" t="s">
        <v>65</v>
      </c>
      <c r="D3923" s="37">
        <v>34817</v>
      </c>
      <c r="E3923" s="37"/>
      <c r="F3923" s="37"/>
      <c r="G3923" s="37"/>
      <c r="H3923" s="37"/>
      <c r="I3923" s="37"/>
      <c r="J3923" s="38" t="s">
        <v>206</v>
      </c>
      <c r="K3923" s="38"/>
      <c r="L3923" s="38"/>
      <c r="M3923" s="38"/>
      <c r="N3923" s="38"/>
      <c r="O3923" s="38"/>
      <c r="P3923" s="38"/>
      <c r="U3923" s="39"/>
      <c r="X3923" s="39"/>
      <c r="Z3923" s="34">
        <v>2.71</v>
      </c>
    </row>
    <row r="3924" spans="1:26" s="34" customFormat="1" x14ac:dyDescent="0.2">
      <c r="A3924" s="34" t="s">
        <v>200</v>
      </c>
      <c r="C3924" s="36" t="s">
        <v>65</v>
      </c>
      <c r="D3924" s="37">
        <v>34859</v>
      </c>
      <c r="E3924" s="37"/>
      <c r="F3924" s="37"/>
      <c r="G3924" s="37"/>
      <c r="H3924" s="37"/>
      <c r="I3924" s="37"/>
      <c r="J3924" s="38" t="s">
        <v>206</v>
      </c>
      <c r="K3924" s="38"/>
      <c r="L3924" s="38"/>
      <c r="M3924" s="38"/>
      <c r="N3924" s="38"/>
      <c r="O3924" s="38"/>
      <c r="P3924" s="38"/>
      <c r="U3924" s="39"/>
      <c r="X3924" s="39"/>
      <c r="Z3924" s="34">
        <v>2.38</v>
      </c>
    </row>
    <row r="3925" spans="1:26" s="34" customFormat="1" x14ac:dyDescent="0.2">
      <c r="A3925" s="34" t="s">
        <v>200</v>
      </c>
      <c r="C3925" s="36" t="s">
        <v>65</v>
      </c>
      <c r="D3925" s="37">
        <v>35286</v>
      </c>
      <c r="E3925" s="37"/>
      <c r="F3925" s="37"/>
      <c r="G3925" s="37"/>
      <c r="H3925" s="37"/>
      <c r="I3925" s="37"/>
      <c r="J3925" s="38" t="s">
        <v>206</v>
      </c>
      <c r="K3925" s="38"/>
      <c r="L3925" s="38"/>
      <c r="M3925" s="38"/>
      <c r="N3925" s="38"/>
      <c r="O3925" s="38"/>
      <c r="P3925" s="38"/>
      <c r="U3925" s="39"/>
      <c r="X3925" s="39"/>
      <c r="Z3925" s="34">
        <v>2.38</v>
      </c>
    </row>
    <row r="3926" spans="1:26" s="34" customFormat="1" x14ac:dyDescent="0.2">
      <c r="A3926" s="34" t="s">
        <v>200</v>
      </c>
      <c r="C3926" s="36" t="s">
        <v>65</v>
      </c>
      <c r="D3926" s="37">
        <v>35311</v>
      </c>
      <c r="E3926" s="37"/>
      <c r="F3926" s="37"/>
      <c r="G3926" s="37"/>
      <c r="H3926" s="37"/>
      <c r="I3926" s="37"/>
      <c r="J3926" s="38" t="s">
        <v>206</v>
      </c>
      <c r="K3926" s="38"/>
      <c r="L3926" s="38"/>
      <c r="M3926" s="38"/>
      <c r="N3926" s="38"/>
      <c r="O3926" s="38"/>
      <c r="P3926" s="38"/>
      <c r="U3926" s="39"/>
      <c r="X3926" s="39"/>
      <c r="Z3926" s="34">
        <v>1.95</v>
      </c>
    </row>
    <row r="3927" spans="1:26" s="34" customFormat="1" x14ac:dyDescent="0.2">
      <c r="A3927" s="34" t="s">
        <v>200</v>
      </c>
      <c r="C3927" s="36" t="s">
        <v>65</v>
      </c>
      <c r="D3927" s="37">
        <v>35551</v>
      </c>
      <c r="E3927" s="37"/>
      <c r="F3927" s="37"/>
      <c r="G3927" s="37"/>
      <c r="H3927" s="37"/>
      <c r="I3927" s="37"/>
      <c r="J3927" s="38" t="s">
        <v>206</v>
      </c>
      <c r="K3927" s="38"/>
      <c r="L3927" s="38"/>
      <c r="M3927" s="38"/>
      <c r="N3927" s="38"/>
      <c r="O3927" s="38"/>
      <c r="P3927" s="38"/>
      <c r="U3927" s="39"/>
      <c r="Z3927" s="34">
        <v>3.04</v>
      </c>
    </row>
    <row r="3928" spans="1:26" s="34" customFormat="1" x14ac:dyDescent="0.2">
      <c r="A3928" s="34" t="s">
        <v>200</v>
      </c>
      <c r="C3928" s="36" t="s">
        <v>65</v>
      </c>
      <c r="D3928" s="37">
        <v>35586</v>
      </c>
      <c r="E3928" s="37"/>
      <c r="F3928" s="37"/>
      <c r="G3928" s="37"/>
      <c r="H3928" s="37"/>
      <c r="I3928" s="37"/>
      <c r="J3928" s="38" t="s">
        <v>206</v>
      </c>
      <c r="K3928" s="38"/>
      <c r="L3928" s="38"/>
      <c r="M3928" s="38"/>
      <c r="N3928" s="38"/>
      <c r="O3928" s="38"/>
      <c r="P3928" s="38"/>
      <c r="U3928" s="39"/>
      <c r="X3928" s="39"/>
      <c r="Z3928" s="34">
        <v>2.8</v>
      </c>
    </row>
    <row r="3929" spans="1:26" s="34" customFormat="1" x14ac:dyDescent="0.2">
      <c r="A3929" s="34" t="s">
        <v>200</v>
      </c>
      <c r="C3929" s="36" t="s">
        <v>65</v>
      </c>
      <c r="D3929" s="37">
        <v>35651</v>
      </c>
      <c r="E3929" s="37"/>
      <c r="F3929" s="37"/>
      <c r="G3929" s="37"/>
      <c r="H3929" s="37"/>
      <c r="I3929" s="37"/>
      <c r="J3929" s="38" t="s">
        <v>206</v>
      </c>
      <c r="K3929" s="38"/>
      <c r="L3929" s="38"/>
      <c r="M3929" s="38"/>
      <c r="N3929" s="38"/>
      <c r="O3929" s="38"/>
      <c r="P3929" s="38"/>
      <c r="U3929" s="39"/>
      <c r="X3929" s="39"/>
      <c r="Z3929" s="34">
        <v>2.8</v>
      </c>
    </row>
    <row r="3930" spans="1:26" x14ac:dyDescent="0.2">
      <c r="C3930" s="1"/>
      <c r="D3930" s="10"/>
      <c r="E3930" s="10"/>
      <c r="F3930" s="10"/>
      <c r="G3930" s="10"/>
      <c r="H3930" s="10"/>
      <c r="I3930" s="10"/>
      <c r="J3930" s="31"/>
      <c r="K3930" s="31"/>
      <c r="L3930" s="31"/>
      <c r="M3930" s="31"/>
      <c r="N3930" s="31"/>
      <c r="O3930" s="31"/>
      <c r="P3930" s="31"/>
      <c r="U3930" s="5"/>
      <c r="X3930" s="5"/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15</vt:i4>
      </vt:variant>
    </vt:vector>
  </HeadingPairs>
  <TitlesOfParts>
    <vt:vector size="19" baseType="lpstr">
      <vt:lpstr>Sheet1</vt:lpstr>
      <vt:lpstr>"300" wells' water levels</vt:lpstr>
      <vt:lpstr>GWSI</vt:lpstr>
      <vt:lpstr>ForDatabase</vt:lpstr>
      <vt:lpstr>312-2</vt:lpstr>
      <vt:lpstr>301</vt:lpstr>
      <vt:lpstr>303</vt:lpstr>
      <vt:lpstr>315</vt:lpstr>
      <vt:lpstr>Chart2</vt:lpstr>
      <vt:lpstr>311</vt:lpstr>
      <vt:lpstr>311-98</vt:lpstr>
      <vt:lpstr>301A-98</vt:lpstr>
      <vt:lpstr>315-98</vt:lpstr>
      <vt:lpstr>303-98</vt:lpstr>
      <vt:lpstr>308</vt:lpstr>
      <vt:lpstr>310 (2)</vt:lpstr>
      <vt:lpstr>310</vt:lpstr>
      <vt:lpstr>313</vt:lpstr>
      <vt:lpstr>307(2)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Berg, Andrew M.</dc:creator>
  <cp:lastModifiedBy>Berg, Andrew M.</cp:lastModifiedBy>
  <cp:lastPrinted>2003-01-29T16:37:48Z</cp:lastPrinted>
  <dcterms:created xsi:type="dcterms:W3CDTF">1996-09-25T18:25:16Z</dcterms:created>
  <dcterms:modified xsi:type="dcterms:W3CDTF">2013-03-04T18:52:53Z</dcterms:modified>
</cp:coreProperties>
</file>